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DPP\2120_Devel_prog_ministeriels\Prime-Vert 2023-2026\18-Appel de projets 2.2\Automne 2025 plans d'action\Formulaires\"/>
    </mc:Choice>
  </mc:AlternateContent>
  <xr:revisionPtr revIDLastSave="0" documentId="13_ncr:1_{0D66B911-8021-4CB1-A7DD-3A4810E5D409}" xr6:coauthVersionLast="47" xr6:coauthVersionMax="47" xr10:uidLastSave="{00000000-0000-0000-0000-000000000000}"/>
  <workbookProtection workbookAlgorithmName="SHA-512" workbookHashValue="mqJTwiQrJboSjW7Q96o8wrJHbJjfqZotJMp9UC42WCZsEvyyZ4+Yb2WMJbzkdtuYjyKwaUjPb6zZUni09viW4w==" workbookSaltValue="+j36ZZZJ052CiikBYDEwqg==" workbookSpinCount="100000" lockStructure="1"/>
  <bookViews>
    <workbookView xWindow="15030" yWindow="-16320" windowWidth="29040" windowHeight="15720" tabRatio="594" firstSheet="1" activeTab="2" xr2:uid="{DA31CB8F-EB1C-4B37-93E2-6B92B15921A8}"/>
  </bookViews>
  <sheets>
    <sheet name="Instructions-financement" sheetId="4" r:id="rId1"/>
    <sheet name="Barèmes" sheetId="13" r:id="rId2"/>
    <sheet name="Plan de financement-Projet" sheetId="1" r:id="rId3"/>
    <sheet name="Plan de travail" sheetId="5" r:id="rId4"/>
    <sheet name="Réclamation 1" sheetId="14" r:id="rId5"/>
    <sheet name="Réclamation 2" sheetId="19" r:id="rId6"/>
    <sheet name="Réclamation 3" sheetId="20" r:id="rId7"/>
    <sheet name="Sommaire des réclamations" sheetId="18" r:id="rId8"/>
    <sheet name="Réservé-MAPAQ-Salaires" sheetId="21" state="hidden" r:id="rId9"/>
    <sheet name="Source" sheetId="2" state="hidden" r:id="rId10"/>
    <sheet name="MAPAQ_synthèse_budget" sheetId="22" state="hidden" r:id="rId11"/>
  </sheets>
  <definedNames>
    <definedName name="_xlnm.Print_Area" localSheetId="2">'Plan de financement-Projet'!$B$1:$O$165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0" i="18" l="1"/>
  <c r="H49" i="18"/>
  <c r="H48" i="18"/>
  <c r="H47" i="18"/>
  <c r="H46" i="18"/>
  <c r="H45" i="18"/>
  <c r="H44" i="18"/>
  <c r="G49" i="18"/>
  <c r="G48" i="18"/>
  <c r="G47" i="18"/>
  <c r="G46" i="18"/>
  <c r="G45" i="18"/>
  <c r="G44" i="18"/>
  <c r="F48" i="18"/>
  <c r="F47" i="18"/>
  <c r="F46" i="18"/>
  <c r="F44" i="18"/>
  <c r="E49" i="18"/>
  <c r="E48" i="18"/>
  <c r="E47" i="18"/>
  <c r="E46" i="18"/>
  <c r="E44" i="18"/>
  <c r="D48" i="18"/>
  <c r="D47" i="18"/>
  <c r="D46" i="18"/>
  <c r="D45" i="18"/>
  <c r="D44" i="18"/>
  <c r="H33" i="18"/>
  <c r="H38" i="18"/>
  <c r="E38" i="18"/>
  <c r="G38" i="18"/>
  <c r="E28" i="18"/>
  <c r="G28" i="18"/>
  <c r="H28" i="18" s="1"/>
  <c r="F19" i="18"/>
  <c r="G19" i="18"/>
  <c r="H19" i="18"/>
  <c r="H18" i="18"/>
  <c r="H13" i="18"/>
  <c r="E19" i="18"/>
  <c r="D19" i="18"/>
  <c r="D29" i="18"/>
  <c r="D39" i="18"/>
  <c r="F50" i="18"/>
  <c r="D50" i="18"/>
  <c r="M159" i="20" l="1"/>
  <c r="I161" i="20"/>
  <c r="M159" i="19"/>
  <c r="I161" i="19"/>
  <c r="I161" i="14"/>
  <c r="R157" i="20" l="1"/>
  <c r="Q154" i="20"/>
  <c r="Q153" i="20"/>
  <c r="Q152" i="20"/>
  <c r="Q151" i="20"/>
  <c r="Q150" i="20"/>
  <c r="Q149" i="20"/>
  <c r="Q148" i="20"/>
  <c r="Q147" i="20"/>
  <c r="Q146" i="20"/>
  <c r="Q145" i="20"/>
  <c r="Q144" i="20"/>
  <c r="Q143" i="20"/>
  <c r="Q142" i="20"/>
  <c r="Q141" i="20"/>
  <c r="Q140" i="20"/>
  <c r="Q139" i="20"/>
  <c r="Q133" i="20"/>
  <c r="Q132" i="20"/>
  <c r="Q131" i="20"/>
  <c r="Q130" i="20"/>
  <c r="Q129" i="20"/>
  <c r="Q128" i="20"/>
  <c r="Q127" i="20"/>
  <c r="Q126" i="20"/>
  <c r="Q125" i="20"/>
  <c r="Q124" i="20"/>
  <c r="Q123" i="20"/>
  <c r="Q122" i="20"/>
  <c r="Q121" i="20"/>
  <c r="Q120" i="20"/>
  <c r="Q119" i="20"/>
  <c r="Q118" i="20"/>
  <c r="Q112" i="20"/>
  <c r="Q111" i="20"/>
  <c r="Q110" i="20"/>
  <c r="Q109" i="20"/>
  <c r="Q108" i="20"/>
  <c r="Q107" i="20"/>
  <c r="Q106" i="20"/>
  <c r="Q105" i="20"/>
  <c r="Q104" i="20"/>
  <c r="Q103" i="20"/>
  <c r="Q102" i="20"/>
  <c r="Q101" i="20"/>
  <c r="Q100" i="20"/>
  <c r="Q99" i="20"/>
  <c r="Q98" i="20"/>
  <c r="Q97" i="20"/>
  <c r="Q91" i="20"/>
  <c r="Q90" i="20"/>
  <c r="Q89" i="20"/>
  <c r="Q88" i="20"/>
  <c r="Q87" i="20"/>
  <c r="Q86" i="20"/>
  <c r="Q85" i="20"/>
  <c r="Q84" i="20"/>
  <c r="Q83" i="20"/>
  <c r="Q77" i="20"/>
  <c r="Q76" i="20"/>
  <c r="Q75" i="20"/>
  <c r="Q74" i="20"/>
  <c r="Q73" i="20"/>
  <c r="Q72" i="20"/>
  <c r="Q71" i="20"/>
  <c r="Q70" i="20"/>
  <c r="Q69" i="20"/>
  <c r="Q68" i="20"/>
  <c r="Q67" i="20"/>
  <c r="Q66" i="20"/>
  <c r="Q65" i="20"/>
  <c r="Q64" i="20"/>
  <c r="Q63" i="20"/>
  <c r="Q62" i="20"/>
  <c r="Q61" i="20"/>
  <c r="Q60" i="20"/>
  <c r="R31" i="20"/>
  <c r="R30" i="20"/>
  <c r="R157" i="19"/>
  <c r="Q154" i="19"/>
  <c r="Q153" i="19"/>
  <c r="Q152" i="19"/>
  <c r="Q151" i="19"/>
  <c r="Q150" i="19"/>
  <c r="Q149" i="19"/>
  <c r="Q148" i="19"/>
  <c r="Q147" i="19"/>
  <c r="Q146" i="19"/>
  <c r="Q145" i="19"/>
  <c r="Q144" i="19"/>
  <c r="Q143" i="19"/>
  <c r="Q142" i="19"/>
  <c r="Q141" i="19"/>
  <c r="Q140" i="19"/>
  <c r="Q139" i="19"/>
  <c r="Q133" i="19"/>
  <c r="Q132" i="19"/>
  <c r="Q131" i="19"/>
  <c r="Q130" i="19"/>
  <c r="Q129" i="19"/>
  <c r="Q128" i="19"/>
  <c r="Q127" i="19"/>
  <c r="Q126" i="19"/>
  <c r="Q125" i="19"/>
  <c r="Q124" i="19"/>
  <c r="Q123" i="19"/>
  <c r="Q122" i="19"/>
  <c r="Q121" i="19"/>
  <c r="Q120" i="19"/>
  <c r="Q119" i="19"/>
  <c r="Q118" i="19"/>
  <c r="Q112" i="19"/>
  <c r="Q111" i="19"/>
  <c r="Q110" i="19"/>
  <c r="Q109" i="19"/>
  <c r="Q108" i="19"/>
  <c r="Q107" i="19"/>
  <c r="Q106" i="19"/>
  <c r="Q105" i="19"/>
  <c r="Q104" i="19"/>
  <c r="Q103" i="19"/>
  <c r="Q102" i="19"/>
  <c r="Q101" i="19"/>
  <c r="Q100" i="19"/>
  <c r="Q99" i="19"/>
  <c r="Q98" i="19"/>
  <c r="Q97" i="19"/>
  <c r="Q91" i="19"/>
  <c r="Q90" i="19"/>
  <c r="Q89" i="19"/>
  <c r="Q88" i="19"/>
  <c r="Q87" i="19"/>
  <c r="Q86" i="19"/>
  <c r="Q85" i="19"/>
  <c r="Q84" i="19"/>
  <c r="Q83" i="19"/>
  <c r="Q77" i="19"/>
  <c r="Q76" i="19"/>
  <c r="Q75" i="19"/>
  <c r="Q74" i="19"/>
  <c r="Q73" i="19"/>
  <c r="Q72" i="19"/>
  <c r="Q71" i="19"/>
  <c r="Q70" i="19"/>
  <c r="Q69" i="19"/>
  <c r="Q68" i="19"/>
  <c r="Q67" i="19"/>
  <c r="Q66" i="19"/>
  <c r="Q65" i="19"/>
  <c r="Q64" i="19"/>
  <c r="Q63" i="19"/>
  <c r="Q62" i="19"/>
  <c r="Q61" i="19"/>
  <c r="Q60" i="19"/>
  <c r="R31" i="19"/>
  <c r="R30" i="19"/>
  <c r="N161" i="1"/>
  <c r="L168" i="1"/>
  <c r="E4" i="22"/>
  <c r="E3" i="22"/>
  <c r="C6" i="22"/>
  <c r="H21" i="22" s="1"/>
  <c r="H20" i="22" l="1"/>
  <c r="H9" i="22"/>
  <c r="H12" i="22"/>
  <c r="H10" i="22"/>
  <c r="H15" i="22"/>
  <c r="H19" i="22"/>
  <c r="H13" i="22"/>
  <c r="H14" i="22"/>
  <c r="H18" i="22"/>
  <c r="U155" i="14"/>
  <c r="R157" i="14"/>
  <c r="Q140" i="14" l="1"/>
  <c r="Q141" i="14"/>
  <c r="Q142" i="14"/>
  <c r="Q143" i="14"/>
  <c r="Q144" i="14"/>
  <c r="Q145" i="14"/>
  <c r="Q146" i="14"/>
  <c r="Q147" i="14"/>
  <c r="Q148" i="14"/>
  <c r="Q149" i="14"/>
  <c r="Q150" i="14"/>
  <c r="Q151" i="14"/>
  <c r="Q152" i="14"/>
  <c r="Q153" i="14"/>
  <c r="Q154" i="14"/>
  <c r="Q139" i="14"/>
  <c r="Q119" i="14"/>
  <c r="Q120" i="14"/>
  <c r="Q121" i="14"/>
  <c r="Q122" i="14"/>
  <c r="Q123" i="14"/>
  <c r="Q124" i="14"/>
  <c r="Q125" i="14"/>
  <c r="Q126" i="14"/>
  <c r="Q127" i="14"/>
  <c r="Q128" i="14"/>
  <c r="Q129" i="14"/>
  <c r="Q130" i="14"/>
  <c r="Q131" i="14"/>
  <c r="Q132" i="14"/>
  <c r="Q133" i="14"/>
  <c r="Q118" i="14"/>
  <c r="Q98" i="14"/>
  <c r="Q99" i="14"/>
  <c r="Q100" i="14"/>
  <c r="Q101" i="14"/>
  <c r="Q102" i="14"/>
  <c r="Q103" i="14"/>
  <c r="Q104" i="14"/>
  <c r="Q105" i="14"/>
  <c r="Q106" i="14"/>
  <c r="Q107" i="14"/>
  <c r="Q108" i="14"/>
  <c r="Q109" i="14"/>
  <c r="Q110" i="14"/>
  <c r="Q111" i="14"/>
  <c r="Q112" i="14"/>
  <c r="Q97" i="14"/>
  <c r="Q84" i="14"/>
  <c r="Q85" i="14"/>
  <c r="Q86" i="14"/>
  <c r="Q87" i="14"/>
  <c r="Q88" i="14"/>
  <c r="Q89" i="14"/>
  <c r="Q90" i="14"/>
  <c r="Q91" i="14"/>
  <c r="Q83" i="14"/>
  <c r="Q60" i="14"/>
  <c r="Q61" i="14"/>
  <c r="Q62" i="14"/>
  <c r="Q63" i="14"/>
  <c r="Q64" i="14"/>
  <c r="Q65" i="14"/>
  <c r="Q66" i="14"/>
  <c r="Q67" i="14"/>
  <c r="Q68" i="14"/>
  <c r="Q69" i="14"/>
  <c r="Q70" i="14"/>
  <c r="Q71" i="14"/>
  <c r="Q72" i="14"/>
  <c r="Q73" i="14"/>
  <c r="Q74" i="14"/>
  <c r="Q75" i="14"/>
  <c r="Q76" i="14"/>
  <c r="Q77" i="14"/>
  <c r="R30" i="14"/>
  <c r="M148" i="1"/>
  <c r="N155" i="1"/>
  <c r="J155" i="1"/>
  <c r="I155" i="1"/>
  <c r="I134" i="1"/>
  <c r="I78" i="1"/>
  <c r="I92" i="1"/>
  <c r="I113" i="1"/>
  <c r="L134" i="1"/>
  <c r="J134" i="1"/>
  <c r="N134" i="1"/>
  <c r="A86" i="2" a="1"/>
  <c r="A86" i="2" s="1"/>
  <c r="M28" i="1" l="1"/>
  <c r="J38" i="21"/>
  <c r="J39" i="21"/>
  <c r="J40" i="21"/>
  <c r="J41" i="21"/>
  <c r="J42" i="21"/>
  <c r="J43" i="21"/>
  <c r="J44" i="21"/>
  <c r="J45" i="21"/>
  <c r="J46" i="21"/>
  <c r="J47" i="21"/>
  <c r="J48" i="21"/>
  <c r="J49" i="21"/>
  <c r="J50" i="21"/>
  <c r="J51" i="21"/>
  <c r="J52" i="21"/>
  <c r="J53" i="21"/>
  <c r="J54" i="21"/>
  <c r="I38" i="21"/>
  <c r="I39" i="21"/>
  <c r="I40" i="21"/>
  <c r="I41" i="21"/>
  <c r="I42" i="21"/>
  <c r="I43" i="21"/>
  <c r="I44" i="21"/>
  <c r="I45" i="21"/>
  <c r="I46" i="21"/>
  <c r="I47" i="21"/>
  <c r="I48" i="21"/>
  <c r="I49" i="21"/>
  <c r="I50" i="21"/>
  <c r="I51" i="21"/>
  <c r="I52" i="21"/>
  <c r="I53" i="21"/>
  <c r="I54" i="21"/>
  <c r="B38" i="21"/>
  <c r="C38" i="21"/>
  <c r="D38" i="21"/>
  <c r="F38" i="21"/>
  <c r="H38" i="21"/>
  <c r="B39" i="21"/>
  <c r="C39" i="21"/>
  <c r="D39" i="21"/>
  <c r="F39" i="21"/>
  <c r="H39" i="21"/>
  <c r="B40" i="21"/>
  <c r="C40" i="21"/>
  <c r="D40" i="21"/>
  <c r="F40" i="21"/>
  <c r="H40" i="21"/>
  <c r="B41" i="21"/>
  <c r="C41" i="21"/>
  <c r="D41" i="21"/>
  <c r="F41" i="21"/>
  <c r="H41" i="21"/>
  <c r="B42" i="21"/>
  <c r="C42" i="21"/>
  <c r="D42" i="21"/>
  <c r="F42" i="21"/>
  <c r="H42" i="21"/>
  <c r="B43" i="21"/>
  <c r="C43" i="21"/>
  <c r="D43" i="21"/>
  <c r="F43" i="21"/>
  <c r="H43" i="21"/>
  <c r="B44" i="21"/>
  <c r="C44" i="21"/>
  <c r="D44" i="21"/>
  <c r="F44" i="21"/>
  <c r="H44" i="21"/>
  <c r="B45" i="21"/>
  <c r="C45" i="21"/>
  <c r="D45" i="21"/>
  <c r="F45" i="21"/>
  <c r="H45" i="21"/>
  <c r="B46" i="21"/>
  <c r="C46" i="21"/>
  <c r="D46" i="21"/>
  <c r="F46" i="21"/>
  <c r="H46" i="21"/>
  <c r="B47" i="21"/>
  <c r="C47" i="21"/>
  <c r="D47" i="21"/>
  <c r="F47" i="21"/>
  <c r="H47" i="21"/>
  <c r="B48" i="21"/>
  <c r="C48" i="21"/>
  <c r="D48" i="21"/>
  <c r="F48" i="21"/>
  <c r="H48" i="21"/>
  <c r="B49" i="21"/>
  <c r="C49" i="21"/>
  <c r="D49" i="21"/>
  <c r="F49" i="21"/>
  <c r="H49" i="21"/>
  <c r="B50" i="21"/>
  <c r="C50" i="21"/>
  <c r="D50" i="21"/>
  <c r="F50" i="21"/>
  <c r="H50" i="21"/>
  <c r="B51" i="21"/>
  <c r="C51" i="21"/>
  <c r="D51" i="21"/>
  <c r="F51" i="21"/>
  <c r="H51" i="21"/>
  <c r="B52" i="21"/>
  <c r="C52" i="21"/>
  <c r="D52" i="21"/>
  <c r="F52" i="21"/>
  <c r="H52" i="21"/>
  <c r="B53" i="21"/>
  <c r="C53" i="21"/>
  <c r="D53" i="21"/>
  <c r="F53" i="21"/>
  <c r="H53" i="21"/>
  <c r="B54" i="21"/>
  <c r="C54" i="21"/>
  <c r="D54" i="21"/>
  <c r="F54" i="21"/>
  <c r="H54" i="21"/>
  <c r="A38" i="21"/>
  <c r="A39" i="21"/>
  <c r="A40" i="21"/>
  <c r="A41" i="21"/>
  <c r="S41" i="21" s="1"/>
  <c r="A42" i="21"/>
  <c r="A43" i="21"/>
  <c r="A44" i="21"/>
  <c r="A45" i="21"/>
  <c r="A46" i="21"/>
  <c r="A47" i="21"/>
  <c r="S47" i="21" s="1"/>
  <c r="A48" i="21"/>
  <c r="A49" i="21"/>
  <c r="A50" i="21"/>
  <c r="A51" i="21"/>
  <c r="S51" i="21" s="1"/>
  <c r="A52" i="21"/>
  <c r="A53" i="21"/>
  <c r="A54" i="21"/>
  <c r="J20" i="21"/>
  <c r="J21" i="21"/>
  <c r="J22" i="21"/>
  <c r="J23" i="21"/>
  <c r="J24" i="21"/>
  <c r="J25" i="21"/>
  <c r="J26" i="21"/>
  <c r="J27" i="21"/>
  <c r="J28" i="21"/>
  <c r="J29" i="21"/>
  <c r="J30" i="21"/>
  <c r="J31" i="21"/>
  <c r="J32" i="21"/>
  <c r="J33" i="21"/>
  <c r="J34" i="21"/>
  <c r="J35" i="21"/>
  <c r="J36" i="21"/>
  <c r="I20" i="21"/>
  <c r="I21" i="21"/>
  <c r="I22" i="21"/>
  <c r="I23" i="21"/>
  <c r="I24" i="21"/>
  <c r="I25" i="21"/>
  <c r="I26" i="21"/>
  <c r="I27" i="21"/>
  <c r="I28" i="21"/>
  <c r="I29" i="21"/>
  <c r="I30" i="21"/>
  <c r="I31" i="21"/>
  <c r="I32" i="21"/>
  <c r="I33" i="21"/>
  <c r="I34" i="21"/>
  <c r="I35" i="21"/>
  <c r="I36" i="21"/>
  <c r="B20" i="21"/>
  <c r="C20" i="21"/>
  <c r="D20" i="21"/>
  <c r="F20" i="21"/>
  <c r="H20" i="21"/>
  <c r="B21" i="21"/>
  <c r="C21" i="21"/>
  <c r="D21" i="21"/>
  <c r="F21" i="21"/>
  <c r="H21" i="21"/>
  <c r="B22" i="21"/>
  <c r="C22" i="21"/>
  <c r="D22" i="21"/>
  <c r="F22" i="21"/>
  <c r="H22" i="21"/>
  <c r="B23" i="21"/>
  <c r="C23" i="21"/>
  <c r="D23" i="21"/>
  <c r="F23" i="21"/>
  <c r="H23" i="21"/>
  <c r="B24" i="21"/>
  <c r="C24" i="21"/>
  <c r="D24" i="21"/>
  <c r="F24" i="21"/>
  <c r="H24" i="21"/>
  <c r="B25" i="21"/>
  <c r="C25" i="21"/>
  <c r="D25" i="21"/>
  <c r="F25" i="21"/>
  <c r="H25" i="21"/>
  <c r="B26" i="21"/>
  <c r="C26" i="21"/>
  <c r="D26" i="21"/>
  <c r="F26" i="21"/>
  <c r="H26" i="21"/>
  <c r="B27" i="21"/>
  <c r="C27" i="21"/>
  <c r="D27" i="21"/>
  <c r="F27" i="21"/>
  <c r="H27" i="21"/>
  <c r="B28" i="21"/>
  <c r="C28" i="21"/>
  <c r="D28" i="21"/>
  <c r="F28" i="21"/>
  <c r="H28" i="21"/>
  <c r="B29" i="21"/>
  <c r="C29" i="21"/>
  <c r="D29" i="21"/>
  <c r="F29" i="21"/>
  <c r="H29" i="21"/>
  <c r="B30" i="21"/>
  <c r="C30" i="21"/>
  <c r="D30" i="21"/>
  <c r="F30" i="21"/>
  <c r="H30" i="21"/>
  <c r="B31" i="21"/>
  <c r="C31" i="21"/>
  <c r="D31" i="21"/>
  <c r="F31" i="21"/>
  <c r="H31" i="21"/>
  <c r="B32" i="21"/>
  <c r="C32" i="21"/>
  <c r="D32" i="21"/>
  <c r="F32" i="21"/>
  <c r="H32" i="21"/>
  <c r="B33" i="21"/>
  <c r="C33" i="21"/>
  <c r="D33" i="21"/>
  <c r="F33" i="21"/>
  <c r="H33" i="21"/>
  <c r="B34" i="21"/>
  <c r="C34" i="21"/>
  <c r="D34" i="21"/>
  <c r="F34" i="21"/>
  <c r="H34" i="21"/>
  <c r="B35" i="21"/>
  <c r="C35" i="21"/>
  <c r="D35" i="21"/>
  <c r="F35" i="21"/>
  <c r="H35" i="21"/>
  <c r="B36" i="21"/>
  <c r="C36" i="21"/>
  <c r="D36" i="21"/>
  <c r="F36" i="21"/>
  <c r="H36" i="21"/>
  <c r="A20" i="21"/>
  <c r="A21" i="21"/>
  <c r="A22" i="21"/>
  <c r="A23" i="21"/>
  <c r="A24" i="21"/>
  <c r="S24" i="21" s="1"/>
  <c r="A25" i="21"/>
  <c r="A26" i="21"/>
  <c r="A27" i="21"/>
  <c r="A28" i="21"/>
  <c r="A29" i="21"/>
  <c r="S29" i="21" s="1"/>
  <c r="A30" i="21"/>
  <c r="A31" i="21"/>
  <c r="A32" i="21"/>
  <c r="S32" i="21" s="1"/>
  <c r="A33" i="21"/>
  <c r="A34" i="21"/>
  <c r="S34" i="21" s="1"/>
  <c r="A35" i="21"/>
  <c r="A36" i="21"/>
  <c r="J2" i="21"/>
  <c r="J3" i="21"/>
  <c r="J4" i="21"/>
  <c r="J5" i="21"/>
  <c r="J6" i="21"/>
  <c r="J7" i="21"/>
  <c r="J8" i="21"/>
  <c r="J9" i="21"/>
  <c r="J10" i="21"/>
  <c r="J11" i="21"/>
  <c r="J12" i="21"/>
  <c r="J13" i="21"/>
  <c r="J14" i="21"/>
  <c r="J15" i="21"/>
  <c r="J16" i="21"/>
  <c r="J17" i="21"/>
  <c r="J18" i="21"/>
  <c r="I2" i="21"/>
  <c r="I3" i="21"/>
  <c r="I4" i="21"/>
  <c r="I5" i="21"/>
  <c r="I6" i="21"/>
  <c r="I7" i="21"/>
  <c r="I8" i="21"/>
  <c r="I9" i="21"/>
  <c r="I10" i="21"/>
  <c r="I11" i="21"/>
  <c r="I12" i="21"/>
  <c r="I13" i="21"/>
  <c r="I14" i="21"/>
  <c r="I15" i="21"/>
  <c r="I16" i="21"/>
  <c r="I17" i="21"/>
  <c r="I18" i="21"/>
  <c r="H2" i="21"/>
  <c r="H3" i="21"/>
  <c r="H4" i="21"/>
  <c r="H5" i="21"/>
  <c r="H6" i="21"/>
  <c r="H7" i="21"/>
  <c r="H8" i="21"/>
  <c r="H9" i="21"/>
  <c r="H10" i="21"/>
  <c r="H11" i="21"/>
  <c r="H12" i="21"/>
  <c r="H13" i="21"/>
  <c r="H14" i="21"/>
  <c r="H15" i="21"/>
  <c r="H16" i="21"/>
  <c r="H17" i="21"/>
  <c r="H18" i="21"/>
  <c r="F2" i="21"/>
  <c r="F3" i="21"/>
  <c r="F4" i="21"/>
  <c r="F5" i="21"/>
  <c r="F6" i="21"/>
  <c r="F7" i="21"/>
  <c r="F8" i="21"/>
  <c r="F9" i="21"/>
  <c r="F10" i="21"/>
  <c r="F11" i="21"/>
  <c r="F12" i="21"/>
  <c r="F13" i="21"/>
  <c r="F14" i="21"/>
  <c r="F15" i="21"/>
  <c r="F16" i="21"/>
  <c r="F17" i="21"/>
  <c r="F18" i="21"/>
  <c r="C2" i="21"/>
  <c r="D2" i="21"/>
  <c r="C3" i="21"/>
  <c r="D3" i="21"/>
  <c r="C4" i="21"/>
  <c r="D4" i="21"/>
  <c r="C5" i="21"/>
  <c r="D5" i="21"/>
  <c r="C6" i="21"/>
  <c r="D6" i="21"/>
  <c r="C7" i="21"/>
  <c r="D7" i="21"/>
  <c r="C8" i="21"/>
  <c r="D8" i="21"/>
  <c r="C9" i="21"/>
  <c r="D9" i="21"/>
  <c r="C10" i="21"/>
  <c r="D10" i="21"/>
  <c r="C11" i="21"/>
  <c r="D11" i="21"/>
  <c r="C12" i="21"/>
  <c r="D12" i="21"/>
  <c r="C13" i="21"/>
  <c r="D13" i="21"/>
  <c r="C14" i="21"/>
  <c r="D14" i="21"/>
  <c r="C15" i="21"/>
  <c r="D15" i="21"/>
  <c r="C16" i="21"/>
  <c r="D16" i="21"/>
  <c r="C17" i="21"/>
  <c r="D17" i="21"/>
  <c r="C18" i="21"/>
  <c r="D18" i="21"/>
  <c r="B2" i="21"/>
  <c r="B3" i="21"/>
  <c r="B4" i="21"/>
  <c r="B5" i="21"/>
  <c r="B6" i="21"/>
  <c r="B7" i="21"/>
  <c r="B8" i="21"/>
  <c r="B9" i="21"/>
  <c r="B10" i="21"/>
  <c r="B11" i="21"/>
  <c r="B12" i="21"/>
  <c r="B13" i="21"/>
  <c r="B14" i="21"/>
  <c r="B15" i="21"/>
  <c r="B16" i="21"/>
  <c r="B17" i="21"/>
  <c r="B18" i="21"/>
  <c r="A2" i="21"/>
  <c r="S2" i="21" s="1"/>
  <c r="A3" i="21"/>
  <c r="A4" i="21"/>
  <c r="A5" i="21"/>
  <c r="S5" i="21" s="1"/>
  <c r="A6" i="21"/>
  <c r="A7" i="21"/>
  <c r="S7" i="21" s="1"/>
  <c r="A8" i="21"/>
  <c r="A9" i="21"/>
  <c r="A10" i="21"/>
  <c r="A11" i="21"/>
  <c r="A12" i="21"/>
  <c r="S12" i="21" s="1"/>
  <c r="A13" i="21"/>
  <c r="A14" i="21"/>
  <c r="A15" i="21"/>
  <c r="A16" i="21"/>
  <c r="A17" i="21"/>
  <c r="A18" i="21"/>
  <c r="S54" i="21"/>
  <c r="S46" i="21"/>
  <c r="S38" i="21"/>
  <c r="S35" i="21"/>
  <c r="S27" i="21"/>
  <c r="S23" i="21"/>
  <c r="O9" i="1" a="1"/>
  <c r="O9" i="1" s="1"/>
  <c r="M9" i="1" s="1"/>
  <c r="U158" i="14" s="1"/>
  <c r="U159" i="14" s="1"/>
  <c r="S15" i="21" l="1"/>
  <c r="S21" i="21"/>
  <c r="S17" i="21"/>
  <c r="S26" i="21"/>
  <c r="S49" i="21"/>
  <c r="S10" i="21"/>
  <c r="S13" i="21"/>
  <c r="S44" i="21"/>
  <c r="S39" i="21"/>
  <c r="S9" i="21"/>
  <c r="S22" i="21"/>
  <c r="S30" i="21"/>
  <c r="S18" i="21"/>
  <c r="S43" i="21"/>
  <c r="S52" i="21"/>
  <c r="S16" i="21"/>
  <c r="S11" i="21"/>
  <c r="S20" i="21"/>
  <c r="S25" i="21"/>
  <c r="S3" i="21"/>
  <c r="S8" i="21"/>
  <c r="S42" i="21"/>
  <c r="S50" i="21"/>
  <c r="S28" i="21"/>
  <c r="S36" i="21"/>
  <c r="S45" i="21"/>
  <c r="S53" i="21"/>
  <c r="S33" i="21"/>
  <c r="S6" i="21"/>
  <c r="S14" i="21"/>
  <c r="S31" i="21"/>
  <c r="S40" i="21"/>
  <c r="S48" i="21"/>
  <c r="S4" i="21"/>
  <c r="C31" i="18"/>
  <c r="B31" i="18"/>
  <c r="C21" i="18"/>
  <c r="B21" i="18"/>
  <c r="B5" i="18"/>
  <c r="H5" i="18"/>
  <c r="B8" i="18"/>
  <c r="B11" i="18"/>
  <c r="C11" i="18"/>
  <c r="E18" i="18"/>
  <c r="D56" i="18"/>
  <c r="D57" i="18"/>
  <c r="D58" i="18"/>
  <c r="F58" i="18"/>
  <c r="D59" i="18"/>
  <c r="E50" i="18" l="1"/>
  <c r="N155" i="20" l="1"/>
  <c r="L155" i="20"/>
  <c r="F37" i="18" s="1"/>
  <c r="J155" i="20"/>
  <c r="E37" i="18" s="1"/>
  <c r="I155" i="20"/>
  <c r="D37" i="18" s="1"/>
  <c r="M154" i="20"/>
  <c r="M153" i="20"/>
  <c r="M152" i="20"/>
  <c r="M151" i="20"/>
  <c r="M150" i="20"/>
  <c r="M149" i="20"/>
  <c r="M148" i="20"/>
  <c r="M147" i="20"/>
  <c r="M146" i="20"/>
  <c r="M145" i="20"/>
  <c r="M144" i="20"/>
  <c r="M143" i="20"/>
  <c r="M142" i="20"/>
  <c r="M141" i="20"/>
  <c r="M140" i="20"/>
  <c r="M139" i="20"/>
  <c r="N134" i="20"/>
  <c r="L134" i="20"/>
  <c r="F36" i="18" s="1"/>
  <c r="J134" i="20"/>
  <c r="E36" i="18" s="1"/>
  <c r="I134" i="20"/>
  <c r="D36" i="18" s="1"/>
  <c r="M133" i="20"/>
  <c r="M132" i="20"/>
  <c r="M131" i="20"/>
  <c r="M130" i="20"/>
  <c r="M129" i="20"/>
  <c r="M128" i="20"/>
  <c r="M127" i="20"/>
  <c r="M126" i="20"/>
  <c r="M125" i="20"/>
  <c r="M124" i="20"/>
  <c r="M123" i="20"/>
  <c r="M122" i="20"/>
  <c r="M121" i="20"/>
  <c r="M120" i="20"/>
  <c r="M119" i="20"/>
  <c r="M118" i="20"/>
  <c r="N113" i="20"/>
  <c r="L113" i="20"/>
  <c r="F35" i="18" s="1"/>
  <c r="J113" i="20"/>
  <c r="E35" i="18" s="1"/>
  <c r="I113" i="20"/>
  <c r="D35" i="18" s="1"/>
  <c r="M112" i="20"/>
  <c r="M111" i="20"/>
  <c r="M110" i="20"/>
  <c r="M109" i="20"/>
  <c r="M108" i="20"/>
  <c r="M107" i="20"/>
  <c r="M106" i="20"/>
  <c r="M105" i="20"/>
  <c r="M104" i="20"/>
  <c r="M103" i="20"/>
  <c r="M102" i="20"/>
  <c r="M101" i="20"/>
  <c r="M100" i="20"/>
  <c r="M99" i="20"/>
  <c r="M98" i="20"/>
  <c r="M97" i="20"/>
  <c r="N92" i="20"/>
  <c r="I92" i="20"/>
  <c r="D34" i="18" s="1"/>
  <c r="M91" i="20"/>
  <c r="M90" i="20"/>
  <c r="M89" i="20"/>
  <c r="M88" i="20"/>
  <c r="M87" i="20"/>
  <c r="M86" i="20"/>
  <c r="M85" i="20"/>
  <c r="M84" i="20"/>
  <c r="M83" i="20"/>
  <c r="L78" i="20"/>
  <c r="F33" i="18" s="1"/>
  <c r="J78" i="20"/>
  <c r="I78" i="20"/>
  <c r="M77" i="20"/>
  <c r="M76" i="20"/>
  <c r="M75" i="20"/>
  <c r="M74" i="20"/>
  <c r="M73" i="20"/>
  <c r="M72" i="20"/>
  <c r="M71" i="20"/>
  <c r="M70" i="20"/>
  <c r="M69" i="20"/>
  <c r="M68" i="20"/>
  <c r="M67" i="20"/>
  <c r="M66" i="20"/>
  <c r="M65" i="20"/>
  <c r="M64" i="20"/>
  <c r="M63" i="20"/>
  <c r="M62" i="20"/>
  <c r="M61" i="20"/>
  <c r="M60" i="20"/>
  <c r="H58" i="20"/>
  <c r="G54" i="21" s="1"/>
  <c r="F58" i="20"/>
  <c r="H57" i="20"/>
  <c r="G53" i="21" s="1"/>
  <c r="F57" i="20"/>
  <c r="E53" i="21" s="1"/>
  <c r="H56" i="20"/>
  <c r="G52" i="21" s="1"/>
  <c r="F56" i="20"/>
  <c r="H55" i="20"/>
  <c r="G51" i="21" s="1"/>
  <c r="F55" i="20"/>
  <c r="E51" i="21" s="1"/>
  <c r="H54" i="20"/>
  <c r="G50" i="21" s="1"/>
  <c r="F54" i="20"/>
  <c r="H53" i="20"/>
  <c r="G49" i="21" s="1"/>
  <c r="F53" i="20"/>
  <c r="H52" i="20"/>
  <c r="G48" i="21" s="1"/>
  <c r="F52" i="20"/>
  <c r="E48" i="21" s="1"/>
  <c r="H51" i="20"/>
  <c r="G47" i="21" s="1"/>
  <c r="F51" i="20"/>
  <c r="E47" i="21" s="1"/>
  <c r="H50" i="20"/>
  <c r="G46" i="21" s="1"/>
  <c r="F50" i="20"/>
  <c r="H49" i="20"/>
  <c r="G45" i="21" s="1"/>
  <c r="F49" i="20"/>
  <c r="E45" i="21" s="1"/>
  <c r="H48" i="20"/>
  <c r="G44" i="21" s="1"/>
  <c r="F48" i="20"/>
  <c r="N47" i="20"/>
  <c r="Q47" i="20" s="1"/>
  <c r="H47" i="20"/>
  <c r="G43" i="21" s="1"/>
  <c r="F47" i="20"/>
  <c r="E43" i="21" s="1"/>
  <c r="H46" i="20"/>
  <c r="G42" i="21" s="1"/>
  <c r="F46" i="20"/>
  <c r="H45" i="20"/>
  <c r="G41" i="21" s="1"/>
  <c r="F45" i="20"/>
  <c r="H44" i="20"/>
  <c r="G40" i="21" s="1"/>
  <c r="F44" i="20"/>
  <c r="E40" i="21" s="1"/>
  <c r="H43" i="20"/>
  <c r="G39" i="21" s="1"/>
  <c r="F43" i="20"/>
  <c r="H42" i="20"/>
  <c r="G38" i="21" s="1"/>
  <c r="F42" i="20"/>
  <c r="E38" i="21" s="1"/>
  <c r="M28" i="20"/>
  <c r="I9" i="20"/>
  <c r="I8" i="20"/>
  <c r="I7" i="20"/>
  <c r="B7" i="20"/>
  <c r="I6" i="20"/>
  <c r="B6" i="20"/>
  <c r="B5" i="20"/>
  <c r="M4" i="20"/>
  <c r="I4" i="20"/>
  <c r="I3" i="20"/>
  <c r="B3" i="20"/>
  <c r="N155" i="19"/>
  <c r="L155" i="19"/>
  <c r="F27" i="18" s="1"/>
  <c r="J155" i="19"/>
  <c r="I155" i="19"/>
  <c r="D27" i="18" s="1"/>
  <c r="M154" i="19"/>
  <c r="M153" i="19"/>
  <c r="M152" i="19"/>
  <c r="M151" i="19"/>
  <c r="M150" i="19"/>
  <c r="M149" i="19"/>
  <c r="M148" i="19"/>
  <c r="M147" i="19"/>
  <c r="M146" i="19"/>
  <c r="M145" i="19"/>
  <c r="M144" i="19"/>
  <c r="M143" i="19"/>
  <c r="M142" i="19"/>
  <c r="M141" i="19"/>
  <c r="M140" i="19"/>
  <c r="M139" i="19"/>
  <c r="N134" i="19"/>
  <c r="L134" i="19"/>
  <c r="F26" i="18" s="1"/>
  <c r="J134" i="19"/>
  <c r="E26" i="18" s="1"/>
  <c r="I134" i="19"/>
  <c r="D26" i="18" s="1"/>
  <c r="M133" i="19"/>
  <c r="M132" i="19"/>
  <c r="M131" i="19"/>
  <c r="M130" i="19"/>
  <c r="M129" i="19"/>
  <c r="M128" i="19"/>
  <c r="M127" i="19"/>
  <c r="M126" i="19"/>
  <c r="M125" i="19"/>
  <c r="M124" i="19"/>
  <c r="M123" i="19"/>
  <c r="M122" i="19"/>
  <c r="M121" i="19"/>
  <c r="M120" i="19"/>
  <c r="M119" i="19"/>
  <c r="M118" i="19"/>
  <c r="N113" i="19"/>
  <c r="L113" i="19"/>
  <c r="F25" i="18" s="1"/>
  <c r="J113" i="19"/>
  <c r="E25" i="18" s="1"/>
  <c r="I113" i="19"/>
  <c r="D25" i="18" s="1"/>
  <c r="M112" i="19"/>
  <c r="M111" i="19"/>
  <c r="M110" i="19"/>
  <c r="M109" i="19"/>
  <c r="M108" i="19"/>
  <c r="M107" i="19"/>
  <c r="M106" i="19"/>
  <c r="M105" i="19"/>
  <c r="M104" i="19"/>
  <c r="M103" i="19"/>
  <c r="M102" i="19"/>
  <c r="M101" i="19"/>
  <c r="M100" i="19"/>
  <c r="M99" i="19"/>
  <c r="M98" i="19"/>
  <c r="M97" i="19"/>
  <c r="N92" i="19"/>
  <c r="I92" i="19"/>
  <c r="D24" i="18" s="1"/>
  <c r="M91" i="19"/>
  <c r="M90" i="19"/>
  <c r="M89" i="19"/>
  <c r="M88" i="19"/>
  <c r="M87" i="19"/>
  <c r="M86" i="19"/>
  <c r="M85" i="19"/>
  <c r="M84" i="19"/>
  <c r="M83" i="19"/>
  <c r="L78" i="19"/>
  <c r="J78" i="19"/>
  <c r="I78" i="19"/>
  <c r="D23" i="18" s="1"/>
  <c r="M77" i="19"/>
  <c r="M76" i="19"/>
  <c r="M75" i="19"/>
  <c r="M74" i="19"/>
  <c r="M73" i="19"/>
  <c r="M72" i="19"/>
  <c r="M71" i="19"/>
  <c r="M70" i="19"/>
  <c r="M69" i="19"/>
  <c r="M68" i="19"/>
  <c r="M67" i="19"/>
  <c r="M66" i="19"/>
  <c r="M65" i="19"/>
  <c r="M64" i="19"/>
  <c r="M63" i="19"/>
  <c r="M62" i="19"/>
  <c r="M61" i="19"/>
  <c r="M60" i="19"/>
  <c r="H58" i="19"/>
  <c r="G36" i="21" s="1"/>
  <c r="F58" i="19"/>
  <c r="H57" i="19"/>
  <c r="G35" i="21" s="1"/>
  <c r="F57" i="19"/>
  <c r="E35" i="21" s="1"/>
  <c r="N56" i="19"/>
  <c r="H56" i="19"/>
  <c r="G34" i="21" s="1"/>
  <c r="F56" i="19"/>
  <c r="E34" i="21" s="1"/>
  <c r="H55" i="19"/>
  <c r="G33" i="21" s="1"/>
  <c r="F55" i="19"/>
  <c r="H54" i="19"/>
  <c r="G32" i="21" s="1"/>
  <c r="F54" i="19"/>
  <c r="N53" i="19"/>
  <c r="M53" i="19" s="1"/>
  <c r="K31" i="21" s="1"/>
  <c r="H53" i="19"/>
  <c r="G31" i="21" s="1"/>
  <c r="F53" i="19"/>
  <c r="E31" i="21" s="1"/>
  <c r="H52" i="19"/>
  <c r="G30" i="21" s="1"/>
  <c r="F52" i="19"/>
  <c r="H51" i="19"/>
  <c r="G29" i="21" s="1"/>
  <c r="F51" i="19"/>
  <c r="E29" i="21" s="1"/>
  <c r="H50" i="19"/>
  <c r="G28" i="21" s="1"/>
  <c r="F50" i="19"/>
  <c r="N49" i="19"/>
  <c r="M49" i="19" s="1"/>
  <c r="K27" i="21" s="1"/>
  <c r="H49" i="19"/>
  <c r="G27" i="21" s="1"/>
  <c r="F49" i="19"/>
  <c r="E27" i="21" s="1"/>
  <c r="H48" i="19"/>
  <c r="G26" i="21" s="1"/>
  <c r="F48" i="19"/>
  <c r="E26" i="21" s="1"/>
  <c r="H47" i="19"/>
  <c r="G25" i="21" s="1"/>
  <c r="F47" i="19"/>
  <c r="H46" i="19"/>
  <c r="G24" i="21" s="1"/>
  <c r="F46" i="19"/>
  <c r="H45" i="19"/>
  <c r="G23" i="21" s="1"/>
  <c r="F45" i="19"/>
  <c r="E23" i="21" s="1"/>
  <c r="H44" i="19"/>
  <c r="G22" i="21" s="1"/>
  <c r="F44" i="19"/>
  <c r="H43" i="19"/>
  <c r="G21" i="21" s="1"/>
  <c r="F43" i="19"/>
  <c r="E21" i="21" s="1"/>
  <c r="H42" i="19"/>
  <c r="G20" i="21" s="1"/>
  <c r="F42" i="19"/>
  <c r="M28" i="19"/>
  <c r="I9" i="19"/>
  <c r="I8" i="19"/>
  <c r="I7" i="19"/>
  <c r="B7" i="19"/>
  <c r="I6" i="19"/>
  <c r="B6" i="19"/>
  <c r="B5" i="19"/>
  <c r="M4" i="19"/>
  <c r="I4" i="19"/>
  <c r="I3" i="19"/>
  <c r="B3" i="19"/>
  <c r="M10" i="14"/>
  <c r="U158" i="19" s="1"/>
  <c r="M4" i="14"/>
  <c r="U158" i="20" l="1"/>
  <c r="M113" i="20"/>
  <c r="G35" i="18" s="1"/>
  <c r="H35" i="18" s="1"/>
  <c r="M155" i="20"/>
  <c r="G37" i="18" s="1"/>
  <c r="N57" i="20"/>
  <c r="Q57" i="20" s="1"/>
  <c r="N44" i="20"/>
  <c r="N57" i="19"/>
  <c r="M57" i="19" s="1"/>
  <c r="K35" i="21" s="1"/>
  <c r="M92" i="19"/>
  <c r="G24" i="18" s="1"/>
  <c r="N43" i="19"/>
  <c r="J157" i="19"/>
  <c r="J161" i="19" s="1"/>
  <c r="E23" i="18"/>
  <c r="L157" i="19"/>
  <c r="M166" i="19" s="1"/>
  <c r="F23" i="18"/>
  <c r="F29" i="18" s="1"/>
  <c r="N46" i="19"/>
  <c r="M46" i="19" s="1"/>
  <c r="K24" i="21" s="1"/>
  <c r="E24" i="21"/>
  <c r="N55" i="19"/>
  <c r="E33" i="21"/>
  <c r="N44" i="19"/>
  <c r="E22" i="21"/>
  <c r="N47" i="19"/>
  <c r="M47" i="19" s="1"/>
  <c r="K25" i="21" s="1"/>
  <c r="E25" i="21"/>
  <c r="Q49" i="19"/>
  <c r="L27" i="21"/>
  <c r="N58" i="19"/>
  <c r="E36" i="21"/>
  <c r="M113" i="19"/>
  <c r="G25" i="18" s="1"/>
  <c r="H25" i="18" s="1"/>
  <c r="N50" i="19"/>
  <c r="E28" i="21"/>
  <c r="N52" i="19"/>
  <c r="E30" i="21"/>
  <c r="M134" i="19"/>
  <c r="G26" i="18" s="1"/>
  <c r="H26" i="18" s="1"/>
  <c r="M43" i="19"/>
  <c r="K21" i="21" s="1"/>
  <c r="Q43" i="19"/>
  <c r="L21" i="21"/>
  <c r="Q56" i="19"/>
  <c r="L34" i="21"/>
  <c r="H24" i="18"/>
  <c r="N48" i="19"/>
  <c r="Q53" i="19"/>
  <c r="L31" i="21"/>
  <c r="Q57" i="19"/>
  <c r="L35" i="21"/>
  <c r="N45" i="19"/>
  <c r="N51" i="19"/>
  <c r="N54" i="19"/>
  <c r="M54" i="19" s="1"/>
  <c r="K32" i="21" s="1"/>
  <c r="E32" i="21"/>
  <c r="I157" i="19"/>
  <c r="K17" i="19" s="1"/>
  <c r="D17" i="19" s="1"/>
  <c r="J157" i="20"/>
  <c r="J161" i="20" s="1"/>
  <c r="E33" i="18"/>
  <c r="E39" i="18" s="1"/>
  <c r="F39" i="18"/>
  <c r="N49" i="20"/>
  <c r="Q49" i="20" s="1"/>
  <c r="N50" i="20"/>
  <c r="E46" i="21"/>
  <c r="N52" i="20"/>
  <c r="Q52" i="20" s="1"/>
  <c r="N55" i="20"/>
  <c r="Q55" i="20" s="1"/>
  <c r="M134" i="20"/>
  <c r="G36" i="18" s="1"/>
  <c r="H36" i="18" s="1"/>
  <c r="N53" i="20"/>
  <c r="E49" i="21"/>
  <c r="N54" i="20"/>
  <c r="E50" i="21"/>
  <c r="N46" i="20"/>
  <c r="E42" i="21"/>
  <c r="M92" i="20"/>
  <c r="G34" i="18" s="1"/>
  <c r="H34" i="18" s="1"/>
  <c r="M44" i="20"/>
  <c r="K40" i="21" s="1"/>
  <c r="N56" i="20"/>
  <c r="E52" i="21"/>
  <c r="L157" i="20"/>
  <c r="N48" i="20"/>
  <c r="E44" i="21"/>
  <c r="N45" i="20"/>
  <c r="E41" i="21"/>
  <c r="H37" i="18"/>
  <c r="L43" i="21"/>
  <c r="I157" i="20"/>
  <c r="D33" i="18"/>
  <c r="N43" i="20"/>
  <c r="Q43" i="20" s="1"/>
  <c r="E39" i="21"/>
  <c r="N51" i="20"/>
  <c r="Q51" i="20" s="1"/>
  <c r="N58" i="20"/>
  <c r="M58" i="20" s="1"/>
  <c r="K54" i="21" s="1"/>
  <c r="E54" i="21"/>
  <c r="M155" i="19"/>
  <c r="G27" i="18" s="1"/>
  <c r="N42" i="20"/>
  <c r="Q42" i="20" s="1"/>
  <c r="N42" i="19"/>
  <c r="E20" i="21"/>
  <c r="M54" i="20"/>
  <c r="K50" i="21" s="1"/>
  <c r="M50" i="20"/>
  <c r="K46" i="21" s="1"/>
  <c r="M51" i="20"/>
  <c r="K47" i="21" s="1"/>
  <c r="M47" i="20"/>
  <c r="K43" i="21" s="1"/>
  <c r="M52" i="19"/>
  <c r="K30" i="21" s="1"/>
  <c r="M55" i="19"/>
  <c r="K33" i="21" s="1"/>
  <c r="M44" i="19"/>
  <c r="K22" i="21" s="1"/>
  <c r="M56" i="19"/>
  <c r="K34" i="21" s="1"/>
  <c r="L41" i="21" l="1"/>
  <c r="Q45" i="20"/>
  <c r="L167" i="20"/>
  <c r="L53" i="21"/>
  <c r="L49" i="21"/>
  <c r="Q53" i="20"/>
  <c r="M57" i="20"/>
  <c r="K53" i="21" s="1"/>
  <c r="L44" i="21"/>
  <c r="Q48" i="20"/>
  <c r="L42" i="21"/>
  <c r="Q46" i="20"/>
  <c r="L52" i="21"/>
  <c r="Q56" i="20"/>
  <c r="L54" i="21"/>
  <c r="Q58" i="20"/>
  <c r="L46" i="21"/>
  <c r="Q50" i="20"/>
  <c r="M45" i="20"/>
  <c r="K41" i="21" s="1"/>
  <c r="L50" i="21"/>
  <c r="Q54" i="20"/>
  <c r="L40" i="21"/>
  <c r="Q44" i="20"/>
  <c r="L161" i="19"/>
  <c r="Q58" i="19"/>
  <c r="L36" i="21"/>
  <c r="M58" i="19"/>
  <c r="K36" i="21" s="1"/>
  <c r="Q55" i="19"/>
  <c r="L33" i="21"/>
  <c r="Q52" i="19"/>
  <c r="L30" i="21"/>
  <c r="Q46" i="19"/>
  <c r="L24" i="21"/>
  <c r="Q54" i="19"/>
  <c r="L32" i="21"/>
  <c r="Q47" i="19"/>
  <c r="L25" i="21"/>
  <c r="Q50" i="19"/>
  <c r="L28" i="21"/>
  <c r="M51" i="19"/>
  <c r="K29" i="21" s="1"/>
  <c r="Q51" i="19"/>
  <c r="L29" i="21"/>
  <c r="Q48" i="19"/>
  <c r="L26" i="21"/>
  <c r="M48" i="19"/>
  <c r="K26" i="21" s="1"/>
  <c r="M50" i="19"/>
  <c r="K28" i="21" s="1"/>
  <c r="N78" i="19"/>
  <c r="N157" i="19" s="1"/>
  <c r="N159" i="19" s="1"/>
  <c r="Q42" i="19"/>
  <c r="Q45" i="19"/>
  <c r="L23" i="21"/>
  <c r="M45" i="19"/>
  <c r="K23" i="21" s="1"/>
  <c r="Q44" i="19"/>
  <c r="L22" i="21"/>
  <c r="M42" i="19"/>
  <c r="K20" i="21" s="1"/>
  <c r="M167" i="19"/>
  <c r="L167" i="19"/>
  <c r="M167" i="20"/>
  <c r="K17" i="20"/>
  <c r="D17" i="20" s="1"/>
  <c r="L48" i="21"/>
  <c r="M52" i="20"/>
  <c r="K48" i="21" s="1"/>
  <c r="M56" i="20"/>
  <c r="K52" i="21" s="1"/>
  <c r="M48" i="20"/>
  <c r="K44" i="21" s="1"/>
  <c r="L47" i="21"/>
  <c r="L161" i="20"/>
  <c r="M166" i="20"/>
  <c r="M43" i="20"/>
  <c r="K39" i="21" s="1"/>
  <c r="L39" i="21"/>
  <c r="M49" i="20"/>
  <c r="K45" i="21" s="1"/>
  <c r="L45" i="21"/>
  <c r="M46" i="20"/>
  <c r="K42" i="21" s="1"/>
  <c r="L51" i="21"/>
  <c r="M55" i="20"/>
  <c r="K51" i="21" s="1"/>
  <c r="M53" i="20"/>
  <c r="K49" i="21" s="1"/>
  <c r="L38" i="21"/>
  <c r="M42" i="20"/>
  <c r="K38" i="21" s="1"/>
  <c r="N78" i="20"/>
  <c r="N157" i="20" s="1"/>
  <c r="N159" i="20" s="1"/>
  <c r="L20" i="21"/>
  <c r="L166" i="19"/>
  <c r="M30" i="19"/>
  <c r="R31" i="14"/>
  <c r="Q157" i="20" l="1"/>
  <c r="R159" i="20" s="1"/>
  <c r="M78" i="19"/>
  <c r="M157" i="19" s="1"/>
  <c r="M161" i="19" s="1"/>
  <c r="U156" i="19" s="1"/>
  <c r="Q157" i="19"/>
  <c r="M30" i="20"/>
  <c r="L166" i="20"/>
  <c r="P11" i="21"/>
  <c r="P26" i="21"/>
  <c r="P18" i="21"/>
  <c r="P21" i="21"/>
  <c r="P34" i="21"/>
  <c r="P23" i="21"/>
  <c r="P2" i="21"/>
  <c r="P15" i="21"/>
  <c r="P31" i="21"/>
  <c r="P29" i="21"/>
  <c r="P3" i="21"/>
  <c r="P10" i="21"/>
  <c r="P17" i="21"/>
  <c r="P5" i="21"/>
  <c r="P20" i="21"/>
  <c r="P24" i="21"/>
  <c r="P16" i="21"/>
  <c r="P12" i="21"/>
  <c r="P36" i="21"/>
  <c r="P9" i="21"/>
  <c r="P35" i="21"/>
  <c r="P7" i="21"/>
  <c r="P28" i="21"/>
  <c r="P4" i="21"/>
  <c r="P25" i="21"/>
  <c r="P32" i="21"/>
  <c r="P27" i="21"/>
  <c r="P8" i="21"/>
  <c r="P33" i="21"/>
  <c r="P13" i="21"/>
  <c r="P22" i="21"/>
  <c r="P30" i="21"/>
  <c r="P6" i="21"/>
  <c r="P14" i="21"/>
  <c r="M78" i="20"/>
  <c r="G23" i="18"/>
  <c r="N3" i="21"/>
  <c r="N8" i="21"/>
  <c r="P52" i="21"/>
  <c r="P41" i="21"/>
  <c r="P42" i="21"/>
  <c r="N15" i="21"/>
  <c r="P38" i="21"/>
  <c r="N18" i="21"/>
  <c r="P51" i="21"/>
  <c r="N12" i="21"/>
  <c r="P47" i="21"/>
  <c r="P40" i="21"/>
  <c r="N6" i="21"/>
  <c r="P44" i="21"/>
  <c r="P50" i="21"/>
  <c r="N13" i="21"/>
  <c r="P49" i="21"/>
  <c r="P45" i="21"/>
  <c r="N17" i="21"/>
  <c r="P53" i="21"/>
  <c r="P43" i="21"/>
  <c r="P48" i="21"/>
  <c r="N14" i="21"/>
  <c r="P54" i="21"/>
  <c r="P46" i="21"/>
  <c r="N10" i="21"/>
  <c r="N9" i="21"/>
  <c r="P39" i="21"/>
  <c r="N11" i="21"/>
  <c r="N2" i="21"/>
  <c r="N16" i="21"/>
  <c r="N5" i="21"/>
  <c r="N4" i="21"/>
  <c r="N7" i="21"/>
  <c r="N161" i="20"/>
  <c r="N161" i="19"/>
  <c r="R158" i="20" l="1"/>
  <c r="R159" i="19"/>
  <c r="R158" i="19"/>
  <c r="M157" i="20"/>
  <c r="M161" i="20" s="1"/>
  <c r="G33" i="18"/>
  <c r="G29" i="18"/>
  <c r="H23" i="18"/>
  <c r="N162" i="20"/>
  <c r="L162" i="20"/>
  <c r="I162" i="20"/>
  <c r="J162" i="20"/>
  <c r="N162" i="19"/>
  <c r="J162" i="19"/>
  <c r="I162" i="19"/>
  <c r="L162" i="19"/>
  <c r="M29" i="19"/>
  <c r="L165" i="19"/>
  <c r="M162" i="19"/>
  <c r="H43" i="1"/>
  <c r="H44" i="1"/>
  <c r="M162" i="20" l="1"/>
  <c r="U156" i="20"/>
  <c r="H39" i="18"/>
  <c r="G39" i="18"/>
  <c r="M29" i="20"/>
  <c r="L165" i="20"/>
  <c r="C36" i="19"/>
  <c r="M35" i="19"/>
  <c r="L168" i="19"/>
  <c r="L168" i="20" l="1"/>
  <c r="C36" i="20"/>
  <c r="M35" i="20"/>
  <c r="I7" i="14" l="1"/>
  <c r="I8" i="14"/>
  <c r="I9" i="14"/>
  <c r="N155" i="14" l="1"/>
  <c r="L155" i="14"/>
  <c r="F17" i="18" s="1"/>
  <c r="J155" i="14"/>
  <c r="I155" i="14"/>
  <c r="D17" i="18" s="1"/>
  <c r="M154" i="14"/>
  <c r="M153" i="14"/>
  <c r="M152" i="14"/>
  <c r="M151" i="14"/>
  <c r="M150" i="14"/>
  <c r="M149" i="14"/>
  <c r="M148" i="14"/>
  <c r="M147" i="14"/>
  <c r="M146" i="14"/>
  <c r="M145" i="14"/>
  <c r="M144" i="14"/>
  <c r="M143" i="14"/>
  <c r="M142" i="14"/>
  <c r="M141" i="14"/>
  <c r="M140" i="14"/>
  <c r="M139" i="14"/>
  <c r="N134" i="14"/>
  <c r="L134" i="14"/>
  <c r="F16" i="18" s="1"/>
  <c r="J134" i="14"/>
  <c r="E16" i="18" s="1"/>
  <c r="I134" i="14"/>
  <c r="D16" i="18" s="1"/>
  <c r="M133" i="14"/>
  <c r="M132" i="14"/>
  <c r="M131" i="14"/>
  <c r="M130" i="14"/>
  <c r="M129" i="14"/>
  <c r="M128" i="14"/>
  <c r="M127" i="14"/>
  <c r="M126" i="14"/>
  <c r="M125" i="14"/>
  <c r="M124" i="14"/>
  <c r="M123" i="14"/>
  <c r="M122" i="14"/>
  <c r="M121" i="14"/>
  <c r="M120" i="14"/>
  <c r="M119" i="14"/>
  <c r="M118" i="14"/>
  <c r="N113" i="14"/>
  <c r="L113" i="14"/>
  <c r="F15" i="18" s="1"/>
  <c r="J113" i="14"/>
  <c r="E15" i="18" s="1"/>
  <c r="I113" i="14"/>
  <c r="D15" i="18" s="1"/>
  <c r="M112" i="14"/>
  <c r="M111" i="14"/>
  <c r="M110" i="14"/>
  <c r="M109" i="14"/>
  <c r="M108" i="14"/>
  <c r="M107" i="14"/>
  <c r="M106" i="14"/>
  <c r="M105" i="14"/>
  <c r="M104" i="14"/>
  <c r="M103" i="14"/>
  <c r="M102" i="14"/>
  <c r="M101" i="14"/>
  <c r="M100" i="14"/>
  <c r="M99" i="14"/>
  <c r="M98" i="14"/>
  <c r="M97" i="14"/>
  <c r="N92" i="14"/>
  <c r="I92" i="14"/>
  <c r="D14" i="18" s="1"/>
  <c r="M91" i="14"/>
  <c r="M90" i="14"/>
  <c r="M89" i="14"/>
  <c r="M88" i="14"/>
  <c r="M87" i="14"/>
  <c r="M86" i="14"/>
  <c r="M85" i="14"/>
  <c r="M84" i="14"/>
  <c r="M83" i="14"/>
  <c r="L78" i="14"/>
  <c r="F13" i="18" s="1"/>
  <c r="J78" i="14"/>
  <c r="E13" i="18" s="1"/>
  <c r="I78" i="14"/>
  <c r="D13" i="18" s="1"/>
  <c r="M77" i="14"/>
  <c r="M76" i="14"/>
  <c r="M75" i="14"/>
  <c r="M74" i="14"/>
  <c r="M73" i="14"/>
  <c r="M72" i="14"/>
  <c r="M71" i="14"/>
  <c r="M70" i="14"/>
  <c r="M69" i="14"/>
  <c r="M68" i="14"/>
  <c r="M67" i="14"/>
  <c r="M66" i="14"/>
  <c r="M65" i="14"/>
  <c r="M64" i="14"/>
  <c r="M63" i="14"/>
  <c r="M62" i="14"/>
  <c r="M61" i="14"/>
  <c r="M60" i="14"/>
  <c r="H58" i="14"/>
  <c r="G18" i="21" s="1"/>
  <c r="F58" i="14"/>
  <c r="H57" i="14"/>
  <c r="G17" i="21" s="1"/>
  <c r="F57" i="14"/>
  <c r="H56" i="14"/>
  <c r="G16" i="21" s="1"/>
  <c r="F56" i="14"/>
  <c r="H55" i="14"/>
  <c r="G15" i="21" s="1"/>
  <c r="F55" i="14"/>
  <c r="H54" i="14"/>
  <c r="G14" i="21" s="1"/>
  <c r="F54" i="14"/>
  <c r="H53" i="14"/>
  <c r="G13" i="21" s="1"/>
  <c r="F53" i="14"/>
  <c r="H52" i="14"/>
  <c r="G12" i="21" s="1"/>
  <c r="F52" i="14"/>
  <c r="H51" i="14"/>
  <c r="G11" i="21" s="1"/>
  <c r="F51" i="14"/>
  <c r="H50" i="14"/>
  <c r="G10" i="21" s="1"/>
  <c r="F50" i="14"/>
  <c r="H49" i="14"/>
  <c r="G9" i="21" s="1"/>
  <c r="F49" i="14"/>
  <c r="H48" i="14"/>
  <c r="G8" i="21" s="1"/>
  <c r="F48" i="14"/>
  <c r="H47" i="14"/>
  <c r="G7" i="21" s="1"/>
  <c r="F47" i="14"/>
  <c r="H46" i="14"/>
  <c r="G6" i="21" s="1"/>
  <c r="F46" i="14"/>
  <c r="H45" i="14"/>
  <c r="G5" i="21" s="1"/>
  <c r="F45" i="14"/>
  <c r="H44" i="14"/>
  <c r="G4" i="21" s="1"/>
  <c r="F44" i="14"/>
  <c r="H43" i="14"/>
  <c r="G3" i="21" s="1"/>
  <c r="F43" i="14"/>
  <c r="N43" i="14" s="1"/>
  <c r="Q43" i="14" s="1"/>
  <c r="H42" i="14"/>
  <c r="G2" i="21" s="1"/>
  <c r="F42" i="14"/>
  <c r="M28" i="14"/>
  <c r="M154" i="1"/>
  <c r="M153" i="1"/>
  <c r="M152" i="1"/>
  <c r="M151" i="1"/>
  <c r="M150" i="1"/>
  <c r="M149" i="1"/>
  <c r="M147" i="1"/>
  <c r="M146" i="1"/>
  <c r="M145" i="1"/>
  <c r="M144" i="1"/>
  <c r="M143" i="1"/>
  <c r="M142" i="1"/>
  <c r="M141" i="1"/>
  <c r="M140" i="1"/>
  <c r="M139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84" i="1"/>
  <c r="M85" i="1"/>
  <c r="M86" i="1"/>
  <c r="M87" i="1"/>
  <c r="M88" i="1"/>
  <c r="M89" i="1"/>
  <c r="M90" i="1"/>
  <c r="M91" i="1"/>
  <c r="M83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L155" i="1"/>
  <c r="F59" i="18" s="1"/>
  <c r="L113" i="1"/>
  <c r="F57" i="18" s="1"/>
  <c r="L78" i="1"/>
  <c r="F55" i="18" s="1"/>
  <c r="F61" i="18" s="1"/>
  <c r="N42" i="14" l="1"/>
  <c r="Q42" i="14" s="1"/>
  <c r="M134" i="1"/>
  <c r="N57" i="14"/>
  <c r="Q57" i="14" s="1"/>
  <c r="E17" i="21"/>
  <c r="N49" i="14"/>
  <c r="Q49" i="14" s="1"/>
  <c r="E9" i="21"/>
  <c r="N46" i="14"/>
  <c r="Q46" i="14" s="1"/>
  <c r="E6" i="21"/>
  <c r="N50" i="14"/>
  <c r="Q50" i="14" s="1"/>
  <c r="E10" i="21"/>
  <c r="N58" i="14"/>
  <c r="Q58" i="14" s="1"/>
  <c r="E18" i="21"/>
  <c r="N54" i="14"/>
  <c r="Q54" i="14" s="1"/>
  <c r="E14" i="21"/>
  <c r="N45" i="14"/>
  <c r="Q45" i="14" s="1"/>
  <c r="E5" i="21"/>
  <c r="E3" i="21"/>
  <c r="N47" i="14"/>
  <c r="Q47" i="14" s="1"/>
  <c r="E7" i="21"/>
  <c r="N55" i="14"/>
  <c r="Q55" i="14" s="1"/>
  <c r="E15" i="21"/>
  <c r="N51" i="14"/>
  <c r="E11" i="21"/>
  <c r="N53" i="14"/>
  <c r="Q53" i="14" s="1"/>
  <c r="E13" i="21"/>
  <c r="N44" i="14"/>
  <c r="Q44" i="14" s="1"/>
  <c r="E4" i="21"/>
  <c r="N56" i="14"/>
  <c r="E16" i="21"/>
  <c r="N48" i="14"/>
  <c r="Q48" i="14" s="1"/>
  <c r="E8" i="21"/>
  <c r="N52" i="14"/>
  <c r="Q52" i="14" s="1"/>
  <c r="E12" i="21"/>
  <c r="E27" i="18"/>
  <c r="E17" i="18"/>
  <c r="E2" i="21"/>
  <c r="M47" i="14"/>
  <c r="K7" i="21" s="1"/>
  <c r="M155" i="14"/>
  <c r="G17" i="18" s="1"/>
  <c r="M134" i="14"/>
  <c r="G16" i="18" s="1"/>
  <c r="L157" i="14"/>
  <c r="M166" i="14" s="1"/>
  <c r="J157" i="14"/>
  <c r="J161" i="14" s="1"/>
  <c r="M113" i="14"/>
  <c r="G15" i="18" s="1"/>
  <c r="I157" i="14"/>
  <c r="M92" i="14"/>
  <c r="G14" i="18" s="1"/>
  <c r="L157" i="1"/>
  <c r="M92" i="1"/>
  <c r="G56" i="18" s="1"/>
  <c r="J56" i="18" l="1"/>
  <c r="I45" i="18"/>
  <c r="I56" i="18"/>
  <c r="M50" i="14"/>
  <c r="K10" i="21" s="1"/>
  <c r="M56" i="14"/>
  <c r="K16" i="21" s="1"/>
  <c r="Q56" i="14"/>
  <c r="M51" i="14"/>
  <c r="K11" i="21" s="1"/>
  <c r="Q51" i="14"/>
  <c r="M167" i="14"/>
  <c r="F51" i="18"/>
  <c r="L12" i="21"/>
  <c r="O12" i="21" s="1"/>
  <c r="Q12" i="21" s="1"/>
  <c r="L13" i="21"/>
  <c r="O13" i="21" s="1"/>
  <c r="Q13" i="21" s="1"/>
  <c r="L3" i="21"/>
  <c r="O3" i="21" s="1"/>
  <c r="Q3" i="21" s="1"/>
  <c r="L10" i="21"/>
  <c r="O10" i="21" s="1"/>
  <c r="Q10" i="21" s="1"/>
  <c r="L8" i="21"/>
  <c r="O8" i="21" s="1"/>
  <c r="Q8" i="21" s="1"/>
  <c r="L11" i="21"/>
  <c r="O11" i="21" s="1"/>
  <c r="Q11" i="21" s="1"/>
  <c r="L5" i="21"/>
  <c r="O5" i="21" s="1"/>
  <c r="Q5" i="21" s="1"/>
  <c r="L6" i="21"/>
  <c r="O6" i="21" s="1"/>
  <c r="Q6" i="21" s="1"/>
  <c r="L9" i="21"/>
  <c r="O9" i="21" s="1"/>
  <c r="Q9" i="21" s="1"/>
  <c r="L15" i="21"/>
  <c r="O15" i="21" s="1"/>
  <c r="Q15" i="21" s="1"/>
  <c r="L16" i="21"/>
  <c r="O16" i="21" s="1"/>
  <c r="Q16" i="21" s="1"/>
  <c r="L14" i="21"/>
  <c r="O14" i="21" s="1"/>
  <c r="Q14" i="21" s="1"/>
  <c r="L4" i="21"/>
  <c r="O4" i="21" s="1"/>
  <c r="Q4" i="21" s="1"/>
  <c r="L7" i="21"/>
  <c r="O7" i="21" s="1"/>
  <c r="Q7" i="21" s="1"/>
  <c r="L18" i="21"/>
  <c r="O18" i="21" s="1"/>
  <c r="Q18" i="21" s="1"/>
  <c r="L17" i="21"/>
  <c r="O17" i="21" s="1"/>
  <c r="Q17" i="21" s="1"/>
  <c r="H27" i="18"/>
  <c r="H29" i="18" s="1"/>
  <c r="E29" i="18"/>
  <c r="H17" i="18"/>
  <c r="H16" i="18"/>
  <c r="H15" i="18"/>
  <c r="H14" i="18"/>
  <c r="L2" i="21"/>
  <c r="H56" i="18"/>
  <c r="K56" i="18" s="1"/>
  <c r="L161" i="1"/>
  <c r="M166" i="1"/>
  <c r="L167" i="14"/>
  <c r="K17" i="14"/>
  <c r="D17" i="14" s="1"/>
  <c r="L161" i="14"/>
  <c r="M45" i="14"/>
  <c r="K5" i="21" s="1"/>
  <c r="M58" i="14"/>
  <c r="K18" i="21" s="1"/>
  <c r="M54" i="14"/>
  <c r="K14" i="21" s="1"/>
  <c r="M53" i="14"/>
  <c r="K13" i="21" s="1"/>
  <c r="M42" i="14"/>
  <c r="K2" i="21" s="1"/>
  <c r="M44" i="14"/>
  <c r="K4" i="21" s="1"/>
  <c r="M46" i="14"/>
  <c r="K6" i="21" s="1"/>
  <c r="M48" i="14"/>
  <c r="K8" i="21" s="1"/>
  <c r="M52" i="14"/>
  <c r="K12" i="21" s="1"/>
  <c r="M55" i="14"/>
  <c r="K15" i="21" s="1"/>
  <c r="N78" i="14"/>
  <c r="N157" i="14" s="1"/>
  <c r="N159" i="14" s="1"/>
  <c r="M159" i="14" s="1"/>
  <c r="M49" i="14"/>
  <c r="K9" i="21" s="1"/>
  <c r="M43" i="14"/>
  <c r="K3" i="21" s="1"/>
  <c r="M57" i="14"/>
  <c r="K17" i="21" s="1"/>
  <c r="M30" i="1"/>
  <c r="Q157" i="14" l="1"/>
  <c r="R159" i="14" s="1"/>
  <c r="N40" i="21"/>
  <c r="O40" i="21" s="1"/>
  <c r="Q40" i="21" s="1"/>
  <c r="N35" i="21"/>
  <c r="O35" i="21" s="1"/>
  <c r="Q35" i="21" s="1"/>
  <c r="N39" i="21"/>
  <c r="O39" i="21" s="1"/>
  <c r="Q39" i="21" s="1"/>
  <c r="N51" i="21"/>
  <c r="O51" i="21" s="1"/>
  <c r="Q51" i="21" s="1"/>
  <c r="N26" i="21"/>
  <c r="O26" i="21" s="1"/>
  <c r="Q26" i="21" s="1"/>
  <c r="N54" i="21"/>
  <c r="O54" i="21" s="1"/>
  <c r="Q54" i="21" s="1"/>
  <c r="N53" i="21"/>
  <c r="O53" i="21" s="1"/>
  <c r="Q53" i="21" s="1"/>
  <c r="N24" i="21"/>
  <c r="O24" i="21" s="1"/>
  <c r="Q24" i="21" s="1"/>
  <c r="N31" i="21"/>
  <c r="O31" i="21" s="1"/>
  <c r="Q31" i="21" s="1"/>
  <c r="N52" i="21"/>
  <c r="O52" i="21" s="1"/>
  <c r="Q52" i="21" s="1"/>
  <c r="N36" i="21"/>
  <c r="O36" i="21" s="1"/>
  <c r="Q36" i="21" s="1"/>
  <c r="N21" i="21"/>
  <c r="O21" i="21" s="1"/>
  <c r="Q21" i="21" s="1"/>
  <c r="N30" i="21"/>
  <c r="O30" i="21" s="1"/>
  <c r="Q30" i="21" s="1"/>
  <c r="N34" i="21"/>
  <c r="O34" i="21" s="1"/>
  <c r="Q34" i="21" s="1"/>
  <c r="N20" i="21"/>
  <c r="O20" i="21" s="1"/>
  <c r="Q20" i="21" s="1"/>
  <c r="N28" i="21"/>
  <c r="O28" i="21" s="1"/>
  <c r="Q28" i="21" s="1"/>
  <c r="N49" i="21"/>
  <c r="O49" i="21" s="1"/>
  <c r="Q49" i="21" s="1"/>
  <c r="N44" i="21"/>
  <c r="O44" i="21" s="1"/>
  <c r="Q44" i="21" s="1"/>
  <c r="N22" i="21"/>
  <c r="O22" i="21" s="1"/>
  <c r="Q22" i="21" s="1"/>
  <c r="N32" i="21"/>
  <c r="O32" i="21" s="1"/>
  <c r="Q32" i="21" s="1"/>
  <c r="N29" i="21"/>
  <c r="O29" i="21" s="1"/>
  <c r="Q29" i="21" s="1"/>
  <c r="N50" i="21"/>
  <c r="O50" i="21" s="1"/>
  <c r="Q50" i="21" s="1"/>
  <c r="N43" i="21"/>
  <c r="O43" i="21" s="1"/>
  <c r="Q43" i="21" s="1"/>
  <c r="N25" i="21"/>
  <c r="O25" i="21" s="1"/>
  <c r="Q25" i="21" s="1"/>
  <c r="N23" i="21"/>
  <c r="O23" i="21" s="1"/>
  <c r="Q23" i="21" s="1"/>
  <c r="N41" i="21"/>
  <c r="O41" i="21" s="1"/>
  <c r="Q41" i="21" s="1"/>
  <c r="N27" i="21"/>
  <c r="O27" i="21" s="1"/>
  <c r="Q27" i="21" s="1"/>
  <c r="N47" i="21"/>
  <c r="O47" i="21" s="1"/>
  <c r="Q47" i="21" s="1"/>
  <c r="N42" i="21"/>
  <c r="O42" i="21" s="1"/>
  <c r="Q42" i="21" s="1"/>
  <c r="N45" i="21"/>
  <c r="O45" i="21" s="1"/>
  <c r="Q45" i="21" s="1"/>
  <c r="N33" i="21"/>
  <c r="O33" i="21" s="1"/>
  <c r="Q33" i="21" s="1"/>
  <c r="N48" i="21"/>
  <c r="O48" i="21" s="1"/>
  <c r="Q48" i="21" s="1"/>
  <c r="N46" i="21"/>
  <c r="O46" i="21" s="1"/>
  <c r="Q46" i="21" s="1"/>
  <c r="N38" i="21"/>
  <c r="O38" i="21" s="1"/>
  <c r="Q38" i="21" s="1"/>
  <c r="O2" i="21"/>
  <c r="Q2" i="21" s="1"/>
  <c r="L166" i="1"/>
  <c r="L166" i="14"/>
  <c r="M30" i="14"/>
  <c r="M78" i="14"/>
  <c r="G13" i="18" s="1"/>
  <c r="R158" i="14" l="1"/>
  <c r="G18" i="18"/>
  <c r="N161" i="14"/>
  <c r="L162" i="14" s="1"/>
  <c r="M157" i="14"/>
  <c r="H50" i="18" l="1"/>
  <c r="G50" i="18"/>
  <c r="I162" i="14"/>
  <c r="J162" i="14"/>
  <c r="M161" i="14"/>
  <c r="U156" i="14" s="1"/>
  <c r="N162" i="14"/>
  <c r="U157" i="19" l="1"/>
  <c r="U157" i="20" s="1"/>
  <c r="U157" i="14"/>
  <c r="M29" i="14"/>
  <c r="C36" i="14" s="1"/>
  <c r="M162" i="14"/>
  <c r="L165" i="14"/>
  <c r="M35" i="14" l="1"/>
  <c r="L168" i="14"/>
  <c r="I4" i="14" l="1"/>
  <c r="I3" i="14"/>
  <c r="B7" i="14"/>
  <c r="B6" i="14"/>
  <c r="B5" i="14"/>
  <c r="B3" i="14"/>
  <c r="E59" i="18"/>
  <c r="E58" i="18"/>
  <c r="N92" i="1"/>
  <c r="N113" i="1"/>
  <c r="J78" i="1"/>
  <c r="E55" i="18" s="1"/>
  <c r="J113" i="1"/>
  <c r="E57" i="18" s="1"/>
  <c r="E61" i="18" l="1"/>
  <c r="E51" i="18"/>
  <c r="J157" i="1"/>
  <c r="J161" i="1" s="1"/>
  <c r="A97" i="2" l="1"/>
  <c r="A108" i="2" l="1"/>
  <c r="A94" i="2"/>
  <c r="P7" i="5" l="1"/>
  <c r="P4" i="5"/>
  <c r="C6" i="5"/>
  <c r="C4" i="5"/>
  <c r="F43" i="1" l="1"/>
  <c r="N43" i="1" s="1"/>
  <c r="M43" i="1" s="1"/>
  <c r="F44" i="1"/>
  <c r="N44" i="1" s="1"/>
  <c r="M44" i="1" s="1"/>
  <c r="F45" i="1"/>
  <c r="N45" i="1" s="1"/>
  <c r="M45" i="1" s="1"/>
  <c r="F46" i="1"/>
  <c r="N46" i="1" s="1"/>
  <c r="M46" i="1" s="1"/>
  <c r="F47" i="1"/>
  <c r="N47" i="1" s="1"/>
  <c r="M47" i="1" s="1"/>
  <c r="F48" i="1"/>
  <c r="N48" i="1" s="1"/>
  <c r="M48" i="1" s="1"/>
  <c r="F49" i="1"/>
  <c r="N49" i="1" s="1"/>
  <c r="M49" i="1" s="1"/>
  <c r="F50" i="1"/>
  <c r="N50" i="1" s="1"/>
  <c r="M50" i="1" s="1"/>
  <c r="F51" i="1"/>
  <c r="N51" i="1" s="1"/>
  <c r="M51" i="1" s="1"/>
  <c r="F52" i="1"/>
  <c r="N52" i="1" s="1"/>
  <c r="M52" i="1" s="1"/>
  <c r="F53" i="1"/>
  <c r="N53" i="1" s="1"/>
  <c r="M53" i="1" s="1"/>
  <c r="F54" i="1"/>
  <c r="N54" i="1" s="1"/>
  <c r="M54" i="1" s="1"/>
  <c r="F55" i="1"/>
  <c r="N55" i="1" s="1"/>
  <c r="M55" i="1" s="1"/>
  <c r="F56" i="1"/>
  <c r="N56" i="1" s="1"/>
  <c r="M56" i="1" s="1"/>
  <c r="F57" i="1"/>
  <c r="N57" i="1" s="1"/>
  <c r="M57" i="1" s="1"/>
  <c r="F58" i="1"/>
  <c r="N58" i="1" s="1"/>
  <c r="F42" i="1"/>
  <c r="N42" i="1" s="1"/>
  <c r="M58" i="1" l="1"/>
  <c r="N78" i="1"/>
  <c r="N157" i="1" s="1"/>
  <c r="N159" i="1" s="1"/>
  <c r="M42" i="1"/>
  <c r="M78" i="1" l="1"/>
  <c r="G55" i="18" s="1"/>
  <c r="M159" i="1"/>
  <c r="G60" i="18" s="1"/>
  <c r="M155" i="1"/>
  <c r="G59" i="18" s="1"/>
  <c r="G58" i="18"/>
  <c r="M113" i="1"/>
  <c r="G57" i="18" s="1"/>
  <c r="D55" i="18"/>
  <c r="D61" i="18" l="1"/>
  <c r="D51" i="18" s="1"/>
  <c r="J57" i="18"/>
  <c r="I46" i="18"/>
  <c r="I57" i="18"/>
  <c r="J58" i="18"/>
  <c r="I47" i="18"/>
  <c r="I58" i="18"/>
  <c r="J59" i="18"/>
  <c r="I48" i="18"/>
  <c r="I59" i="18"/>
  <c r="I49" i="18"/>
  <c r="I60" i="18"/>
  <c r="J60" i="18"/>
  <c r="H60" i="18"/>
  <c r="K60" i="18" s="1"/>
  <c r="J55" i="18"/>
  <c r="I44" i="18"/>
  <c r="I55" i="18"/>
  <c r="G61" i="18"/>
  <c r="J61" i="18" s="1"/>
  <c r="H59" i="18"/>
  <c r="K59" i="18" s="1"/>
  <c r="H58" i="18"/>
  <c r="K58" i="18" s="1"/>
  <c r="H57" i="18"/>
  <c r="K57" i="18" s="1"/>
  <c r="H55" i="18"/>
  <c r="I157" i="1"/>
  <c r="M157" i="1"/>
  <c r="H61" i="18" l="1"/>
  <c r="G62" i="18" s="1"/>
  <c r="K55" i="18"/>
  <c r="K61" i="18" s="1"/>
  <c r="I50" i="18"/>
  <c r="G51" i="18"/>
  <c r="J62" i="18"/>
  <c r="I161" i="1"/>
  <c r="M167" i="1" s="1"/>
  <c r="M161" i="1"/>
  <c r="L162" i="1"/>
  <c r="N162" i="1"/>
  <c r="J162" i="1"/>
  <c r="K17" i="1" l="1"/>
  <c r="D17" i="1" s="1"/>
  <c r="L167" i="1"/>
  <c r="I162" i="1"/>
  <c r="I163" i="1" s="1"/>
  <c r="F62" i="18"/>
  <c r="D62" i="18"/>
  <c r="H62" i="18"/>
  <c r="H51" i="18"/>
  <c r="E62" i="18"/>
  <c r="L165" i="1"/>
  <c r="M162" i="1"/>
  <c r="M29" i="1"/>
  <c r="H46" i="1"/>
  <c r="M5" i="1" l="1"/>
  <c r="M8" i="1"/>
  <c r="C36" i="1"/>
  <c r="M7" i="1"/>
  <c r="A109" i="2"/>
  <c r="A95" i="2"/>
  <c r="A98" i="2" s="1" a="1"/>
  <c r="A98" i="2" s="1"/>
  <c r="M7" i="19" l="1"/>
  <c r="M7" i="20"/>
  <c r="M8" i="14"/>
  <c r="M8" i="20"/>
  <c r="U155" i="20" s="1"/>
  <c r="U159" i="20" s="1"/>
  <c r="M8" i="19"/>
  <c r="U155" i="19" s="1"/>
  <c r="U159" i="19" s="1"/>
  <c r="M5" i="14"/>
  <c r="M5" i="19"/>
  <c r="M5" i="20"/>
  <c r="M7" i="14"/>
  <c r="K7" i="1"/>
  <c r="A110" i="2"/>
  <c r="A111" i="2"/>
  <c r="A99" i="2" a="1"/>
  <c r="A99" i="2" s="1"/>
  <c r="A44" i="2"/>
  <c r="A45" i="2"/>
  <c r="A46" i="2"/>
  <c r="A47" i="2"/>
  <c r="A48" i="2"/>
  <c r="A49" i="2"/>
  <c r="A50" i="2"/>
  <c r="A43" i="2"/>
  <c r="H45" i="1"/>
  <c r="H47" i="1"/>
  <c r="H48" i="1"/>
  <c r="H49" i="1"/>
  <c r="H50" i="1"/>
  <c r="H51" i="1"/>
  <c r="H52" i="1"/>
  <c r="H53" i="1"/>
  <c r="H54" i="1"/>
  <c r="H55" i="1"/>
  <c r="H56" i="1"/>
  <c r="H57" i="1"/>
  <c r="H58" i="1"/>
  <c r="A89" i="2"/>
  <c r="A90" i="2" l="1"/>
  <c r="M165" i="14" s="1"/>
  <c r="A112" i="2"/>
  <c r="H42" i="1"/>
  <c r="I5" i="1" l="1"/>
  <c r="I5" i="19" s="1"/>
  <c r="M165" i="1"/>
  <c r="M165" i="20"/>
  <c r="M165" i="19"/>
  <c r="I5" i="20" l="1"/>
  <c r="I5" i="14"/>
  <c r="I6" i="14" l="1"/>
  <c r="M6" i="1" l="1"/>
  <c r="M35" i="1"/>
  <c r="A96" i="2"/>
  <c r="M6" i="20" l="1"/>
  <c r="M6" i="19"/>
  <c r="O5" i="1"/>
  <c r="M6" i="1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<sst xmlns="http://schemas.openxmlformats.org/spreadsheetml/2006/main" count="1294" uniqueCount="332">
  <si>
    <t>1. Sélectionnez :</t>
  </si>
  <si>
    <t>– La durée</t>
  </si>
  <si>
    <t>PLAN DE FINANCEMENT - PROJET</t>
  </si>
  <si>
    <t>Titre du projet</t>
  </si>
  <si>
    <t>Durée du projet</t>
  </si>
  <si>
    <t>(À sélectionner)</t>
  </si>
  <si>
    <t>SECTION RÉSERVÉE AU MINISTÈRE</t>
  </si>
  <si>
    <t>Optionnel : Montant global du projet  
(si différent du coût total du projet)</t>
  </si>
  <si>
    <t>Demandeur</t>
  </si>
  <si>
    <t>Taux maximum d'aide financière admissible</t>
  </si>
  <si>
    <t>Volet</t>
  </si>
  <si>
    <t>Taux maximum de cumul des aides gouvernementales</t>
  </si>
  <si>
    <t>Montant minimal d'aide par projet</t>
  </si>
  <si>
    <t>Aide financière offerte</t>
  </si>
  <si>
    <t>Avance versée à la signature de la convention</t>
  </si>
  <si>
    <t>*Le montant de l'aide financière offerte est inscrit dans la lettre d'offre transmise par le Ministère.</t>
  </si>
  <si>
    <t>Source de financement</t>
  </si>
  <si>
    <t>Indiquez le nom des partenaires et leur contribution</t>
  </si>
  <si>
    <t>Coût total</t>
  </si>
  <si>
    <t>Contribution partenaire 1</t>
  </si>
  <si>
    <t>Nom du partenaire</t>
  </si>
  <si>
    <t>Contribution partenaire 2</t>
  </si>
  <si>
    <t>Contribution partenaire 3</t>
  </si>
  <si>
    <t>Contribution partenaire 4</t>
  </si>
  <si>
    <t>Contribution partenaire 5</t>
  </si>
  <si>
    <t>Contribution partenaire 6</t>
  </si>
  <si>
    <t>Contribution partenaire 7</t>
  </si>
  <si>
    <t>Contribution partenaire 8</t>
  </si>
  <si>
    <t>Nom de la source de financement s'il y a lieu (partenaire, ministère, organisme, société d'État)</t>
  </si>
  <si>
    <t>Nom du programme s'il y a lieu</t>
  </si>
  <si>
    <t>Confirmation du financement</t>
  </si>
  <si>
    <t>Type de contribution</t>
  </si>
  <si>
    <t>TOTAL</t>
  </si>
  <si>
    <r>
      <t xml:space="preserve">SECTION 2 - DESCRIPTION DES DÉPENSES ADMISSIBLES </t>
    </r>
    <r>
      <rPr>
        <b/>
        <sz val="11"/>
        <color rgb="FFFF0000"/>
        <rFont val="Arial"/>
        <family val="2"/>
      </rPr>
      <t xml:space="preserve"> </t>
    </r>
  </si>
  <si>
    <t xml:space="preserve"> MAIN-D'ŒUVRE ET CONTRIBUTIONS </t>
  </si>
  <si>
    <t>Nom de la personne</t>
  </si>
  <si>
    <t>Taux horaire ($)</t>
  </si>
  <si>
    <t>Charges sociales (%)</t>
  </si>
  <si>
    <t>Charges sociales ($)</t>
  </si>
  <si>
    <t>Heure-personne</t>
  </si>
  <si>
    <t>Aide financière demandée au programme</t>
  </si>
  <si>
    <t>Nature</t>
  </si>
  <si>
    <t>SOUS-TOTAL</t>
  </si>
  <si>
    <t>Description des honoraires professionnels et contractuels de consultants</t>
  </si>
  <si>
    <t>S.O.</t>
  </si>
  <si>
    <t>ÉQUIPEMENTS, TERRAINS et INTRANTS</t>
  </si>
  <si>
    <t>Description</t>
  </si>
  <si>
    <t>Quantité et Prix</t>
  </si>
  <si>
    <t>FRAIS DE DÉPLACEMENT, D'HÉBERGEMENT ET DE RESTAURATION (excluant les dépenses liées au plan de transfert)</t>
  </si>
  <si>
    <t xml:space="preserve">Description des autres dépenses </t>
  </si>
  <si>
    <t>Aide demandée au programme</t>
  </si>
  <si>
    <t>Coût total du projet</t>
  </si>
  <si>
    <t>%</t>
  </si>
  <si>
    <t>Durée</t>
  </si>
  <si>
    <t>Étapes de réalisation du projet</t>
  </si>
  <si>
    <t>Personnes concernées</t>
  </si>
  <si>
    <t>Année 1</t>
  </si>
  <si>
    <t>Année 2</t>
  </si>
  <si>
    <t>avril</t>
  </si>
  <si>
    <t>mai</t>
  </si>
  <si>
    <t>juin</t>
  </si>
  <si>
    <t>juill.</t>
  </si>
  <si>
    <t>août</t>
  </si>
  <si>
    <t>sept.</t>
  </si>
  <si>
    <t>oct.</t>
  </si>
  <si>
    <t>nov.</t>
  </si>
  <si>
    <t>déc.</t>
  </si>
  <si>
    <t>janv.</t>
  </si>
  <si>
    <t>mars</t>
  </si>
  <si>
    <t>Dépenses autorisées</t>
  </si>
  <si>
    <t>Oui</t>
  </si>
  <si>
    <t>Non</t>
  </si>
  <si>
    <t>Partiellement</t>
  </si>
  <si>
    <t>Statut - Documents</t>
  </si>
  <si>
    <t>Conforme</t>
  </si>
  <si>
    <t>Non conforme</t>
  </si>
  <si>
    <t>Questions : Contributeurs</t>
  </si>
  <si>
    <t>Contribution</t>
  </si>
  <si>
    <t>Monétaire</t>
  </si>
  <si>
    <t>Profils</t>
  </si>
  <si>
    <t>Agronome</t>
  </si>
  <si>
    <t>Chercheur(e) universitaire</t>
  </si>
  <si>
    <t>Chercheur(e) de centre de recherche</t>
  </si>
  <si>
    <r>
      <t>Étudiant(e) salarié(e) (post doctorat</t>
    </r>
    <r>
      <rPr>
        <sz val="11"/>
        <color theme="1"/>
        <rFont val="Calibri"/>
        <family val="2"/>
        <scheme val="minor"/>
      </rPr>
      <t>)</t>
    </r>
  </si>
  <si>
    <r>
      <t>Étudiant(e) salarié (3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 xml:space="preserve"> cycle)</t>
    </r>
  </si>
  <si>
    <r>
      <t>Étudiant(e) salarié (2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 xml:space="preserve"> cycle)</t>
    </r>
  </si>
  <si>
    <r>
      <t>Étudiant(e) salarié (1er</t>
    </r>
    <r>
      <rPr>
        <sz val="11"/>
        <color theme="1"/>
        <rFont val="Calibri"/>
        <family val="2"/>
        <scheme val="minor"/>
      </rPr>
      <t xml:space="preserve"> cycle)</t>
    </r>
  </si>
  <si>
    <r>
      <t>Étudiant(e) salarié (autre</t>
    </r>
    <r>
      <rPr>
        <sz val="11"/>
        <color theme="1"/>
        <rFont val="Calibri"/>
        <family val="2"/>
        <scheme val="minor"/>
      </rPr>
      <t>)</t>
    </r>
  </si>
  <si>
    <t>Ingénieur(e)</t>
  </si>
  <si>
    <t>Ouvrier(-ère)</t>
  </si>
  <si>
    <t>Pêcheur(-cheuse)</t>
  </si>
  <si>
    <t>Producteur(-trice) agricole</t>
  </si>
  <si>
    <t>Professionnel(le) de recherche</t>
  </si>
  <si>
    <t>Technicien(ne)</t>
  </si>
  <si>
    <t>Vétérinaire</t>
  </si>
  <si>
    <t>Autre</t>
  </si>
  <si>
    <t>Demandeur ou partenaire</t>
  </si>
  <si>
    <t>Colonne1</t>
  </si>
  <si>
    <t>Partenaires 1</t>
  </si>
  <si>
    <t>Partenaires 2</t>
  </si>
  <si>
    <t>Partenaires 3</t>
  </si>
  <si>
    <t>Partenaires 4</t>
  </si>
  <si>
    <t>Partenaires 5</t>
  </si>
  <si>
    <t>Partenaires 6</t>
  </si>
  <si>
    <t>Partenaires 7</t>
  </si>
  <si>
    <t>Partenaires 8</t>
  </si>
  <si>
    <t>Volets</t>
  </si>
  <si>
    <t>No selon le volet</t>
  </si>
  <si>
    <t>Durée de projets</t>
  </si>
  <si>
    <t>1 an</t>
  </si>
  <si>
    <t>1 à 3 ans</t>
  </si>
  <si>
    <t>3 ans</t>
  </si>
  <si>
    <t>2 ans</t>
  </si>
  <si>
    <t xml:space="preserve"> Type de financement (autre)</t>
  </si>
  <si>
    <t>Autre financement public</t>
  </si>
  <si>
    <t>Financement autre programme confirmé</t>
  </si>
  <si>
    <t>Financement confirmé</t>
  </si>
  <si>
    <t>Financement non confirmé</t>
  </si>
  <si>
    <t>Aide autre programme confirmé</t>
  </si>
  <si>
    <t>Frais d'administration</t>
  </si>
  <si>
    <t>Frais indirecte de recherche</t>
  </si>
  <si>
    <t>NO associé a un volet</t>
  </si>
  <si>
    <t>Calcul montant aide</t>
  </si>
  <si>
    <t>Durée admissible selon le volet</t>
  </si>
  <si>
    <t>Calcul de l'aide maximum admissible</t>
  </si>
  <si>
    <t>Decription</t>
  </si>
  <si>
    <t>Calcul Versement initial</t>
  </si>
  <si>
    <t>% du premier versement</t>
  </si>
  <si>
    <t>Volet Sélectionner</t>
  </si>
  <si>
    <t>Durée du volet</t>
  </si>
  <si>
    <t>Contribution Partenaires et Demandeur</t>
  </si>
  <si>
    <t>Priorité</t>
  </si>
  <si>
    <t>Calcul Minimum contribution</t>
  </si>
  <si>
    <t>Calcul si PRIORITÉ</t>
  </si>
  <si>
    <t>Calcul min après priorité</t>
  </si>
  <si>
    <t xml:space="preserve">Dossier no </t>
  </si>
  <si>
    <t xml:space="preserve">Mesure no </t>
  </si>
  <si>
    <t>Contribution du demandeur ou des partenaires</t>
  </si>
  <si>
    <t>HONORAIRES</t>
  </si>
  <si>
    <t>AUTRES FRAIS ET DÉPENSES</t>
  </si>
  <si>
    <t>Description de l'utilisation de bâtiments ou de terrains (coût d'utilisation ou de location) et d'équipements (coût d'utilisation, de location ou d'achat)</t>
  </si>
  <si>
    <t>% d'aide demandée</t>
  </si>
  <si>
    <t xml:space="preserve">3. Remplissez la SECTION 2 - DESCRIPTION DES DÉPENSES ADMISSIBLES </t>
  </si>
  <si>
    <t>Si un message ou un nombre s’affiche en rouge lors du remplissage des plans de financement, cela indique une erreur à corriger.</t>
  </si>
  <si>
    <t>Section Plan de financement - Projet (à remplir par tous les demandeurs)</t>
  </si>
  <si>
    <t>Information complémentaire</t>
  </si>
  <si>
    <t>Réservé au Ministère (nombre de jours de 7 h)</t>
  </si>
  <si>
    <t>Catégorie d'emploi</t>
  </si>
  <si>
    <r>
      <t>SECTION 1 - SOMMAIRE DU FINANCEMENT</t>
    </r>
    <r>
      <rPr>
        <b/>
        <sz val="11"/>
        <color theme="9" tint="-0.249977111117893"/>
        <rFont val="Arial"/>
        <family val="2"/>
      </rPr>
      <t xml:space="preserve"> </t>
    </r>
    <r>
      <rPr>
        <b/>
        <sz val="11"/>
        <color rgb="FF0070C0"/>
        <rFont val="Arial"/>
        <family val="2"/>
      </rPr>
      <t>(LES CONTRIBUTIONS TOTALES DU DEMANDEUR OU DES PARTENAIRES DOIVENT ÊTRE DÉTAILLÉES À LA SECTION 2)</t>
    </r>
  </si>
  <si>
    <t>– Le montant total indiqué pour les contributions monétaires et en nature du demandeur ou des partenaires doit être détaillé à la SECTION 2.</t>
  </si>
  <si>
    <t>2. Indiquez les contributions du demandeur ou des partenaires dans le tableau de la SECTION 1 :</t>
  </si>
  <si>
    <t>Autres sources de financement à considérer dans le cumul des aides publiques</t>
  </si>
  <si>
    <t>Autre programme du MAPAQ</t>
  </si>
  <si>
    <t>févr.</t>
  </si>
  <si>
    <t>Jour-personne (j)</t>
  </si>
  <si>
    <t>Contribution du demandeur :</t>
  </si>
  <si>
    <t>– Contribution du demandeur cellule M18</t>
  </si>
  <si>
    <t xml:space="preserve">Contribution monétaire ou en nature </t>
  </si>
  <si>
    <t xml:space="preserve">Taux </t>
  </si>
  <si>
    <t>Description (décrire les distances à parcourir et le nombre de déplacements, le lieu de départ et d'arrivée, les frais de repas et les frais d'hébergement distinctivement)</t>
  </si>
  <si>
    <t>– Contribution des partenaires cellules M20 à M27</t>
  </si>
  <si>
    <t>– Contribution qui provient d'une autre source de financement M31 à M34</t>
  </si>
  <si>
    <t>CONTRIBUTION TOTALE DU DEMANDEUR OU DES PARTENAIRES</t>
  </si>
  <si>
    <t>RÉCLAMATION 1</t>
  </si>
  <si>
    <t>Période couverte par cette réclamation :</t>
  </si>
  <si>
    <t xml:space="preserve">au </t>
  </si>
  <si>
    <t>Validation partielle</t>
  </si>
  <si>
    <t>Section réservée au ministère</t>
  </si>
  <si>
    <t>Commentaires</t>
  </si>
  <si>
    <t>Main-d'œuvre et contributions</t>
  </si>
  <si>
    <t>Montant validé</t>
  </si>
  <si>
    <t>Honoraires</t>
  </si>
  <si>
    <t>Équipements, terrains et intrants</t>
  </si>
  <si>
    <t>Frais de déplacement, d'hébergement et de restauration</t>
  </si>
  <si>
    <t>Autres frais et dépenses</t>
  </si>
  <si>
    <t>Sélectionner</t>
  </si>
  <si>
    <t>Validation des pìèces justificatives</t>
  </si>
  <si>
    <t xml:space="preserve">Sommaire des réclamations </t>
  </si>
  <si>
    <t>Titre du projet :</t>
  </si>
  <si>
    <t>Numéro de dossier :</t>
  </si>
  <si>
    <t>Demandeur :</t>
  </si>
  <si>
    <t xml:space="preserve">Réclamation 1 du </t>
  </si>
  <si>
    <t>Aide financière demandée
 au programme</t>
  </si>
  <si>
    <t>Montant total admissible</t>
  </si>
  <si>
    <t>Poste budgétaire</t>
  </si>
  <si>
    <t>Argent</t>
  </si>
  <si>
    <t>Honoraires professionnels et contractuels</t>
  </si>
  <si>
    <t>Équipement, terrains et intrants</t>
  </si>
  <si>
    <t xml:space="preserve">Autres frais et dépenses </t>
  </si>
  <si>
    <t>Total partiel</t>
  </si>
  <si>
    <t>Total des réclamations</t>
  </si>
  <si>
    <t>Montant résiduel d'aide
 demandée au programme</t>
  </si>
  <si>
    <t>Total des réclamations à ce jour</t>
  </si>
  <si>
    <t>% du prévu au Coût Structure de financement</t>
  </si>
  <si>
    <t xml:space="preserve">Plan de financement </t>
  </si>
  <si>
    <t xml:space="preserve">Comtribution du demandeur
 ou de ses partenaires </t>
  </si>
  <si>
    <t>Coût total prévu</t>
  </si>
  <si>
    <t xml:space="preserve">% de variation -
 Aide demandée au programme </t>
  </si>
  <si>
    <t>Différence avec
 Coût total prévu</t>
  </si>
  <si>
    <t>Total au Coût Structure de financement</t>
  </si>
  <si>
    <t>Autre contribution gouvernementale</t>
  </si>
  <si>
    <t>Autre contribution  gouvernementale</t>
  </si>
  <si>
    <t>MAIN-D'ŒUVRE ET CONTRIBUTIONS SOUS FORME DE BOURSES ET CONTRIBUTION NATURE DES PRODUCTEURS</t>
  </si>
  <si>
    <t>Coût total du projet - Réclamation 1</t>
  </si>
  <si>
    <t xml:space="preserve">Validation complète </t>
  </si>
  <si>
    <t>le numéro de facture</t>
  </si>
  <si>
    <t>la date de la facture</t>
  </si>
  <si>
    <t>la dépense admissible avant taxes</t>
  </si>
  <si>
    <t>le numéro de taxes, à l'exception des fournisseurs étrangers, des petits fournisseurs et du matériel agricole détaxé</t>
  </si>
  <si>
    <t>la description de la dépense</t>
  </si>
  <si>
    <t>le nom du bénéficiaire</t>
  </si>
  <si>
    <t>le nom et adresse du fournisseur</t>
  </si>
  <si>
    <t>s.o.</t>
  </si>
  <si>
    <t>Main d'œuvre et contributions</t>
  </si>
  <si>
    <t>Autre source gouvernementale</t>
  </si>
  <si>
    <t xml:space="preserve">Contribution du demandeur
 ou des partenaires </t>
  </si>
  <si>
    <t>DÉCLARATION DU REQUÉRANT (info)</t>
  </si>
  <si>
    <t>Remboursement des taxes</t>
  </si>
  <si>
    <t>Déclarations</t>
  </si>
  <si>
    <t>Écrire le statut auprès de Revenu Québec et la proportion des taxes (TPS et TVQ) remboursées.  Seule la portion non remboursable des taxes est une dépense admissible.</t>
  </si>
  <si>
    <t>Dirigeant autorisé</t>
  </si>
  <si>
    <t>Nom en lettres moulées</t>
  </si>
  <si>
    <t>Signature</t>
  </si>
  <si>
    <t>Je déclare que les renseignements inscrits ci-dessus sont exacts et que les dépenses ont été effectuées dans le cadre du projet mentionné.</t>
  </si>
  <si>
    <t>La signature courriel peut faire foi de signature officielle pour ce document.</t>
  </si>
  <si>
    <t>DIRECTIVE CONCERNANT LES FRAIS DE DÉPLACEMENT DES PERSONNES ENGAGÉES À HONORAIRES PAR DES ORGANISMES PUBLICS (gouv.qc.ca)</t>
  </si>
  <si>
    <t xml:space="preserve">Au moment de soumettre une réclamation, veuillez consulter les taux en vigueur en suivant le lien suivant: </t>
  </si>
  <si>
    <t>Pièces justificatives</t>
  </si>
  <si>
    <t>2 à 3 ans</t>
  </si>
  <si>
    <t>Aide demandée</t>
  </si>
  <si>
    <t>PROGRAMME PRIME-VERT - SOUS-VOLET 2.2</t>
  </si>
  <si>
    <t>PROGRAMME PRIME-VERT -SOUS-VOLET 2.2</t>
  </si>
  <si>
    <t>Contribution demandée au programme Prime-Vert</t>
  </si>
  <si>
    <t>TOTAL excluant les frais d'administration</t>
  </si>
  <si>
    <t>Frais d'administration (montant forfaitaire de 15 % des dépenses admissibles)</t>
  </si>
  <si>
    <t>TOTAL (incluant les frais d'administration)</t>
  </si>
  <si>
    <t>Programme Prime-Vert</t>
  </si>
  <si>
    <t>Montant maximum d'aide admissible par projet</t>
  </si>
  <si>
    <t>Colonne2</t>
  </si>
  <si>
    <t>Colonne3</t>
  </si>
  <si>
    <t>FRAIS DE DÉPLACEMENT, D'HÉBERGEMENT ET DE RESTAURATION</t>
  </si>
  <si>
    <t>Responsable de la comptabilité (s'il y a lieu)</t>
  </si>
  <si>
    <t>Montant jugé admissible</t>
  </si>
  <si>
    <t>% d'avance versée à la suite de la signature de la convention</t>
  </si>
  <si>
    <t xml:space="preserve">Coût total </t>
  </si>
  <si>
    <t>Cumul des aides gouvernementales</t>
  </si>
  <si>
    <t xml:space="preserve">Réclamation 2 du </t>
  </si>
  <si>
    <t xml:space="preserve">Réclamation 3 du </t>
  </si>
  <si>
    <t>Autres source gouvernementale</t>
  </si>
  <si>
    <t>Année 3</t>
  </si>
  <si>
    <t>Année 4</t>
  </si>
  <si>
    <t>Coût total du projet - Réclamation 2</t>
  </si>
  <si>
    <t>Coût total du projet - Réclamation 3</t>
  </si>
  <si>
    <t>Réclamation 2</t>
  </si>
  <si>
    <t>Salaire total Réclamation 1 et 2</t>
  </si>
  <si>
    <t>Réclamation 3</t>
  </si>
  <si>
    <t>Salaire total Réclamation1, 2 et 3</t>
  </si>
  <si>
    <t>Réclamation 1</t>
  </si>
  <si>
    <t>Salaire total Réclamation 1 et 3</t>
  </si>
  <si>
    <t>–  Contribution nature : contribution sans paiement correspondant à l'implication de ressources humaines et l'utilisation de terrains, d'immeubles, d'équipements ou de marchandises nécessaires à la réalisation du projet et à laquelle est attribuée une valeur monétaire.</t>
  </si>
  <si>
    <t>–  Salaires et charges sociales : les salaires déclarés doivent être les salaires réels plus les charges sociales (si les charges sociales dépassent le montant forfaitaire fixe de 26 %, une preuve comptable sera exigée lors des réclamations).
Contribution nature : correspond</t>
  </si>
  <si>
    <t>Sous-volet 2.2 — Catégorie A : Projets de mise en oeuvre de plans d’action régionaux en agroenvironnement</t>
  </si>
  <si>
    <t>Sous-volet 2.2 — Catégorie C : Projets à portée collective répondant à une priorité définie par le Ministère afin de répondre à un enjeu agroenvironnemental provincial</t>
  </si>
  <si>
    <t>Durée non admissible
pour ce volet</t>
  </si>
  <si>
    <t>Pièce justificative validée (selon la légende de couleur)</t>
  </si>
  <si>
    <t>Validation partielle des factures :</t>
  </si>
  <si>
    <t>Validation complète des factures :</t>
  </si>
  <si>
    <t>Facture de 2 500 $ à 15 000 $</t>
  </si>
  <si>
    <t>Facture &lt; 2 500 $
Salaire &lt; 7 500 $</t>
  </si>
  <si>
    <t>Main-d'œuvre, contributions sous forme de bourses et contribution nature des producteurs</t>
  </si>
  <si>
    <t>oui</t>
  </si>
  <si>
    <t>non</t>
  </si>
  <si>
    <t>Période de la réclamation - Fin</t>
  </si>
  <si>
    <t>Période de la réclamation - Début</t>
  </si>
  <si>
    <t>Aucune validation, ou validation unique (partielle)</t>
  </si>
  <si>
    <r>
      <t xml:space="preserve">Si le 70 % de validation n'est pas atteint, valider seulement </t>
    </r>
    <r>
      <rPr>
        <b/>
        <u/>
        <sz val="9"/>
        <color theme="1"/>
        <rFont val="Arial"/>
        <family val="2"/>
      </rPr>
      <t>la pièce justificative</t>
    </r>
    <r>
      <rPr>
        <b/>
        <sz val="9"/>
        <color theme="1"/>
        <rFont val="Arial"/>
        <family val="2"/>
      </rPr>
      <t xml:space="preserve"> dont le montant est le plus élevé.</t>
    </r>
  </si>
  <si>
    <t>Facture &gt; 15 000 $
Salaire  &gt; 7 500 $
Déclaration des contributions en nature &gt; 0 $</t>
  </si>
  <si>
    <t xml:space="preserve">Date  : </t>
  </si>
  <si>
    <t xml:space="preserve">Commentaires de l'analyste : </t>
  </si>
  <si>
    <r>
      <t>Montant jugé admissible (</t>
    </r>
    <r>
      <rPr>
        <b/>
        <sz val="9"/>
        <color rgb="FF0070C0"/>
        <rFont val="Arial"/>
        <family val="2"/>
      </rPr>
      <t>modifier si le montant est jugé différent du Coût total</t>
    </r>
    <r>
      <rPr>
        <b/>
        <sz val="9"/>
        <color theme="1"/>
        <rFont val="Arial"/>
        <family val="2"/>
      </rPr>
      <t>)</t>
    </r>
  </si>
  <si>
    <t xml:space="preserve">Le rapport est jugé : </t>
  </si>
  <si>
    <t>Analyse effectué par :</t>
  </si>
  <si>
    <r>
      <rPr>
        <b/>
        <sz val="11"/>
        <color theme="1"/>
        <rFont val="Arial"/>
        <family val="2"/>
      </rPr>
      <t xml:space="preserve">Valider les pièces justificatives au-dessus des seuils spécifiques jusqu'à l'obtention d'un seuil minimal de 70 % des dépenses admissibles. </t>
    </r>
    <r>
      <rPr>
        <sz val="11"/>
        <color theme="1"/>
        <rFont val="Arial"/>
        <family val="2"/>
      </rPr>
      <t xml:space="preserve">
Si le 70% des dépenses admissibles n'est pas atteint, valider la pièce justificative de la dépense la plus élevée parmi celles qui se situent sous les seuils spécifiques.</t>
    </r>
  </si>
  <si>
    <t>% validé :</t>
  </si>
  <si>
    <t>Montant jugé admissible incluant les FA</t>
  </si>
  <si>
    <t>Aide financière versée (avance)</t>
  </si>
  <si>
    <t>Vérification par :</t>
  </si>
  <si>
    <t>Montant à verser :</t>
  </si>
  <si>
    <t>Aide financière offerte (lettre d'offre)</t>
  </si>
  <si>
    <t>Barème</t>
  </si>
  <si>
    <t>Non conforme
Correction(s) à demander</t>
  </si>
  <si>
    <t>Respects des conditions particulières/ commentaires :</t>
  </si>
  <si>
    <r>
      <t xml:space="preserve">· Les formulaires de </t>
    </r>
    <r>
      <rPr>
        <b/>
        <sz val="9"/>
        <color theme="1"/>
        <rFont val="Arial"/>
        <family val="2"/>
      </rPr>
      <t>contributions nature</t>
    </r>
    <r>
      <rPr>
        <sz val="9"/>
        <color theme="1"/>
        <rFont val="Arial"/>
        <family val="2"/>
      </rPr>
      <t xml:space="preserve"> sont fournis et correctement remplis.
· Les salaires de partenaires exclusivement en contributions nature ne dépassent pas la moyenne de l’enquête de la SQI + 26 %.
· Les dépenses sont ventilées entre la contribution et le montant réclamé au Programme.
· La contribution respecte le minimum exigé 10 %.
· S’il y a d’autres sources de financement à considérer, le cumul des aides gouvernementales ne dépasse pas le maximum autorisé.</t>
    </r>
  </si>
  <si>
    <r>
      <rPr>
        <b/>
        <sz val="9"/>
        <color theme="1"/>
        <rFont val="Arial"/>
        <family val="2"/>
      </rPr>
      <t>SALAIRES</t>
    </r>
    <r>
      <rPr>
        <sz val="9"/>
        <color theme="1"/>
        <rFont val="Arial"/>
        <family val="2"/>
      </rPr>
      <t xml:space="preserve"> 
· Les pièces justificatives &gt; 7 500 $ sont fournis (excluant les Universités)
· Aucune rémunération du personnel des organismes publics (exception des étudiants);
· Aucune rémunération de chercheurs universitaires
· Les charges sociales ne dépassent pas le montant forfaitaire de 26 %, OU le taux est démontré.
· Les salaires et les charges sociales déclarés correspondent aux preuves.</t>
    </r>
  </si>
  <si>
    <r>
      <t xml:space="preserve">· Les </t>
    </r>
    <r>
      <rPr>
        <b/>
        <sz val="9"/>
        <color theme="1"/>
        <rFont val="Arial"/>
        <family val="2"/>
      </rPr>
      <t>frais de déplacement</t>
    </r>
    <r>
      <rPr>
        <sz val="9"/>
        <color theme="1"/>
        <rFont val="Arial"/>
        <family val="2"/>
      </rPr>
      <t xml:space="preserve"> et de séjour respectent le Recueil des politiques de gestion du gouvernement. </t>
    </r>
  </si>
  <si>
    <r>
      <t xml:space="preserve">· Il n’y a pas de dépenses effectuées avant la </t>
    </r>
    <r>
      <rPr>
        <b/>
        <sz val="9"/>
        <color theme="1"/>
        <rFont val="Arial"/>
        <family val="2"/>
      </rPr>
      <t>date d’admissibilité</t>
    </r>
    <r>
      <rPr>
        <sz val="9"/>
        <color theme="1"/>
        <rFont val="Arial"/>
        <family val="2"/>
      </rPr>
      <t xml:space="preserve"> des dépenses, ou après la date de fin du projet.
· Les </t>
    </r>
    <r>
      <rPr>
        <b/>
        <sz val="9"/>
        <color theme="1"/>
        <rFont val="Arial"/>
        <family val="2"/>
      </rPr>
      <t>dépenses inscrites</t>
    </r>
    <r>
      <rPr>
        <sz val="9"/>
        <color theme="1"/>
        <rFont val="Arial"/>
        <family val="2"/>
      </rPr>
      <t xml:space="preserve"> dans les différentes catégories se retrouvent </t>
    </r>
    <r>
      <rPr>
        <b/>
        <sz val="9"/>
        <color theme="1"/>
        <rFont val="Arial"/>
        <family val="2"/>
      </rPr>
      <t>au plan de financement</t>
    </r>
    <r>
      <rPr>
        <sz val="9"/>
        <color theme="1"/>
        <rFont val="Arial"/>
        <family val="2"/>
      </rPr>
      <t xml:space="preserve">.
· Les </t>
    </r>
    <r>
      <rPr>
        <b/>
        <sz val="9"/>
        <color theme="1"/>
        <rFont val="Arial"/>
        <family val="2"/>
      </rPr>
      <t>virements entre les postes budgétaires</t>
    </r>
    <r>
      <rPr>
        <sz val="9"/>
        <color theme="1"/>
        <rFont val="Arial"/>
        <family val="2"/>
      </rPr>
      <t xml:space="preserve"> ne dépassent pas de plus de 10 % le montant prévu, OU le réaménagement de coût a été approuvé.</t>
    </r>
  </si>
  <si>
    <r>
      <rPr>
        <b/>
        <sz val="9"/>
        <color theme="1"/>
        <rFont val="Arial"/>
        <family val="2"/>
      </rPr>
      <t xml:space="preserve">FACTURES </t>
    </r>
    <r>
      <rPr>
        <sz val="9"/>
        <color theme="1"/>
        <rFont val="Arial"/>
        <family val="2"/>
      </rPr>
      <t xml:space="preserve">
· Les pièces justificatives &gt; 2 500 $ sont fournis (excluant les Universités).
· Aucune taxe incluse, à l’exception des OBNL (portion non remboursable).
· Les factures d’honoraires ne concernent pas les employés de centres de recherche NI les partenaires du projet.
· Aucun achat d’équipement ayant un prix supérieur à 7 000 $ l’unité.
· Aucune charge d’exploitation courante (reprographie, matériel de bureau, informatique, cellulaire…).
· Aucune dépense pour les participants (repas, cadeau, prix de participation…).
· Aucune dépense pour le personnel des organismes publics (exception des étudiants et consommables).
· Aucun coût lié à l’achat de bâtiment, terrain, équipement autotracté ou de dettes.</t>
    </r>
  </si>
  <si>
    <t>Montant total de l’aide accordée</t>
  </si>
  <si>
    <t>Coût total du projet :</t>
  </si>
  <si>
    <t>Durée du Projet</t>
  </si>
  <si>
    <t>Budget</t>
  </si>
  <si>
    <t>Versement</t>
  </si>
  <si>
    <t>Montant</t>
  </si>
  <si>
    <t>Année fiscale</t>
  </si>
  <si>
    <t>Avance</t>
  </si>
  <si>
    <t>2025-26</t>
  </si>
  <si>
    <t>Versement final</t>
  </si>
  <si>
    <t>2026-27</t>
  </si>
  <si>
    <t>2027-28</t>
  </si>
  <si>
    <t>2028-29</t>
  </si>
  <si>
    <t>2029-30</t>
  </si>
  <si>
    <t>Versement d' étape 1</t>
  </si>
  <si>
    <t>2030-31</t>
  </si>
  <si>
    <t>Versement d' étape 2</t>
  </si>
  <si>
    <t>2031-32</t>
  </si>
  <si>
    <t>Période admissible</t>
  </si>
  <si>
    <t>Aide financière offerte*</t>
  </si>
  <si>
    <t>Aide réclamée (RE1)</t>
  </si>
  <si>
    <t>Aides réclamée (total)</t>
  </si>
  <si>
    <t>Aide résiduelle à verser</t>
  </si>
  <si>
    <t>Versement réclamation 1</t>
  </si>
  <si>
    <t>Aide réclamée (RE2)</t>
  </si>
  <si>
    <t>Aide financière versée (avance+RE1)</t>
  </si>
  <si>
    <t>Versement réclamation 2</t>
  </si>
  <si>
    <t>Aide réclamée (RE3)</t>
  </si>
  <si>
    <t>Aide financière versée (avance+RE)</t>
  </si>
  <si>
    <t>Versement réclamation 3</t>
  </si>
  <si>
    <t xml:space="preserve"> MAIN-D'ŒUVRE ET CONTRIBUTIONS DU DEMANDEUR ET DES PARTENAIRES</t>
  </si>
  <si>
    <t>Contribution 
monétaire</t>
  </si>
  <si>
    <t>Conttribution
nature</t>
  </si>
  <si>
    <t>–  Le plan de travail doit être rempli pour tous les types de projets.</t>
  </si>
  <si>
    <t>Section Plan de travail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</si>
</sst>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5" formatCode="#,##0\ &quot;$&quot;_);\(#,##0\ &quot;$&quot;\)"/>
    <numFmt numFmtId="7" formatCode="#,##0.00\ &quot;$&quot;_);\(#,##0.00\ &quot;$&quot;\)"/>
    <numFmt numFmtId="44" formatCode="_ * #,##0.00_)\ &quot;$&quot;_ ;_ * \(#,##0.00\)\ &quot;$&quot;_ ;_ * &quot;-&quot;??_)\ &quot;$&quot;_ ;_ @_ "/>
    <numFmt numFmtId="164" formatCode="#,##0.00\ &quot;$&quot;"/>
    <numFmt numFmtId="165" formatCode="#,##0\ &quot;$&quot;"/>
    <numFmt numFmtId="166" formatCode="0.0%"/>
    <numFmt numFmtId="167" formatCode="#,##0.000\ &quot;$&quot;"/>
    <numFmt numFmtId="168" formatCode="[$-F800]dddd\,\ mmmm\ dd\,\ yyyy"/>
    <numFmt numFmtId="169" formatCode="yyyy/mm/dd;@"/>
  </numFmts>
  <fonts count="5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11"/>
      <color theme="1"/>
      <name val="Arial Narrow"/>
      <family val="2"/>
    </font>
    <font>
      <sz val="9"/>
      <name val="Arial"/>
      <family val="2"/>
    </font>
    <font>
      <b/>
      <sz val="9"/>
      <name val="Arial"/>
      <family val="2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9"/>
      <color theme="1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vertAlign val="superscript"/>
      <sz val="11"/>
      <color theme="1"/>
      <name val="Calibri"/>
      <family val="2"/>
      <scheme val="minor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b/>
      <sz val="12"/>
      <color theme="1"/>
      <name val="Arial"/>
      <family val="2"/>
    </font>
    <font>
      <b/>
      <sz val="11"/>
      <color rgb="FFFF0000"/>
      <name val="Calibri"/>
      <family val="2"/>
      <scheme val="minor"/>
    </font>
    <font>
      <sz val="9"/>
      <color theme="1"/>
      <name val="Arial"/>
      <family val="2"/>
    </font>
    <font>
      <sz val="10"/>
      <color rgb="FF000000"/>
      <name val="Times New Roman"/>
      <family val="1"/>
    </font>
    <font>
      <b/>
      <sz val="11"/>
      <name val="Arial"/>
      <family val="2"/>
    </font>
    <font>
      <b/>
      <i/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Times New Roman"/>
      <family val="1"/>
    </font>
    <font>
      <sz val="10"/>
      <color rgb="FF000000"/>
      <name val="Arial"/>
      <family val="2"/>
    </font>
    <font>
      <sz val="9"/>
      <color theme="0"/>
      <name val="Arial"/>
      <family val="2"/>
    </font>
    <font>
      <sz val="8"/>
      <name val="Arial"/>
      <family val="2"/>
    </font>
    <font>
      <b/>
      <sz val="11"/>
      <color theme="9" tint="-0.249977111117893"/>
      <name val="Arial"/>
      <family val="2"/>
    </font>
    <font>
      <sz val="11"/>
      <color rgb="FF000000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rgb="FF0070C0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theme="0"/>
      <name val="Arial"/>
      <family val="2"/>
    </font>
    <font>
      <b/>
      <sz val="14"/>
      <name val="Arial"/>
      <family val="2"/>
    </font>
    <font>
      <sz val="12"/>
      <color rgb="FFFF0000"/>
      <name val="Calibri"/>
      <family val="2"/>
      <scheme val="minor"/>
    </font>
    <font>
      <sz val="12"/>
      <color rgb="FFFF0000"/>
      <name val="Calibri "/>
      <family val="2"/>
    </font>
    <font>
      <sz val="11"/>
      <name val="Arial"/>
      <family val="2"/>
    </font>
    <font>
      <sz val="8"/>
      <color theme="1"/>
      <name val="Arial"/>
      <family val="2"/>
    </font>
    <font>
      <b/>
      <u/>
      <sz val="9"/>
      <color theme="1"/>
      <name val="Arial"/>
      <family val="2"/>
    </font>
    <font>
      <b/>
      <sz val="9"/>
      <color rgb="FF0070C0"/>
      <name val="Arial"/>
      <family val="2"/>
    </font>
    <font>
      <sz val="9"/>
      <color theme="0" tint="-0.14999847407452621"/>
      <name val="Arial"/>
      <family val="2"/>
    </font>
    <font>
      <b/>
      <sz val="9"/>
      <color rgb="FF000000"/>
      <name val="Arial"/>
      <family val="2"/>
    </font>
    <font>
      <u/>
      <sz val="11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39997558519241921"/>
        <bgColor theme="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B889DB"/>
        <bgColor indexed="64"/>
      </patternFill>
    </fill>
    <fill>
      <patternFill patternType="solid">
        <fgColor rgb="FFBC8FDD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E6FFAF"/>
        <bgColor indexed="64"/>
      </patternFill>
    </fill>
    <fill>
      <patternFill patternType="solid">
        <fgColor rgb="FFF3FFD9"/>
        <bgColor indexed="64"/>
      </patternFill>
    </fill>
    <fill>
      <patternFill patternType="solid">
        <fgColor theme="3" tint="0.79998168889431442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4" fillId="0" borderId="0"/>
    <xf numFmtId="0" fontId="25" fillId="0" borderId="0"/>
    <xf numFmtId="44" fontId="25" fillId="0" borderId="0" applyFont="0" applyFill="0" applyBorder="0" applyAlignment="0" applyProtection="0"/>
    <xf numFmtId="0" fontId="29" fillId="0" borderId="0"/>
    <xf numFmtId="9" fontId="25" fillId="0" borderId="0" applyFont="0" applyFill="0" applyBorder="0" applyAlignment="0" applyProtection="0"/>
    <xf numFmtId="0" fontId="35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619">
    <xf numFmtId="0" fontId="0" fillId="0" borderId="0" xfId="0"/>
    <xf numFmtId="0" fontId="0" fillId="0" borderId="0" xfId="0" applyAlignment="1">
      <alignment vertical="center"/>
    </xf>
    <xf numFmtId="0" fontId="7" fillId="0" borderId="0" xfId="0" applyFont="1"/>
    <xf numFmtId="0" fontId="8" fillId="0" borderId="0" xfId="0" applyFont="1"/>
    <xf numFmtId="0" fontId="5" fillId="2" borderId="0" xfId="2" applyFont="1" applyFill="1" applyAlignment="1" applyProtection="1">
      <alignment horizontal="right" vertical="center" wrapText="1"/>
      <protection hidden="1"/>
    </xf>
    <xf numFmtId="0" fontId="11" fillId="4" borderId="0" xfId="0" applyFont="1" applyFill="1"/>
    <xf numFmtId="0" fontId="11" fillId="0" borderId="0" xfId="0" applyFont="1"/>
    <xf numFmtId="9" fontId="0" fillId="0" borderId="0" xfId="0" applyNumberFormat="1"/>
    <xf numFmtId="9" fontId="0" fillId="0" borderId="0" xfId="0" applyNumberFormat="1" applyAlignment="1">
      <alignment horizontal="left"/>
    </xf>
    <xf numFmtId="0" fontId="8" fillId="6" borderId="12" xfId="0" applyFont="1" applyFill="1" applyBorder="1"/>
    <xf numFmtId="0" fontId="8" fillId="0" borderId="12" xfId="0" applyFont="1" applyBorder="1"/>
    <xf numFmtId="0" fontId="11" fillId="7" borderId="0" xfId="0" applyFont="1" applyFill="1"/>
    <xf numFmtId="0" fontId="0" fillId="0" borderId="0" xfId="0" applyAlignment="1">
      <alignment horizontal="left"/>
    </xf>
    <xf numFmtId="0" fontId="6" fillId="0" borderId="0" xfId="2" applyFont="1" applyAlignment="1" applyProtection="1">
      <alignment vertical="center" wrapText="1"/>
      <protection hidden="1"/>
    </xf>
    <xf numFmtId="0" fontId="12" fillId="0" borderId="0" xfId="0" applyFont="1"/>
    <xf numFmtId="0" fontId="12" fillId="0" borderId="0" xfId="0" applyFont="1" applyAlignment="1">
      <alignment horizontal="left"/>
    </xf>
    <xf numFmtId="165" fontId="12" fillId="0" borderId="0" xfId="0" applyNumberFormat="1" applyFont="1" applyAlignment="1">
      <alignment horizontal="left"/>
    </xf>
    <xf numFmtId="0" fontId="6" fillId="2" borderId="0" xfId="2" applyFont="1" applyFill="1" applyAlignment="1" applyProtection="1">
      <alignment horizontal="right" vertical="center" wrapText="1"/>
      <protection hidden="1"/>
    </xf>
    <xf numFmtId="0" fontId="8" fillId="0" borderId="0" xfId="0" applyFont="1" applyAlignment="1">
      <alignment horizontal="left"/>
    </xf>
    <xf numFmtId="49" fontId="8" fillId="0" borderId="0" xfId="0" applyNumberFormat="1" applyFont="1" applyAlignment="1">
      <alignment horizontal="left"/>
    </xf>
    <xf numFmtId="0" fontId="9" fillId="2" borderId="0" xfId="2" applyFont="1" applyFill="1" applyAlignment="1" applyProtection="1">
      <alignment horizontal="left" vertical="center" wrapText="1"/>
      <protection hidden="1"/>
    </xf>
    <xf numFmtId="0" fontId="10" fillId="0" borderId="0" xfId="0" applyFont="1"/>
    <xf numFmtId="0" fontId="24" fillId="0" borderId="0" xfId="0" applyFont="1" applyAlignment="1">
      <alignment vertical="center"/>
    </xf>
    <xf numFmtId="166" fontId="0" fillId="0" borderId="0" xfId="0" applyNumberFormat="1" applyAlignment="1">
      <alignment horizontal="left"/>
    </xf>
    <xf numFmtId="0" fontId="9" fillId="0" borderId="0" xfId="2" applyFont="1" applyAlignment="1" applyProtection="1">
      <alignment horizontal="center" vertical="center" wrapText="1"/>
      <protection hidden="1"/>
    </xf>
    <xf numFmtId="0" fontId="6" fillId="3" borderId="16" xfId="2" applyFont="1" applyFill="1" applyBorder="1" applyAlignment="1" applyProtection="1">
      <alignment horizontal="right" vertical="center" wrapText="1"/>
      <protection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30" fillId="0" borderId="0" xfId="5" applyFont="1" applyAlignment="1">
      <alignment horizontal="left" vertical="top" wrapText="1"/>
    </xf>
    <xf numFmtId="0" fontId="30" fillId="0" borderId="0" xfId="5" applyFont="1" applyAlignment="1">
      <alignment horizontal="left" vertical="top"/>
    </xf>
    <xf numFmtId="0" fontId="23" fillId="0" borderId="0" xfId="0" applyFont="1" applyAlignment="1">
      <alignment vertical="center"/>
    </xf>
    <xf numFmtId="165" fontId="8" fillId="0" borderId="0" xfId="0" applyNumberFormat="1" applyFont="1"/>
    <xf numFmtId="0" fontId="9" fillId="2" borderId="0" xfId="2" applyFont="1" applyFill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vertical="center" wrapText="1"/>
      <protection hidden="1"/>
    </xf>
    <xf numFmtId="0" fontId="16" fillId="0" borderId="0" xfId="0" applyFont="1" applyAlignment="1" applyProtection="1">
      <alignment wrapText="1"/>
      <protection hidden="1"/>
    </xf>
    <xf numFmtId="0" fontId="13" fillId="0" borderId="0" xfId="2" applyFont="1" applyAlignment="1" applyProtection="1">
      <alignment wrapText="1"/>
      <protection hidden="1"/>
    </xf>
    <xf numFmtId="0" fontId="13" fillId="3" borderId="7" xfId="2" applyFont="1" applyFill="1" applyBorder="1" applyAlignment="1" applyProtection="1">
      <alignment wrapText="1"/>
      <protection hidden="1"/>
    </xf>
    <xf numFmtId="9" fontId="5" fillId="3" borderId="5" xfId="2" applyNumberFormat="1" applyFont="1" applyFill="1" applyBorder="1" applyAlignment="1" applyProtection="1">
      <alignment horizontal="center" vertical="center" wrapText="1"/>
      <protection hidden="1"/>
    </xf>
    <xf numFmtId="165" fontId="5" fillId="5" borderId="5" xfId="2" applyNumberFormat="1" applyFont="1" applyFill="1" applyBorder="1" applyAlignment="1" applyProtection="1">
      <alignment horizontal="center" vertical="center" wrapText="1"/>
      <protection hidden="1"/>
    </xf>
    <xf numFmtId="10" fontId="5" fillId="5" borderId="5" xfId="2" applyNumberFormat="1" applyFont="1" applyFill="1" applyBorder="1" applyAlignment="1" applyProtection="1">
      <alignment horizontal="center" vertical="center" wrapText="1"/>
      <protection hidden="1"/>
    </xf>
    <xf numFmtId="165" fontId="5" fillId="3" borderId="5" xfId="2" applyNumberFormat="1" applyFont="1" applyFill="1" applyBorder="1" applyAlignment="1" applyProtection="1">
      <alignment horizontal="center" vertical="center" wrapText="1"/>
      <protection hidden="1"/>
    </xf>
    <xf numFmtId="165" fontId="5" fillId="0" borderId="0" xfId="2" applyNumberFormat="1" applyFont="1" applyAlignment="1" applyProtection="1">
      <alignment horizontal="center" vertical="center" wrapText="1"/>
      <protection hidden="1"/>
    </xf>
    <xf numFmtId="0" fontId="17" fillId="0" borderId="0" xfId="0" applyFont="1" applyAlignment="1" applyProtection="1">
      <alignment horizontal="left" wrapText="1"/>
      <protection hidden="1"/>
    </xf>
    <xf numFmtId="0" fontId="13" fillId="0" borderId="0" xfId="0" applyFont="1" applyAlignment="1" applyProtection="1">
      <alignment wrapText="1"/>
      <protection hidden="1"/>
    </xf>
    <xf numFmtId="0" fontId="20" fillId="0" borderId="0" xfId="2" applyFont="1" applyAlignment="1" applyProtection="1">
      <alignment wrapText="1"/>
      <protection hidden="1"/>
    </xf>
    <xf numFmtId="164" fontId="5" fillId="0" borderId="0" xfId="2" applyNumberFormat="1" applyFont="1" applyAlignment="1" applyProtection="1">
      <alignment horizontal="left" vertical="center" wrapText="1"/>
      <protection hidden="1"/>
    </xf>
    <xf numFmtId="164" fontId="5" fillId="0" borderId="0" xfId="2" applyNumberFormat="1" applyFont="1" applyAlignment="1" applyProtection="1">
      <alignment horizontal="center" vertical="center" wrapText="1"/>
      <protection hidden="1"/>
    </xf>
    <xf numFmtId="4" fontId="5" fillId="0" borderId="0" xfId="2" applyNumberFormat="1" applyFont="1" applyAlignment="1" applyProtection="1">
      <alignment horizontal="center" vertical="center" wrapText="1"/>
      <protection hidden="1"/>
    </xf>
    <xf numFmtId="0" fontId="24" fillId="0" borderId="0" xfId="0" applyFont="1" applyAlignment="1" applyProtection="1">
      <alignment wrapText="1"/>
      <protection hidden="1"/>
    </xf>
    <xf numFmtId="1" fontId="0" fillId="0" borderId="0" xfId="0" applyNumberFormat="1" applyAlignment="1">
      <alignment horizontal="left"/>
    </xf>
    <xf numFmtId="0" fontId="34" fillId="0" borderId="0" xfId="5" applyFont="1" applyAlignment="1">
      <alignment horizontal="left" vertical="center" wrapText="1"/>
    </xf>
    <xf numFmtId="0" fontId="2" fillId="9" borderId="0" xfId="0" applyFont="1" applyFill="1"/>
    <xf numFmtId="0" fontId="0" fillId="0" borderId="0" xfId="0" applyAlignment="1">
      <alignment wrapText="1"/>
    </xf>
    <xf numFmtId="49" fontId="0" fillId="0" borderId="0" xfId="0" applyNumberFormat="1" applyAlignment="1">
      <alignment horizontal="left" wrapText="1"/>
    </xf>
    <xf numFmtId="49" fontId="0" fillId="0" borderId="0" xfId="0" applyNumberFormat="1" applyAlignment="1">
      <alignment wrapText="1"/>
    </xf>
    <xf numFmtId="0" fontId="6" fillId="2" borderId="5" xfId="2" applyFont="1" applyFill="1" applyBorder="1" applyAlignment="1" applyProtection="1">
      <alignment horizontal="center" vertical="center" wrapText="1"/>
      <protection hidden="1"/>
    </xf>
    <xf numFmtId="0" fontId="37" fillId="0" borderId="0" xfId="0" applyFont="1"/>
    <xf numFmtId="0" fontId="38" fillId="0" borderId="0" xfId="0" applyFont="1"/>
    <xf numFmtId="0" fontId="40" fillId="0" borderId="0" xfId="0" applyFont="1"/>
    <xf numFmtId="0" fontId="35" fillId="0" borderId="0" xfId="7" applyProtection="1">
      <protection locked="0"/>
    </xf>
    <xf numFmtId="165" fontId="6" fillId="5" borderId="5" xfId="2" applyNumberFormat="1" applyFont="1" applyFill="1" applyBorder="1" applyAlignment="1">
      <alignment horizontal="center" vertical="center" wrapText="1"/>
    </xf>
    <xf numFmtId="10" fontId="6" fillId="5" borderId="5" xfId="2" applyNumberFormat="1" applyFont="1" applyFill="1" applyBorder="1" applyAlignment="1">
      <alignment horizontal="center" vertical="center" wrapText="1"/>
    </xf>
    <xf numFmtId="0" fontId="24" fillId="0" borderId="0" xfId="2" applyFont="1"/>
    <xf numFmtId="0" fontId="6" fillId="0" borderId="0" xfId="0" applyFont="1" applyAlignment="1">
      <alignment horizontal="right" vertical="center" wrapText="1"/>
    </xf>
    <xf numFmtId="0" fontId="13" fillId="0" borderId="0" xfId="2" applyFont="1"/>
    <xf numFmtId="0" fontId="24" fillId="0" borderId="0" xfId="0" applyFont="1"/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right" vertical="center"/>
    </xf>
    <xf numFmtId="169" fontId="2" fillId="3" borderId="5" xfId="0" applyNumberFormat="1" applyFont="1" applyFill="1" applyBorder="1" applyAlignment="1">
      <alignment horizontal="center" vertical="center"/>
    </xf>
    <xf numFmtId="44" fontId="0" fillId="0" borderId="5" xfId="1" applyFont="1" applyBorder="1"/>
    <xf numFmtId="44" fontId="43" fillId="0" borderId="0" xfId="1" applyFont="1" applyFill="1" applyBorder="1"/>
    <xf numFmtId="44" fontId="2" fillId="5" borderId="5" xfId="1" applyFont="1" applyFill="1" applyBorder="1"/>
    <xf numFmtId="44" fontId="42" fillId="0" borderId="0" xfId="1" applyFont="1" applyFill="1" applyBorder="1"/>
    <xf numFmtId="0" fontId="43" fillId="0" borderId="0" xfId="0" applyFont="1"/>
    <xf numFmtId="0" fontId="43" fillId="2" borderId="0" xfId="0" applyFont="1" applyFill="1"/>
    <xf numFmtId="44" fontId="2" fillId="5" borderId="5" xfId="0" applyNumberFormat="1" applyFont="1" applyFill="1" applyBorder="1" applyAlignment="1">
      <alignment horizontal="center" vertical="center"/>
    </xf>
    <xf numFmtId="44" fontId="45" fillId="0" borderId="0" xfId="1" applyFont="1" applyFill="1" applyBorder="1"/>
    <xf numFmtId="10" fontId="2" fillId="5" borderId="5" xfId="8" applyNumberFormat="1" applyFont="1" applyFill="1" applyBorder="1" applyAlignment="1">
      <alignment horizontal="center" vertical="center"/>
    </xf>
    <xf numFmtId="10" fontId="43" fillId="5" borderId="5" xfId="8" applyNumberFormat="1" applyFont="1" applyFill="1" applyBorder="1"/>
    <xf numFmtId="10" fontId="45" fillId="0" borderId="0" xfId="1" applyNumberFormat="1" applyFont="1" applyFill="1" applyBorder="1"/>
    <xf numFmtId="0" fontId="0" fillId="5" borderId="5" xfId="0" applyFill="1" applyBorder="1" applyAlignment="1">
      <alignment horizontal="center" vertical="center"/>
    </xf>
    <xf numFmtId="44" fontId="0" fillId="5" borderId="5" xfId="0" applyNumberFormat="1" applyFill="1" applyBorder="1" applyAlignment="1">
      <alignment horizontal="center" vertical="center"/>
    </xf>
    <xf numFmtId="0" fontId="0" fillId="5" borderId="5" xfId="0" applyFill="1" applyBorder="1"/>
    <xf numFmtId="10" fontId="2" fillId="5" borderId="5" xfId="0" applyNumberFormat="1" applyFont="1" applyFill="1" applyBorder="1" applyAlignment="1">
      <alignment horizontal="center" vertical="center"/>
    </xf>
    <xf numFmtId="0" fontId="6" fillId="10" borderId="33" xfId="0" applyFont="1" applyFill="1" applyBorder="1" applyAlignment="1">
      <alignment horizontal="center" vertical="center" wrapText="1"/>
    </xf>
    <xf numFmtId="0" fontId="6" fillId="14" borderId="33" xfId="0" applyFont="1" applyFill="1" applyBorder="1" applyAlignment="1">
      <alignment horizontal="center" vertical="center" wrapText="1"/>
    </xf>
    <xf numFmtId="44" fontId="0" fillId="5" borderId="5" xfId="1" applyFont="1" applyFill="1" applyBorder="1" applyAlignment="1">
      <alignment horizontal="center"/>
    </xf>
    <xf numFmtId="9" fontId="6" fillId="5" borderId="5" xfId="2" applyNumberFormat="1" applyFont="1" applyFill="1" applyBorder="1" applyAlignment="1">
      <alignment horizontal="center" vertical="center" wrapText="1"/>
    </xf>
    <xf numFmtId="49" fontId="13" fillId="0" borderId="0" xfId="0" applyNumberFormat="1" applyFont="1" applyAlignment="1" applyProtection="1">
      <alignment horizontal="center" vertical="center" wrapText="1"/>
      <protection hidden="1"/>
    </xf>
    <xf numFmtId="49" fontId="16" fillId="0" borderId="0" xfId="0" applyNumberFormat="1" applyFont="1" applyAlignment="1" applyProtection="1">
      <alignment horizontal="center" vertical="center" wrapText="1"/>
      <protection hidden="1"/>
    </xf>
    <xf numFmtId="49" fontId="13" fillId="0" borderId="0" xfId="2" applyNumberFormat="1" applyFont="1" applyAlignment="1" applyProtection="1">
      <alignment horizontal="center" vertical="center" wrapText="1"/>
      <protection hidden="1"/>
    </xf>
    <xf numFmtId="49" fontId="24" fillId="0" borderId="0" xfId="0" applyNumberFormat="1" applyFont="1" applyAlignment="1" applyProtection="1">
      <alignment horizontal="center" vertical="center" wrapText="1"/>
      <protection hidden="1"/>
    </xf>
    <xf numFmtId="49" fontId="20" fillId="5" borderId="5" xfId="2" applyNumberFormat="1" applyFont="1" applyFill="1" applyBorder="1" applyAlignment="1" applyProtection="1">
      <alignment horizontal="center" vertical="center" wrapText="1"/>
      <protection hidden="1"/>
    </xf>
    <xf numFmtId="164" fontId="6" fillId="5" borderId="5" xfId="2" applyNumberFormat="1" applyFont="1" applyFill="1" applyBorder="1" applyAlignment="1">
      <alignment horizontal="center" vertical="center" wrapText="1"/>
    </xf>
    <xf numFmtId="164" fontId="5" fillId="0" borderId="5" xfId="0" applyNumberFormat="1" applyFont="1" applyBorder="1" applyAlignment="1">
      <alignment horizontal="center" vertical="center"/>
    </xf>
    <xf numFmtId="164" fontId="24" fillId="0" borderId="5" xfId="2" applyNumberFormat="1" applyFont="1" applyBorder="1" applyAlignment="1">
      <alignment horizontal="center" vertical="center"/>
    </xf>
    <xf numFmtId="165" fontId="6" fillId="5" borderId="6" xfId="2" applyNumberFormat="1" applyFont="1" applyFill="1" applyBorder="1" applyAlignment="1">
      <alignment horizontal="center" vertical="center" wrapText="1"/>
    </xf>
    <xf numFmtId="165" fontId="6" fillId="5" borderId="9" xfId="2" applyNumberFormat="1" applyFont="1" applyFill="1" applyBorder="1" applyAlignment="1">
      <alignment horizontal="center" vertical="center" wrapText="1"/>
    </xf>
    <xf numFmtId="0" fontId="5" fillId="15" borderId="5" xfId="2" applyFont="1" applyFill="1" applyBorder="1" applyAlignment="1" applyProtection="1">
      <alignment horizontal="center" vertical="center" wrapText="1"/>
      <protection locked="0" hidden="1"/>
    </xf>
    <xf numFmtId="165" fontId="5" fillId="15" borderId="5" xfId="2" applyNumberFormat="1" applyFont="1" applyFill="1" applyBorder="1" applyAlignment="1" applyProtection="1">
      <alignment horizontal="center" vertical="center" wrapText="1"/>
      <protection locked="0" hidden="1"/>
    </xf>
    <xf numFmtId="0" fontId="5" fillId="15" borderId="13" xfId="0" applyFont="1" applyFill="1" applyBorder="1" applyAlignment="1">
      <alignment horizontal="left" vertical="top" textRotation="90" wrapText="1"/>
    </xf>
    <xf numFmtId="49" fontId="32" fillId="15" borderId="5" xfId="2" applyNumberFormat="1" applyFont="1" applyFill="1" applyBorder="1" applyAlignment="1" applyProtection="1">
      <alignment horizontal="center" vertical="center" wrapText="1"/>
      <protection locked="0" hidden="1"/>
    </xf>
    <xf numFmtId="164" fontId="5" fillId="15" borderId="5" xfId="2" applyNumberFormat="1" applyFont="1" applyFill="1" applyBorder="1" applyAlignment="1" applyProtection="1">
      <alignment horizontal="center" vertical="center" wrapText="1"/>
      <protection locked="0"/>
    </xf>
    <xf numFmtId="2" fontId="5" fillId="15" borderId="5" xfId="2" applyNumberFormat="1" applyFont="1" applyFill="1" applyBorder="1" applyAlignment="1" applyProtection="1">
      <alignment horizontal="center" vertical="center" wrapText="1"/>
      <protection locked="0"/>
    </xf>
    <xf numFmtId="164" fontId="5" fillId="15" borderId="6" xfId="2" applyNumberFormat="1" applyFont="1" applyFill="1" applyBorder="1" applyAlignment="1" applyProtection="1">
      <alignment horizontal="center" vertical="center" wrapText="1"/>
      <protection locked="0"/>
    </xf>
    <xf numFmtId="49" fontId="5" fillId="15" borderId="5" xfId="2" applyNumberFormat="1" applyFont="1" applyFill="1" applyBorder="1" applyAlignment="1" applyProtection="1">
      <alignment horizontal="center" vertical="center" wrapText="1"/>
      <protection locked="0" hidden="1"/>
    </xf>
    <xf numFmtId="167" fontId="24" fillId="15" borderId="5" xfId="0" applyNumberFormat="1" applyFont="1" applyFill="1" applyBorder="1" applyAlignment="1" applyProtection="1">
      <alignment horizontal="center" vertical="center" wrapText="1"/>
      <protection locked="0"/>
    </xf>
    <xf numFmtId="164" fontId="6" fillId="2" borderId="0" xfId="2" applyNumberFormat="1" applyFont="1" applyFill="1" applyAlignment="1" applyProtection="1">
      <alignment horizontal="right" vertical="center" wrapText="1"/>
      <protection hidden="1"/>
    </xf>
    <xf numFmtId="0" fontId="10" fillId="0" borderId="5" xfId="2" applyFont="1" applyBorder="1" applyAlignment="1">
      <alignment horizontal="center" vertical="center" wrapText="1"/>
    </xf>
    <xf numFmtId="164" fontId="5" fillId="0" borderId="5" xfId="2" applyNumberFormat="1" applyFont="1" applyBorder="1" applyAlignment="1">
      <alignment horizontal="center" vertical="center" wrapText="1"/>
    </xf>
    <xf numFmtId="4" fontId="5" fillId="0" borderId="5" xfId="2" applyNumberFormat="1" applyFont="1" applyBorder="1" applyAlignment="1">
      <alignment horizontal="center" vertical="center" wrapText="1"/>
    </xf>
    <xf numFmtId="165" fontId="5" fillId="0" borderId="5" xfId="2" applyNumberFormat="1" applyFont="1" applyBorder="1" applyAlignment="1">
      <alignment horizontal="center" vertical="center" wrapText="1"/>
    </xf>
    <xf numFmtId="165" fontId="5" fillId="2" borderId="5" xfId="2" applyNumberFormat="1" applyFont="1" applyFill="1" applyBorder="1" applyAlignment="1">
      <alignment horizontal="center" vertical="center" wrapText="1"/>
    </xf>
    <xf numFmtId="0" fontId="10" fillId="2" borderId="5" xfId="2" applyFont="1" applyFill="1" applyBorder="1" applyAlignment="1">
      <alignment horizontal="center" vertical="center" wrapText="1"/>
    </xf>
    <xf numFmtId="165" fontId="28" fillId="2" borderId="5" xfId="0" applyNumberFormat="1" applyFont="1" applyFill="1" applyBorder="1" applyAlignment="1">
      <alignment horizontal="center" vertical="center" wrapText="1"/>
    </xf>
    <xf numFmtId="165" fontId="27" fillId="2" borderId="5" xfId="0" applyNumberFormat="1" applyFont="1" applyFill="1" applyBorder="1" applyAlignment="1">
      <alignment horizontal="center" vertical="center" wrapText="1"/>
    </xf>
    <xf numFmtId="0" fontId="26" fillId="2" borderId="5" xfId="0" applyFont="1" applyFill="1" applyBorder="1" applyAlignment="1" applyProtection="1">
      <alignment horizontal="center" vertical="center" wrapText="1"/>
      <protection hidden="1"/>
    </xf>
    <xf numFmtId="164" fontId="5" fillId="2" borderId="5" xfId="2" applyNumberFormat="1" applyFont="1" applyFill="1" applyBorder="1" applyAlignment="1">
      <alignment horizontal="center" vertical="center" wrapText="1"/>
    </xf>
    <xf numFmtId="4" fontId="5" fillId="2" borderId="5" xfId="2" applyNumberFormat="1" applyFont="1" applyFill="1" applyBorder="1" applyAlignment="1">
      <alignment horizontal="center" vertical="center" wrapText="1"/>
    </xf>
    <xf numFmtId="164" fontId="28" fillId="2" borderId="5" xfId="0" applyNumberFormat="1" applyFont="1" applyFill="1" applyBorder="1" applyAlignment="1">
      <alignment horizontal="center" vertical="center" wrapText="1"/>
    </xf>
    <xf numFmtId="164" fontId="27" fillId="2" borderId="5" xfId="0" applyNumberFormat="1" applyFont="1" applyFill="1" applyBorder="1" applyAlignment="1">
      <alignment horizontal="center" vertical="center" wrapText="1"/>
    </xf>
    <xf numFmtId="49" fontId="13" fillId="2" borderId="0" xfId="0" applyNumberFormat="1" applyFont="1" applyFill="1" applyAlignment="1" applyProtection="1">
      <alignment horizontal="center" vertical="center" wrapText="1"/>
      <protection hidden="1"/>
    </xf>
    <xf numFmtId="49" fontId="5" fillId="3" borderId="5" xfId="2" applyNumberFormat="1" applyFont="1" applyFill="1" applyBorder="1" applyAlignment="1" applyProtection="1">
      <alignment horizontal="center" vertical="center" wrapText="1"/>
      <protection hidden="1"/>
    </xf>
    <xf numFmtId="44" fontId="0" fillId="2" borderId="5" xfId="1" applyFont="1" applyFill="1" applyBorder="1" applyAlignment="1">
      <alignment horizontal="center"/>
    </xf>
    <xf numFmtId="49" fontId="10" fillId="2" borderId="0" xfId="2" applyNumberFormat="1" applyFont="1" applyFill="1" applyAlignment="1" applyProtection="1">
      <alignment horizontal="center" vertical="center" wrapText="1"/>
      <protection hidden="1"/>
    </xf>
    <xf numFmtId="49" fontId="16" fillId="2" borderId="0" xfId="0" applyNumberFormat="1" applyFont="1" applyFill="1" applyAlignment="1" applyProtection="1">
      <alignment horizontal="center" vertical="center" wrapText="1"/>
      <protection hidden="1"/>
    </xf>
    <xf numFmtId="49" fontId="13" fillId="2" borderId="0" xfId="2" applyNumberFormat="1" applyFont="1" applyFill="1" applyAlignment="1" applyProtection="1">
      <alignment horizontal="center" vertical="center" wrapText="1"/>
      <protection hidden="1"/>
    </xf>
    <xf numFmtId="49" fontId="50" fillId="2" borderId="0" xfId="2" applyNumberFormat="1" applyFont="1" applyFill="1" applyAlignment="1" applyProtection="1">
      <alignment horizontal="center" vertical="center" wrapText="1"/>
      <protection locked="0" hidden="1"/>
    </xf>
    <xf numFmtId="49" fontId="5" fillId="2" borderId="0" xfId="2" applyNumberFormat="1" applyFont="1" applyFill="1" applyAlignment="1" applyProtection="1">
      <alignment horizontal="center" vertical="center" wrapText="1"/>
      <protection locked="0" hidden="1"/>
    </xf>
    <xf numFmtId="49" fontId="5" fillId="2" borderId="0" xfId="2" applyNumberFormat="1" applyFont="1" applyFill="1" applyAlignment="1" applyProtection="1">
      <alignment horizontal="center" vertical="center" wrapText="1"/>
      <protection hidden="1"/>
    </xf>
    <xf numFmtId="49" fontId="20" fillId="2" borderId="0" xfId="2" applyNumberFormat="1" applyFont="1" applyFill="1" applyAlignment="1" applyProtection="1">
      <alignment horizontal="center" vertical="center" wrapText="1"/>
      <protection hidden="1"/>
    </xf>
    <xf numFmtId="49" fontId="24" fillId="2" borderId="0" xfId="0" applyNumberFormat="1" applyFont="1" applyFill="1" applyAlignment="1" applyProtection="1">
      <alignment horizontal="center" vertical="center" wrapText="1"/>
      <protection hidden="1"/>
    </xf>
    <xf numFmtId="0" fontId="13" fillId="2" borderId="0" xfId="0" applyFont="1" applyFill="1" applyAlignment="1" applyProtection="1">
      <alignment wrapText="1"/>
      <protection hidden="1"/>
    </xf>
    <xf numFmtId="0" fontId="31" fillId="0" borderId="0" xfId="2" applyFont="1" applyAlignment="1" applyProtection="1">
      <alignment vertical="center" wrapText="1"/>
      <protection hidden="1"/>
    </xf>
    <xf numFmtId="165" fontId="21" fillId="0" borderId="0" xfId="2" applyNumberFormat="1" applyFont="1" applyAlignment="1" applyProtection="1">
      <alignment horizontal="center" vertical="center" wrapText="1"/>
      <protection hidden="1"/>
    </xf>
    <xf numFmtId="0" fontId="21" fillId="0" borderId="0" xfId="2" applyFont="1" applyAlignment="1">
      <alignment horizontal="center" vertical="center"/>
    </xf>
    <xf numFmtId="164" fontId="5" fillId="5" borderId="5" xfId="2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2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34" xfId="0" applyFont="1" applyBorder="1" applyAlignment="1">
      <alignment horizontal="left" vertical="center" wrapText="1"/>
    </xf>
    <xf numFmtId="0" fontId="6" fillId="0" borderId="35" xfId="0" applyFont="1" applyBorder="1" applyAlignment="1">
      <alignment horizontal="left" vertical="center" wrapText="1"/>
    </xf>
    <xf numFmtId="0" fontId="10" fillId="15" borderId="5" xfId="0" applyFont="1" applyFill="1" applyBorder="1" applyAlignment="1">
      <alignment horizontal="center" vertical="center" wrapText="1"/>
    </xf>
    <xf numFmtId="164" fontId="5" fillId="5" borderId="11" xfId="2" applyNumberFormat="1" applyFont="1" applyFill="1" applyBorder="1" applyAlignment="1" applyProtection="1">
      <alignment horizontal="center" vertical="center" wrapText="1"/>
      <protection hidden="1"/>
    </xf>
    <xf numFmtId="0" fontId="51" fillId="3" borderId="0" xfId="2" applyFont="1" applyFill="1" applyAlignment="1" applyProtection="1">
      <alignment wrapText="1"/>
      <protection hidden="1"/>
    </xf>
    <xf numFmtId="0" fontId="13" fillId="3" borderId="0" xfId="2" applyFont="1" applyFill="1" applyAlignment="1" applyProtection="1">
      <alignment wrapText="1"/>
      <protection hidden="1"/>
    </xf>
    <xf numFmtId="0" fontId="5" fillId="15" borderId="11" xfId="2" applyFont="1" applyFill="1" applyBorder="1" applyAlignment="1" applyProtection="1">
      <alignment horizontal="center" vertical="center" wrapText="1"/>
      <protection hidden="1"/>
    </xf>
    <xf numFmtId="165" fontId="5" fillId="15" borderId="5" xfId="2" applyNumberFormat="1" applyFont="1" applyFill="1" applyBorder="1" applyAlignment="1" applyProtection="1">
      <alignment horizontal="center" vertical="center" wrapText="1"/>
      <protection hidden="1"/>
    </xf>
    <xf numFmtId="9" fontId="24" fillId="5" borderId="5" xfId="2" applyNumberFormat="1" applyFont="1" applyFill="1" applyBorder="1" applyAlignment="1" applyProtection="1">
      <alignment horizontal="center" vertical="center" wrapText="1"/>
      <protection hidden="1"/>
    </xf>
    <xf numFmtId="9" fontId="5" fillId="5" borderId="5" xfId="2" applyNumberFormat="1" applyFont="1" applyFill="1" applyBorder="1" applyAlignment="1" applyProtection="1">
      <alignment horizontal="center" vertical="center" wrapText="1"/>
      <protection hidden="1"/>
    </xf>
    <xf numFmtId="0" fontId="6" fillId="3" borderId="11" xfId="2" applyFont="1" applyFill="1" applyBorder="1" applyAlignment="1" applyProtection="1">
      <alignment horizontal="right" vertical="center" wrapText="1"/>
      <protection hidden="1"/>
    </xf>
    <xf numFmtId="0" fontId="5" fillId="5" borderId="11" xfId="2" applyFont="1" applyFill="1" applyBorder="1" applyAlignment="1" applyProtection="1">
      <alignment horizontal="center" vertical="center" wrapText="1"/>
      <protection hidden="1"/>
    </xf>
    <xf numFmtId="164" fontId="5" fillId="3" borderId="7" xfId="2" applyNumberFormat="1" applyFont="1" applyFill="1" applyBorder="1" applyAlignment="1" applyProtection="1">
      <alignment horizontal="center" vertical="center" wrapText="1"/>
      <protection hidden="1"/>
    </xf>
    <xf numFmtId="10" fontId="5" fillId="3" borderId="7" xfId="2" applyNumberFormat="1" applyFont="1" applyFill="1" applyBorder="1" applyAlignment="1" applyProtection="1">
      <alignment horizontal="center" vertical="center" wrapText="1"/>
      <protection hidden="1"/>
    </xf>
    <xf numFmtId="0" fontId="13" fillId="3" borderId="11" xfId="2" applyFont="1" applyFill="1" applyBorder="1" applyAlignment="1" applyProtection="1">
      <alignment wrapText="1"/>
      <protection hidden="1"/>
    </xf>
    <xf numFmtId="0" fontId="6" fillId="3" borderId="5" xfId="2" applyFont="1" applyFill="1" applyBorder="1" applyAlignment="1" applyProtection="1">
      <alignment horizontal="right" vertical="center" wrapText="1"/>
      <protection hidden="1"/>
    </xf>
    <xf numFmtId="0" fontId="5" fillId="5" borderId="5" xfId="2" applyFont="1" applyFill="1" applyBorder="1" applyAlignment="1" applyProtection="1">
      <alignment horizontal="center" vertical="center" wrapText="1"/>
      <protection hidden="1"/>
    </xf>
    <xf numFmtId="44" fontId="0" fillId="15" borderId="5" xfId="1" applyFont="1" applyFill="1" applyBorder="1"/>
    <xf numFmtId="44" fontId="0" fillId="15" borderId="5" xfId="0" applyNumberFormat="1" applyFill="1" applyBorder="1" applyAlignment="1">
      <alignment horizontal="center" vertical="center"/>
    </xf>
    <xf numFmtId="0" fontId="2" fillId="15" borderId="5" xfId="0" applyFont="1" applyFill="1" applyBorder="1" applyAlignment="1">
      <alignment horizontal="center" vertical="center"/>
    </xf>
    <xf numFmtId="10" fontId="0" fillId="15" borderId="5" xfId="0" applyNumberFormat="1" applyFill="1" applyBorder="1" applyAlignment="1">
      <alignment horizontal="center" vertical="center"/>
    </xf>
    <xf numFmtId="0" fontId="5" fillId="15" borderId="15" xfId="0" applyFont="1" applyFill="1" applyBorder="1" applyAlignment="1">
      <alignment horizontal="left" vertical="top" textRotation="90" wrapText="1"/>
    </xf>
    <xf numFmtId="49" fontId="5" fillId="15" borderId="5" xfId="2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>
      <alignment horizontal="center" vertical="center" wrapText="1"/>
    </xf>
    <xf numFmtId="0" fontId="10" fillId="3" borderId="40" xfId="0" applyFont="1" applyFill="1" applyBorder="1" applyAlignment="1">
      <alignment horizontal="center" vertical="center" wrapText="1"/>
    </xf>
    <xf numFmtId="0" fontId="10" fillId="3" borderId="41" xfId="0" applyFont="1" applyFill="1" applyBorder="1" applyAlignment="1">
      <alignment horizontal="center" vertical="center" wrapText="1"/>
    </xf>
    <xf numFmtId="0" fontId="10" fillId="3" borderId="4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165" fontId="0" fillId="0" borderId="0" xfId="0" applyNumberFormat="1"/>
    <xf numFmtId="164" fontId="0" fillId="0" borderId="0" xfId="0" applyNumberFormat="1"/>
    <xf numFmtId="49" fontId="0" fillId="0" borderId="0" xfId="0" applyNumberFormat="1"/>
    <xf numFmtId="49" fontId="10" fillId="3" borderId="40" xfId="0" applyNumberFormat="1" applyFont="1" applyFill="1" applyBorder="1" applyAlignment="1">
      <alignment horizontal="center" vertical="center" wrapText="1"/>
    </xf>
    <xf numFmtId="49" fontId="5" fillId="15" borderId="29" xfId="2" applyNumberFormat="1" applyFont="1" applyFill="1" applyBorder="1" applyAlignment="1" applyProtection="1">
      <alignment horizontal="center" vertical="center" wrapText="1"/>
      <protection locked="0"/>
    </xf>
    <xf numFmtId="164" fontId="5" fillId="15" borderId="43" xfId="2" applyNumberFormat="1" applyFont="1" applyFill="1" applyBorder="1" applyAlignment="1" applyProtection="1">
      <alignment horizontal="center" vertical="center" wrapText="1"/>
      <protection locked="0"/>
    </xf>
    <xf numFmtId="164" fontId="5" fillId="15" borderId="46" xfId="2" applyNumberFormat="1" applyFont="1" applyFill="1" applyBorder="1" applyAlignment="1" applyProtection="1">
      <alignment horizontal="center" vertical="center" wrapText="1"/>
      <protection locked="0"/>
    </xf>
    <xf numFmtId="49" fontId="5" fillId="15" borderId="48" xfId="2" applyNumberFormat="1" applyFont="1" applyFill="1" applyBorder="1" applyAlignment="1" applyProtection="1">
      <alignment horizontal="center" vertical="center" wrapText="1"/>
      <protection locked="0"/>
    </xf>
    <xf numFmtId="164" fontId="5" fillId="15" borderId="11" xfId="2" applyNumberFormat="1" applyFont="1" applyFill="1" applyBorder="1" applyAlignment="1" applyProtection="1">
      <alignment horizontal="center" vertical="center" wrapText="1"/>
      <protection locked="0"/>
    </xf>
    <xf numFmtId="49" fontId="5" fillId="15" borderId="30" xfId="2" applyNumberFormat="1" applyFont="1" applyFill="1" applyBorder="1" applyAlignment="1" applyProtection="1">
      <alignment horizontal="center" vertical="center" wrapText="1"/>
      <protection locked="0"/>
    </xf>
    <xf numFmtId="49" fontId="5" fillId="15" borderId="31" xfId="2" applyNumberFormat="1" applyFont="1" applyFill="1" applyBorder="1" applyAlignment="1" applyProtection="1">
      <alignment horizontal="center" vertical="center" wrapText="1"/>
      <protection locked="0"/>
    </xf>
    <xf numFmtId="49" fontId="5" fillId="15" borderId="11" xfId="2" applyNumberFormat="1" applyFont="1" applyFill="1" applyBorder="1" applyAlignment="1" applyProtection="1">
      <alignment horizontal="center" vertical="center" wrapText="1"/>
      <protection locked="0"/>
    </xf>
    <xf numFmtId="0" fontId="10" fillId="3" borderId="17" xfId="0" applyFont="1" applyFill="1" applyBorder="1" applyAlignment="1">
      <alignment horizontal="center" vertical="center" wrapText="1"/>
    </xf>
    <xf numFmtId="0" fontId="10" fillId="3" borderId="18" xfId="0" applyFont="1" applyFill="1" applyBorder="1" applyAlignment="1">
      <alignment horizontal="center" vertical="center" wrapText="1"/>
    </xf>
    <xf numFmtId="10" fontId="5" fillId="15" borderId="5" xfId="2" applyNumberFormat="1" applyFont="1" applyFill="1" applyBorder="1" applyAlignment="1" applyProtection="1">
      <alignment horizontal="center" vertical="center" wrapText="1"/>
      <protection locked="0"/>
    </xf>
    <xf numFmtId="165" fontId="5" fillId="15" borderId="5" xfId="2" applyNumberFormat="1" applyFont="1" applyFill="1" applyBorder="1" applyAlignment="1" applyProtection="1">
      <alignment horizontal="center" vertical="center" wrapText="1"/>
      <protection locked="0"/>
    </xf>
    <xf numFmtId="9" fontId="5" fillId="15" borderId="5" xfId="2" applyNumberFormat="1" applyFont="1" applyFill="1" applyBorder="1" applyAlignment="1" applyProtection="1">
      <alignment horizontal="center" vertical="center" wrapText="1"/>
      <protection locked="0"/>
    </xf>
    <xf numFmtId="165" fontId="5" fillId="15" borderId="6" xfId="2" applyNumberFormat="1" applyFont="1" applyFill="1" applyBorder="1" applyAlignment="1" applyProtection="1">
      <alignment horizontal="center" vertical="center" wrapText="1"/>
      <protection locked="0"/>
    </xf>
    <xf numFmtId="0" fontId="24" fillId="15" borderId="5" xfId="2" applyFont="1" applyFill="1" applyBorder="1" applyAlignment="1">
      <alignment horizontal="center" vertical="center" wrapText="1"/>
    </xf>
    <xf numFmtId="0" fontId="21" fillId="0" borderId="0" xfId="2" applyFont="1" applyAlignment="1">
      <alignment vertical="center"/>
    </xf>
    <xf numFmtId="164" fontId="24" fillId="0" borderId="5" xfId="0" applyNumberFormat="1" applyFont="1" applyBorder="1" applyAlignment="1">
      <alignment horizontal="center" vertical="center" wrapText="1"/>
    </xf>
    <xf numFmtId="0" fontId="5" fillId="15" borderId="5" xfId="0" applyFont="1" applyFill="1" applyBorder="1" applyAlignment="1">
      <alignment horizontal="center" vertical="center" wrapText="1"/>
    </xf>
    <xf numFmtId="0" fontId="24" fillId="15" borderId="5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24" fillId="2" borderId="2" xfId="2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24" fillId="15" borderId="10" xfId="2" applyFont="1" applyFill="1" applyBorder="1" applyAlignment="1">
      <alignment horizontal="center" vertical="center" wrapText="1"/>
    </xf>
    <xf numFmtId="164" fontId="24" fillId="0" borderId="6" xfId="0" applyNumberFormat="1" applyFont="1" applyBorder="1" applyAlignment="1">
      <alignment horizontal="center" vertical="center"/>
    </xf>
    <xf numFmtId="0" fontId="24" fillId="5" borderId="6" xfId="0" applyFont="1" applyFill="1" applyBorder="1" applyAlignment="1">
      <alignment horizontal="right" vertical="center" wrapText="1"/>
    </xf>
    <xf numFmtId="164" fontId="24" fillId="0" borderId="10" xfId="2" applyNumberFormat="1" applyFont="1" applyBorder="1" applyAlignment="1">
      <alignment horizontal="center" vertical="center"/>
    </xf>
    <xf numFmtId="164" fontId="24" fillId="0" borderId="39" xfId="0" applyNumberFormat="1" applyFont="1" applyBorder="1" applyAlignment="1">
      <alignment horizontal="center" vertical="center"/>
    </xf>
    <xf numFmtId="10" fontId="10" fillId="0" borderId="39" xfId="0" applyNumberFormat="1" applyFont="1" applyBorder="1" applyAlignment="1">
      <alignment horizontal="center" vertical="center"/>
    </xf>
    <xf numFmtId="0" fontId="54" fillId="0" borderId="0" xfId="0" applyFont="1"/>
    <xf numFmtId="0" fontId="54" fillId="0" borderId="0" xfId="0" applyFont="1" applyAlignment="1">
      <alignment wrapText="1"/>
    </xf>
    <xf numFmtId="164" fontId="5" fillId="0" borderId="10" xfId="0" applyNumberFormat="1" applyFont="1" applyBorder="1" applyAlignment="1">
      <alignment horizontal="center" vertical="center"/>
    </xf>
    <xf numFmtId="0" fontId="24" fillId="15" borderId="46" xfId="0" applyFont="1" applyFill="1" applyBorder="1" applyAlignment="1">
      <alignment horizontal="center" vertical="center" wrapText="1"/>
    </xf>
    <xf numFmtId="0" fontId="24" fillId="0" borderId="0" xfId="0" applyFont="1" applyAlignment="1">
      <alignment vertical="center" wrapText="1"/>
    </xf>
    <xf numFmtId="49" fontId="24" fillId="0" borderId="5" xfId="0" applyNumberFormat="1" applyFont="1" applyBorder="1" applyAlignment="1">
      <alignment horizontal="left" vertical="center" wrapText="1"/>
    </xf>
    <xf numFmtId="49" fontId="24" fillId="0" borderId="14" xfId="0" applyNumberFormat="1" applyFont="1" applyBorder="1" applyAlignment="1">
      <alignment horizontal="left" vertical="center" wrapText="1"/>
    </xf>
    <xf numFmtId="0" fontId="24" fillId="0" borderId="4" xfId="0" applyFont="1" applyBorder="1" applyAlignment="1" applyProtection="1">
      <alignment wrapText="1"/>
      <protection hidden="1"/>
    </xf>
    <xf numFmtId="0" fontId="35" fillId="16" borderId="5" xfId="7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64" fontId="0" fillId="0" borderId="55" xfId="0" applyNumberFormat="1" applyBorder="1" applyAlignment="1">
      <alignment horizontal="center"/>
    </xf>
    <xf numFmtId="9" fontId="0" fillId="0" borderId="0" xfId="0" applyNumberFormat="1" applyAlignment="1">
      <alignment horizontal="center"/>
    </xf>
    <xf numFmtId="164" fontId="0" fillId="0" borderId="56" xfId="0" applyNumberFormat="1" applyBorder="1" applyAlignment="1">
      <alignment horizontal="center"/>
    </xf>
    <xf numFmtId="9" fontId="2" fillId="0" borderId="0" xfId="0" applyNumberFormat="1" applyFont="1" applyAlignment="1">
      <alignment horizontal="center"/>
    </xf>
    <xf numFmtId="164" fontId="56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164" fontId="0" fillId="0" borderId="57" xfId="0" applyNumberFormat="1" applyBorder="1" applyAlignment="1">
      <alignment horizontal="center"/>
    </xf>
    <xf numFmtId="0" fontId="0" fillId="17" borderId="0" xfId="0" applyFill="1"/>
    <xf numFmtId="0" fontId="0" fillId="17" borderId="0" xfId="0" applyFill="1" applyAlignment="1">
      <alignment horizontal="right"/>
    </xf>
    <xf numFmtId="164" fontId="24" fillId="0" borderId="11" xfId="2" applyNumberFormat="1" applyFont="1" applyBorder="1" applyAlignment="1">
      <alignment horizontal="right"/>
    </xf>
    <xf numFmtId="164" fontId="24" fillId="0" borderId="5" xfId="2" applyNumberFormat="1" applyFont="1" applyBorder="1" applyAlignment="1">
      <alignment horizontal="right"/>
    </xf>
    <xf numFmtId="164" fontId="24" fillId="0" borderId="5" xfId="0" applyNumberFormat="1" applyFont="1" applyBorder="1" applyAlignment="1" applyProtection="1">
      <alignment horizontal="right" wrapText="1"/>
      <protection hidden="1"/>
    </xf>
    <xf numFmtId="164" fontId="24" fillId="0" borderId="10" xfId="0" applyNumberFormat="1" applyFont="1" applyBorder="1" applyAlignment="1" applyProtection="1">
      <alignment horizontal="right" wrapText="1"/>
      <protection hidden="1"/>
    </xf>
    <xf numFmtId="164" fontId="24" fillId="0" borderId="10" xfId="2" applyNumberFormat="1" applyFont="1" applyBorder="1" applyAlignment="1">
      <alignment horizontal="right" wrapText="1"/>
    </xf>
    <xf numFmtId="0" fontId="6" fillId="0" borderId="0" xfId="2" applyFont="1" applyAlignment="1" applyProtection="1">
      <alignment horizontal="right" vertical="center" wrapText="1"/>
      <protection hidden="1"/>
    </xf>
    <xf numFmtId="0" fontId="13" fillId="3" borderId="15" xfId="2" applyFont="1" applyFill="1" applyBorder="1" applyAlignment="1" applyProtection="1">
      <alignment wrapText="1"/>
      <protection hidden="1"/>
    </xf>
    <xf numFmtId="164" fontId="5" fillId="0" borderId="11" xfId="2" applyNumberFormat="1" applyFont="1" applyBorder="1" applyAlignment="1">
      <alignment horizontal="right"/>
    </xf>
    <xf numFmtId="164" fontId="5" fillId="0" borderId="5" xfId="2" applyNumberFormat="1" applyFont="1" applyBorder="1" applyAlignment="1">
      <alignment horizontal="right"/>
    </xf>
    <xf numFmtId="164" fontId="5" fillId="0" borderId="5" xfId="0" applyNumberFormat="1" applyFont="1" applyBorder="1" applyAlignment="1" applyProtection="1">
      <alignment horizontal="right" wrapText="1"/>
      <protection hidden="1"/>
    </xf>
    <xf numFmtId="164" fontId="5" fillId="0" borderId="10" xfId="0" applyNumberFormat="1" applyFont="1" applyBorder="1" applyAlignment="1" applyProtection="1">
      <alignment horizontal="right" wrapText="1"/>
      <protection hidden="1"/>
    </xf>
    <xf numFmtId="164" fontId="5" fillId="0" borderId="10" xfId="2" applyNumberFormat="1" applyFont="1" applyBorder="1" applyAlignment="1">
      <alignment horizontal="right" wrapText="1"/>
    </xf>
    <xf numFmtId="49" fontId="5" fillId="0" borderId="1" xfId="0" applyNumberFormat="1" applyFont="1" applyBorder="1" applyAlignment="1" applyProtection="1">
      <alignment horizontal="left" vertical="top" wrapText="1" shrinkToFit="1"/>
      <protection locked="0"/>
    </xf>
    <xf numFmtId="49" fontId="5" fillId="0" borderId="4" xfId="0" applyNumberFormat="1" applyFont="1" applyBorder="1" applyAlignment="1" applyProtection="1">
      <alignment horizontal="left" vertical="top" wrapText="1" shrinkToFit="1"/>
      <protection locked="0"/>
    </xf>
    <xf numFmtId="49" fontId="5" fillId="0" borderId="2" xfId="0" applyNumberFormat="1" applyFont="1" applyBorder="1" applyAlignment="1" applyProtection="1">
      <alignment horizontal="left" vertical="top" wrapText="1" shrinkToFit="1"/>
      <protection locked="0"/>
    </xf>
    <xf numFmtId="49" fontId="5" fillId="0" borderId="0" xfId="0" applyNumberFormat="1" applyFont="1" applyAlignment="1" applyProtection="1">
      <alignment horizontal="left" vertical="top" wrapText="1" shrinkToFit="1"/>
      <protection locked="0"/>
    </xf>
    <xf numFmtId="49" fontId="5" fillId="0" borderId="13" xfId="0" applyNumberFormat="1" applyFont="1" applyBorder="1" applyAlignment="1" applyProtection="1">
      <alignment horizontal="left" vertical="top" wrapText="1" shrinkToFit="1"/>
      <protection locked="0"/>
    </xf>
    <xf numFmtId="49" fontId="5" fillId="0" borderId="10" xfId="0" applyNumberFormat="1" applyFont="1" applyBorder="1" applyAlignment="1" applyProtection="1">
      <alignment horizontal="left" vertical="top" wrapText="1" shrinkToFit="1"/>
      <protection locked="0"/>
    </xf>
    <xf numFmtId="49" fontId="5" fillId="0" borderId="16" xfId="0" applyNumberFormat="1" applyFont="1" applyBorder="1" applyAlignment="1" applyProtection="1">
      <alignment horizontal="left" vertical="top" wrapText="1" shrinkToFit="1"/>
      <protection locked="0"/>
    </xf>
    <xf numFmtId="49" fontId="5" fillId="0" borderId="11" xfId="0" applyNumberFormat="1" applyFont="1" applyBorder="1" applyAlignment="1" applyProtection="1">
      <alignment horizontal="left" vertical="top" wrapText="1" shrinkToFit="1"/>
      <protection locked="0"/>
    </xf>
    <xf numFmtId="49" fontId="23" fillId="0" borderId="0" xfId="0" applyNumberFormat="1" applyFont="1" applyAlignment="1">
      <alignment horizontal="center" vertical="center" wrapText="1"/>
    </xf>
    <xf numFmtId="49" fontId="0" fillId="0" borderId="0" xfId="0" applyNumberFormat="1" applyAlignment="1">
      <alignment horizontal="left" wrapText="1"/>
    </xf>
    <xf numFmtId="49" fontId="2" fillId="0" borderId="0" xfId="0" applyNumberFormat="1" applyFont="1" applyAlignment="1">
      <alignment horizontal="left" wrapText="1"/>
    </xf>
    <xf numFmtId="49" fontId="2" fillId="8" borderId="0" xfId="0" applyNumberFormat="1" applyFont="1" applyFill="1" applyAlignment="1">
      <alignment horizontal="center" wrapText="1"/>
    </xf>
    <xf numFmtId="49" fontId="0" fillId="0" borderId="0" xfId="0" applyNumberFormat="1" applyAlignment="1">
      <alignment horizontal="left" vertical="top" wrapText="1"/>
    </xf>
    <xf numFmtId="49" fontId="15" fillId="0" borderId="0" xfId="0" applyNumberFormat="1" applyFont="1" applyAlignment="1">
      <alignment horizontal="left" wrapText="1"/>
    </xf>
    <xf numFmtId="0" fontId="48" fillId="0" borderId="0" xfId="5" applyFont="1" applyAlignment="1">
      <alignment horizontal="left" vertical="center" wrapText="1"/>
    </xf>
    <xf numFmtId="0" fontId="49" fillId="0" borderId="0" xfId="5" applyFont="1" applyAlignment="1">
      <alignment horizontal="left" vertical="center" wrapText="1"/>
    </xf>
    <xf numFmtId="0" fontId="10" fillId="0" borderId="5" xfId="2" applyFont="1" applyBorder="1" applyAlignment="1">
      <alignment horizontal="center" vertical="center" wrapText="1"/>
    </xf>
    <xf numFmtId="0" fontId="16" fillId="5" borderId="6" xfId="0" applyFont="1" applyFill="1" applyBorder="1" applyAlignment="1" applyProtection="1">
      <alignment horizontal="center" vertical="center"/>
      <protection hidden="1"/>
    </xf>
    <xf numFmtId="0" fontId="16" fillId="5" borderId="8" xfId="0" applyFont="1" applyFill="1" applyBorder="1" applyAlignment="1" applyProtection="1">
      <alignment horizontal="center" vertical="center"/>
      <protection hidden="1"/>
    </xf>
    <xf numFmtId="0" fontId="16" fillId="5" borderId="9" xfId="0" applyFont="1" applyFill="1" applyBorder="1" applyAlignment="1" applyProtection="1">
      <alignment horizontal="center" vertical="center"/>
      <protection hidden="1"/>
    </xf>
    <xf numFmtId="0" fontId="6" fillId="3" borderId="5" xfId="2" applyFont="1" applyFill="1" applyBorder="1" applyAlignment="1" applyProtection="1">
      <alignment horizontal="center" vertical="center" wrapText="1"/>
      <protection hidden="1"/>
    </xf>
    <xf numFmtId="0" fontId="6" fillId="3" borderId="6" xfId="2" applyFont="1" applyFill="1" applyBorder="1" applyAlignment="1" applyProtection="1">
      <alignment horizontal="center" vertical="center" wrapText="1"/>
      <protection hidden="1"/>
    </xf>
    <xf numFmtId="0" fontId="6" fillId="3" borderId="9" xfId="2" applyFont="1" applyFill="1" applyBorder="1" applyAlignment="1" applyProtection="1">
      <alignment horizontal="center" vertical="center" wrapText="1"/>
      <protection hidden="1"/>
    </xf>
    <xf numFmtId="44" fontId="6" fillId="3" borderId="5" xfId="1" applyFont="1" applyFill="1" applyBorder="1" applyAlignment="1" applyProtection="1">
      <alignment horizontal="center" vertical="center" wrapText="1"/>
      <protection hidden="1"/>
    </xf>
    <xf numFmtId="0" fontId="6" fillId="3" borderId="1" xfId="2" applyFont="1" applyFill="1" applyBorder="1" applyAlignment="1" applyProtection="1">
      <alignment horizontal="center" vertical="center" wrapText="1"/>
      <protection hidden="1"/>
    </xf>
    <xf numFmtId="0" fontId="6" fillId="3" borderId="3" xfId="2" applyFont="1" applyFill="1" applyBorder="1" applyAlignment="1" applyProtection="1">
      <alignment horizontal="center" vertical="center" wrapText="1"/>
      <protection hidden="1"/>
    </xf>
    <xf numFmtId="0" fontId="6" fillId="3" borderId="4" xfId="2" applyFont="1" applyFill="1" applyBorder="1" applyAlignment="1" applyProtection="1">
      <alignment horizontal="left" wrapText="1"/>
      <protection hidden="1"/>
    </xf>
    <xf numFmtId="0" fontId="6" fillId="3" borderId="14" xfId="2" applyFont="1" applyFill="1" applyBorder="1" applyAlignment="1" applyProtection="1">
      <alignment horizontal="left" wrapText="1"/>
      <protection hidden="1"/>
    </xf>
    <xf numFmtId="0" fontId="6" fillId="2" borderId="6" xfId="2" applyFont="1" applyFill="1" applyBorder="1" applyAlignment="1" applyProtection="1">
      <alignment horizontal="center" vertical="center" wrapText="1"/>
      <protection hidden="1"/>
    </xf>
    <xf numFmtId="0" fontId="6" fillId="2" borderId="9" xfId="2" applyFont="1" applyFill="1" applyBorder="1" applyAlignment="1" applyProtection="1">
      <alignment horizontal="center" vertical="center" wrapText="1"/>
      <protection hidden="1"/>
    </xf>
    <xf numFmtId="49" fontId="5" fillId="15" borderId="6" xfId="2" applyNumberFormat="1" applyFont="1" applyFill="1" applyBorder="1" applyAlignment="1" applyProtection="1">
      <alignment horizontal="left" vertical="center" wrapText="1"/>
      <protection locked="0"/>
    </xf>
    <xf numFmtId="49" fontId="5" fillId="15" borderId="9" xfId="2" applyNumberFormat="1" applyFont="1" applyFill="1" applyBorder="1" applyAlignment="1" applyProtection="1">
      <alignment horizontal="left" vertical="center" wrapText="1"/>
      <protection locked="0"/>
    </xf>
    <xf numFmtId="0" fontId="16" fillId="2" borderId="11" xfId="0" applyFont="1" applyFill="1" applyBorder="1" applyAlignment="1" applyProtection="1">
      <alignment horizontal="center" vertical="center" wrapText="1"/>
      <protection hidden="1"/>
    </xf>
    <xf numFmtId="49" fontId="24" fillId="15" borderId="5" xfId="0" applyNumberFormat="1" applyFont="1" applyFill="1" applyBorder="1" applyAlignment="1" applyProtection="1">
      <alignment horizontal="center" vertical="center"/>
      <protection locked="0"/>
    </xf>
    <xf numFmtId="164" fontId="18" fillId="2" borderId="7" xfId="0" applyNumberFormat="1" applyFont="1" applyFill="1" applyBorder="1" applyAlignment="1" applyProtection="1">
      <alignment horizontal="left" vertical="center" wrapText="1"/>
      <protection hidden="1"/>
    </xf>
    <xf numFmtId="164" fontId="18" fillId="2" borderId="16" xfId="0" applyNumberFormat="1" applyFont="1" applyFill="1" applyBorder="1" applyAlignment="1" applyProtection="1">
      <alignment horizontal="left" vertical="center" wrapText="1"/>
      <protection hidden="1"/>
    </xf>
    <xf numFmtId="0" fontId="18" fillId="2" borderId="0" xfId="0" applyFont="1" applyFill="1" applyAlignment="1" applyProtection="1">
      <alignment horizontal="right" vertical="center" wrapText="1"/>
      <protection hidden="1"/>
    </xf>
    <xf numFmtId="49" fontId="6" fillId="2" borderId="11" xfId="2" applyNumberFormat="1" applyFont="1" applyFill="1" applyBorder="1" applyAlignment="1" applyProtection="1">
      <alignment horizontal="center" vertical="center" wrapText="1"/>
      <protection hidden="1"/>
    </xf>
    <xf numFmtId="0" fontId="16" fillId="5" borderId="5" xfId="0" applyFont="1" applyFill="1" applyBorder="1" applyAlignment="1" applyProtection="1">
      <alignment horizontal="center" vertical="center" wrapText="1"/>
      <protection hidden="1"/>
    </xf>
    <xf numFmtId="0" fontId="11" fillId="2" borderId="5" xfId="2" applyFont="1" applyFill="1" applyBorder="1" applyAlignment="1" applyProtection="1">
      <alignment horizontal="center" vertical="center" wrapText="1"/>
      <protection hidden="1"/>
    </xf>
    <xf numFmtId="0" fontId="11" fillId="2" borderId="6" xfId="2" applyFont="1" applyFill="1" applyBorder="1" applyAlignment="1" applyProtection="1">
      <alignment horizontal="center" vertical="center" wrapText="1"/>
      <protection hidden="1"/>
    </xf>
    <xf numFmtId="0" fontId="16" fillId="2" borderId="5" xfId="0" applyFont="1" applyFill="1" applyBorder="1" applyAlignment="1" applyProtection="1">
      <alignment horizontal="right" vertical="center" wrapText="1"/>
      <protection hidden="1"/>
    </xf>
    <xf numFmtId="0" fontId="16" fillId="2" borderId="6" xfId="0" applyFont="1" applyFill="1" applyBorder="1" applyAlignment="1" applyProtection="1">
      <alignment horizontal="right" vertical="center" wrapText="1"/>
      <protection hidden="1"/>
    </xf>
    <xf numFmtId="5" fontId="6" fillId="15" borderId="5" xfId="2" applyNumberFormat="1" applyFont="1" applyFill="1" applyBorder="1" applyAlignment="1" applyProtection="1">
      <alignment horizontal="center" vertical="center" wrapText="1"/>
      <protection locked="0"/>
    </xf>
    <xf numFmtId="0" fontId="6" fillId="0" borderId="5" xfId="2" applyFont="1" applyBorder="1" applyAlignment="1" applyProtection="1">
      <alignment horizontal="center" vertical="center" wrapText="1"/>
      <protection hidden="1"/>
    </xf>
    <xf numFmtId="0" fontId="6" fillId="0" borderId="10" xfId="2" applyFont="1" applyBorder="1" applyAlignment="1" applyProtection="1">
      <alignment horizontal="center" vertical="center" wrapText="1"/>
      <protection hidden="1"/>
    </xf>
    <xf numFmtId="0" fontId="6" fillId="0" borderId="11" xfId="2" applyFont="1" applyBorder="1" applyAlignment="1" applyProtection="1">
      <alignment horizontal="center" vertical="center" wrapText="1"/>
      <protection hidden="1"/>
    </xf>
    <xf numFmtId="49" fontId="24" fillId="15" borderId="5" xfId="0" applyNumberFormat="1" applyFont="1" applyFill="1" applyBorder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center"/>
      <protection hidden="1"/>
    </xf>
    <xf numFmtId="165" fontId="5" fillId="15" borderId="6" xfId="2" applyNumberFormat="1" applyFont="1" applyFill="1" applyBorder="1" applyAlignment="1" applyProtection="1">
      <alignment horizontal="center" vertical="center" wrapText="1"/>
      <protection locked="0"/>
    </xf>
    <xf numFmtId="165" fontId="5" fillId="15" borderId="9" xfId="2" applyNumberFormat="1" applyFont="1" applyFill="1" applyBorder="1" applyAlignment="1" applyProtection="1">
      <alignment horizontal="center" vertical="center" wrapText="1"/>
      <protection locked="0"/>
    </xf>
    <xf numFmtId="0" fontId="21" fillId="2" borderId="5" xfId="2" applyFont="1" applyFill="1" applyBorder="1" applyAlignment="1">
      <alignment horizontal="center" vertical="center" wrapText="1"/>
    </xf>
    <xf numFmtId="49" fontId="5" fillId="15" borderId="6" xfId="2" applyNumberFormat="1" applyFont="1" applyFill="1" applyBorder="1" applyAlignment="1" applyProtection="1">
      <alignment horizontal="center" vertical="center" wrapText="1"/>
      <protection locked="0" hidden="1"/>
    </xf>
    <xf numFmtId="49" fontId="5" fillId="15" borderId="8" xfId="2" applyNumberFormat="1" applyFont="1" applyFill="1" applyBorder="1" applyAlignment="1" applyProtection="1">
      <alignment horizontal="center" vertical="center" wrapText="1"/>
      <protection locked="0" hidden="1"/>
    </xf>
    <xf numFmtId="49" fontId="5" fillId="15" borderId="9" xfId="2" applyNumberFormat="1" applyFont="1" applyFill="1" applyBorder="1" applyAlignment="1" applyProtection="1">
      <alignment horizontal="center" vertical="center" wrapText="1"/>
      <protection locked="0" hidden="1"/>
    </xf>
    <xf numFmtId="49" fontId="5" fillId="15" borderId="5" xfId="2" applyNumberFormat="1" applyFont="1" applyFill="1" applyBorder="1" applyAlignment="1" applyProtection="1">
      <alignment horizontal="center" vertical="center" wrapText="1"/>
      <protection locked="0"/>
    </xf>
    <xf numFmtId="165" fontId="5" fillId="0" borderId="5" xfId="2" applyNumberFormat="1" applyFont="1" applyBorder="1" applyAlignment="1">
      <alignment horizontal="center" vertical="center" wrapText="1"/>
    </xf>
    <xf numFmtId="0" fontId="10" fillId="0" borderId="10" xfId="2" applyFont="1" applyBorder="1" applyAlignment="1">
      <alignment horizontal="center" vertical="center" wrapText="1"/>
    </xf>
    <xf numFmtId="0" fontId="10" fillId="0" borderId="11" xfId="2" applyFont="1" applyBorder="1" applyAlignment="1">
      <alignment horizontal="center" vertical="center" wrapText="1"/>
    </xf>
    <xf numFmtId="0" fontId="41" fillId="5" borderId="5" xfId="0" applyFont="1" applyFill="1" applyBorder="1" applyAlignment="1" applyProtection="1">
      <alignment horizontal="center" vertical="center" wrapText="1"/>
      <protection hidden="1"/>
    </xf>
    <xf numFmtId="0" fontId="11" fillId="3" borderId="5" xfId="2" applyFont="1" applyFill="1" applyBorder="1" applyAlignment="1" applyProtection="1">
      <alignment horizontal="center" vertical="center" wrapText="1"/>
      <protection hidden="1"/>
    </xf>
    <xf numFmtId="165" fontId="6" fillId="3" borderId="5" xfId="2" applyNumberFormat="1" applyFont="1" applyFill="1" applyBorder="1" applyAlignment="1">
      <alignment horizontal="center" vertical="center" wrapText="1"/>
    </xf>
    <xf numFmtId="165" fontId="5" fillId="15" borderId="5" xfId="2" applyNumberFormat="1" applyFont="1" applyFill="1" applyBorder="1" applyAlignment="1" applyProtection="1">
      <alignment horizontal="center" vertical="center" wrapText="1"/>
      <protection locked="0"/>
    </xf>
    <xf numFmtId="165" fontId="6" fillId="2" borderId="5" xfId="2" applyNumberFormat="1" applyFont="1" applyFill="1" applyBorder="1" applyAlignment="1">
      <alignment horizontal="center" vertical="center" wrapText="1"/>
    </xf>
    <xf numFmtId="0" fontId="28" fillId="15" borderId="6" xfId="0" applyFont="1" applyFill="1" applyBorder="1" applyAlignment="1" applyProtection="1">
      <alignment horizontal="right" vertical="center" wrapText="1"/>
      <protection hidden="1"/>
    </xf>
    <xf numFmtId="0" fontId="28" fillId="15" borderId="8" xfId="0" applyFont="1" applyFill="1" applyBorder="1" applyAlignment="1" applyProtection="1">
      <alignment horizontal="right" vertical="center" wrapText="1"/>
      <protection hidden="1"/>
    </xf>
    <xf numFmtId="0" fontId="28" fillId="15" borderId="9" xfId="0" applyFont="1" applyFill="1" applyBorder="1" applyAlignment="1" applyProtection="1">
      <alignment horizontal="right" vertical="center" wrapText="1"/>
      <protection hidden="1"/>
    </xf>
    <xf numFmtId="0" fontId="10" fillId="2" borderId="5" xfId="0" applyFont="1" applyFill="1" applyBorder="1" applyAlignment="1" applyProtection="1">
      <alignment horizontal="left" vertical="center" wrapText="1"/>
      <protection hidden="1"/>
    </xf>
    <xf numFmtId="0" fontId="10" fillId="2" borderId="5" xfId="0" applyFont="1" applyFill="1" applyBorder="1" applyAlignment="1" applyProtection="1">
      <alignment horizontal="center" vertical="center" wrapText="1"/>
      <protection hidden="1"/>
    </xf>
    <xf numFmtId="164" fontId="24" fillId="15" borderId="5" xfId="0" applyNumberFormat="1" applyFont="1" applyFill="1" applyBorder="1" applyAlignment="1" applyProtection="1">
      <alignment horizontal="left" vertical="center" wrapText="1"/>
      <protection locked="0"/>
    </xf>
    <xf numFmtId="49" fontId="5" fillId="15" borderId="5" xfId="2" applyNumberFormat="1" applyFont="1" applyFill="1" applyBorder="1" applyAlignment="1" applyProtection="1">
      <alignment horizontal="left" vertical="center" wrapText="1"/>
      <protection locked="0"/>
    </xf>
    <xf numFmtId="10" fontId="6" fillId="5" borderId="6" xfId="2" applyNumberFormat="1" applyFont="1" applyFill="1" applyBorder="1" applyAlignment="1">
      <alignment horizontal="center" vertical="center" wrapText="1"/>
    </xf>
    <xf numFmtId="10" fontId="6" fillId="5" borderId="9" xfId="2" applyNumberFormat="1" applyFont="1" applyFill="1" applyBorder="1" applyAlignment="1">
      <alignment horizontal="center" vertical="center" wrapText="1"/>
    </xf>
    <xf numFmtId="164" fontId="6" fillId="3" borderId="6" xfId="2" applyNumberFormat="1" applyFont="1" applyFill="1" applyBorder="1" applyAlignment="1" applyProtection="1">
      <alignment horizontal="right" vertical="center" wrapText="1"/>
      <protection hidden="1"/>
    </xf>
    <xf numFmtId="164" fontId="6" fillId="3" borderId="8" xfId="2" applyNumberFormat="1" applyFont="1" applyFill="1" applyBorder="1" applyAlignment="1" applyProtection="1">
      <alignment horizontal="right" vertical="center" wrapText="1"/>
      <protection hidden="1"/>
    </xf>
    <xf numFmtId="164" fontId="6" fillId="3" borderId="9" xfId="2" applyNumberFormat="1" applyFont="1" applyFill="1" applyBorder="1" applyAlignment="1" applyProtection="1">
      <alignment horizontal="right" vertical="center" wrapText="1"/>
      <protection hidden="1"/>
    </xf>
    <xf numFmtId="0" fontId="10" fillId="2" borderId="5" xfId="2" applyFont="1" applyFill="1" applyBorder="1" applyAlignment="1">
      <alignment horizontal="center" vertical="center" wrapText="1"/>
    </xf>
    <xf numFmtId="0" fontId="6" fillId="0" borderId="0" xfId="2" applyFont="1" applyAlignment="1" applyProtection="1">
      <alignment horizontal="center" vertical="center" wrapText="1"/>
      <protection hidden="1"/>
    </xf>
    <xf numFmtId="165" fontId="6" fillId="5" borderId="5" xfId="2" applyNumberFormat="1" applyFont="1" applyFill="1" applyBorder="1" applyAlignment="1">
      <alignment horizontal="center" vertical="center" wrapText="1"/>
    </xf>
    <xf numFmtId="164" fontId="6" fillId="5" borderId="5" xfId="2" applyNumberFormat="1" applyFont="1" applyFill="1" applyBorder="1" applyAlignment="1" applyProtection="1">
      <alignment horizontal="center" vertical="center" wrapText="1"/>
      <protection locked="0"/>
    </xf>
    <xf numFmtId="0" fontId="47" fillId="0" borderId="0" xfId="0" applyFont="1" applyAlignment="1" applyProtection="1">
      <alignment horizontal="center" vertical="center" wrapText="1"/>
      <protection hidden="1"/>
    </xf>
    <xf numFmtId="0" fontId="6" fillId="2" borderId="5" xfId="2" applyFont="1" applyFill="1" applyBorder="1" applyAlignment="1" applyProtection="1">
      <alignment horizontal="center" vertical="center" wrapText="1"/>
      <protection hidden="1"/>
    </xf>
    <xf numFmtId="0" fontId="6" fillId="2" borderId="10" xfId="2" applyFont="1" applyFill="1" applyBorder="1" applyAlignment="1" applyProtection="1">
      <alignment horizontal="center" vertical="center" wrapText="1"/>
      <protection hidden="1"/>
    </xf>
    <xf numFmtId="0" fontId="5" fillId="15" borderId="6" xfId="0" applyFont="1" applyFill="1" applyBorder="1" applyAlignment="1">
      <alignment horizontal="left" vertical="center" wrapText="1"/>
    </xf>
    <xf numFmtId="0" fontId="5" fillId="15" borderId="8" xfId="0" applyFont="1" applyFill="1" applyBorder="1" applyAlignment="1">
      <alignment horizontal="left" vertical="center" wrapText="1"/>
    </xf>
    <xf numFmtId="0" fontId="5" fillId="15" borderId="9" xfId="0" applyFont="1" applyFill="1" applyBorder="1" applyAlignment="1">
      <alignment horizontal="left" vertical="center" wrapText="1"/>
    </xf>
    <xf numFmtId="0" fontId="6" fillId="2" borderId="14" xfId="2" applyFont="1" applyFill="1" applyBorder="1" applyAlignment="1" applyProtection="1">
      <alignment horizontal="right" vertical="center" wrapText="1"/>
      <protection hidden="1"/>
    </xf>
    <xf numFmtId="0" fontId="6" fillId="2" borderId="13" xfId="2" applyFont="1" applyFill="1" applyBorder="1" applyAlignment="1" applyProtection="1">
      <alignment horizontal="right" vertical="center" wrapText="1"/>
      <protection hidden="1"/>
    </xf>
    <xf numFmtId="0" fontId="6" fillId="2" borderId="15" xfId="2" applyFont="1" applyFill="1" applyBorder="1" applyAlignment="1" applyProtection="1">
      <alignment horizontal="right" vertical="center" wrapText="1"/>
      <protection hidden="1"/>
    </xf>
    <xf numFmtId="49" fontId="5" fillId="15" borderId="6" xfId="2" applyNumberFormat="1" applyFont="1" applyFill="1" applyBorder="1" applyAlignment="1" applyProtection="1">
      <alignment horizontal="center" vertical="center" wrapText="1"/>
      <protection locked="0"/>
    </xf>
    <xf numFmtId="49" fontId="5" fillId="15" borderId="8" xfId="2" applyNumberFormat="1" applyFont="1" applyFill="1" applyBorder="1" applyAlignment="1" applyProtection="1">
      <alignment horizontal="center" vertical="center" wrapText="1"/>
      <protection locked="0"/>
    </xf>
    <xf numFmtId="49" fontId="5" fillId="15" borderId="9" xfId="2" applyNumberFormat="1" applyFont="1" applyFill="1" applyBorder="1" applyAlignment="1" applyProtection="1">
      <alignment horizontal="center" vertical="center" wrapText="1"/>
      <protection locked="0"/>
    </xf>
    <xf numFmtId="0" fontId="21" fillId="0" borderId="2" xfId="0" applyFont="1" applyBorder="1" applyAlignment="1" applyProtection="1">
      <alignment horizontal="center" vertical="center" wrapText="1"/>
      <protection hidden="1"/>
    </xf>
    <xf numFmtId="0" fontId="21" fillId="0" borderId="13" xfId="0" applyFont="1" applyBorder="1" applyAlignment="1" applyProtection="1">
      <alignment horizontal="center" vertical="center" wrapText="1"/>
      <protection hidden="1"/>
    </xf>
    <xf numFmtId="0" fontId="46" fillId="0" borderId="2" xfId="0" applyFont="1" applyBorder="1" applyAlignment="1" applyProtection="1">
      <alignment horizontal="left" vertical="center" wrapText="1"/>
      <protection hidden="1"/>
    </xf>
    <xf numFmtId="0" fontId="46" fillId="0" borderId="0" xfId="0" applyFont="1" applyAlignment="1" applyProtection="1">
      <alignment horizontal="left" vertical="center" wrapText="1"/>
      <protection hidden="1"/>
    </xf>
    <xf numFmtId="49" fontId="5" fillId="15" borderId="8" xfId="2" applyNumberFormat="1" applyFont="1" applyFill="1" applyBorder="1" applyAlignment="1" applyProtection="1">
      <alignment horizontal="left" vertical="center" wrapText="1"/>
      <protection locked="0"/>
    </xf>
    <xf numFmtId="0" fontId="24" fillId="15" borderId="5" xfId="0" applyFont="1" applyFill="1" applyBorder="1" applyAlignment="1" applyProtection="1">
      <alignment horizontal="left" vertical="center" wrapText="1"/>
      <protection locked="0"/>
    </xf>
    <xf numFmtId="9" fontId="6" fillId="5" borderId="5" xfId="2" applyNumberFormat="1" applyFont="1" applyFill="1" applyBorder="1" applyAlignment="1">
      <alignment horizontal="center" vertical="center" wrapText="1"/>
    </xf>
    <xf numFmtId="0" fontId="10" fillId="2" borderId="5" xfId="2" applyFont="1" applyFill="1" applyBorder="1" applyAlignment="1" applyProtection="1">
      <alignment horizontal="center" vertical="center" wrapText="1"/>
      <protection hidden="1"/>
    </xf>
    <xf numFmtId="164" fontId="6" fillId="3" borderId="5" xfId="2" applyNumberFormat="1" applyFont="1" applyFill="1" applyBorder="1" applyAlignment="1" applyProtection="1">
      <alignment horizontal="right" vertical="center" wrapText="1"/>
      <protection hidden="1"/>
    </xf>
    <xf numFmtId="165" fontId="6" fillId="5" borderId="6" xfId="2" applyNumberFormat="1" applyFont="1" applyFill="1" applyBorder="1" applyAlignment="1">
      <alignment horizontal="center" vertical="center" wrapText="1"/>
    </xf>
    <xf numFmtId="165" fontId="6" fillId="5" borderId="9" xfId="2" applyNumberFormat="1" applyFont="1" applyFill="1" applyBorder="1" applyAlignment="1">
      <alignment horizontal="center" vertical="center" wrapText="1"/>
    </xf>
    <xf numFmtId="0" fontId="6" fillId="2" borderId="8" xfId="2" applyFont="1" applyFill="1" applyBorder="1" applyAlignment="1" applyProtection="1">
      <alignment horizontal="center" vertical="center" wrapText="1"/>
      <protection hidden="1"/>
    </xf>
    <xf numFmtId="165" fontId="5" fillId="0" borderId="6" xfId="2" applyNumberFormat="1" applyFont="1" applyBorder="1" applyAlignment="1">
      <alignment horizontal="center" vertical="center" wrapText="1"/>
    </xf>
    <xf numFmtId="165" fontId="5" fillId="0" borderId="9" xfId="2" applyNumberFormat="1" applyFont="1" applyBorder="1" applyAlignment="1">
      <alignment horizontal="center" vertical="center" wrapText="1"/>
    </xf>
    <xf numFmtId="0" fontId="10" fillId="0" borderId="10" xfId="2" applyFont="1" applyBorder="1" applyAlignment="1" applyProtection="1">
      <alignment horizontal="center" vertical="center" wrapText="1"/>
      <protection hidden="1"/>
    </xf>
    <xf numFmtId="0" fontId="10" fillId="0" borderId="11" xfId="2" applyFont="1" applyBorder="1" applyAlignment="1" applyProtection="1">
      <alignment horizontal="center" vertical="center" wrapText="1"/>
      <protection hidden="1"/>
    </xf>
    <xf numFmtId="0" fontId="47" fillId="0" borderId="0" xfId="0" applyFont="1" applyAlignment="1" applyProtection="1">
      <alignment horizontal="center" vertical="top" wrapText="1"/>
      <protection hidden="1"/>
    </xf>
    <xf numFmtId="0" fontId="6" fillId="2" borderId="16" xfId="2" applyFont="1" applyFill="1" applyBorder="1" applyAlignment="1" applyProtection="1">
      <alignment horizontal="center" vertical="center" wrapText="1"/>
      <protection hidden="1"/>
    </xf>
    <xf numFmtId="0" fontId="10" fillId="0" borderId="5" xfId="2" applyFont="1" applyBorder="1" applyAlignment="1" applyProtection="1">
      <alignment horizontal="center" vertical="center" wrapText="1"/>
      <protection hidden="1"/>
    </xf>
    <xf numFmtId="0" fontId="35" fillId="2" borderId="5" xfId="7" applyFill="1" applyBorder="1" applyAlignment="1" applyProtection="1">
      <alignment horizontal="center" vertical="center" wrapText="1"/>
      <protection hidden="1"/>
    </xf>
    <xf numFmtId="0" fontId="6" fillId="3" borderId="5" xfId="2" applyFont="1" applyFill="1" applyBorder="1" applyAlignment="1" applyProtection="1">
      <alignment horizontal="right" vertical="center" wrapText="1"/>
      <protection hidden="1"/>
    </xf>
    <xf numFmtId="0" fontId="6" fillId="3" borderId="6" xfId="2" applyFont="1" applyFill="1" applyBorder="1" applyAlignment="1" applyProtection="1">
      <alignment horizontal="right" vertical="center" wrapText="1"/>
      <protection hidden="1"/>
    </xf>
    <xf numFmtId="0" fontId="5" fillId="15" borderId="1" xfId="2" applyFont="1" applyFill="1" applyBorder="1" applyAlignment="1" applyProtection="1">
      <alignment horizontal="left" vertical="center" wrapText="1"/>
      <protection locked="0"/>
    </xf>
    <xf numFmtId="0" fontId="5" fillId="15" borderId="2" xfId="2" applyFont="1" applyFill="1" applyBorder="1" applyAlignment="1" applyProtection="1">
      <alignment horizontal="left" vertical="center" wrapText="1"/>
      <protection locked="0"/>
    </xf>
    <xf numFmtId="0" fontId="5" fillId="15" borderId="3" xfId="2" applyFont="1" applyFill="1" applyBorder="1" applyAlignment="1" applyProtection="1">
      <alignment horizontal="left" vertical="center" wrapText="1"/>
      <protection locked="0"/>
    </xf>
    <xf numFmtId="0" fontId="5" fillId="15" borderId="14" xfId="2" applyFont="1" applyFill="1" applyBorder="1" applyAlignment="1" applyProtection="1">
      <alignment horizontal="left" vertical="center" wrapText="1"/>
      <protection locked="0"/>
    </xf>
    <xf numFmtId="0" fontId="5" fillId="15" borderId="13" xfId="2" applyFont="1" applyFill="1" applyBorder="1" applyAlignment="1" applyProtection="1">
      <alignment horizontal="left" vertical="center" wrapText="1"/>
      <protection locked="0"/>
    </xf>
    <xf numFmtId="0" fontId="5" fillId="15" borderId="15" xfId="2" applyFont="1" applyFill="1" applyBorder="1" applyAlignment="1" applyProtection="1">
      <alignment horizontal="left" vertical="center" wrapText="1"/>
      <protection locked="0"/>
    </xf>
    <xf numFmtId="0" fontId="5" fillId="15" borderId="6" xfId="2" applyFont="1" applyFill="1" applyBorder="1" applyAlignment="1" applyProtection="1">
      <alignment horizontal="left" vertical="center" wrapText="1"/>
      <protection locked="0"/>
    </xf>
    <xf numFmtId="0" fontId="5" fillId="15" borderId="8" xfId="2" applyFont="1" applyFill="1" applyBorder="1" applyAlignment="1" applyProtection="1">
      <alignment horizontal="left" vertical="center" wrapText="1"/>
      <protection locked="0"/>
    </xf>
    <xf numFmtId="0" fontId="5" fillId="15" borderId="9" xfId="2" applyFont="1" applyFill="1" applyBorder="1" applyAlignment="1" applyProtection="1">
      <alignment horizontal="left" vertical="center" wrapText="1"/>
      <protection locked="0"/>
    </xf>
    <xf numFmtId="0" fontId="6" fillId="2" borderId="11" xfId="2" applyFont="1" applyFill="1" applyBorder="1" applyAlignment="1" applyProtection="1">
      <alignment horizontal="center" vertical="center" wrapText="1"/>
      <protection hidden="1"/>
    </xf>
    <xf numFmtId="5" fontId="6" fillId="15" borderId="17" xfId="2" applyNumberFormat="1" applyFont="1" applyFill="1" applyBorder="1" applyAlignment="1" applyProtection="1">
      <alignment horizontal="center" vertical="center" wrapText="1"/>
      <protection locked="0"/>
    </xf>
    <xf numFmtId="5" fontId="6" fillId="15" borderId="18" xfId="2" applyNumberFormat="1" applyFont="1" applyFill="1" applyBorder="1" applyAlignment="1" applyProtection="1">
      <alignment horizontal="center" vertical="center" wrapText="1"/>
      <protection locked="0"/>
    </xf>
    <xf numFmtId="5" fontId="6" fillId="15" borderId="19" xfId="2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 wrapText="1"/>
      <protection hidden="1"/>
    </xf>
    <xf numFmtId="0" fontId="6" fillId="2" borderId="17" xfId="2" applyFont="1" applyFill="1" applyBorder="1" applyAlignment="1" applyProtection="1">
      <alignment horizontal="right" vertical="center" wrapText="1"/>
      <protection hidden="1"/>
    </xf>
    <xf numFmtId="0" fontId="6" fillId="2" borderId="18" xfId="2" applyFont="1" applyFill="1" applyBorder="1" applyAlignment="1" applyProtection="1">
      <alignment horizontal="right" vertical="center" wrapText="1"/>
      <protection hidden="1"/>
    </xf>
    <xf numFmtId="0" fontId="10" fillId="0" borderId="6" xfId="0" applyFont="1" applyBorder="1" applyAlignment="1" applyProtection="1">
      <alignment horizontal="center" vertical="center" wrapText="1"/>
      <protection hidden="1"/>
    </xf>
    <xf numFmtId="0" fontId="10" fillId="0" borderId="9" xfId="0" applyFont="1" applyBorder="1" applyAlignment="1" applyProtection="1">
      <alignment horizontal="center" vertical="center" wrapText="1"/>
      <protection hidden="1"/>
    </xf>
    <xf numFmtId="0" fontId="6" fillId="2" borderId="4" xfId="2" applyFont="1" applyFill="1" applyBorder="1" applyAlignment="1" applyProtection="1">
      <alignment horizontal="center" vertical="center" wrapText="1"/>
      <protection hidden="1"/>
    </xf>
    <xf numFmtId="0" fontId="6" fillId="2" borderId="0" xfId="2" applyFont="1" applyFill="1" applyAlignment="1" applyProtection="1">
      <alignment horizontal="center" vertical="center" wrapText="1"/>
      <protection hidden="1"/>
    </xf>
    <xf numFmtId="0" fontId="10" fillId="0" borderId="10" xfId="2" applyFont="1" applyBorder="1" applyAlignment="1">
      <alignment horizontal="center" vertical="center"/>
    </xf>
    <xf numFmtId="0" fontId="10" fillId="0" borderId="11" xfId="2" applyFont="1" applyBorder="1" applyAlignment="1">
      <alignment horizontal="center" vertical="center"/>
    </xf>
    <xf numFmtId="0" fontId="10" fillId="0" borderId="1" xfId="2" applyFont="1" applyBorder="1" applyAlignment="1" applyProtection="1">
      <alignment horizontal="center" vertical="center" wrapText="1"/>
      <protection hidden="1"/>
    </xf>
    <xf numFmtId="0" fontId="10" fillId="0" borderId="3" xfId="2" applyFont="1" applyBorder="1" applyAlignment="1" applyProtection="1">
      <alignment horizontal="center" vertical="center" wrapText="1"/>
      <protection hidden="1"/>
    </xf>
    <xf numFmtId="0" fontId="10" fillId="0" borderId="14" xfId="2" applyFont="1" applyBorder="1" applyAlignment="1" applyProtection="1">
      <alignment horizontal="center" vertical="center" wrapText="1"/>
      <protection hidden="1"/>
    </xf>
    <xf numFmtId="0" fontId="10" fillId="0" borderId="15" xfId="2" applyFont="1" applyBorder="1" applyAlignment="1" applyProtection="1">
      <alignment horizontal="center" vertical="center" wrapText="1"/>
      <protection hidden="1"/>
    </xf>
    <xf numFmtId="165" fontId="6" fillId="0" borderId="1" xfId="2" applyNumberFormat="1" applyFont="1" applyBorder="1" applyAlignment="1" applyProtection="1">
      <alignment horizontal="center" vertical="center" wrapText="1"/>
      <protection hidden="1"/>
    </xf>
    <xf numFmtId="165" fontId="6" fillId="0" borderId="3" xfId="2" applyNumberFormat="1" applyFont="1" applyBorder="1" applyAlignment="1" applyProtection="1">
      <alignment horizontal="center" vertical="center" wrapText="1"/>
      <protection hidden="1"/>
    </xf>
    <xf numFmtId="165" fontId="6" fillId="0" borderId="4" xfId="2" applyNumberFormat="1" applyFont="1" applyBorder="1" applyAlignment="1" applyProtection="1">
      <alignment horizontal="center" vertical="center" wrapText="1"/>
      <protection hidden="1"/>
    </xf>
    <xf numFmtId="165" fontId="6" fillId="0" borderId="7" xfId="2" applyNumberFormat="1" applyFont="1" applyBorder="1" applyAlignment="1" applyProtection="1">
      <alignment horizontal="center" vertical="center" wrapText="1"/>
      <protection hidden="1"/>
    </xf>
    <xf numFmtId="165" fontId="6" fillId="0" borderId="14" xfId="2" applyNumberFormat="1" applyFont="1" applyBorder="1" applyAlignment="1" applyProtection="1">
      <alignment horizontal="center" vertical="center" wrapText="1"/>
      <protection hidden="1"/>
    </xf>
    <xf numFmtId="165" fontId="6" fillId="0" borderId="15" xfId="2" applyNumberFormat="1" applyFont="1" applyBorder="1" applyAlignment="1" applyProtection="1">
      <alignment horizontal="center" vertical="center" wrapText="1"/>
      <protection hidden="1"/>
    </xf>
    <xf numFmtId="165" fontId="6" fillId="0" borderId="10" xfId="2" applyNumberFormat="1" applyFont="1" applyBorder="1" applyAlignment="1" applyProtection="1">
      <alignment horizontal="center" vertical="center" wrapText="1"/>
      <protection hidden="1"/>
    </xf>
    <xf numFmtId="165" fontId="6" fillId="0" borderId="16" xfId="2" applyNumberFormat="1" applyFont="1" applyBorder="1" applyAlignment="1" applyProtection="1">
      <alignment horizontal="center" vertical="center" wrapText="1"/>
      <protection hidden="1"/>
    </xf>
    <xf numFmtId="165" fontId="6" fillId="0" borderId="11" xfId="2" applyNumberFormat="1" applyFont="1" applyBorder="1" applyAlignment="1" applyProtection="1">
      <alignment horizontal="center" vertical="center" wrapText="1"/>
      <protection hidden="1"/>
    </xf>
    <xf numFmtId="0" fontId="21" fillId="0" borderId="4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164" fontId="11" fillId="3" borderId="5" xfId="2" applyNumberFormat="1" applyFont="1" applyFill="1" applyBorder="1" applyAlignment="1" applyProtection="1">
      <alignment horizontal="center" vertical="center" wrapText="1"/>
      <protection hidden="1"/>
    </xf>
    <xf numFmtId="49" fontId="5" fillId="0" borderId="24" xfId="0" applyNumberFormat="1" applyFont="1" applyBorder="1" applyAlignment="1" applyProtection="1">
      <alignment horizontal="center" vertical="center" wrapText="1" shrinkToFit="1"/>
      <protection locked="0"/>
    </xf>
    <xf numFmtId="49" fontId="5" fillId="0" borderId="25" xfId="0" applyNumberFormat="1" applyFont="1" applyBorder="1" applyAlignment="1" applyProtection="1">
      <alignment horizontal="center" vertical="center" wrapText="1" shrinkToFit="1"/>
      <protection locked="0"/>
    </xf>
    <xf numFmtId="49" fontId="5" fillId="0" borderId="27" xfId="0" applyNumberFormat="1" applyFont="1" applyBorder="1" applyAlignment="1" applyProtection="1">
      <alignment horizontal="center" vertical="center" wrapText="1" shrinkToFit="1"/>
      <protection locked="0"/>
    </xf>
    <xf numFmtId="49" fontId="5" fillId="0" borderId="21" xfId="0" applyNumberFormat="1" applyFont="1" applyBorder="1" applyAlignment="1" applyProtection="1">
      <alignment horizontal="center" vertical="center" wrapText="1" shrinkToFit="1"/>
      <protection locked="0"/>
    </xf>
    <xf numFmtId="49" fontId="5" fillId="0" borderId="22" xfId="0" applyNumberFormat="1" applyFont="1" applyBorder="1" applyAlignment="1" applyProtection="1">
      <alignment horizontal="center" vertical="center" wrapText="1" shrinkToFit="1"/>
      <protection locked="0"/>
    </xf>
    <xf numFmtId="49" fontId="5" fillId="0" borderId="23" xfId="0" applyNumberFormat="1" applyFont="1" applyBorder="1" applyAlignment="1" applyProtection="1">
      <alignment horizontal="center" vertical="center" wrapText="1" shrinkToFit="1"/>
      <protection locked="0"/>
    </xf>
    <xf numFmtId="0" fontId="6" fillId="0" borderId="10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6" fillId="0" borderId="28" xfId="0" applyFont="1" applyBorder="1" applyAlignment="1" applyProtection="1">
      <alignment horizontal="left" vertical="top" wrapText="1"/>
      <protection locked="0"/>
    </xf>
    <xf numFmtId="49" fontId="5" fillId="0" borderId="20" xfId="0" applyNumberFormat="1" applyFont="1" applyBorder="1" applyAlignment="1" applyProtection="1">
      <alignment horizontal="center" vertical="center" wrapText="1" shrinkToFit="1"/>
      <protection locked="0"/>
    </xf>
    <xf numFmtId="49" fontId="5" fillId="0" borderId="26" xfId="0" applyNumberFormat="1" applyFont="1" applyBorder="1" applyAlignment="1" applyProtection="1">
      <alignment horizontal="center" vertical="center" wrapText="1" shrinkToFit="1"/>
      <protection locked="0"/>
    </xf>
    <xf numFmtId="0" fontId="39" fillId="0" borderId="0" xfId="0" applyFont="1" applyAlignment="1">
      <alignment horizontal="center" vertical="center"/>
    </xf>
    <xf numFmtId="0" fontId="0" fillId="3" borderId="5" xfId="0" applyFill="1" applyBorder="1" applyAlignment="1">
      <alignment horizontal="left" vertical="center" wrapText="1"/>
    </xf>
    <xf numFmtId="0" fontId="6" fillId="15" borderId="1" xfId="0" applyFont="1" applyFill="1" applyBorder="1" applyAlignment="1">
      <alignment horizontal="center" vertical="center" wrapText="1"/>
    </xf>
    <xf numFmtId="0" fontId="6" fillId="15" borderId="4" xfId="0" applyFont="1" applyFill="1" applyBorder="1" applyAlignment="1">
      <alignment horizontal="center" vertical="center" wrapText="1"/>
    </xf>
    <xf numFmtId="0" fontId="6" fillId="15" borderId="0" xfId="0" applyFont="1" applyFill="1" applyAlignment="1">
      <alignment horizontal="center" vertical="center" wrapText="1"/>
    </xf>
    <xf numFmtId="0" fontId="6" fillId="15" borderId="7" xfId="0" applyFont="1" applyFill="1" applyBorder="1" applyAlignment="1">
      <alignment horizontal="center" vertical="center" wrapText="1"/>
    </xf>
    <xf numFmtId="0" fontId="6" fillId="15" borderId="3" xfId="0" applyFont="1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15" borderId="2" xfId="0" applyFont="1" applyFill="1" applyBorder="1" applyAlignment="1">
      <alignment horizontal="center" vertical="center" wrapText="1"/>
    </xf>
    <xf numFmtId="164" fontId="5" fillId="15" borderId="5" xfId="2" applyNumberFormat="1" applyFont="1" applyFill="1" applyBorder="1" applyAlignment="1" applyProtection="1">
      <alignment horizontal="center" vertical="center" wrapText="1"/>
      <protection locked="0"/>
    </xf>
    <xf numFmtId="164" fontId="6" fillId="5" borderId="6" xfId="2" applyNumberFormat="1" applyFont="1" applyFill="1" applyBorder="1" applyAlignment="1">
      <alignment horizontal="center" vertical="center" wrapText="1"/>
    </xf>
    <xf numFmtId="164" fontId="6" fillId="5" borderId="9" xfId="2" applyNumberFormat="1" applyFont="1" applyFill="1" applyBorder="1" applyAlignment="1">
      <alignment horizontal="center" vertical="center" wrapText="1"/>
    </xf>
    <xf numFmtId="164" fontId="5" fillId="15" borderId="6" xfId="2" applyNumberFormat="1" applyFont="1" applyFill="1" applyBorder="1" applyAlignment="1" applyProtection="1">
      <alignment horizontal="center" vertical="center" wrapText="1"/>
      <protection locked="0"/>
    </xf>
    <xf numFmtId="164" fontId="5" fillId="15" borderId="9" xfId="2" applyNumberFormat="1" applyFont="1" applyFill="1" applyBorder="1" applyAlignment="1" applyProtection="1">
      <alignment horizontal="center" vertical="center" wrapText="1"/>
      <protection locked="0"/>
    </xf>
    <xf numFmtId="164" fontId="5" fillId="15" borderId="6" xfId="2" applyNumberFormat="1" applyFont="1" applyFill="1" applyBorder="1" applyAlignment="1" applyProtection="1">
      <alignment horizontal="left" vertical="center" wrapText="1"/>
      <protection locked="0"/>
    </xf>
    <xf numFmtId="164" fontId="5" fillId="15" borderId="8" xfId="2" applyNumberFormat="1" applyFont="1" applyFill="1" applyBorder="1" applyAlignment="1" applyProtection="1">
      <alignment horizontal="left" vertical="center" wrapText="1"/>
      <protection locked="0"/>
    </xf>
    <xf numFmtId="164" fontId="5" fillId="15" borderId="9" xfId="2" applyNumberFormat="1" applyFont="1" applyFill="1" applyBorder="1" applyAlignment="1" applyProtection="1">
      <alignment horizontal="left" vertical="center" wrapText="1"/>
      <protection locked="0"/>
    </xf>
    <xf numFmtId="0" fontId="10" fillId="2" borderId="1" xfId="2" applyFont="1" applyFill="1" applyBorder="1" applyAlignment="1">
      <alignment horizontal="center" vertical="center" wrapText="1"/>
    </xf>
    <xf numFmtId="0" fontId="10" fillId="2" borderId="2" xfId="2" applyFont="1" applyFill="1" applyBorder="1" applyAlignment="1">
      <alignment horizontal="center" vertical="center" wrapText="1"/>
    </xf>
    <xf numFmtId="0" fontId="10" fillId="2" borderId="3" xfId="2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0" borderId="36" xfId="0" applyFont="1" applyBorder="1" applyAlignment="1">
      <alignment horizontal="left" vertical="center" wrapText="1"/>
    </xf>
    <xf numFmtId="0" fontId="6" fillId="0" borderId="37" xfId="0" applyFont="1" applyBorder="1" applyAlignment="1">
      <alignment horizontal="left" vertical="center" wrapText="1"/>
    </xf>
    <xf numFmtId="0" fontId="21" fillId="0" borderId="0" xfId="0" applyFont="1" applyAlignment="1" applyProtection="1">
      <alignment horizontal="left" wrapText="1"/>
      <protection hidden="1"/>
    </xf>
    <xf numFmtId="0" fontId="24" fillId="5" borderId="9" xfId="0" applyFont="1" applyFill="1" applyBorder="1" applyAlignment="1">
      <alignment horizontal="left" vertical="center"/>
    </xf>
    <xf numFmtId="0" fontId="24" fillId="5" borderId="5" xfId="0" applyFont="1" applyFill="1" applyBorder="1" applyAlignment="1">
      <alignment horizontal="left" vertical="center"/>
    </xf>
    <xf numFmtId="0" fontId="24" fillId="5" borderId="3" xfId="0" applyFont="1" applyFill="1" applyBorder="1" applyAlignment="1">
      <alignment horizontal="left" vertical="center"/>
    </xf>
    <xf numFmtId="0" fontId="24" fillId="5" borderId="10" xfId="0" applyFont="1" applyFill="1" applyBorder="1" applyAlignment="1">
      <alignment horizontal="left" vertical="center"/>
    </xf>
    <xf numFmtId="0" fontId="24" fillId="0" borderId="5" xfId="0" applyFont="1" applyBorder="1" applyAlignment="1">
      <alignment horizontal="left" vertical="center" wrapText="1"/>
    </xf>
    <xf numFmtId="0" fontId="24" fillId="5" borderId="5" xfId="2" applyFont="1" applyFill="1" applyBorder="1" applyAlignment="1">
      <alignment horizontal="center" vertical="center"/>
    </xf>
    <xf numFmtId="0" fontId="10" fillId="5" borderId="5" xfId="2" applyFont="1" applyFill="1" applyBorder="1" applyAlignment="1">
      <alignment horizontal="center" vertical="center"/>
    </xf>
    <xf numFmtId="0" fontId="6" fillId="11" borderId="5" xfId="0" applyFont="1" applyFill="1" applyBorder="1" applyAlignment="1">
      <alignment horizontal="center" vertical="center" wrapText="1"/>
    </xf>
    <xf numFmtId="169" fontId="24" fillId="5" borderId="5" xfId="2" applyNumberFormat="1" applyFont="1" applyFill="1" applyBorder="1" applyAlignment="1">
      <alignment horizontal="center" vertical="center"/>
    </xf>
    <xf numFmtId="169" fontId="24" fillId="5" borderId="10" xfId="2" applyNumberFormat="1" applyFont="1" applyFill="1" applyBorder="1" applyAlignment="1">
      <alignment horizontal="center" vertical="center"/>
    </xf>
    <xf numFmtId="0" fontId="10" fillId="13" borderId="33" xfId="0" applyFont="1" applyFill="1" applyBorder="1" applyAlignment="1">
      <alignment horizontal="center" vertical="center" wrapText="1"/>
    </xf>
    <xf numFmtId="0" fontId="10" fillId="13" borderId="35" xfId="0" applyFont="1" applyFill="1" applyBorder="1" applyAlignment="1">
      <alignment horizontal="center" vertical="center" wrapText="1"/>
    </xf>
    <xf numFmtId="0" fontId="10" fillId="15" borderId="5" xfId="0" applyFont="1" applyFill="1" applyBorder="1" applyAlignment="1">
      <alignment horizontal="center" vertical="center" wrapText="1"/>
    </xf>
    <xf numFmtId="0" fontId="28" fillId="5" borderId="5" xfId="0" applyFont="1" applyFill="1" applyBorder="1" applyAlignment="1">
      <alignment horizontal="center" vertical="center"/>
    </xf>
    <xf numFmtId="164" fontId="6" fillId="5" borderId="5" xfId="2" applyNumberFormat="1" applyFont="1" applyFill="1" applyBorder="1" applyAlignment="1">
      <alignment horizontal="center" vertical="center"/>
    </xf>
    <xf numFmtId="0" fontId="24" fillId="5" borderId="15" xfId="0" applyFont="1" applyFill="1" applyBorder="1" applyAlignment="1">
      <alignment horizontal="left" vertical="center"/>
    </xf>
    <xf numFmtId="0" fontId="24" fillId="5" borderId="11" xfId="0" applyFont="1" applyFill="1" applyBorder="1" applyAlignment="1">
      <alignment horizontal="left" vertical="center"/>
    </xf>
    <xf numFmtId="0" fontId="24" fillId="5" borderId="5" xfId="2" applyFont="1" applyFill="1" applyBorder="1" applyAlignment="1">
      <alignment horizontal="center" vertical="center" wrapText="1"/>
    </xf>
    <xf numFmtId="49" fontId="10" fillId="2" borderId="5" xfId="2" applyNumberFormat="1" applyFont="1" applyFill="1" applyBorder="1" applyAlignment="1" applyProtection="1">
      <alignment horizontal="center" vertical="center" wrapText="1"/>
      <protection hidden="1"/>
    </xf>
    <xf numFmtId="164" fontId="10" fillId="5" borderId="5" xfId="2" applyNumberFormat="1" applyFont="1" applyFill="1" applyBorder="1" applyAlignment="1">
      <alignment horizontal="center" vertical="center"/>
    </xf>
    <xf numFmtId="168" fontId="16" fillId="15" borderId="5" xfId="2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wrapText="1"/>
      <protection hidden="1"/>
    </xf>
    <xf numFmtId="0" fontId="3" fillId="0" borderId="0" xfId="0" applyFont="1" applyAlignment="1" applyProtection="1">
      <alignment horizontal="center" vertical="center" wrapText="1"/>
      <protection hidden="1"/>
    </xf>
    <xf numFmtId="0" fontId="26" fillId="0" borderId="0" xfId="0" applyFont="1" applyAlignment="1" applyProtection="1">
      <alignment horizontal="center" vertical="top" wrapText="1"/>
      <protection hidden="1"/>
    </xf>
    <xf numFmtId="0" fontId="5" fillId="2" borderId="1" xfId="2" applyFont="1" applyFill="1" applyBorder="1" applyAlignment="1" applyProtection="1">
      <alignment horizontal="left" vertical="center" wrapText="1"/>
      <protection hidden="1"/>
    </xf>
    <xf numFmtId="0" fontId="5" fillId="2" borderId="2" xfId="2" applyFont="1" applyFill="1" applyBorder="1" applyAlignment="1" applyProtection="1">
      <alignment horizontal="left" vertical="center" wrapText="1"/>
      <protection hidden="1"/>
    </xf>
    <xf numFmtId="0" fontId="5" fillId="2" borderId="3" xfId="2" applyFont="1" applyFill="1" applyBorder="1" applyAlignment="1" applyProtection="1">
      <alignment horizontal="left" vertical="center" wrapText="1"/>
      <protection hidden="1"/>
    </xf>
    <xf numFmtId="0" fontId="5" fillId="2" borderId="14" xfId="2" applyFont="1" applyFill="1" applyBorder="1" applyAlignment="1" applyProtection="1">
      <alignment horizontal="left" vertical="center" wrapText="1"/>
      <protection hidden="1"/>
    </xf>
    <xf numFmtId="0" fontId="5" fillId="2" borderId="13" xfId="2" applyFont="1" applyFill="1" applyBorder="1" applyAlignment="1" applyProtection="1">
      <alignment horizontal="left" vertical="center" wrapText="1"/>
      <protection hidden="1"/>
    </xf>
    <xf numFmtId="0" fontId="5" fillId="2" borderId="15" xfId="2" applyFont="1" applyFill="1" applyBorder="1" applyAlignment="1" applyProtection="1">
      <alignment horizontal="left" vertical="center" wrapText="1"/>
      <protection hidden="1"/>
    </xf>
    <xf numFmtId="7" fontId="5" fillId="15" borderId="17" xfId="2" applyNumberFormat="1" applyFont="1" applyFill="1" applyBorder="1" applyAlignment="1" applyProtection="1">
      <alignment horizontal="center" vertical="center" wrapText="1"/>
      <protection locked="0"/>
    </xf>
    <xf numFmtId="7" fontId="5" fillId="15" borderId="18" xfId="2" applyNumberFormat="1" applyFont="1" applyFill="1" applyBorder="1" applyAlignment="1" applyProtection="1">
      <alignment horizontal="center" vertical="center" wrapText="1"/>
      <protection locked="0"/>
    </xf>
    <xf numFmtId="49" fontId="5" fillId="2" borderId="11" xfId="2" applyNumberFormat="1" applyFont="1" applyFill="1" applyBorder="1" applyAlignment="1" applyProtection="1">
      <alignment horizontal="center" vertical="center" wrapText="1"/>
      <protection hidden="1"/>
    </xf>
    <xf numFmtId="0" fontId="16" fillId="2" borderId="5" xfId="2" applyFont="1" applyFill="1" applyBorder="1" applyAlignment="1" applyProtection="1">
      <alignment horizontal="right" vertical="center" wrapText="1"/>
      <protection hidden="1"/>
    </xf>
    <xf numFmtId="0" fontId="28" fillId="5" borderId="5" xfId="0" applyFont="1" applyFill="1" applyBorder="1" applyAlignment="1" applyProtection="1">
      <alignment horizontal="center" vertical="center" wrapText="1"/>
      <protection hidden="1"/>
    </xf>
    <xf numFmtId="165" fontId="5" fillId="5" borderId="10" xfId="2" applyNumberFormat="1" applyFont="1" applyFill="1" applyBorder="1" applyAlignment="1" applyProtection="1">
      <alignment horizontal="center" vertical="center" wrapText="1"/>
      <protection hidden="1"/>
    </xf>
    <xf numFmtId="165" fontId="5" fillId="5" borderId="11" xfId="2" applyNumberFormat="1" applyFont="1" applyFill="1" applyBorder="1" applyAlignment="1" applyProtection="1">
      <alignment horizontal="center" vertical="center" wrapText="1"/>
      <protection hidden="1"/>
    </xf>
    <xf numFmtId="0" fontId="5" fillId="2" borderId="6" xfId="2" applyFont="1" applyFill="1" applyBorder="1" applyAlignment="1" applyProtection="1">
      <alignment horizontal="left" vertical="center" wrapText="1"/>
      <protection hidden="1"/>
    </xf>
    <xf numFmtId="0" fontId="5" fillId="2" borderId="8" xfId="2" applyFont="1" applyFill="1" applyBorder="1" applyAlignment="1" applyProtection="1">
      <alignment horizontal="left" vertical="center" wrapText="1"/>
      <protection hidden="1"/>
    </xf>
    <xf numFmtId="0" fontId="5" fillId="2" borderId="9" xfId="2" applyFont="1" applyFill="1" applyBorder="1" applyAlignment="1" applyProtection="1">
      <alignment horizontal="left" vertical="center" wrapText="1"/>
      <protection hidden="1"/>
    </xf>
    <xf numFmtId="49" fontId="24" fillId="15" borderId="10" xfId="0" applyNumberFormat="1" applyFont="1" applyFill="1" applyBorder="1" applyAlignment="1" applyProtection="1">
      <alignment horizontal="center" vertical="center"/>
      <protection locked="0"/>
    </xf>
    <xf numFmtId="0" fontId="6" fillId="2" borderId="32" xfId="2" applyFont="1" applyFill="1" applyBorder="1" applyAlignment="1" applyProtection="1">
      <alignment horizontal="right" vertical="center" wrapText="1"/>
      <protection hidden="1"/>
    </xf>
    <xf numFmtId="164" fontId="5" fillId="2" borderId="17" xfId="2" applyNumberFormat="1" applyFont="1" applyFill="1" applyBorder="1" applyAlignment="1">
      <alignment horizontal="center" vertical="center" wrapText="1"/>
    </xf>
    <xf numFmtId="164" fontId="5" fillId="2" borderId="18" xfId="2" applyNumberFormat="1" applyFont="1" applyFill="1" applyBorder="1" applyAlignment="1">
      <alignment horizontal="center" vertical="center" wrapText="1"/>
    </xf>
    <xf numFmtId="164" fontId="6" fillId="2" borderId="17" xfId="2" applyNumberFormat="1" applyFont="1" applyFill="1" applyBorder="1" applyAlignment="1">
      <alignment horizontal="center" vertical="center" wrapText="1"/>
    </xf>
    <xf numFmtId="164" fontId="6" fillId="2" borderId="18" xfId="2" applyNumberFormat="1" applyFont="1" applyFill="1" applyBorder="1" applyAlignment="1">
      <alignment horizontal="center" vertical="center" wrapText="1"/>
    </xf>
    <xf numFmtId="164" fontId="6" fillId="3" borderId="17" xfId="2" applyNumberFormat="1" applyFont="1" applyFill="1" applyBorder="1" applyAlignment="1">
      <alignment horizontal="center" vertical="center" wrapText="1"/>
    </xf>
    <xf numFmtId="164" fontId="6" fillId="3" borderId="18" xfId="2" applyNumberFormat="1" applyFont="1" applyFill="1" applyBorder="1" applyAlignment="1">
      <alignment horizontal="center" vertical="center" wrapText="1"/>
    </xf>
    <xf numFmtId="164" fontId="21" fillId="2" borderId="11" xfId="2" applyNumberFormat="1" applyFont="1" applyFill="1" applyBorder="1" applyAlignment="1">
      <alignment horizontal="center" vertical="center" wrapText="1"/>
    </xf>
    <xf numFmtId="0" fontId="10" fillId="2" borderId="10" xfId="2" applyFont="1" applyFill="1" applyBorder="1" applyAlignment="1">
      <alignment horizontal="center" vertical="center" wrapText="1"/>
    </xf>
    <xf numFmtId="0" fontId="10" fillId="2" borderId="11" xfId="2" applyFont="1" applyFill="1" applyBorder="1" applyAlignment="1">
      <alignment horizontal="center" vertical="center" wrapText="1"/>
    </xf>
    <xf numFmtId="0" fontId="10" fillId="2" borderId="1" xfId="2" applyFont="1" applyFill="1" applyBorder="1" applyAlignment="1" applyProtection="1">
      <alignment horizontal="center" vertical="center" wrapText="1"/>
      <protection hidden="1"/>
    </xf>
    <xf numFmtId="0" fontId="10" fillId="2" borderId="3" xfId="2" applyFont="1" applyFill="1" applyBorder="1" applyAlignment="1" applyProtection="1">
      <alignment horizontal="center" vertical="center" wrapText="1"/>
      <protection hidden="1"/>
    </xf>
    <xf numFmtId="0" fontId="10" fillId="2" borderId="14" xfId="2" applyFont="1" applyFill="1" applyBorder="1" applyAlignment="1" applyProtection="1">
      <alignment horizontal="center" vertical="center" wrapText="1"/>
      <protection hidden="1"/>
    </xf>
    <xf numFmtId="0" fontId="10" fillId="2" borderId="15" xfId="2" applyFont="1" applyFill="1" applyBorder="1" applyAlignment="1" applyProtection="1">
      <alignment horizontal="center" vertical="center" wrapText="1"/>
      <protection hidden="1"/>
    </xf>
    <xf numFmtId="0" fontId="10" fillId="2" borderId="10" xfId="2" applyFont="1" applyFill="1" applyBorder="1" applyAlignment="1">
      <alignment horizontal="center" vertical="center"/>
    </xf>
    <xf numFmtId="0" fontId="10" fillId="2" borderId="11" xfId="2" applyFont="1" applyFill="1" applyBorder="1" applyAlignment="1">
      <alignment horizontal="center" vertical="center"/>
    </xf>
    <xf numFmtId="0" fontId="10" fillId="2" borderId="10" xfId="2" applyFont="1" applyFill="1" applyBorder="1" applyAlignment="1" applyProtection="1">
      <alignment horizontal="center" vertical="center" wrapText="1"/>
      <protection hidden="1"/>
    </xf>
    <xf numFmtId="0" fontId="10" fillId="2" borderId="11" xfId="2" applyFont="1" applyFill="1" applyBorder="1" applyAlignment="1" applyProtection="1">
      <alignment horizontal="center" vertical="center" wrapText="1"/>
      <protection hidden="1"/>
    </xf>
    <xf numFmtId="165" fontId="6" fillId="2" borderId="1" xfId="2" applyNumberFormat="1" applyFont="1" applyFill="1" applyBorder="1" applyAlignment="1" applyProtection="1">
      <alignment horizontal="center" vertical="center" wrapText="1"/>
      <protection hidden="1"/>
    </xf>
    <xf numFmtId="165" fontId="6" fillId="2" borderId="3" xfId="2" applyNumberFormat="1" applyFont="1" applyFill="1" applyBorder="1" applyAlignment="1" applyProtection="1">
      <alignment horizontal="center" vertical="center" wrapText="1"/>
      <protection hidden="1"/>
    </xf>
    <xf numFmtId="165" fontId="6" fillId="2" borderId="4" xfId="2" applyNumberFormat="1" applyFont="1" applyFill="1" applyBorder="1" applyAlignment="1" applyProtection="1">
      <alignment horizontal="center" vertical="center" wrapText="1"/>
      <protection hidden="1"/>
    </xf>
    <xf numFmtId="165" fontId="6" fillId="2" borderId="7" xfId="2" applyNumberFormat="1" applyFont="1" applyFill="1" applyBorder="1" applyAlignment="1" applyProtection="1">
      <alignment horizontal="center" vertical="center" wrapText="1"/>
      <protection hidden="1"/>
    </xf>
    <xf numFmtId="165" fontId="6" fillId="2" borderId="14" xfId="2" applyNumberFormat="1" applyFont="1" applyFill="1" applyBorder="1" applyAlignment="1" applyProtection="1">
      <alignment horizontal="center" vertical="center" wrapText="1"/>
      <protection hidden="1"/>
    </xf>
    <xf numFmtId="165" fontId="6" fillId="2" borderId="15" xfId="2" applyNumberFormat="1" applyFont="1" applyFill="1" applyBorder="1" applyAlignment="1" applyProtection="1">
      <alignment horizontal="center" vertical="center" wrapText="1"/>
      <protection hidden="1"/>
    </xf>
    <xf numFmtId="165" fontId="6" fillId="2" borderId="10" xfId="2" applyNumberFormat="1" applyFont="1" applyFill="1" applyBorder="1" applyAlignment="1" applyProtection="1">
      <alignment horizontal="center" vertical="center" wrapText="1"/>
      <protection hidden="1"/>
    </xf>
    <xf numFmtId="165" fontId="6" fillId="2" borderId="16" xfId="2" applyNumberFormat="1" applyFont="1" applyFill="1" applyBorder="1" applyAlignment="1" applyProtection="1">
      <alignment horizontal="center" vertical="center" wrapText="1"/>
      <protection hidden="1"/>
    </xf>
    <xf numFmtId="165" fontId="6" fillId="2" borderId="11" xfId="2" applyNumberFormat="1" applyFont="1" applyFill="1" applyBorder="1" applyAlignment="1" applyProtection="1">
      <alignment horizontal="center" vertical="center" wrapText="1"/>
      <protection hidden="1"/>
    </xf>
    <xf numFmtId="0" fontId="2" fillId="2" borderId="5" xfId="0" applyFont="1" applyFill="1" applyBorder="1" applyAlignment="1">
      <alignment horizontal="center" vertical="center"/>
    </xf>
    <xf numFmtId="0" fontId="11" fillId="3" borderId="6" xfId="2" applyFont="1" applyFill="1" applyBorder="1" applyAlignment="1" applyProtection="1">
      <alignment horizontal="center" vertical="center" wrapText="1"/>
      <protection hidden="1"/>
    </xf>
    <xf numFmtId="0" fontId="11" fillId="3" borderId="8" xfId="2" applyFont="1" applyFill="1" applyBorder="1" applyAlignment="1" applyProtection="1">
      <alignment horizontal="center" vertical="center" wrapText="1"/>
      <protection hidden="1"/>
    </xf>
    <xf numFmtId="0" fontId="11" fillId="3" borderId="9" xfId="2" applyFont="1" applyFill="1" applyBorder="1" applyAlignment="1" applyProtection="1">
      <alignment horizontal="center" vertical="center" wrapText="1"/>
      <protection hidden="1"/>
    </xf>
    <xf numFmtId="0" fontId="2" fillId="0" borderId="5" xfId="0" applyFont="1" applyBorder="1" applyAlignment="1">
      <alignment horizontal="left" vertical="center" wrapText="1"/>
    </xf>
    <xf numFmtId="0" fontId="0" fillId="15" borderId="5" xfId="0" applyFill="1" applyBorder="1" applyAlignment="1" applyProtection="1">
      <alignment horizontal="center" vertical="center"/>
      <protection locked="0"/>
    </xf>
    <xf numFmtId="0" fontId="0" fillId="2" borderId="5" xfId="0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/>
    </xf>
    <xf numFmtId="0" fontId="24" fillId="5" borderId="51" xfId="2" applyFont="1" applyFill="1" applyBorder="1" applyAlignment="1">
      <alignment horizontal="center" vertical="center" wrapText="1"/>
    </xf>
    <xf numFmtId="0" fontId="24" fillId="5" borderId="6" xfId="2" applyFont="1" applyFill="1" applyBorder="1" applyAlignment="1">
      <alignment horizontal="center" vertical="center" wrapText="1"/>
    </xf>
    <xf numFmtId="0" fontId="24" fillId="5" borderId="38" xfId="2" applyFont="1" applyFill="1" applyBorder="1" applyAlignment="1">
      <alignment horizontal="center" vertical="center" wrapText="1"/>
    </xf>
    <xf numFmtId="0" fontId="24" fillId="5" borderId="39" xfId="2" applyFont="1" applyFill="1" applyBorder="1" applyAlignment="1">
      <alignment horizontal="center" vertical="center" wrapText="1"/>
    </xf>
    <xf numFmtId="164" fontId="21" fillId="3" borderId="6" xfId="2" applyNumberFormat="1" applyFont="1" applyFill="1" applyBorder="1" applyAlignment="1" applyProtection="1">
      <alignment horizontal="right" vertical="center" wrapText="1"/>
      <protection hidden="1"/>
    </xf>
    <xf numFmtId="164" fontId="21" fillId="3" borderId="8" xfId="2" applyNumberFormat="1" applyFont="1" applyFill="1" applyBorder="1" applyAlignment="1" applyProtection="1">
      <alignment horizontal="right" vertical="center" wrapText="1"/>
      <protection hidden="1"/>
    </xf>
    <xf numFmtId="164" fontId="21" fillId="3" borderId="9" xfId="2" applyNumberFormat="1" applyFont="1" applyFill="1" applyBorder="1" applyAlignment="1" applyProtection="1">
      <alignment horizontal="right" vertical="center" wrapText="1"/>
      <protection hidden="1"/>
    </xf>
    <xf numFmtId="0" fontId="22" fillId="5" borderId="5" xfId="0" applyFont="1" applyFill="1" applyBorder="1" applyAlignment="1">
      <alignment horizontal="center" vertical="center"/>
    </xf>
    <xf numFmtId="0" fontId="24" fillId="0" borderId="46" xfId="0" applyFont="1" applyBorder="1" applyAlignment="1">
      <alignment horizontal="left" vertical="center" wrapText="1"/>
    </xf>
    <xf numFmtId="0" fontId="10" fillId="5" borderId="5" xfId="2" applyFont="1" applyFill="1" applyBorder="1" applyAlignment="1">
      <alignment horizontal="center" vertical="center" wrapText="1"/>
    </xf>
    <xf numFmtId="0" fontId="6" fillId="12" borderId="5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6" fillId="10" borderId="3" xfId="0" applyFont="1" applyFill="1" applyBorder="1" applyAlignment="1">
      <alignment horizontal="center" vertical="center" wrapText="1"/>
    </xf>
    <xf numFmtId="0" fontId="6" fillId="10" borderId="14" xfId="0" applyFont="1" applyFill="1" applyBorder="1" applyAlignment="1">
      <alignment horizontal="center" vertical="center" wrapText="1"/>
    </xf>
    <xf numFmtId="0" fontId="6" fillId="10" borderId="15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4" xfId="0" applyFont="1" applyFill="1" applyBorder="1" applyAlignment="1">
      <alignment horizontal="center" vertical="center" wrapText="1"/>
    </xf>
    <xf numFmtId="0" fontId="13" fillId="5" borderId="0" xfId="0" applyFont="1" applyFill="1" applyAlignment="1">
      <alignment horizontal="center" vertical="center" wrapText="1"/>
    </xf>
    <xf numFmtId="0" fontId="13" fillId="5" borderId="7" xfId="0" applyFont="1" applyFill="1" applyBorder="1" applyAlignment="1">
      <alignment horizontal="center" vertical="center" wrapText="1"/>
    </xf>
    <xf numFmtId="0" fontId="13" fillId="5" borderId="14" xfId="0" applyFont="1" applyFill="1" applyBorder="1" applyAlignment="1">
      <alignment horizontal="center" vertical="center" wrapText="1"/>
    </xf>
    <xf numFmtId="0" fontId="13" fillId="5" borderId="13" xfId="0" applyFont="1" applyFill="1" applyBorder="1" applyAlignment="1">
      <alignment horizontal="center" vertical="center" wrapText="1"/>
    </xf>
    <xf numFmtId="0" fontId="13" fillId="5" borderId="15" xfId="0" applyFont="1" applyFill="1" applyBorder="1" applyAlignment="1">
      <alignment horizontal="center" vertical="center" wrapText="1"/>
    </xf>
    <xf numFmtId="0" fontId="24" fillId="2" borderId="2" xfId="2" applyFont="1" applyFill="1" applyBorder="1" applyAlignment="1">
      <alignment horizontal="left" vertical="center"/>
    </xf>
    <xf numFmtId="164" fontId="10" fillId="5" borderId="5" xfId="0" applyNumberFormat="1" applyFont="1" applyFill="1" applyBorder="1" applyAlignment="1">
      <alignment horizontal="center" vertical="center"/>
    </xf>
    <xf numFmtId="0" fontId="24" fillId="15" borderId="5" xfId="0" applyFont="1" applyFill="1" applyBorder="1" applyAlignment="1">
      <alignment horizontal="left" vertical="top" wrapText="1"/>
    </xf>
    <xf numFmtId="164" fontId="24" fillId="5" borderId="54" xfId="0" applyNumberFormat="1" applyFont="1" applyFill="1" applyBorder="1" applyAlignment="1">
      <alignment horizontal="left" vertical="center" wrapText="1"/>
    </xf>
    <xf numFmtId="164" fontId="24" fillId="5" borderId="3" xfId="0" applyNumberFormat="1" applyFont="1" applyFill="1" applyBorder="1" applyAlignment="1">
      <alignment horizontal="left" vertical="center"/>
    </xf>
    <xf numFmtId="164" fontId="24" fillId="5" borderId="10" xfId="0" applyNumberFormat="1" applyFont="1" applyFill="1" applyBorder="1" applyAlignment="1">
      <alignment horizontal="center" vertical="center" wrapText="1"/>
    </xf>
    <xf numFmtId="164" fontId="24" fillId="5" borderId="16" xfId="0" applyNumberFormat="1" applyFont="1" applyFill="1" applyBorder="1" applyAlignment="1">
      <alignment horizontal="center" vertical="center" wrapText="1"/>
    </xf>
    <xf numFmtId="164" fontId="24" fillId="0" borderId="50" xfId="0" applyNumberFormat="1" applyFont="1" applyBorder="1" applyAlignment="1">
      <alignment horizontal="center" vertical="center"/>
    </xf>
    <xf numFmtId="164" fontId="24" fillId="0" borderId="53" xfId="0" applyNumberFormat="1" applyFont="1" applyBorder="1" applyAlignment="1">
      <alignment horizontal="center" vertical="center"/>
    </xf>
    <xf numFmtId="0" fontId="10" fillId="15" borderId="6" xfId="0" applyFont="1" applyFill="1" applyBorder="1" applyAlignment="1">
      <alignment horizontal="center" vertical="center" wrapText="1"/>
    </xf>
    <xf numFmtId="0" fontId="10" fillId="15" borderId="9" xfId="0" applyFont="1" applyFill="1" applyBorder="1" applyAlignment="1">
      <alignment horizontal="center" vertical="center" wrapText="1"/>
    </xf>
    <xf numFmtId="164" fontId="5" fillId="0" borderId="52" xfId="0" applyNumberFormat="1" applyFont="1" applyBorder="1" applyAlignment="1">
      <alignment horizontal="center" wrapText="1"/>
    </xf>
    <xf numFmtId="164" fontId="5" fillId="0" borderId="49" xfId="0" applyNumberFormat="1" applyFont="1" applyBorder="1" applyAlignment="1">
      <alignment horizontal="center" wrapText="1"/>
    </xf>
    <xf numFmtId="49" fontId="5" fillId="0" borderId="5" xfId="0" applyNumberFormat="1" applyFont="1" applyBorder="1" applyAlignment="1">
      <alignment horizontal="center" vertical="center" wrapText="1"/>
    </xf>
    <xf numFmtId="14" fontId="5" fillId="0" borderId="46" xfId="0" applyNumberFormat="1" applyFont="1" applyBorder="1" applyAlignment="1">
      <alignment horizontal="center" vertical="center"/>
    </xf>
    <xf numFmtId="0" fontId="10" fillId="15" borderId="14" xfId="0" applyFont="1" applyFill="1" applyBorder="1" applyAlignment="1">
      <alignment horizontal="center" vertical="center" wrapText="1"/>
    </xf>
    <xf numFmtId="0" fontId="10" fillId="15" borderId="15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10" fillId="15" borderId="16" xfId="0" applyFont="1" applyFill="1" applyBorder="1" applyAlignment="1">
      <alignment horizontal="center" vertical="center" wrapText="1"/>
    </xf>
    <xf numFmtId="0" fontId="10" fillId="15" borderId="11" xfId="0" applyFont="1" applyFill="1" applyBorder="1" applyAlignment="1">
      <alignment horizontal="center" vertical="center" wrapText="1"/>
    </xf>
    <xf numFmtId="49" fontId="24" fillId="2" borderId="4" xfId="0" applyNumberFormat="1" applyFont="1" applyFill="1" applyBorder="1" applyAlignment="1">
      <alignment horizontal="center" vertical="center" wrapText="1"/>
    </xf>
    <xf numFmtId="49" fontId="24" fillId="2" borderId="7" xfId="0" applyNumberFormat="1" applyFont="1" applyFill="1" applyBorder="1" applyAlignment="1">
      <alignment horizontal="center" vertical="center" wrapText="1"/>
    </xf>
    <xf numFmtId="49" fontId="24" fillId="2" borderId="14" xfId="0" applyNumberFormat="1" applyFont="1" applyFill="1" applyBorder="1" applyAlignment="1">
      <alignment horizontal="center" vertical="center" wrapText="1"/>
    </xf>
    <xf numFmtId="49" fontId="24" fillId="2" borderId="15" xfId="0" applyNumberFormat="1" applyFont="1" applyFill="1" applyBorder="1" applyAlignment="1">
      <alignment horizontal="center" vertical="center" wrapText="1"/>
    </xf>
    <xf numFmtId="14" fontId="24" fillId="0" borderId="6" xfId="0" applyNumberFormat="1" applyFont="1" applyBorder="1" applyAlignment="1">
      <alignment horizontal="center" vertical="center" wrapText="1"/>
    </xf>
    <xf numFmtId="14" fontId="24" fillId="0" borderId="9" xfId="0" applyNumberFormat="1" applyFont="1" applyBorder="1" applyAlignment="1">
      <alignment horizontal="center" vertical="center" wrapText="1"/>
    </xf>
    <xf numFmtId="164" fontId="10" fillId="15" borderId="5" xfId="0" applyNumberFormat="1" applyFont="1" applyFill="1" applyBorder="1" applyAlignment="1">
      <alignment horizontal="left" vertical="center" wrapText="1"/>
    </xf>
    <xf numFmtId="0" fontId="24" fillId="0" borderId="4" xfId="0" applyFont="1" applyBorder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49" fontId="24" fillId="16" borderId="1" xfId="0" applyNumberFormat="1" applyFont="1" applyFill="1" applyBorder="1" applyAlignment="1">
      <alignment horizontal="left" vertical="center" wrapText="1"/>
    </xf>
    <xf numFmtId="49" fontId="24" fillId="16" borderId="2" xfId="0" applyNumberFormat="1" applyFont="1" applyFill="1" applyBorder="1" applyAlignment="1">
      <alignment horizontal="left" vertical="center" wrapText="1"/>
    </xf>
    <xf numFmtId="49" fontId="24" fillId="16" borderId="3" xfId="0" applyNumberFormat="1" applyFont="1" applyFill="1" applyBorder="1" applyAlignment="1">
      <alignment horizontal="left" vertical="center" wrapText="1"/>
    </xf>
    <xf numFmtId="49" fontId="24" fillId="16" borderId="4" xfId="0" applyNumberFormat="1" applyFont="1" applyFill="1" applyBorder="1" applyAlignment="1">
      <alignment horizontal="left" vertical="center" wrapText="1"/>
    </xf>
    <xf numFmtId="49" fontId="24" fillId="16" borderId="0" xfId="0" applyNumberFormat="1" applyFont="1" applyFill="1" applyAlignment="1">
      <alignment horizontal="left" vertical="center" wrapText="1"/>
    </xf>
    <xf numFmtId="49" fontId="24" fillId="16" borderId="7" xfId="0" applyNumberFormat="1" applyFont="1" applyFill="1" applyBorder="1" applyAlignment="1">
      <alignment horizontal="left" vertical="center" wrapText="1"/>
    </xf>
    <xf numFmtId="49" fontId="24" fillId="16" borderId="14" xfId="0" applyNumberFormat="1" applyFont="1" applyFill="1" applyBorder="1" applyAlignment="1">
      <alignment horizontal="left" vertical="center" wrapText="1"/>
    </xf>
    <xf numFmtId="49" fontId="24" fillId="16" borderId="13" xfId="0" applyNumberFormat="1" applyFont="1" applyFill="1" applyBorder="1" applyAlignment="1">
      <alignment horizontal="left" vertical="center" wrapText="1"/>
    </xf>
    <xf numFmtId="49" fontId="24" fillId="16" borderId="15" xfId="0" applyNumberFormat="1" applyFont="1" applyFill="1" applyBorder="1" applyAlignment="1">
      <alignment horizontal="left" vertical="center" wrapText="1"/>
    </xf>
    <xf numFmtId="49" fontId="24" fillId="16" borderId="6" xfId="0" applyNumberFormat="1" applyFont="1" applyFill="1" applyBorder="1" applyAlignment="1">
      <alignment horizontal="left" vertical="center" wrapText="1"/>
    </xf>
    <xf numFmtId="49" fontId="24" fillId="16" borderId="8" xfId="0" applyNumberFormat="1" applyFont="1" applyFill="1" applyBorder="1" applyAlignment="1">
      <alignment horizontal="left" vertical="center" wrapText="1"/>
    </xf>
    <xf numFmtId="49" fontId="24" fillId="16" borderId="9" xfId="0" applyNumberFormat="1" applyFont="1" applyFill="1" applyBorder="1" applyAlignment="1">
      <alignment horizontal="left" vertical="center" wrapText="1"/>
    </xf>
    <xf numFmtId="49" fontId="24" fillId="0" borderId="10" xfId="0" applyNumberFormat="1" applyFont="1" applyBorder="1" applyAlignment="1">
      <alignment horizontal="left" vertical="center" wrapText="1"/>
    </xf>
    <xf numFmtId="49" fontId="24" fillId="0" borderId="16" xfId="0" applyNumberFormat="1" applyFont="1" applyBorder="1" applyAlignment="1">
      <alignment horizontal="left" vertical="center" wrapText="1"/>
    </xf>
    <xf numFmtId="49" fontId="24" fillId="0" borderId="11" xfId="0" applyNumberFormat="1" applyFont="1" applyBorder="1" applyAlignment="1">
      <alignment horizontal="left" vertical="center" wrapText="1"/>
    </xf>
    <xf numFmtId="164" fontId="24" fillId="0" borderId="0" xfId="0" applyNumberFormat="1" applyFont="1" applyAlignment="1">
      <alignment horizontal="left" vertical="center" wrapText="1"/>
    </xf>
    <xf numFmtId="49" fontId="24" fillId="0" borderId="5" xfId="0" applyNumberFormat="1" applyFont="1" applyBorder="1" applyAlignment="1">
      <alignment horizontal="left" vertical="center" wrapText="1"/>
    </xf>
    <xf numFmtId="0" fontId="24" fillId="0" borderId="0" xfId="0" applyFont="1" applyAlignment="1" applyProtection="1">
      <alignment horizontal="left" wrapText="1"/>
      <protection hidden="1"/>
    </xf>
    <xf numFmtId="164" fontId="5" fillId="15" borderId="10" xfId="2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2" fillId="5" borderId="6" xfId="0" applyFont="1" applyFill="1" applyBorder="1" applyAlignment="1">
      <alignment horizontal="right" vertical="center"/>
    </xf>
    <xf numFmtId="0" fontId="2" fillId="5" borderId="8" xfId="0" applyFont="1" applyFill="1" applyBorder="1" applyAlignment="1">
      <alignment horizontal="right" vertical="center"/>
    </xf>
    <xf numFmtId="0" fontId="2" fillId="5" borderId="9" xfId="0" applyFont="1" applyFill="1" applyBorder="1" applyAlignment="1">
      <alignment horizontal="right" vertical="center"/>
    </xf>
    <xf numFmtId="0" fontId="2" fillId="0" borderId="6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44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0" fontId="2" fillId="0" borderId="10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15" borderId="10" xfId="0" applyFont="1" applyFill="1" applyBorder="1" applyAlignment="1">
      <alignment horizontal="center" vertical="center" wrapText="1"/>
    </xf>
    <xf numFmtId="0" fontId="2" fillId="15" borderId="11" xfId="0" applyFont="1" applyFill="1" applyBorder="1" applyAlignment="1">
      <alignment horizontal="center" vertical="center" wrapText="1"/>
    </xf>
    <xf numFmtId="0" fontId="2" fillId="15" borderId="6" xfId="0" applyFont="1" applyFill="1" applyBorder="1" applyAlignment="1">
      <alignment horizontal="left" vertical="center"/>
    </xf>
    <xf numFmtId="0" fontId="2" fillId="15" borderId="8" xfId="0" applyFont="1" applyFill="1" applyBorder="1" applyAlignment="1">
      <alignment horizontal="left" vertical="center"/>
    </xf>
    <xf numFmtId="0" fontId="2" fillId="15" borderId="9" xfId="0" applyFont="1" applyFill="1" applyBorder="1" applyAlignment="1">
      <alignment horizontal="left" vertical="center"/>
    </xf>
    <xf numFmtId="0" fontId="0" fillId="15" borderId="6" xfId="0" applyFill="1" applyBorder="1" applyAlignment="1">
      <alignment horizontal="left" vertical="center"/>
    </xf>
    <xf numFmtId="0" fontId="0" fillId="15" borderId="8" xfId="0" applyFill="1" applyBorder="1" applyAlignment="1">
      <alignment horizontal="left" vertical="center"/>
    </xf>
    <xf numFmtId="0" fontId="0" fillId="15" borderId="9" xfId="0" applyFill="1" applyBorder="1" applyAlignment="1">
      <alignment horizontal="left" vertical="center"/>
    </xf>
    <xf numFmtId="0" fontId="2" fillId="15" borderId="6" xfId="0" applyFont="1" applyFill="1" applyBorder="1" applyAlignment="1">
      <alignment horizontal="center" vertical="center" wrapText="1"/>
    </xf>
    <xf numFmtId="0" fontId="2" fillId="15" borderId="9" xfId="0" applyFont="1" applyFill="1" applyBorder="1" applyAlignment="1">
      <alignment horizontal="center" vertical="center" wrapText="1"/>
    </xf>
    <xf numFmtId="0" fontId="2" fillId="15" borderId="6" xfId="0" applyFont="1" applyFill="1" applyBorder="1" applyAlignment="1">
      <alignment horizontal="center" vertical="center"/>
    </xf>
    <xf numFmtId="0" fontId="2" fillId="15" borderId="8" xfId="0" applyFont="1" applyFill="1" applyBorder="1" applyAlignment="1">
      <alignment horizontal="center" vertical="center"/>
    </xf>
    <xf numFmtId="0" fontId="2" fillId="15" borderId="9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64" fontId="3" fillId="3" borderId="44" xfId="2" applyNumberFormat="1" applyFont="1" applyFill="1" applyBorder="1" applyAlignment="1" applyProtection="1">
      <alignment horizontal="center" vertical="center" textRotation="180" wrapText="1"/>
      <protection locked="0"/>
    </xf>
    <xf numFmtId="164" fontId="3" fillId="3" borderId="45" xfId="2" applyNumberFormat="1" applyFont="1" applyFill="1" applyBorder="1" applyAlignment="1" applyProtection="1">
      <alignment horizontal="center" vertical="center" textRotation="180" wrapText="1"/>
      <protection locked="0"/>
    </xf>
    <xf numFmtId="164" fontId="3" fillId="3" borderId="47" xfId="2" applyNumberFormat="1" applyFont="1" applyFill="1" applyBorder="1" applyAlignment="1" applyProtection="1">
      <alignment horizontal="center" vertical="center" textRotation="180" wrapText="1"/>
      <protection locked="0"/>
    </xf>
    <xf numFmtId="164" fontId="0" fillId="0" borderId="5" xfId="0" applyNumberFormat="1" applyBorder="1" applyAlignment="1">
      <alignment horizontal="right" vertical="center"/>
    </xf>
    <xf numFmtId="0" fontId="55" fillId="17" borderId="5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</cellXfs>
  <cellStyles count="9">
    <cellStyle name="Lien hypertexte" xfId="7" builtinId="8"/>
    <cellStyle name="Monétaire" xfId="1" builtinId="4"/>
    <cellStyle name="Monétaire 2" xfId="4" xr:uid="{A4CC5F41-9B31-48D8-81A0-8D70809F615E}"/>
    <cellStyle name="Normal" xfId="0" builtinId="0"/>
    <cellStyle name="Normal 2" xfId="3" xr:uid="{77F85759-4395-4C58-A0EF-8AE4B935CAF4}"/>
    <cellStyle name="Normal 3" xfId="5" xr:uid="{7C050F5C-B9E5-4C30-A0C6-E13B399DB055}"/>
    <cellStyle name="Normal 5" xfId="2" xr:uid="{0A079CF1-245C-4799-A671-DF1567882EE9}"/>
    <cellStyle name="Pourcentage 2" xfId="6" xr:uid="{35089ABE-C06A-4B76-AC41-7AC9B61C932B}"/>
    <cellStyle name="Pourcentage 3" xfId="8" xr:uid="{4643609C-9E30-4B7E-B882-93660F9025A2}"/>
  </cellStyles>
  <dxfs count="121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  <strike val="0"/>
        <color rgb="FFFF0000"/>
      </font>
    </dxf>
    <dxf>
      <fill>
        <patternFill>
          <bgColor theme="7"/>
        </patternFill>
      </fill>
    </dxf>
    <dxf>
      <fill>
        <patternFill>
          <bgColor rgb="FF92D050"/>
        </patternFill>
      </fill>
    </dxf>
    <dxf>
      <fill>
        <patternFill>
          <bgColor rgb="FFBC8FDD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ont>
        <strike val="0"/>
      </font>
      <fill>
        <patternFill>
          <bgColor rgb="FFCC66FF"/>
        </patternFill>
      </fill>
    </dxf>
    <dxf>
      <font>
        <strike val="0"/>
      </font>
    </dxf>
    <dxf>
      <fill>
        <patternFill>
          <bgColor rgb="FF92D050"/>
        </patternFill>
      </fill>
    </dxf>
    <dxf>
      <font>
        <strike val="0"/>
      </font>
      <fill>
        <patternFill>
          <bgColor rgb="FFCC66FF"/>
        </patternFill>
      </fill>
    </dxf>
    <dxf>
      <font>
        <strike val="0"/>
      </font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ill>
        <patternFill>
          <bgColor theme="0" tint="-0.14996795556505021"/>
        </patternFill>
      </fill>
    </dxf>
    <dxf>
      <fill>
        <patternFill>
          <bgColor theme="7"/>
        </patternFill>
      </fill>
    </dxf>
    <dxf>
      <fill>
        <patternFill>
          <bgColor rgb="FF92D050"/>
        </patternFill>
      </fill>
    </dxf>
    <dxf>
      <fill>
        <patternFill>
          <bgColor rgb="FFBC8FDD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ont>
        <strike val="0"/>
      </font>
      <fill>
        <patternFill>
          <bgColor rgb="FFCC66FF"/>
        </patternFill>
      </fill>
    </dxf>
    <dxf>
      <font>
        <strike val="0"/>
      </font>
    </dxf>
    <dxf>
      <fill>
        <patternFill>
          <bgColor rgb="FF92D050"/>
        </patternFill>
      </fill>
    </dxf>
    <dxf>
      <font>
        <strike val="0"/>
      </font>
      <fill>
        <patternFill>
          <bgColor rgb="FFCC66FF"/>
        </patternFill>
      </fill>
    </dxf>
    <dxf>
      <font>
        <strike val="0"/>
      </font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ill>
        <patternFill>
          <bgColor theme="0" tint="-0.14996795556505021"/>
        </patternFill>
      </fill>
    </dxf>
    <dxf>
      <fill>
        <patternFill>
          <bgColor theme="7"/>
        </patternFill>
      </fill>
    </dxf>
    <dxf>
      <fill>
        <patternFill>
          <bgColor rgb="FF92D050"/>
        </patternFill>
      </fill>
    </dxf>
    <dxf>
      <fill>
        <patternFill>
          <bgColor rgb="FFBC8FDD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ont>
        <strike val="0"/>
      </font>
      <fill>
        <patternFill>
          <bgColor rgb="FFCC66FF"/>
        </patternFill>
      </fill>
    </dxf>
    <dxf>
      <font>
        <strike val="0"/>
      </font>
    </dxf>
    <dxf>
      <fill>
        <patternFill>
          <bgColor rgb="FF92D050"/>
        </patternFill>
      </fill>
    </dxf>
    <dxf>
      <font>
        <strike val="0"/>
      </font>
      <fill>
        <patternFill>
          <bgColor rgb="FFCC66FF"/>
        </patternFill>
      </fill>
    </dxf>
    <dxf>
      <font>
        <strike val="0"/>
      </font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strike val="0"/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</dxfs>
  <tableStyles count="0" defaultTableStyle="TableStyleMedium2" defaultPivotStyle="PivotStyleLight16"/>
  <colors>
    <mruColors>
      <color rgb="FFF3FFD9"/>
      <color rgb="FFE6FFAF"/>
      <color rgb="FFCC66FF"/>
      <color rgb="FFB07BD7"/>
      <color rgb="FFA568D2"/>
      <color rgb="FFB889DB"/>
      <color rgb="FFB889E5"/>
      <color rgb="FFC198E0"/>
      <color rgb="FFA365D1"/>
      <color rgb="FFBC8F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microsoft.com/office/2017/06/relationships/rdRichValue" Target="richData/rdrichvalue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38100</xdr:rowOff>
    </xdr:from>
    <xdr:to>
      <xdr:col>1</xdr:col>
      <xdr:colOff>10005</xdr:colOff>
      <xdr:row>1</xdr:row>
      <xdr:rowOff>16588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27A64EE8-8CE8-C7DA-9A3F-55DEEF9AD1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38100"/>
          <a:ext cx="1394305" cy="5233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55247</xdr:rowOff>
    </xdr:from>
    <xdr:to>
      <xdr:col>2</xdr:col>
      <xdr:colOff>398466</xdr:colOff>
      <xdr:row>0</xdr:row>
      <xdr:rowOff>588090</xdr:rowOff>
    </xdr:to>
    <xdr:pic>
      <xdr:nvPicPr>
        <xdr:cNvPr id="10" name="Image 9">
          <a:extLst>
            <a:ext uri="{FF2B5EF4-FFF2-40B4-BE49-F238E27FC236}">
              <a16:creationId xmlns:a16="http://schemas.microsoft.com/office/drawing/2014/main" id="{EF9B4A8D-1555-4C48-80FF-60EDFECA8F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55247"/>
          <a:ext cx="1390495" cy="52522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27902</xdr:colOff>
      <xdr:row>0</xdr:row>
      <xdr:rowOff>59840</xdr:rowOff>
    </xdr:from>
    <xdr:to>
      <xdr:col>1</xdr:col>
      <xdr:colOff>249154</xdr:colOff>
      <xdr:row>1</xdr:row>
      <xdr:rowOff>21871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0D194363-31BD-4A07-A5A6-0E9C905316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02" y="59840"/>
          <a:ext cx="1373329" cy="51873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48634</xdr:colOff>
      <xdr:row>0</xdr:row>
      <xdr:rowOff>46729</xdr:rowOff>
    </xdr:from>
    <xdr:to>
      <xdr:col>1</xdr:col>
      <xdr:colOff>250836</xdr:colOff>
      <xdr:row>1</xdr:row>
      <xdr:rowOff>16380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B9DBA724-0F5C-4378-B250-8BCE9E624F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634" y="46729"/>
          <a:ext cx="1373329" cy="51873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243840</xdr:colOff>
      <xdr:row>1</xdr:row>
      <xdr:rowOff>16175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A517C0C7-9E4D-4526-B67F-608E5228DD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38100"/>
          <a:ext cx="1371600" cy="519095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1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4210EBB-7F15-41DC-B3D0-875AF700617D}" name="Tableau1" displayName="Tableau1" ref="A1:A4" totalsRowShown="0">
  <autoFilter ref="A1:A4" xr:uid="{64210EBB-7F15-41DC-B3D0-875AF700617D}"/>
  <tableColumns count="1">
    <tableColumn id="1" xr3:uid="{5B17CB3F-590A-486D-99E1-715D187EE49C}" name="Dépenses autorisée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D978B08-3709-460B-B2E2-436E329791CB}" name="Tableau4" displayName="Tableau4" ref="A6:A8" totalsRowShown="0" headerRowDxfId="120" dataDxfId="119">
  <autoFilter ref="A6:A8" xr:uid="{BD978B08-3709-460B-B2E2-436E329791CB}"/>
  <tableColumns count="1">
    <tableColumn id="1" xr3:uid="{D5E51C11-D512-47C3-9B0F-837975C40EAF}" name="Statut - Documents" dataDxfId="118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73DA25E-2307-4CD0-8F9B-152D8B12D05D}" name="Tableau5" displayName="Tableau5" ref="A11:A13" totalsRowShown="0" headerRowDxfId="117" dataDxfId="116">
  <autoFilter ref="A11:A13" xr:uid="{C73DA25E-2307-4CD0-8F9B-152D8B12D05D}"/>
  <tableColumns count="1">
    <tableColumn id="1" xr3:uid="{7E1B706D-0002-47BA-AC5A-73CC02FE8C1F}" name="Questions : Contributeurs" dataDxfId="115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27AE2EC-6BC3-4C53-B6C2-EAB04FD51466}" name="Tableau57" displayName="Tableau57" ref="A15:A18" totalsRowShown="0" headerRowDxfId="114" dataDxfId="113">
  <autoFilter ref="A15:A18" xr:uid="{B27AE2EC-6BC3-4C53-B6C2-EAB04FD51466}"/>
  <tableColumns count="1">
    <tableColumn id="1" xr3:uid="{5D756B7F-C4BF-42B9-B59A-F211416E3B5B}" name="Contribution" dataDxfId="11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56C8F56-EF6C-4012-AFF9-9E588C597480}" name="Tableau578" displayName="Tableau578" ref="A20:B37" totalsRowShown="0" headerRowDxfId="111" dataDxfId="110">
  <autoFilter ref="A20:B37" xr:uid="{756C8F56-EF6C-4012-AFF9-9E588C597480}"/>
  <tableColumns count="2">
    <tableColumn id="1" xr3:uid="{22AA1269-0694-404B-B915-3279C6D1DAC9}" name="Profils" dataDxfId="109"/>
    <tableColumn id="2" xr3:uid="{B4DBAC59-26F3-4609-899D-78891C2DD30C}" name="Colonne1" dataDxfId="108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E1E224C-87F1-4447-B15F-C39AC6C77731}" name="Tableau579" displayName="Tableau579" ref="A39:B50" totalsRowShown="0" headerRowDxfId="107" dataDxfId="106">
  <autoFilter ref="A39:B50" xr:uid="{EE1E224C-87F1-4447-B15F-C39AC6C77731}"/>
  <tableColumns count="2">
    <tableColumn id="1" xr3:uid="{A619E78B-3BDA-4726-9B2E-B7B58C50946E}" name="Demandeur ou partenaire" dataDxfId="105"/>
    <tableColumn id="2" xr3:uid="{F13905DF-E164-4D86-9FA4-CE9B29AE161F}" name="Colonne1" dataDxfId="104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AE9CC32-E40D-4AF4-8C71-5052CA9D8AC2}" name="Tableau5799" displayName="Tableau5799" ref="A53:I56" totalsRowShown="0" headerRowDxfId="103" dataDxfId="102">
  <autoFilter ref="A53:I56" xr:uid="{EAE9CC32-E40D-4AF4-8C71-5052CA9D8AC2}"/>
  <tableColumns count="9">
    <tableColumn id="1" xr3:uid="{B10CCB7A-5F9C-4E90-87D3-8E4E279B562E}" name="Volets" dataDxfId="101"/>
    <tableColumn id="2" xr3:uid="{6FD070E5-B66E-49B0-AD90-B75CDC8D5EC1}" name="No selon le volet" dataDxfId="100"/>
    <tableColumn id="3" xr3:uid="{3164E578-8747-4E4B-BD05-323552C3A5A7}" name="Durée de projets" dataDxfId="99"/>
    <tableColumn id="4" xr3:uid="{0FE8D920-4B23-4EAD-920E-A4C1FC459B1F}" name="1 an" dataDxfId="98"/>
    <tableColumn id="5" xr3:uid="{3C870B46-8375-4308-BFC6-DE97395DA329}" name="2 ans" dataDxfId="97"/>
    <tableColumn id="6" xr3:uid="{750BB5F1-CBBE-44BA-9CA2-6CBD5A9E25E9}" name="3 ans" dataDxfId="96"/>
    <tableColumn id="7" xr3:uid="{A5B3469C-6CB2-4839-8360-E22E71A3953D}" name="Colonne1" dataDxfId="95"/>
    <tableColumn id="8" xr3:uid="{2C79B804-FCE8-4250-82E3-651D9F871802}" name="Colonne2" dataDxfId="94"/>
    <tableColumn id="9" xr3:uid="{DA333E1D-9820-43AD-B317-CC54AE8A529F}" name="Colonne3" dataDxfId="9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0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tresor.gouv.qc.ca/fileadmin/PDF/faire_affaire_avec_etat/cadre_normatif/frais_deplacement.pdf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tresor.gouv.qc.ca/fileadmin/PDF/secretariat/Directive_frais_remboursables.pdf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tresor.gouv.qc.ca/fileadmin/PDF/secretariat/Directive_frais_remboursables.pdf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tresor.gouv.qc.ca/fileadmin/PDF/secretariat/Directive_frais_remboursables.pdf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64DAA-DA9A-4958-A462-896F699B5F5A}">
  <sheetPr codeName="Feuil1"/>
  <dimension ref="A1:O25"/>
  <sheetViews>
    <sheetView showGridLines="0" zoomScaleNormal="100" workbookViewId="0">
      <selection activeCell="A5" sqref="A5:O6"/>
    </sheetView>
  </sheetViews>
  <sheetFormatPr baseColWidth="10" defaultColWidth="11.453125" defaultRowHeight="15" customHeight="1"/>
  <cols>
    <col min="1" max="15" width="11.453125" style="53"/>
    <col min="16" max="16384" width="11.453125" style="51"/>
  </cols>
  <sheetData>
    <row r="1" spans="1:15" ht="30" customHeight="1">
      <c r="A1" s="240" t="s">
        <v>143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</row>
    <row r="2" spans="1:15" ht="15" customHeight="1">
      <c r="A2" s="243" t="s">
        <v>144</v>
      </c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3"/>
      <c r="O2" s="243"/>
    </row>
    <row r="3" spans="1:15" ht="15" customHeight="1">
      <c r="A3" s="242"/>
      <c r="B3" s="242"/>
      <c r="C3" s="242"/>
      <c r="D3" s="242"/>
      <c r="E3" s="242"/>
      <c r="F3" s="242"/>
      <c r="G3" s="242"/>
      <c r="H3" s="242"/>
      <c r="I3" s="242"/>
      <c r="J3" s="242"/>
      <c r="K3" s="242"/>
      <c r="L3" s="242"/>
      <c r="M3" s="242"/>
      <c r="N3" s="242"/>
      <c r="O3" s="242"/>
    </row>
    <row r="4" spans="1:15" ht="15" customHeight="1">
      <c r="A4" s="242" t="s">
        <v>0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2"/>
    </row>
    <row r="5" spans="1:15" ht="15" customHeight="1">
      <c r="A5" s="244" t="s">
        <v>1</v>
      </c>
      <c r="B5" s="244"/>
      <c r="C5" s="244"/>
      <c r="D5" s="244"/>
      <c r="E5" s="244"/>
      <c r="F5" s="244"/>
      <c r="G5" s="244"/>
      <c r="H5" s="244"/>
      <c r="I5" s="244"/>
      <c r="J5" s="244"/>
      <c r="K5" s="244"/>
      <c r="L5" s="244"/>
      <c r="M5" s="244"/>
      <c r="N5" s="244"/>
      <c r="O5" s="244"/>
    </row>
    <row r="6" spans="1:15" ht="15" customHeight="1">
      <c r="A6" s="244"/>
      <c r="B6" s="244"/>
      <c r="C6" s="244"/>
      <c r="D6" s="244"/>
      <c r="E6" s="244"/>
      <c r="F6" s="244"/>
      <c r="G6" s="244"/>
      <c r="H6" s="244"/>
      <c r="I6" s="244"/>
      <c r="J6" s="244"/>
      <c r="K6" s="244"/>
      <c r="L6" s="244"/>
      <c r="M6" s="244"/>
      <c r="N6" s="244"/>
      <c r="O6" s="244"/>
    </row>
    <row r="7" spans="1:15" ht="15" customHeight="1">
      <c r="A7" s="241"/>
      <c r="B7" s="241"/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1"/>
      <c r="O7" s="241"/>
    </row>
    <row r="8" spans="1:15" ht="15" customHeight="1">
      <c r="A8" s="242" t="s">
        <v>150</v>
      </c>
      <c r="B8" s="242"/>
      <c r="C8" s="242"/>
      <c r="D8" s="242"/>
      <c r="E8" s="242"/>
      <c r="F8" s="242"/>
      <c r="G8" s="242"/>
      <c r="H8" s="242"/>
      <c r="I8" s="242"/>
      <c r="J8" s="242"/>
      <c r="K8" s="242"/>
      <c r="L8" s="242"/>
      <c r="M8" s="242"/>
      <c r="N8" s="242"/>
      <c r="O8" s="242"/>
    </row>
    <row r="9" spans="1:15" ht="15" customHeight="1">
      <c r="A9" s="241" t="s">
        <v>156</v>
      </c>
      <c r="B9" s="241"/>
      <c r="C9" s="241"/>
      <c r="D9" s="241"/>
      <c r="E9" s="241"/>
      <c r="F9" s="241"/>
      <c r="G9" s="241"/>
      <c r="H9" s="241"/>
      <c r="I9" s="241"/>
      <c r="J9" s="241"/>
      <c r="K9" s="241"/>
      <c r="L9" s="241"/>
      <c r="M9" s="241"/>
      <c r="N9" s="241"/>
      <c r="O9" s="241"/>
    </row>
    <row r="10" spans="1:15" ht="15" customHeight="1">
      <c r="A10" s="241" t="s">
        <v>160</v>
      </c>
      <c r="B10" s="241"/>
      <c r="C10" s="241"/>
      <c r="D10" s="241"/>
      <c r="E10" s="241"/>
      <c r="F10" s="241"/>
      <c r="G10" s="241"/>
      <c r="H10" s="241"/>
      <c r="I10" s="241"/>
      <c r="J10" s="241"/>
      <c r="K10" s="241"/>
      <c r="L10" s="241"/>
      <c r="M10" s="241"/>
      <c r="N10" s="241"/>
      <c r="O10" s="241"/>
    </row>
    <row r="11" spans="1:15" ht="15" customHeight="1">
      <c r="A11" s="241" t="s">
        <v>161</v>
      </c>
      <c r="B11" s="241"/>
      <c r="C11" s="241"/>
      <c r="D11" s="241"/>
      <c r="E11" s="241"/>
      <c r="F11" s="241"/>
      <c r="G11" s="241"/>
      <c r="H11" s="241"/>
      <c r="I11" s="241"/>
      <c r="J11" s="241"/>
      <c r="K11" s="241"/>
      <c r="L11" s="241"/>
      <c r="M11" s="241"/>
      <c r="N11" s="241"/>
      <c r="O11" s="241"/>
    </row>
    <row r="12" spans="1:15" ht="15" customHeight="1">
      <c r="A12" s="241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</row>
    <row r="13" spans="1:15" ht="15" customHeight="1">
      <c r="A13" s="242" t="s">
        <v>142</v>
      </c>
      <c r="B13" s="242"/>
      <c r="C13" s="242"/>
      <c r="D13" s="242"/>
      <c r="E13" s="242"/>
      <c r="F13" s="242"/>
      <c r="G13" s="242"/>
      <c r="H13" s="242"/>
      <c r="I13" s="242"/>
      <c r="J13" s="242"/>
      <c r="K13" s="242"/>
      <c r="L13" s="242"/>
      <c r="M13" s="242"/>
      <c r="N13" s="242"/>
      <c r="O13" s="242"/>
    </row>
    <row r="14" spans="1:15" ht="15" customHeight="1">
      <c r="A14" s="241" t="s">
        <v>149</v>
      </c>
      <c r="B14" s="241"/>
      <c r="C14" s="241"/>
      <c r="D14" s="241"/>
      <c r="E14" s="241"/>
      <c r="F14" s="241"/>
      <c r="G14" s="241"/>
      <c r="H14" s="241"/>
      <c r="I14" s="241"/>
      <c r="J14" s="241"/>
      <c r="K14" s="241"/>
      <c r="L14" s="241"/>
      <c r="M14" s="241"/>
      <c r="N14" s="241"/>
      <c r="O14" s="241"/>
    </row>
    <row r="15" spans="1:15" ht="15" customHeight="1">
      <c r="A15" s="245"/>
      <c r="B15" s="245"/>
      <c r="C15" s="245"/>
      <c r="D15" s="245"/>
      <c r="E15" s="245"/>
      <c r="F15" s="245"/>
      <c r="G15" s="245"/>
      <c r="H15" s="245"/>
      <c r="I15" s="245"/>
      <c r="J15" s="245"/>
      <c r="K15" s="245"/>
      <c r="L15" s="245"/>
      <c r="M15" s="245"/>
      <c r="N15" s="245"/>
      <c r="O15" s="245"/>
    </row>
    <row r="16" spans="1:15" ht="15" customHeight="1">
      <c r="A16" s="243" t="s">
        <v>331</v>
      </c>
      <c r="B16" s="243"/>
      <c r="C16" s="243"/>
      <c r="D16" s="243"/>
      <c r="E16" s="243"/>
      <c r="F16" s="243"/>
      <c r="G16" s="243"/>
      <c r="H16" s="243"/>
      <c r="I16" s="243"/>
      <c r="J16" s="243"/>
      <c r="K16" s="243"/>
      <c r="L16" s="243"/>
      <c r="M16" s="243"/>
      <c r="N16" s="243"/>
      <c r="O16" s="243"/>
    </row>
    <row r="17" spans="1:15" ht="15" customHeight="1">
      <c r="A17" s="52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</row>
    <row r="18" spans="1:15" ht="15" customHeight="1">
      <c r="A18" s="241" t="s">
        <v>330</v>
      </c>
      <c r="B18" s="241"/>
      <c r="C18" s="241"/>
      <c r="D18" s="241"/>
      <c r="E18" s="241"/>
      <c r="F18" s="241"/>
      <c r="G18" s="241"/>
      <c r="H18" s="241"/>
      <c r="I18" s="241"/>
      <c r="J18" s="241"/>
      <c r="K18" s="241"/>
      <c r="L18" s="241"/>
      <c r="M18" s="241"/>
      <c r="N18" s="241"/>
      <c r="O18" s="241"/>
    </row>
    <row r="19" spans="1:15" ht="15" customHeight="1">
      <c r="A19" s="52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</row>
    <row r="20" spans="1:15" ht="15.65" customHeight="1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</row>
    <row r="21" spans="1:15" ht="15" customHeight="1">
      <c r="A21" s="243" t="s">
        <v>145</v>
      </c>
      <c r="B21" s="243"/>
      <c r="C21" s="243"/>
      <c r="D21" s="243"/>
      <c r="E21" s="243"/>
      <c r="F21" s="243"/>
      <c r="G21" s="243"/>
      <c r="H21" s="243"/>
      <c r="I21" s="243"/>
      <c r="J21" s="243"/>
      <c r="K21" s="243"/>
      <c r="L21" s="243"/>
      <c r="M21" s="243"/>
      <c r="N21" s="243"/>
      <c r="O21" s="243"/>
    </row>
    <row r="22" spans="1:15" ht="27.75" customHeight="1"/>
    <row r="23" spans="1:15" ht="34.75" customHeight="1">
      <c r="A23" s="244" t="s">
        <v>260</v>
      </c>
      <c r="B23" s="244"/>
      <c r="C23" s="244"/>
      <c r="D23" s="244"/>
      <c r="E23" s="244"/>
      <c r="F23" s="244"/>
      <c r="G23" s="244"/>
      <c r="H23" s="244"/>
      <c r="I23" s="244"/>
      <c r="J23" s="244"/>
      <c r="K23" s="244"/>
      <c r="L23" s="244"/>
      <c r="M23" s="244"/>
      <c r="N23" s="244"/>
      <c r="O23" s="244"/>
    </row>
    <row r="25" spans="1:15" ht="33" customHeight="1">
      <c r="A25" s="244" t="s">
        <v>259</v>
      </c>
      <c r="B25" s="244"/>
      <c r="C25" s="244"/>
      <c r="D25" s="244"/>
      <c r="E25" s="244"/>
      <c r="F25" s="244"/>
      <c r="G25" s="244"/>
      <c r="H25" s="244"/>
      <c r="I25" s="244"/>
      <c r="J25" s="244"/>
      <c r="K25" s="244"/>
      <c r="L25" s="244"/>
      <c r="M25" s="244"/>
      <c r="N25" s="244"/>
      <c r="O25" s="244"/>
    </row>
  </sheetData>
  <mergeCells count="19">
    <mergeCell ref="A23:O23"/>
    <mergeCell ref="A25:O25"/>
    <mergeCell ref="A13:O13"/>
    <mergeCell ref="A14:O14"/>
    <mergeCell ref="A15:O15"/>
    <mergeCell ref="A21:O21"/>
    <mergeCell ref="A16:O16"/>
    <mergeCell ref="A18:O18"/>
    <mergeCell ref="A1:O1"/>
    <mergeCell ref="A12:O12"/>
    <mergeCell ref="A3:O3"/>
    <mergeCell ref="A4:O4"/>
    <mergeCell ref="A2:O2"/>
    <mergeCell ref="A7:O7"/>
    <mergeCell ref="A8:O8"/>
    <mergeCell ref="A9:O9"/>
    <mergeCell ref="A10:O10"/>
    <mergeCell ref="A11:O11"/>
    <mergeCell ref="A5:O6"/>
  </mergeCells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DD6A2-85B8-405B-8ED8-67AB0DBAC5FB}">
  <sheetPr codeName="Feuil13"/>
  <dimension ref="A1:I112"/>
  <sheetViews>
    <sheetView showZeros="0" topLeftCell="A48" workbookViewId="0">
      <selection activeCell="B13" sqref="B13:C17"/>
    </sheetView>
  </sheetViews>
  <sheetFormatPr baseColWidth="10" defaultColWidth="11.453125" defaultRowHeight="14.5"/>
  <cols>
    <col min="1" max="1" width="198.1796875" customWidth="1"/>
    <col min="2" max="2" width="22.90625" customWidth="1"/>
    <col min="3" max="3" width="15.54296875" customWidth="1"/>
    <col min="4" max="4" width="13.54296875" customWidth="1"/>
    <col min="5" max="5" width="16" bestFit="1" customWidth="1"/>
    <col min="6" max="6" width="14.1796875" customWidth="1"/>
    <col min="7" max="7" width="12.54296875" customWidth="1"/>
    <col min="8" max="8" width="13.54296875" customWidth="1"/>
    <col min="9" max="9" width="13" customWidth="1"/>
  </cols>
  <sheetData>
    <row r="1" spans="1:1">
      <c r="A1" t="s">
        <v>69</v>
      </c>
    </row>
    <row r="2" spans="1:1">
      <c r="A2" t="s">
        <v>70</v>
      </c>
    </row>
    <row r="3" spans="1:1">
      <c r="A3" t="s">
        <v>71</v>
      </c>
    </row>
    <row r="4" spans="1:1">
      <c r="A4" t="s">
        <v>72</v>
      </c>
    </row>
    <row r="6" spans="1:1">
      <c r="A6" s="3" t="s">
        <v>73</v>
      </c>
    </row>
    <row r="7" spans="1:1">
      <c r="A7" s="3" t="s">
        <v>74</v>
      </c>
    </row>
    <row r="8" spans="1:1">
      <c r="A8" s="3" t="s">
        <v>75</v>
      </c>
    </row>
    <row r="11" spans="1:1">
      <c r="A11" s="3" t="s">
        <v>76</v>
      </c>
    </row>
    <row r="12" spans="1:1">
      <c r="A12" s="3" t="s">
        <v>70</v>
      </c>
    </row>
    <row r="13" spans="1:1">
      <c r="A13" s="3" t="s">
        <v>71</v>
      </c>
    </row>
    <row r="15" spans="1:1">
      <c r="A15" s="3" t="s">
        <v>77</v>
      </c>
    </row>
    <row r="16" spans="1:1">
      <c r="A16" s="3" t="s">
        <v>5</v>
      </c>
    </row>
    <row r="17" spans="1:2">
      <c r="A17" s="3" t="s">
        <v>78</v>
      </c>
    </row>
    <row r="18" spans="1:2">
      <c r="A18" s="3" t="s">
        <v>41</v>
      </c>
    </row>
    <row r="20" spans="1:2">
      <c r="A20" s="3" t="s">
        <v>79</v>
      </c>
      <c r="B20" s="3" t="s">
        <v>97</v>
      </c>
    </row>
    <row r="21" spans="1:2">
      <c r="A21" s="3" t="s">
        <v>5</v>
      </c>
      <c r="B21" s="3"/>
    </row>
    <row r="22" spans="1:2">
      <c r="A22" s="3" t="s">
        <v>80</v>
      </c>
      <c r="B22" s="3"/>
    </row>
    <row r="23" spans="1:2">
      <c r="A23" s="3" t="s">
        <v>81</v>
      </c>
      <c r="B23" s="3"/>
    </row>
    <row r="24" spans="1:2">
      <c r="A24" s="3" t="s">
        <v>82</v>
      </c>
      <c r="B24" s="3" t="s">
        <v>5</v>
      </c>
    </row>
    <row r="25" spans="1:2">
      <c r="A25" s="3" t="s">
        <v>83</v>
      </c>
      <c r="B25" s="3" t="s">
        <v>91</v>
      </c>
    </row>
    <row r="26" spans="1:2" ht="16.5">
      <c r="A26" s="3" t="s">
        <v>84</v>
      </c>
      <c r="B26" s="3" t="s">
        <v>83</v>
      </c>
    </row>
    <row r="27" spans="1:2" ht="16.5">
      <c r="A27" s="3" t="s">
        <v>85</v>
      </c>
      <c r="B27" s="3" t="s">
        <v>84</v>
      </c>
    </row>
    <row r="28" spans="1:2" ht="16.5">
      <c r="A28" s="3" t="s">
        <v>86</v>
      </c>
      <c r="B28" s="3" t="s">
        <v>85</v>
      </c>
    </row>
    <row r="29" spans="1:2">
      <c r="A29" s="3" t="s">
        <v>87</v>
      </c>
      <c r="B29" s="3" t="s">
        <v>86</v>
      </c>
    </row>
    <row r="30" spans="1:2">
      <c r="A30" s="3" t="s">
        <v>88</v>
      </c>
      <c r="B30" s="3" t="s">
        <v>87</v>
      </c>
    </row>
    <row r="31" spans="1:2">
      <c r="A31" s="3" t="s">
        <v>89</v>
      </c>
      <c r="B31" s="3"/>
    </row>
    <row r="32" spans="1:2">
      <c r="A32" s="3" t="s">
        <v>90</v>
      </c>
      <c r="B32" s="3"/>
    </row>
    <row r="33" spans="1:2">
      <c r="A33" s="3" t="s">
        <v>91</v>
      </c>
      <c r="B33" s="3"/>
    </row>
    <row r="34" spans="1:2">
      <c r="A34" s="3" t="s">
        <v>92</v>
      </c>
      <c r="B34" s="3"/>
    </row>
    <row r="35" spans="1:2">
      <c r="A35" s="3" t="s">
        <v>93</v>
      </c>
      <c r="B35" s="3"/>
    </row>
    <row r="36" spans="1:2">
      <c r="A36" s="3" t="s">
        <v>94</v>
      </c>
      <c r="B36" s="3"/>
    </row>
    <row r="37" spans="1:2">
      <c r="A37" s="3" t="s">
        <v>95</v>
      </c>
      <c r="B37" s="3"/>
    </row>
    <row r="39" spans="1:2">
      <c r="A39" s="3" t="s">
        <v>96</v>
      </c>
      <c r="B39" s="3" t="s">
        <v>97</v>
      </c>
    </row>
    <row r="40" spans="1:2">
      <c r="A40" s="3" t="s">
        <v>5</v>
      </c>
      <c r="B40" s="3"/>
    </row>
    <row r="41" spans="1:2">
      <c r="A41" s="3" t="s">
        <v>236</v>
      </c>
      <c r="B41" s="3"/>
    </row>
    <row r="42" spans="1:2">
      <c r="A42" s="3" t="s">
        <v>8</v>
      </c>
      <c r="B42" s="3"/>
    </row>
    <row r="43" spans="1:2">
      <c r="A43" s="18" t="str">
        <f>'Plan de financement-Projet'!D20</f>
        <v>Nom du partenaire</v>
      </c>
      <c r="B43" s="3" t="s">
        <v>98</v>
      </c>
    </row>
    <row r="44" spans="1:2">
      <c r="A44" s="18" t="str">
        <f>'Plan de financement-Projet'!D21</f>
        <v>Nom du partenaire</v>
      </c>
      <c r="B44" s="3" t="s">
        <v>99</v>
      </c>
    </row>
    <row r="45" spans="1:2">
      <c r="A45" s="19" t="str">
        <f>'Plan de financement-Projet'!D22</f>
        <v>Nom du partenaire</v>
      </c>
      <c r="B45" s="3" t="s">
        <v>100</v>
      </c>
    </row>
    <row r="46" spans="1:2">
      <c r="A46" s="19" t="str">
        <f>'Plan de financement-Projet'!D23</f>
        <v>Nom du partenaire</v>
      </c>
      <c r="B46" s="3" t="s">
        <v>101</v>
      </c>
    </row>
    <row r="47" spans="1:2">
      <c r="A47" s="19" t="str">
        <f>'Plan de financement-Projet'!D24</f>
        <v>Nom du partenaire</v>
      </c>
      <c r="B47" s="3" t="s">
        <v>102</v>
      </c>
    </row>
    <row r="48" spans="1:2">
      <c r="A48" s="19" t="str">
        <f>'Plan de financement-Projet'!D25</f>
        <v>Nom du partenaire</v>
      </c>
      <c r="B48" s="3" t="s">
        <v>103</v>
      </c>
    </row>
    <row r="49" spans="1:9">
      <c r="A49" s="19" t="str">
        <f>'Plan de financement-Projet'!D26</f>
        <v>Nom du partenaire</v>
      </c>
      <c r="B49" s="3" t="s">
        <v>104</v>
      </c>
    </row>
    <row r="50" spans="1:9">
      <c r="A50" s="19" t="str">
        <f>'Plan de financement-Projet'!D27</f>
        <v>Nom du partenaire</v>
      </c>
      <c r="B50" s="3" t="s">
        <v>105</v>
      </c>
    </row>
    <row r="51" spans="1:9">
      <c r="A51" s="3"/>
    </row>
    <row r="53" spans="1:9">
      <c r="A53" s="3" t="s">
        <v>106</v>
      </c>
      <c r="B53" s="3" t="s">
        <v>107</v>
      </c>
      <c r="C53" s="3" t="s">
        <v>108</v>
      </c>
      <c r="D53" s="3" t="s">
        <v>109</v>
      </c>
      <c r="E53" s="3" t="s">
        <v>112</v>
      </c>
      <c r="F53" s="3" t="s">
        <v>111</v>
      </c>
      <c r="G53" t="s">
        <v>97</v>
      </c>
      <c r="H53" t="s">
        <v>238</v>
      </c>
      <c r="I53" t="s">
        <v>239</v>
      </c>
    </row>
    <row r="54" spans="1:9">
      <c r="A54" s="3" t="s">
        <v>5</v>
      </c>
      <c r="B54">
        <v>0</v>
      </c>
      <c r="C54" s="3"/>
      <c r="D54" s="3"/>
      <c r="E54" s="3"/>
      <c r="F54" s="3"/>
    </row>
    <row r="55" spans="1:9">
      <c r="A55" s="3" t="s">
        <v>261</v>
      </c>
      <c r="B55">
        <v>1</v>
      </c>
      <c r="C55" s="3" t="s">
        <v>228</v>
      </c>
      <c r="D55" s="3" t="s">
        <v>263</v>
      </c>
      <c r="E55" s="30">
        <v>80000</v>
      </c>
      <c r="F55" s="30">
        <v>115000</v>
      </c>
    </row>
    <row r="56" spans="1:9">
      <c r="A56" s="3" t="s">
        <v>262</v>
      </c>
      <c r="B56">
        <v>2</v>
      </c>
      <c r="C56" s="3" t="s">
        <v>110</v>
      </c>
      <c r="D56" s="30">
        <v>100000</v>
      </c>
      <c r="E56" s="30">
        <v>200000</v>
      </c>
      <c r="F56" s="30">
        <v>500000</v>
      </c>
    </row>
    <row r="59" spans="1:9">
      <c r="A59" s="7"/>
    </row>
    <row r="60" spans="1:9">
      <c r="A60" s="5" t="s">
        <v>113</v>
      </c>
    </row>
    <row r="61" spans="1:9">
      <c r="A61" s="14" t="s">
        <v>5</v>
      </c>
    </row>
    <row r="62" spans="1:9">
      <c r="A62" s="10" t="s">
        <v>152</v>
      </c>
    </row>
    <row r="63" spans="1:9">
      <c r="A63" s="9" t="s">
        <v>114</v>
      </c>
    </row>
    <row r="64" spans="1:9">
      <c r="A64" s="10" t="s">
        <v>95</v>
      </c>
    </row>
    <row r="65" spans="1:1">
      <c r="A65" s="7"/>
    </row>
    <row r="66" spans="1:1">
      <c r="A66" s="5" t="s">
        <v>115</v>
      </c>
    </row>
    <row r="67" spans="1:1">
      <c r="A67" s="14" t="s">
        <v>5</v>
      </c>
    </row>
    <row r="68" spans="1:1">
      <c r="A68" s="9" t="s">
        <v>116</v>
      </c>
    </row>
    <row r="69" spans="1:1">
      <c r="A69" s="14" t="s">
        <v>117</v>
      </c>
    </row>
    <row r="71" spans="1:1">
      <c r="A71" s="5" t="s">
        <v>118</v>
      </c>
    </row>
    <row r="72" spans="1:1">
      <c r="A72" s="14" t="s">
        <v>5</v>
      </c>
    </row>
    <row r="73" spans="1:1">
      <c r="A73" s="9" t="s">
        <v>119</v>
      </c>
    </row>
    <row r="74" spans="1:1">
      <c r="A74" s="14" t="s">
        <v>120</v>
      </c>
    </row>
    <row r="75" spans="1:1">
      <c r="A75" s="14">
        <v>0</v>
      </c>
    </row>
    <row r="77" spans="1:1">
      <c r="A77" s="3"/>
    </row>
    <row r="78" spans="1:1" s="6" customFormat="1" ht="13">
      <c r="A78" s="5" t="s">
        <v>53</v>
      </c>
    </row>
    <row r="79" spans="1:1">
      <c r="A79" s="9" t="s">
        <v>5</v>
      </c>
    </row>
    <row r="80" spans="1:1">
      <c r="A80" s="10" t="s">
        <v>109</v>
      </c>
    </row>
    <row r="81" spans="1:2">
      <c r="A81" s="9" t="s">
        <v>112</v>
      </c>
    </row>
    <row r="82" spans="1:2">
      <c r="A82" s="10" t="s">
        <v>111</v>
      </c>
    </row>
    <row r="83" spans="1:2">
      <c r="A83" s="3"/>
    </row>
    <row r="84" spans="1:2">
      <c r="A84" s="3"/>
    </row>
    <row r="85" spans="1:2">
      <c r="A85" s="11" t="s">
        <v>121</v>
      </c>
    </row>
    <row r="86" spans="1:2">
      <c r="A86" s="15" cm="1">
        <f t="array" ref="A86">_xlfn.IFS('Plan de financement-Projet'!B6="(À sélectionner)",0,'Plan de financement-Projet'!B6="Sous-volet 2.2 — Catégorie A : Projets de mise en oeuvre de plans d’action régionaux en agroenvironnement",1,'Plan de financement-Projet'!B6="Sous-volet 2.2 — Catégorie C : Projets à portée collective répondant à une priorité définie par le Ministère afin de répondre à un enjeu agroenvironnemental provincial",2)</f>
        <v>1</v>
      </c>
    </row>
    <row r="87" spans="1:2">
      <c r="A87" s="15"/>
    </row>
    <row r="88" spans="1:2">
      <c r="A88" s="11" t="s">
        <v>122</v>
      </c>
      <c r="B88" s="11" t="s">
        <v>46</v>
      </c>
    </row>
    <row r="89" spans="1:2">
      <c r="A89" s="15" t="str">
        <f>'Plan de financement-Projet'!I3</f>
        <v>(À sélectionner)</v>
      </c>
      <c r="B89" s="14" t="s">
        <v>123</v>
      </c>
    </row>
    <row r="90" spans="1:2">
      <c r="A90" s="16">
        <f>IF(AND(A86=1,A89="1 an"),D55,IF(AND(A86=1,A89="2 ans"),E55,IF(AND(A86=1,A89="3 ans"),F55,IF(AND(A86=2,A89="1 an"),D56,IF(AND(A86=2,A89="2 ans"),E56,IF(AND(A86=2,A89="3 ans"),F56,0))))))</f>
        <v>0</v>
      </c>
      <c r="B90" s="14" t="s">
        <v>124</v>
      </c>
    </row>
    <row r="91" spans="1:2">
      <c r="A91" s="14"/>
      <c r="B91" s="14"/>
    </row>
    <row r="93" spans="1:2">
      <c r="A93" s="11" t="s">
        <v>126</v>
      </c>
      <c r="B93" s="11" t="s">
        <v>125</v>
      </c>
    </row>
    <row r="94" spans="1:2">
      <c r="A94" s="23" t="str">
        <f>'Plan de financement-Projet'!I3</f>
        <v>(À sélectionner)</v>
      </c>
      <c r="B94" t="s">
        <v>4</v>
      </c>
    </row>
    <row r="95" spans="1:2">
      <c r="A95" s="48">
        <f>A86</f>
        <v>1</v>
      </c>
      <c r="B95" t="s">
        <v>10</v>
      </c>
    </row>
    <row r="96" spans="1:2">
      <c r="A96" s="8" t="b">
        <f>IF(OR(A95=7,A95&lt;5),IF(A94="1 an",80%,IF(A94="2 ans",50%,IF(A94="3 ans",30%,IF(A94="4 ans",30%,IF(A94="5 ans",30%))))),IF(OR(A95=12,A95=6),50%,IF(AND(A95&gt;7,'Plan de financement-Projet'!M29&gt;50000),60%,80%)))</f>
        <v>0</v>
      </c>
      <c r="B96" t="s">
        <v>127</v>
      </c>
    </row>
    <row r="97" spans="1:2">
      <c r="A97" t="str">
        <f>'Plan de financement-Projet'!B6</f>
        <v>Sous-volet 2.2 — Catégorie A : Projets de mise en oeuvre de plans d’action régionaux en agroenvironnement</v>
      </c>
      <c r="B97" t="s">
        <v>128</v>
      </c>
    </row>
    <row r="98" spans="1:2">
      <c r="A98" t="e" cm="1" vm="1">
        <f t="array" aca="1" ref="A98" ca="1">IF(OR(A95=8,A95=9,A95=10,A95=11),A79:A81,IF(A95=5,A79:A80,IF(OR(A95=3,A95=4),I55:I56,IF(A95=1,G55:G56,IF(A95=7,A79:A82,A79:A82)))))</f>
        <v>#VALUE!</v>
      </c>
      <c r="B98" t="s">
        <v>129</v>
      </c>
    </row>
    <row r="99" spans="1:2">
      <c r="A99" cm="1">
        <f t="array" ref="A99:A100">IF(OR(A95=8,A95=9,A95=10,A95=11),A79:A81,IF(A95=5,A79:A80,IF(OR(A95=3,A95=4),I55:I56,IF(A95=1,G55:G56,IF(A95=7,A79:A82,A79:A82)))))</f>
        <v>0</v>
      </c>
    </row>
    <row r="100" spans="1:2">
      <c r="A100">
        <v>0</v>
      </c>
    </row>
    <row r="107" spans="1:2">
      <c r="A107" s="50" t="s">
        <v>130</v>
      </c>
      <c r="B107" s="50" t="s">
        <v>46</v>
      </c>
    </row>
    <row r="108" spans="1:2">
      <c r="A108" s="12">
        <f>A86</f>
        <v>1</v>
      </c>
      <c r="B108" t="s">
        <v>10</v>
      </c>
    </row>
    <row r="109" spans="1:2">
      <c r="A109" s="8" t="e">
        <f>#REF!</f>
        <v>#REF!</v>
      </c>
      <c r="B109" t="s">
        <v>131</v>
      </c>
    </row>
    <row r="110" spans="1:2">
      <c r="A110" s="8">
        <f>IF(A95&lt;7,20%,IF(A95=12,20%,IF(A95=7,40%,30%)))</f>
        <v>0.2</v>
      </c>
      <c r="B110" t="s">
        <v>132</v>
      </c>
    </row>
    <row r="111" spans="1:2">
      <c r="A111" s="8" t="e">
        <f>IF(AND('Plan de financement-Projet'!B8=#REF!,A108=6),10%,IF(AND('Plan de financement-Projet'!B8=#REF!,A108=12),10%,IF(A95&gt;7,30%,IF(AND(A95&lt;5,#REF!=TRUE),10%,IF(AND(A95=7,#REF!=TRUE),10%)))))</f>
        <v>#REF!</v>
      </c>
      <c r="B111" t="s">
        <v>133</v>
      </c>
    </row>
    <row r="112" spans="1:2">
      <c r="A112" s="8" t="e">
        <f>MIN(A110,A111)</f>
        <v>#REF!</v>
      </c>
      <c r="B112" t="s">
        <v>134</v>
      </c>
    </row>
  </sheetData>
  <phoneticPr fontId="14" type="noConversion"/>
  <pageMargins left="0.7" right="0.7" top="0.75" bottom="0.75" header="0.3" footer="0.3"/>
  <pageSetup paperSize="5" orientation="landscape" horizontalDpi="1200" verticalDpi="1200" r:id="rId1"/>
  <tableParts count="7">
    <tablePart r:id="rId2"/>
    <tablePart r:id="rId3"/>
    <tablePart r:id="rId4"/>
    <tablePart r:id="rId5"/>
    <tablePart r:id="rId6"/>
    <tablePart r:id="rId7"/>
    <tablePart r:id="rId8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39EA9-6125-4E6F-8573-119603177BEF}">
  <dimension ref="A3:K23"/>
  <sheetViews>
    <sheetView workbookViewId="0">
      <selection activeCell="B13" sqref="B13:C17"/>
    </sheetView>
  </sheetViews>
  <sheetFormatPr baseColWidth="10" defaultRowHeight="14.5"/>
  <cols>
    <col min="1" max="1" width="13" customWidth="1"/>
    <col min="5" max="5" width="23.36328125" customWidth="1"/>
    <col min="8" max="8" width="25.453125" customWidth="1"/>
    <col min="9" max="9" width="14.6328125" customWidth="1"/>
  </cols>
  <sheetData>
    <row r="3" spans="1:11" ht="24" customHeight="1">
      <c r="A3" s="617" t="s">
        <v>297</v>
      </c>
      <c r="B3" s="617"/>
      <c r="C3" s="617"/>
      <c r="D3" s="617"/>
      <c r="E3" s="616">
        <f>'Plan de financement-Projet'!M161</f>
        <v>0</v>
      </c>
      <c r="F3" s="616"/>
    </row>
    <row r="4" spans="1:11" ht="26.4" customHeight="1">
      <c r="A4" s="617" t="s">
        <v>298</v>
      </c>
      <c r="B4" s="617"/>
      <c r="C4" s="617"/>
      <c r="D4" s="617"/>
      <c r="E4" s="616">
        <f>'Plan de financement-Projet'!N161</f>
        <v>0</v>
      </c>
      <c r="F4" s="616"/>
    </row>
    <row r="6" spans="1:11">
      <c r="A6" s="218"/>
      <c r="B6" s="219" t="s">
        <v>299</v>
      </c>
      <c r="C6" t="str">
        <f>'Plan de financement-Projet'!I3</f>
        <v>(À sélectionner)</v>
      </c>
      <c r="F6" s="208"/>
      <c r="H6" s="65" t="s">
        <v>300</v>
      </c>
      <c r="I6" s="209"/>
    </row>
    <row r="7" spans="1:11" ht="15" thickBot="1">
      <c r="F7" s="618" t="s">
        <v>301</v>
      </c>
      <c r="G7" s="210" t="s">
        <v>53</v>
      </c>
      <c r="H7" s="210" t="s">
        <v>302</v>
      </c>
      <c r="I7" s="209"/>
      <c r="K7" s="210" t="s">
        <v>303</v>
      </c>
    </row>
    <row r="8" spans="1:11">
      <c r="F8" s="618"/>
      <c r="G8" s="210" t="s">
        <v>109</v>
      </c>
      <c r="H8" s="211"/>
      <c r="I8" s="209"/>
      <c r="J8" s="209"/>
      <c r="K8" s="209" t="s">
        <v>305</v>
      </c>
    </row>
    <row r="9" spans="1:11">
      <c r="F9" s="208" t="s">
        <v>304</v>
      </c>
      <c r="G9" s="212">
        <v>0.5</v>
      </c>
      <c r="H9" s="213" t="str">
        <f>IF($C$6=$G$8,G9*'Plan de financement-Projet'!$L$165,"")</f>
        <v/>
      </c>
      <c r="I9" s="209" t="s">
        <v>305</v>
      </c>
      <c r="K9" s="209" t="s">
        <v>307</v>
      </c>
    </row>
    <row r="10" spans="1:11">
      <c r="F10" s="208" t="s">
        <v>306</v>
      </c>
      <c r="G10" s="212">
        <v>0.5</v>
      </c>
      <c r="H10" s="213" t="str">
        <f>IF($C$6=$G$8,G10*'Plan de financement-Projet'!$L$165,"")</f>
        <v/>
      </c>
      <c r="I10" s="209" t="s">
        <v>307</v>
      </c>
      <c r="J10" s="208"/>
      <c r="K10" s="209" t="s">
        <v>308</v>
      </c>
    </row>
    <row r="11" spans="1:11" ht="15" thickBot="1">
      <c r="F11" s="208"/>
      <c r="G11" s="212"/>
      <c r="H11" s="217"/>
      <c r="I11" s="209"/>
      <c r="K11" s="209" t="s">
        <v>309</v>
      </c>
    </row>
    <row r="12" spans="1:11">
      <c r="F12" s="208"/>
      <c r="G12" s="210" t="s">
        <v>112</v>
      </c>
      <c r="H12" s="213" t="str">
        <f>IF($C$6=$G$8,G12*'Plan de financement-Projet'!$L$165,"")</f>
        <v/>
      </c>
      <c r="I12" s="209"/>
      <c r="K12" s="209" t="s">
        <v>310</v>
      </c>
    </row>
    <row r="13" spans="1:11">
      <c r="F13" s="208" t="s">
        <v>304</v>
      </c>
      <c r="G13" s="212">
        <v>0.5</v>
      </c>
      <c r="H13" s="213" t="str">
        <f>IF($C$6=$G$12,G13*'Plan de financement-Projet'!$L$165,"")</f>
        <v/>
      </c>
      <c r="I13" s="209" t="s">
        <v>305</v>
      </c>
      <c r="K13" s="209" t="s">
        <v>312</v>
      </c>
    </row>
    <row r="14" spans="1:11">
      <c r="F14" s="208" t="s">
        <v>311</v>
      </c>
      <c r="G14" s="212">
        <v>0.2</v>
      </c>
      <c r="H14" s="213" t="str">
        <f>IF($C$6=$G$12,G14*'Plan de financement-Projet'!$L$165,"")</f>
        <v/>
      </c>
      <c r="I14" s="209" t="s">
        <v>307</v>
      </c>
      <c r="K14" s="209" t="s">
        <v>314</v>
      </c>
    </row>
    <row r="15" spans="1:11">
      <c r="F15" s="208" t="s">
        <v>306</v>
      </c>
      <c r="G15" s="212">
        <v>0.3</v>
      </c>
      <c r="H15" s="213" t="str">
        <f>IF($C$6=$G$12,G15*'Plan de financement-Projet'!$L$165,"")</f>
        <v/>
      </c>
      <c r="I15" s="209" t="s">
        <v>308</v>
      </c>
    </row>
    <row r="16" spans="1:11" ht="15" thickBot="1">
      <c r="F16" s="208"/>
      <c r="G16" s="212"/>
      <c r="H16" s="213"/>
      <c r="I16" s="209"/>
    </row>
    <row r="17" spans="6:9">
      <c r="F17" s="208"/>
      <c r="G17" s="210" t="s">
        <v>111</v>
      </c>
      <c r="H17" s="211"/>
      <c r="I17" s="209"/>
    </row>
    <row r="18" spans="6:9">
      <c r="F18" s="208" t="s">
        <v>304</v>
      </c>
      <c r="G18" s="212">
        <v>0.3</v>
      </c>
      <c r="H18" s="213" t="str">
        <f>IF($C$6=$G$17,G18*'Plan de financement-Projet'!$L$165,"")</f>
        <v/>
      </c>
      <c r="I18" s="209" t="s">
        <v>305</v>
      </c>
    </row>
    <row r="19" spans="6:9">
      <c r="F19" s="208" t="s">
        <v>311</v>
      </c>
      <c r="G19" s="212">
        <v>0.2</v>
      </c>
      <c r="H19" s="213" t="str">
        <f>IF($C$6=$G$17,G19*'Plan de financement-Projet'!$L$165,"")</f>
        <v/>
      </c>
      <c r="I19" s="209" t="s">
        <v>307</v>
      </c>
    </row>
    <row r="20" spans="6:9">
      <c r="F20" s="208" t="s">
        <v>313</v>
      </c>
      <c r="G20" s="212">
        <v>0.2</v>
      </c>
      <c r="H20" s="213" t="str">
        <f>IF($C$6=$G$17,G20*'Plan de financement-Projet'!$L$165,"")</f>
        <v/>
      </c>
      <c r="I20" s="209" t="s">
        <v>308</v>
      </c>
    </row>
    <row r="21" spans="6:9" ht="15" thickBot="1">
      <c r="F21" s="208" t="s">
        <v>306</v>
      </c>
      <c r="G21" s="212">
        <v>0.3</v>
      </c>
      <c r="H21" s="217" t="str">
        <f>IF($C$6=$G$17,G21*'Plan de financement-Projet'!$L$165,"")</f>
        <v/>
      </c>
      <c r="I21" s="209" t="s">
        <v>309</v>
      </c>
    </row>
    <row r="22" spans="6:9">
      <c r="F22" s="208"/>
      <c r="G22" s="212"/>
      <c r="H22" s="215"/>
      <c r="I22" s="209"/>
    </row>
    <row r="23" spans="6:9">
      <c r="F23" s="208"/>
      <c r="G23" s="214"/>
      <c r="H23" s="216"/>
      <c r="I23" s="209"/>
    </row>
  </sheetData>
  <mergeCells count="5">
    <mergeCell ref="E3:F3"/>
    <mergeCell ref="E4:F4"/>
    <mergeCell ref="A3:D3"/>
    <mergeCell ref="A4:D4"/>
    <mergeCell ref="F7:F8"/>
  </mergeCells>
  <phoneticPr fontId="1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09B8DB-7FD1-4CD9-9B94-E80A98CAE30F}">
  <sheetPr codeName="Feuil2">
    <tabColor rgb="FF92D050"/>
  </sheetPr>
  <dimension ref="B1:F3"/>
  <sheetViews>
    <sheetView showGridLines="0" workbookViewId="0">
      <selection activeCell="B3" sqref="B3"/>
    </sheetView>
  </sheetViews>
  <sheetFormatPr baseColWidth="10" defaultColWidth="11.453125" defaultRowHeight="12.5"/>
  <cols>
    <col min="1" max="1" width="4.54296875" style="28" customWidth="1"/>
    <col min="2" max="2" width="29.453125" style="27" customWidth="1"/>
    <col min="3" max="3" width="26.1796875" style="28" customWidth="1"/>
    <col min="4" max="20" width="14.54296875" style="28" customWidth="1"/>
    <col min="21" max="16384" width="11.453125" style="28"/>
  </cols>
  <sheetData>
    <row r="1" spans="2:6" ht="11" customHeight="1"/>
    <row r="2" spans="2:6" ht="60.75" customHeight="1">
      <c r="B2" s="246" t="s">
        <v>226</v>
      </c>
      <c r="C2" s="247"/>
      <c r="D2" s="247"/>
      <c r="E2" s="247"/>
      <c r="F2" s="247"/>
    </row>
    <row r="3" spans="2:6" ht="18" customHeight="1">
      <c r="B3" s="58" t="s">
        <v>225</v>
      </c>
      <c r="C3" s="49"/>
      <c r="D3" s="49"/>
    </row>
  </sheetData>
  <sheetProtection algorithmName="SHA-512" hashValue="l8wnpdFBkvZxIDe17caZNQsvNQYACU6xxzDYZ9c069Snp4mf3SMLPMrmqZBw70XqM9wrcdStyiNIKRD61yDPuQ==" saltValue="8dtQ6OcOJIfFd9RAf0dmKw==" spinCount="100000" sheet="1" objects="1" scenarios="1"/>
  <mergeCells count="1">
    <mergeCell ref="B2:F2"/>
  </mergeCells>
  <phoneticPr fontId="14" type="noConversion"/>
  <hyperlinks>
    <hyperlink ref="B3" r:id="rId1" xr:uid="{A854E88A-5A4B-44B0-A5C2-BFDAEC429406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25A7E-58F5-44F2-AD04-5D825FEE7617}">
  <sheetPr codeName="Feuil3">
    <tabColor rgb="FFE6FFAF"/>
    <pageSetUpPr fitToPage="1"/>
  </sheetPr>
  <dimension ref="A1:XEP171"/>
  <sheetViews>
    <sheetView showGridLines="0" showZeros="0" tabSelected="1" zoomScaleNormal="100" workbookViewId="0">
      <selection activeCell="B3" sqref="B3:E4"/>
    </sheetView>
  </sheetViews>
  <sheetFormatPr baseColWidth="10" defaultColWidth="11.453125" defaultRowHeight="14"/>
  <cols>
    <col min="1" max="1" width="20.54296875" style="42" customWidth="1"/>
    <col min="2" max="2" width="16.90625" style="42" customWidth="1"/>
    <col min="3" max="3" width="26.08984375" style="42" customWidth="1"/>
    <col min="4" max="4" width="27.453125" style="42" customWidth="1"/>
    <col min="5" max="5" width="16.1796875" style="42" customWidth="1"/>
    <col min="6" max="6" width="12" style="42" customWidth="1"/>
    <col min="7" max="7" width="10.453125" style="42" customWidth="1"/>
    <col min="8" max="8" width="17.90625" style="42" customWidth="1"/>
    <col min="9" max="9" width="18.453125" style="42" customWidth="1"/>
    <col min="10" max="10" width="17" style="42" customWidth="1"/>
    <col min="11" max="11" width="2.54296875" style="42" customWidth="1"/>
    <col min="12" max="12" width="23.453125" style="42" customWidth="1"/>
    <col min="13" max="13" width="17" style="42" customWidth="1"/>
    <col min="14" max="14" width="13.90625" style="42" customWidth="1"/>
    <col min="15" max="15" width="12" style="42" customWidth="1"/>
    <col min="16" max="16" width="5.1796875" style="42" customWidth="1"/>
    <col min="17" max="16384" width="11.453125" style="42"/>
  </cols>
  <sheetData>
    <row r="1" spans="1:17" s="32" customFormat="1" ht="44.25" customHeight="1">
      <c r="A1" s="312" t="s">
        <v>2</v>
      </c>
      <c r="B1" s="312"/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</row>
    <row r="2" spans="1:17" s="33" customFormat="1" ht="42.75" customHeight="1">
      <c r="A2" s="340" t="s">
        <v>230</v>
      </c>
      <c r="B2" s="340"/>
      <c r="C2" s="340"/>
      <c r="D2" s="340"/>
      <c r="E2" s="340"/>
      <c r="F2" s="340"/>
      <c r="G2" s="340"/>
      <c r="H2" s="340"/>
      <c r="I2" s="340"/>
      <c r="J2" s="340"/>
      <c r="K2" s="340"/>
      <c r="L2" s="340"/>
      <c r="M2" s="340"/>
      <c r="N2" s="340"/>
      <c r="O2" s="340"/>
    </row>
    <row r="3" spans="1:17" s="33" customFormat="1" ht="26.15" customHeight="1">
      <c r="A3" s="314" t="s">
        <v>3</v>
      </c>
      <c r="B3" s="346"/>
      <c r="C3" s="347"/>
      <c r="D3" s="347"/>
      <c r="E3" s="348"/>
      <c r="G3" s="260" t="s">
        <v>4</v>
      </c>
      <c r="H3" s="261"/>
      <c r="I3" s="98" t="s">
        <v>5</v>
      </c>
      <c r="K3" s="249" t="s">
        <v>6</v>
      </c>
      <c r="L3" s="250"/>
      <c r="M3" s="250"/>
      <c r="N3" s="250"/>
      <c r="O3" s="251"/>
      <c r="P3" s="34"/>
      <c r="Q3" s="34"/>
    </row>
    <row r="4" spans="1:17" s="34" customFormat="1" ht="48" customHeight="1">
      <c r="A4" s="355"/>
      <c r="B4" s="349"/>
      <c r="C4" s="350"/>
      <c r="D4" s="350"/>
      <c r="E4" s="351"/>
      <c r="G4" s="362" t="s">
        <v>7</v>
      </c>
      <c r="H4" s="363"/>
      <c r="I4" s="99"/>
      <c r="K4" s="252" t="s">
        <v>135</v>
      </c>
      <c r="L4" s="252"/>
      <c r="M4" s="145"/>
      <c r="N4" s="25" t="s">
        <v>136</v>
      </c>
      <c r="O4" s="142"/>
    </row>
    <row r="5" spans="1:17" s="34" customFormat="1" ht="30.65" customHeight="1">
      <c r="A5" s="54" t="s">
        <v>8</v>
      </c>
      <c r="B5" s="352"/>
      <c r="C5" s="353"/>
      <c r="D5" s="353"/>
      <c r="E5" s="354"/>
      <c r="G5" s="260" t="s">
        <v>237</v>
      </c>
      <c r="H5" s="261"/>
      <c r="I5" s="39">
        <f>Source!A90</f>
        <v>0</v>
      </c>
      <c r="K5" s="252" t="s">
        <v>229</v>
      </c>
      <c r="L5" s="252"/>
      <c r="M5" s="37">
        <f>L165</f>
        <v>0</v>
      </c>
      <c r="N5" s="25" t="s">
        <v>141</v>
      </c>
      <c r="O5" s="38">
        <f>IFERROR(M5/M6,0)</f>
        <v>0</v>
      </c>
    </row>
    <row r="6" spans="1:17" s="34" customFormat="1" ht="39.65" customHeight="1">
      <c r="A6" s="54" t="s">
        <v>10</v>
      </c>
      <c r="B6" s="315" t="s">
        <v>261</v>
      </c>
      <c r="C6" s="316"/>
      <c r="D6" s="316"/>
      <c r="E6" s="317"/>
      <c r="G6" s="260" t="s">
        <v>9</v>
      </c>
      <c r="H6" s="261"/>
      <c r="I6" s="36">
        <v>0.9</v>
      </c>
      <c r="J6" s="17"/>
      <c r="K6" s="252" t="s">
        <v>244</v>
      </c>
      <c r="L6" s="252"/>
      <c r="M6" s="37">
        <f>L168</f>
        <v>0</v>
      </c>
      <c r="N6" s="143"/>
      <c r="O6" s="35"/>
    </row>
    <row r="7" spans="1:17" s="34" customFormat="1" ht="36.75" customHeight="1">
      <c r="G7" s="260" t="s">
        <v>11</v>
      </c>
      <c r="H7" s="261"/>
      <c r="I7" s="36">
        <v>0.9</v>
      </c>
      <c r="J7" s="4"/>
      <c r="K7" s="253" t="str">
        <f>IF(M7&gt;90%,"Cumul des aides gouvernementales trop élevé","Cumul des aides gouvernementales")</f>
        <v>Cumul des aides gouvernementales</v>
      </c>
      <c r="L7" s="254"/>
      <c r="M7" s="148">
        <f>IFERROR((M29+M31+M32+M33+M34)/N161,0)</f>
        <v>0</v>
      </c>
      <c r="N7" s="144"/>
      <c r="O7" s="35"/>
    </row>
    <row r="8" spans="1:17" s="34" customFormat="1" ht="41.15" customHeight="1">
      <c r="A8" s="33"/>
      <c r="B8" s="33"/>
      <c r="C8" s="33"/>
      <c r="D8" s="33"/>
      <c r="E8" s="33"/>
      <c r="G8" s="313" t="s">
        <v>12</v>
      </c>
      <c r="H8" s="313"/>
      <c r="I8" s="39">
        <v>3000</v>
      </c>
      <c r="J8" s="17"/>
      <c r="K8" s="253" t="s">
        <v>316</v>
      </c>
      <c r="L8" s="254"/>
      <c r="M8" s="37">
        <f>L165</f>
        <v>0</v>
      </c>
      <c r="N8" s="258" t="s">
        <v>243</v>
      </c>
      <c r="O8" s="35"/>
    </row>
    <row r="9" spans="1:17" s="34" customFormat="1" ht="34.75" customHeight="1">
      <c r="A9" s="24"/>
      <c r="B9" s="26"/>
      <c r="C9" s="26"/>
      <c r="G9" s="31"/>
      <c r="H9" s="31"/>
      <c r="I9" s="40"/>
      <c r="J9" s="17"/>
      <c r="K9" s="256" t="s">
        <v>14</v>
      </c>
      <c r="L9" s="257"/>
      <c r="M9" s="146">
        <f>IFERROR(M8*O9,"")</f>
        <v>0</v>
      </c>
      <c r="N9" s="259"/>
      <c r="O9" s="147" cm="1">
        <f t="array" ref="O9">_xlfn.IFS(I3="1 an",0.5,I3="2 ans",0.5,I3="3 ans",0.3,I3="(À sélectionner)",0)</f>
        <v>0</v>
      </c>
    </row>
    <row r="10" spans="1:17" s="34" customFormat="1" ht="33" customHeight="1">
      <c r="A10" s="17"/>
      <c r="B10" s="33"/>
      <c r="C10" s="33"/>
      <c r="K10" s="255" t="s">
        <v>15</v>
      </c>
      <c r="L10" s="255"/>
      <c r="M10" s="255"/>
      <c r="N10" s="255"/>
      <c r="O10" s="255"/>
    </row>
    <row r="11" spans="1:17" s="34" customFormat="1" ht="36.75" customHeight="1"/>
    <row r="12" spans="1:17" s="34" customFormat="1" ht="36.75" customHeight="1"/>
    <row r="13" spans="1:17" ht="18.25" customHeight="1">
      <c r="A13" s="359"/>
      <c r="B13" s="359"/>
      <c r="C13" s="359"/>
      <c r="D13" s="359"/>
      <c r="E13" s="359"/>
      <c r="F13" s="41"/>
      <c r="J13" s="17"/>
      <c r="P13" s="134"/>
    </row>
    <row r="14" spans="1:17" ht="8.4" customHeight="1">
      <c r="A14" s="359"/>
      <c r="B14" s="359"/>
      <c r="C14" s="359"/>
      <c r="D14" s="359"/>
      <c r="E14" s="359"/>
      <c r="F14" s="41"/>
    </row>
    <row r="15" spans="1:17" ht="20.149999999999999" customHeight="1">
      <c r="A15" s="270" t="s">
        <v>148</v>
      </c>
      <c r="B15" s="270"/>
      <c r="C15" s="270"/>
      <c r="D15" s="270"/>
      <c r="E15" s="270"/>
      <c r="F15" s="270"/>
      <c r="G15" s="270"/>
      <c r="H15" s="270"/>
      <c r="I15" s="270"/>
      <c r="J15" s="270"/>
      <c r="K15" s="270"/>
      <c r="L15" s="270"/>
      <c r="M15" s="270"/>
      <c r="N15" s="270"/>
      <c r="O15" s="270"/>
    </row>
    <row r="16" spans="1:17" ht="15" customHeight="1">
      <c r="A16" s="270"/>
      <c r="B16" s="270"/>
      <c r="C16" s="270"/>
      <c r="D16" s="270"/>
      <c r="E16" s="270"/>
      <c r="F16" s="270"/>
      <c r="G16" s="270"/>
      <c r="H16" s="270"/>
      <c r="I16" s="270"/>
      <c r="J16" s="270"/>
      <c r="K16" s="270"/>
      <c r="L16" s="270"/>
      <c r="M16" s="270"/>
      <c r="N16" s="270"/>
      <c r="O16" s="270"/>
    </row>
    <row r="17" spans="1:15" ht="29" customHeight="1" thickBot="1">
      <c r="A17" s="364"/>
      <c r="B17" s="365"/>
      <c r="C17" s="365"/>
      <c r="D17" s="268">
        <f>IF(K17&lt;&gt;0,"Montant à répartir entre la contribution du demandeur ou des partenaires à la Section 2  :",0)</f>
        <v>0</v>
      </c>
      <c r="E17" s="268"/>
      <c r="F17" s="268"/>
      <c r="G17" s="268"/>
      <c r="H17" s="268"/>
      <c r="I17" s="268"/>
      <c r="J17" s="268"/>
      <c r="K17" s="266">
        <f>IF(AND((M28)=0,($I$161+$J$161=0)),0,IF(M28-($I$161+$J$161)&lt;&gt;0,M28-(I161+J161),0))</f>
        <v>0</v>
      </c>
      <c r="L17" s="267"/>
      <c r="M17" s="341" t="s">
        <v>157</v>
      </c>
      <c r="N17" s="341"/>
      <c r="O17" s="341"/>
    </row>
    <row r="18" spans="1:15" ht="27.5" customHeight="1" thickBot="1">
      <c r="A18" s="271" t="s">
        <v>16</v>
      </c>
      <c r="B18" s="271"/>
      <c r="C18" s="272"/>
      <c r="D18" s="273" t="s">
        <v>155</v>
      </c>
      <c r="E18" s="273"/>
      <c r="F18" s="273"/>
      <c r="G18" s="273"/>
      <c r="H18" s="273"/>
      <c r="I18" s="273"/>
      <c r="J18" s="273"/>
      <c r="K18" s="273"/>
      <c r="L18" s="274"/>
      <c r="M18" s="356"/>
      <c r="N18" s="357"/>
      <c r="O18" s="358"/>
    </row>
    <row r="19" spans="1:15" ht="23.25" customHeight="1">
      <c r="A19" s="271"/>
      <c r="B19" s="271"/>
      <c r="C19" s="271"/>
      <c r="D19" s="264" t="s">
        <v>17</v>
      </c>
      <c r="E19" s="264"/>
      <c r="F19" s="264"/>
      <c r="G19" s="264"/>
      <c r="H19" s="264"/>
      <c r="I19" s="264"/>
      <c r="J19" s="264"/>
      <c r="K19" s="264"/>
      <c r="L19" s="264"/>
      <c r="M19" s="269"/>
      <c r="N19" s="269"/>
      <c r="O19" s="269"/>
    </row>
    <row r="20" spans="1:15" ht="20" customHeight="1">
      <c r="A20" s="313" t="s">
        <v>19</v>
      </c>
      <c r="B20" s="313"/>
      <c r="C20" s="313"/>
      <c r="D20" s="265" t="s">
        <v>20</v>
      </c>
      <c r="E20" s="265"/>
      <c r="F20" s="265"/>
      <c r="G20" s="265"/>
      <c r="H20" s="265"/>
      <c r="I20" s="265"/>
      <c r="J20" s="265"/>
      <c r="K20" s="265"/>
      <c r="L20" s="265"/>
      <c r="M20" s="275"/>
      <c r="N20" s="275"/>
      <c r="O20" s="275"/>
    </row>
    <row r="21" spans="1:15" ht="20" customHeight="1">
      <c r="A21" s="313" t="s">
        <v>21</v>
      </c>
      <c r="B21" s="313"/>
      <c r="C21" s="313"/>
      <c r="D21" s="265" t="s">
        <v>20</v>
      </c>
      <c r="E21" s="265"/>
      <c r="F21" s="265"/>
      <c r="G21" s="265"/>
      <c r="H21" s="265"/>
      <c r="I21" s="265"/>
      <c r="J21" s="265"/>
      <c r="K21" s="265"/>
      <c r="L21" s="265"/>
      <c r="M21" s="275"/>
      <c r="N21" s="275"/>
      <c r="O21" s="275"/>
    </row>
    <row r="22" spans="1:15" ht="20" customHeight="1">
      <c r="A22" s="313" t="s">
        <v>22</v>
      </c>
      <c r="B22" s="313"/>
      <c r="C22" s="313"/>
      <c r="D22" s="265" t="s">
        <v>20</v>
      </c>
      <c r="E22" s="265"/>
      <c r="F22" s="265"/>
      <c r="G22" s="265"/>
      <c r="H22" s="265"/>
      <c r="I22" s="265"/>
      <c r="J22" s="265"/>
      <c r="K22" s="265"/>
      <c r="L22" s="265"/>
      <c r="M22" s="275"/>
      <c r="N22" s="275"/>
      <c r="O22" s="275"/>
    </row>
    <row r="23" spans="1:15" ht="20" customHeight="1">
      <c r="A23" s="313" t="s">
        <v>23</v>
      </c>
      <c r="B23" s="313"/>
      <c r="C23" s="313"/>
      <c r="D23" s="265" t="s">
        <v>20</v>
      </c>
      <c r="E23" s="265"/>
      <c r="F23" s="265"/>
      <c r="G23" s="265"/>
      <c r="H23" s="265"/>
      <c r="I23" s="265"/>
      <c r="J23" s="265"/>
      <c r="K23" s="265"/>
      <c r="L23" s="265"/>
      <c r="M23" s="275"/>
      <c r="N23" s="275"/>
      <c r="O23" s="275"/>
    </row>
    <row r="24" spans="1:15" ht="20" customHeight="1">
      <c r="A24" s="313" t="s">
        <v>24</v>
      </c>
      <c r="B24" s="313"/>
      <c r="C24" s="313"/>
      <c r="D24" s="265" t="s">
        <v>20</v>
      </c>
      <c r="E24" s="265"/>
      <c r="F24" s="265"/>
      <c r="G24" s="265"/>
      <c r="H24" s="265"/>
      <c r="I24" s="265"/>
      <c r="J24" s="265"/>
      <c r="K24" s="265"/>
      <c r="L24" s="265"/>
      <c r="M24" s="275"/>
      <c r="N24" s="275"/>
      <c r="O24" s="275"/>
    </row>
    <row r="25" spans="1:15" ht="20" customHeight="1">
      <c r="A25" s="313" t="s">
        <v>25</v>
      </c>
      <c r="B25" s="313"/>
      <c r="C25" s="313"/>
      <c r="D25" s="265" t="s">
        <v>20</v>
      </c>
      <c r="E25" s="265"/>
      <c r="F25" s="265"/>
      <c r="G25" s="265"/>
      <c r="H25" s="265"/>
      <c r="I25" s="265"/>
      <c r="J25" s="265"/>
      <c r="K25" s="265"/>
      <c r="L25" s="265"/>
      <c r="M25" s="275"/>
      <c r="N25" s="275"/>
      <c r="O25" s="275"/>
    </row>
    <row r="26" spans="1:15" ht="20" customHeight="1">
      <c r="A26" s="313" t="s">
        <v>26</v>
      </c>
      <c r="B26" s="313"/>
      <c r="C26" s="313"/>
      <c r="D26" s="265" t="s">
        <v>20</v>
      </c>
      <c r="E26" s="265"/>
      <c r="F26" s="265"/>
      <c r="G26" s="265"/>
      <c r="H26" s="265"/>
      <c r="I26" s="265"/>
      <c r="J26" s="265"/>
      <c r="K26" s="265"/>
      <c r="L26" s="265"/>
      <c r="M26" s="275"/>
      <c r="N26" s="275"/>
      <c r="O26" s="275"/>
    </row>
    <row r="27" spans="1:15" ht="20" customHeight="1" thickBot="1">
      <c r="A27" s="314" t="s">
        <v>27</v>
      </c>
      <c r="B27" s="314"/>
      <c r="C27" s="314"/>
      <c r="D27" s="265" t="s">
        <v>20</v>
      </c>
      <c r="E27" s="265"/>
      <c r="F27" s="265"/>
      <c r="G27" s="265"/>
      <c r="H27" s="265"/>
      <c r="I27" s="265"/>
      <c r="J27" s="265"/>
      <c r="K27" s="265"/>
      <c r="L27" s="265"/>
      <c r="M27" s="275"/>
      <c r="N27" s="275"/>
      <c r="O27" s="275"/>
    </row>
    <row r="28" spans="1:15" ht="22.5" customHeight="1" thickBot="1">
      <c r="A28" s="360" t="s">
        <v>162</v>
      </c>
      <c r="B28" s="361"/>
      <c r="C28" s="361"/>
      <c r="D28" s="361"/>
      <c r="E28" s="361"/>
      <c r="F28" s="361"/>
      <c r="G28" s="361"/>
      <c r="H28" s="361"/>
      <c r="I28" s="361"/>
      <c r="J28" s="361"/>
      <c r="K28" s="361"/>
      <c r="L28" s="361"/>
      <c r="M28" s="295">
        <f>SUM(M17:M27)</f>
        <v>0</v>
      </c>
      <c r="N28" s="295"/>
      <c r="O28" s="295"/>
    </row>
    <row r="29" spans="1:15" ht="21" customHeight="1">
      <c r="A29" s="318" t="s">
        <v>232</v>
      </c>
      <c r="B29" s="319"/>
      <c r="C29" s="319"/>
      <c r="D29" s="319"/>
      <c r="E29" s="319"/>
      <c r="F29" s="319"/>
      <c r="G29" s="319"/>
      <c r="H29" s="319"/>
      <c r="I29" s="319"/>
      <c r="J29" s="319"/>
      <c r="K29" s="319"/>
      <c r="L29" s="320"/>
      <c r="M29" s="295">
        <f>M161</f>
        <v>0</v>
      </c>
      <c r="N29" s="295"/>
      <c r="O29" s="295"/>
    </row>
    <row r="30" spans="1:15" ht="35.25" customHeight="1">
      <c r="A30" s="260" t="s">
        <v>151</v>
      </c>
      <c r="B30" s="335"/>
      <c r="C30" s="261"/>
      <c r="D30" s="260" t="s">
        <v>28</v>
      </c>
      <c r="E30" s="335"/>
      <c r="F30" s="261"/>
      <c r="G30" s="313" t="s">
        <v>29</v>
      </c>
      <c r="H30" s="313"/>
      <c r="I30" s="313"/>
      <c r="J30" s="260" t="s">
        <v>30</v>
      </c>
      <c r="K30" s="261"/>
      <c r="L30" s="54" t="s">
        <v>31</v>
      </c>
      <c r="M30" s="283">
        <f>IF(L157&lt;&gt;(M31+M32+M33+M34),"Montant d'autre contribution gouvernementale à ventilé à la Section 2 de "&amp;M31+M32+M33+M34-L157&amp;" $",0)</f>
        <v>0</v>
      </c>
      <c r="N30" s="283"/>
      <c r="O30" s="283"/>
    </row>
    <row r="31" spans="1:15" ht="24" customHeight="1">
      <c r="A31" s="284" t="s">
        <v>5</v>
      </c>
      <c r="B31" s="285"/>
      <c r="C31" s="286"/>
      <c r="D31" s="321"/>
      <c r="E31" s="322"/>
      <c r="F31" s="323"/>
      <c r="G31" s="287"/>
      <c r="H31" s="287"/>
      <c r="I31" s="287"/>
      <c r="J31" s="284" t="s">
        <v>5</v>
      </c>
      <c r="K31" s="286"/>
      <c r="L31" s="105" t="s">
        <v>5</v>
      </c>
      <c r="M31" s="294"/>
      <c r="N31" s="294"/>
      <c r="O31" s="294"/>
    </row>
    <row r="32" spans="1:15" ht="24" customHeight="1">
      <c r="A32" s="284" t="s">
        <v>5</v>
      </c>
      <c r="B32" s="285"/>
      <c r="C32" s="286"/>
      <c r="D32" s="321"/>
      <c r="E32" s="322"/>
      <c r="F32" s="323"/>
      <c r="G32" s="287"/>
      <c r="H32" s="287"/>
      <c r="I32" s="287"/>
      <c r="J32" s="284" t="s">
        <v>5</v>
      </c>
      <c r="K32" s="286"/>
      <c r="L32" s="105" t="s">
        <v>5</v>
      </c>
      <c r="M32" s="294"/>
      <c r="N32" s="294"/>
      <c r="O32" s="294"/>
    </row>
    <row r="33" spans="1:16" ht="24" customHeight="1">
      <c r="A33" s="284" t="s">
        <v>5</v>
      </c>
      <c r="B33" s="285"/>
      <c r="C33" s="286"/>
      <c r="D33" s="321"/>
      <c r="E33" s="322"/>
      <c r="F33" s="323"/>
      <c r="G33" s="321"/>
      <c r="H33" s="322"/>
      <c r="I33" s="323"/>
      <c r="J33" s="284" t="s">
        <v>5</v>
      </c>
      <c r="K33" s="286"/>
      <c r="L33" s="105" t="s">
        <v>5</v>
      </c>
      <c r="M33" s="294"/>
      <c r="N33" s="294"/>
      <c r="O33" s="294"/>
    </row>
    <row r="34" spans="1:16" ht="24" customHeight="1">
      <c r="A34" s="284" t="s">
        <v>5</v>
      </c>
      <c r="B34" s="285"/>
      <c r="C34" s="286"/>
      <c r="D34" s="321"/>
      <c r="E34" s="322"/>
      <c r="F34" s="323"/>
      <c r="G34" s="321"/>
      <c r="H34" s="322"/>
      <c r="I34" s="323"/>
      <c r="J34" s="284" t="s">
        <v>5</v>
      </c>
      <c r="K34" s="286"/>
      <c r="L34" s="105" t="s">
        <v>5</v>
      </c>
      <c r="M34" s="294"/>
      <c r="N34" s="294"/>
      <c r="O34" s="294"/>
    </row>
    <row r="35" spans="1:16" ht="20.25" customHeight="1">
      <c r="A35" s="344" t="s">
        <v>32</v>
      </c>
      <c r="B35" s="344"/>
      <c r="C35" s="344"/>
      <c r="D35" s="344"/>
      <c r="E35" s="344"/>
      <c r="F35" s="344"/>
      <c r="G35" s="344"/>
      <c r="H35" s="344"/>
      <c r="I35" s="344"/>
      <c r="J35" s="344"/>
      <c r="K35" s="344"/>
      <c r="L35" s="345"/>
      <c r="M35" s="293">
        <f>M28+M29+M31+M32+M33+M34</f>
        <v>0</v>
      </c>
      <c r="N35" s="293"/>
      <c r="O35" s="293"/>
    </row>
    <row r="36" spans="1:16" ht="17.25" customHeight="1">
      <c r="C36" s="280">
        <f>IF(AND((M28+M29+M31+M32+M33+M34-N161)&lt;2,(M28+M29+M31+M32+M33+M34-N161)&gt;-2),0,"Attention ! La somme de l'aide demandée au programme, la contribution du demandeur ou des partenaires doit égaler le coût total du projet indiqué à la section 2.")</f>
        <v>0</v>
      </c>
      <c r="D36" s="280"/>
      <c r="E36" s="280"/>
      <c r="F36" s="280"/>
      <c r="G36" s="280"/>
      <c r="H36" s="280"/>
      <c r="I36" s="280"/>
      <c r="J36" s="280"/>
      <c r="K36" s="280"/>
      <c r="L36" s="280"/>
      <c r="M36" s="280"/>
      <c r="N36" s="280"/>
    </row>
    <row r="37" spans="1:16" s="32" customFormat="1" ht="20.149999999999999" customHeight="1">
      <c r="A37" s="291" t="s">
        <v>33</v>
      </c>
      <c r="B37" s="291"/>
      <c r="C37" s="291"/>
      <c r="D37" s="291"/>
      <c r="E37" s="291"/>
      <c r="F37" s="291"/>
      <c r="G37" s="291"/>
      <c r="H37" s="291"/>
      <c r="I37" s="291"/>
      <c r="J37" s="291"/>
      <c r="K37" s="291"/>
      <c r="L37" s="291"/>
      <c r="M37" s="291"/>
      <c r="N37" s="291"/>
      <c r="O37" s="291"/>
    </row>
    <row r="38" spans="1:16">
      <c r="A38" s="291"/>
      <c r="B38" s="291"/>
      <c r="C38" s="291"/>
      <c r="D38" s="291"/>
      <c r="E38" s="291"/>
      <c r="F38" s="291"/>
      <c r="G38" s="291"/>
      <c r="H38" s="291"/>
      <c r="I38" s="291"/>
      <c r="J38" s="291"/>
      <c r="K38" s="291"/>
      <c r="L38" s="291"/>
      <c r="M38" s="291"/>
      <c r="N38" s="291"/>
      <c r="O38" s="291"/>
    </row>
    <row r="39" spans="1:16" s="34" customFormat="1" ht="17.149999999999999" customHeight="1">
      <c r="A39" s="292" t="s">
        <v>327</v>
      </c>
      <c r="B39" s="292"/>
      <c r="C39" s="292"/>
      <c r="D39" s="292"/>
      <c r="E39" s="292"/>
      <c r="F39" s="292"/>
      <c r="G39" s="292"/>
      <c r="H39" s="292"/>
      <c r="I39" s="292"/>
      <c r="J39" s="292"/>
      <c r="K39" s="292"/>
      <c r="L39" s="292"/>
      <c r="M39" s="292"/>
      <c r="N39" s="292"/>
      <c r="O39" s="292"/>
    </row>
    <row r="40" spans="1:16" s="34" customFormat="1" ht="28.25" customHeight="1">
      <c r="A40" s="368" t="s">
        <v>35</v>
      </c>
      <c r="B40" s="369"/>
      <c r="C40" s="366" t="s">
        <v>147</v>
      </c>
      <c r="D40" s="338" t="s">
        <v>36</v>
      </c>
      <c r="E40" s="338" t="s">
        <v>37</v>
      </c>
      <c r="F40" s="338" t="s">
        <v>38</v>
      </c>
      <c r="G40" s="338" t="s">
        <v>39</v>
      </c>
      <c r="H40" s="338" t="s">
        <v>146</v>
      </c>
      <c r="I40" s="248" t="s">
        <v>328</v>
      </c>
      <c r="J40" s="248" t="s">
        <v>329</v>
      </c>
      <c r="K40" s="248"/>
      <c r="L40" s="289" t="s">
        <v>201</v>
      </c>
      <c r="M40" s="277" t="s">
        <v>40</v>
      </c>
      <c r="N40" s="276" t="s">
        <v>18</v>
      </c>
      <c r="O40" s="276"/>
    </row>
    <row r="41" spans="1:16" s="34" customFormat="1" ht="26.5" customHeight="1">
      <c r="A41" s="370"/>
      <c r="B41" s="371"/>
      <c r="C41" s="367"/>
      <c r="D41" s="339"/>
      <c r="E41" s="339"/>
      <c r="F41" s="339"/>
      <c r="G41" s="339"/>
      <c r="H41" s="339"/>
      <c r="I41" s="248"/>
      <c r="J41" s="248"/>
      <c r="K41" s="248"/>
      <c r="L41" s="290"/>
      <c r="M41" s="278"/>
      <c r="N41" s="276"/>
      <c r="O41" s="276"/>
    </row>
    <row r="42" spans="1:16" s="34" customFormat="1" ht="14.4" customHeight="1">
      <c r="A42" s="262"/>
      <c r="B42" s="263"/>
      <c r="C42" s="101" t="s">
        <v>5</v>
      </c>
      <c r="D42" s="102"/>
      <c r="E42" s="183"/>
      <c r="F42" s="109">
        <f>D42*E42</f>
        <v>0</v>
      </c>
      <c r="G42" s="103"/>
      <c r="H42" s="110">
        <f t="shared" ref="H42:H58" si="0">G42/7</f>
        <v>0</v>
      </c>
      <c r="I42" s="182"/>
      <c r="J42" s="281"/>
      <c r="K42" s="282"/>
      <c r="L42" s="104"/>
      <c r="M42" s="111">
        <f>N42-(I42+J42+L42)</f>
        <v>0</v>
      </c>
      <c r="N42" s="336">
        <f t="shared" ref="N42:N58" si="1">ROUND((D42+F42)*G42,0)</f>
        <v>0</v>
      </c>
      <c r="O42" s="337"/>
      <c r="P42" s="43"/>
    </row>
    <row r="43" spans="1:16" s="34" customFormat="1" ht="14.4" customHeight="1">
      <c r="A43" s="262"/>
      <c r="B43" s="263"/>
      <c r="C43" s="101" t="s">
        <v>5</v>
      </c>
      <c r="D43" s="102"/>
      <c r="E43" s="183"/>
      <c r="F43" s="109">
        <f t="shared" ref="F43:F58" si="2">D43*E43</f>
        <v>0</v>
      </c>
      <c r="G43" s="103"/>
      <c r="H43" s="110">
        <f t="shared" si="0"/>
        <v>0</v>
      </c>
      <c r="I43" s="182"/>
      <c r="J43" s="281"/>
      <c r="K43" s="282"/>
      <c r="L43" s="104"/>
      <c r="M43" s="111">
        <f t="shared" ref="M43:M77" si="3">N43-(I43+J43+L43)</f>
        <v>0</v>
      </c>
      <c r="N43" s="336">
        <f t="shared" si="1"/>
        <v>0</v>
      </c>
      <c r="O43" s="337"/>
      <c r="P43" s="43"/>
    </row>
    <row r="44" spans="1:16" s="34" customFormat="1" ht="14.4" customHeight="1">
      <c r="A44" s="262"/>
      <c r="B44" s="263"/>
      <c r="C44" s="101" t="s">
        <v>5</v>
      </c>
      <c r="D44" s="102"/>
      <c r="E44" s="183"/>
      <c r="F44" s="109">
        <f t="shared" si="2"/>
        <v>0</v>
      </c>
      <c r="G44" s="103"/>
      <c r="H44" s="110">
        <f t="shared" si="0"/>
        <v>0</v>
      </c>
      <c r="I44" s="182"/>
      <c r="J44" s="281"/>
      <c r="K44" s="282"/>
      <c r="L44" s="104"/>
      <c r="M44" s="111">
        <f t="shared" si="3"/>
        <v>0</v>
      </c>
      <c r="N44" s="336">
        <f t="shared" si="1"/>
        <v>0</v>
      </c>
      <c r="O44" s="337"/>
      <c r="P44" s="43"/>
    </row>
    <row r="45" spans="1:16" s="34" customFormat="1" ht="14.4" customHeight="1">
      <c r="A45" s="262"/>
      <c r="B45" s="263"/>
      <c r="C45" s="101" t="s">
        <v>5</v>
      </c>
      <c r="D45" s="102"/>
      <c r="E45" s="183"/>
      <c r="F45" s="109">
        <f t="shared" si="2"/>
        <v>0</v>
      </c>
      <c r="G45" s="103"/>
      <c r="H45" s="110">
        <f t="shared" si="0"/>
        <v>0</v>
      </c>
      <c r="I45" s="182"/>
      <c r="J45" s="281"/>
      <c r="K45" s="282"/>
      <c r="L45" s="104"/>
      <c r="M45" s="111">
        <f t="shared" si="3"/>
        <v>0</v>
      </c>
      <c r="N45" s="336">
        <f t="shared" si="1"/>
        <v>0</v>
      </c>
      <c r="O45" s="337"/>
      <c r="P45" s="43"/>
    </row>
    <row r="46" spans="1:16" s="34" customFormat="1" ht="14.4" customHeight="1">
      <c r="A46" s="262"/>
      <c r="B46" s="263"/>
      <c r="C46" s="101" t="s">
        <v>5</v>
      </c>
      <c r="D46" s="102"/>
      <c r="E46" s="183"/>
      <c r="F46" s="109">
        <f t="shared" si="2"/>
        <v>0</v>
      </c>
      <c r="G46" s="103"/>
      <c r="H46" s="110">
        <f t="shared" si="0"/>
        <v>0</v>
      </c>
      <c r="I46" s="182"/>
      <c r="J46" s="281"/>
      <c r="K46" s="282"/>
      <c r="L46" s="104"/>
      <c r="M46" s="111">
        <f t="shared" si="3"/>
        <v>0</v>
      </c>
      <c r="N46" s="288">
        <f t="shared" si="1"/>
        <v>0</v>
      </c>
      <c r="O46" s="288"/>
      <c r="P46" s="43"/>
    </row>
    <row r="47" spans="1:16" s="34" customFormat="1" ht="14.4" customHeight="1">
      <c r="A47" s="262"/>
      <c r="B47" s="263"/>
      <c r="C47" s="101" t="s">
        <v>5</v>
      </c>
      <c r="D47" s="102"/>
      <c r="E47" s="183"/>
      <c r="F47" s="109">
        <f t="shared" si="2"/>
        <v>0</v>
      </c>
      <c r="G47" s="103"/>
      <c r="H47" s="110">
        <f t="shared" si="0"/>
        <v>0</v>
      </c>
      <c r="I47" s="182"/>
      <c r="J47" s="281"/>
      <c r="K47" s="282"/>
      <c r="L47" s="104"/>
      <c r="M47" s="111">
        <f t="shared" si="3"/>
        <v>0</v>
      </c>
      <c r="N47" s="288">
        <f t="shared" si="1"/>
        <v>0</v>
      </c>
      <c r="O47" s="288"/>
      <c r="P47" s="43"/>
    </row>
    <row r="48" spans="1:16" s="34" customFormat="1" ht="14.4" customHeight="1">
      <c r="A48" s="262"/>
      <c r="B48" s="263"/>
      <c r="C48" s="101" t="s">
        <v>5</v>
      </c>
      <c r="D48" s="102"/>
      <c r="E48" s="183"/>
      <c r="F48" s="109">
        <f t="shared" si="2"/>
        <v>0</v>
      </c>
      <c r="G48" s="103"/>
      <c r="H48" s="110">
        <f t="shared" si="0"/>
        <v>0</v>
      </c>
      <c r="I48" s="182"/>
      <c r="J48" s="281"/>
      <c r="K48" s="282"/>
      <c r="L48" s="104"/>
      <c r="M48" s="111">
        <f t="shared" si="3"/>
        <v>0</v>
      </c>
      <c r="N48" s="288">
        <f t="shared" si="1"/>
        <v>0</v>
      </c>
      <c r="O48" s="288"/>
      <c r="P48" s="43"/>
    </row>
    <row r="49" spans="1:16" s="34" customFormat="1" ht="14.4" customHeight="1">
      <c r="A49" s="262"/>
      <c r="B49" s="263"/>
      <c r="C49" s="101" t="s">
        <v>5</v>
      </c>
      <c r="D49" s="102"/>
      <c r="E49" s="183"/>
      <c r="F49" s="109">
        <f t="shared" si="2"/>
        <v>0</v>
      </c>
      <c r="G49" s="103"/>
      <c r="H49" s="110">
        <f t="shared" si="0"/>
        <v>0</v>
      </c>
      <c r="I49" s="182"/>
      <c r="J49" s="281"/>
      <c r="K49" s="282"/>
      <c r="L49" s="104"/>
      <c r="M49" s="111">
        <f t="shared" si="3"/>
        <v>0</v>
      </c>
      <c r="N49" s="288">
        <f t="shared" si="1"/>
        <v>0</v>
      </c>
      <c r="O49" s="288"/>
      <c r="P49" s="43"/>
    </row>
    <row r="50" spans="1:16" s="34" customFormat="1" ht="14.4" customHeight="1">
      <c r="A50" s="262"/>
      <c r="B50" s="263"/>
      <c r="C50" s="101" t="s">
        <v>5</v>
      </c>
      <c r="D50" s="102"/>
      <c r="E50" s="183"/>
      <c r="F50" s="109">
        <f t="shared" si="2"/>
        <v>0</v>
      </c>
      <c r="G50" s="103"/>
      <c r="H50" s="110">
        <f t="shared" si="0"/>
        <v>0</v>
      </c>
      <c r="I50" s="182"/>
      <c r="J50" s="281"/>
      <c r="K50" s="282"/>
      <c r="L50" s="104"/>
      <c r="M50" s="111">
        <f t="shared" si="3"/>
        <v>0</v>
      </c>
      <c r="N50" s="288">
        <f t="shared" si="1"/>
        <v>0</v>
      </c>
      <c r="O50" s="288"/>
      <c r="P50" s="43"/>
    </row>
    <row r="51" spans="1:16" s="34" customFormat="1" ht="14.4" customHeight="1">
      <c r="A51" s="262"/>
      <c r="B51" s="263"/>
      <c r="C51" s="101" t="s">
        <v>5</v>
      </c>
      <c r="D51" s="102"/>
      <c r="E51" s="183"/>
      <c r="F51" s="109">
        <f t="shared" si="2"/>
        <v>0</v>
      </c>
      <c r="G51" s="103"/>
      <c r="H51" s="110">
        <f t="shared" si="0"/>
        <v>0</v>
      </c>
      <c r="I51" s="182"/>
      <c r="J51" s="281"/>
      <c r="K51" s="282"/>
      <c r="L51" s="104"/>
      <c r="M51" s="111">
        <f t="shared" si="3"/>
        <v>0</v>
      </c>
      <c r="N51" s="288">
        <f t="shared" si="1"/>
        <v>0</v>
      </c>
      <c r="O51" s="288"/>
      <c r="P51" s="43"/>
    </row>
    <row r="52" spans="1:16" s="34" customFormat="1" ht="14.4" customHeight="1">
      <c r="A52" s="262"/>
      <c r="B52" s="263"/>
      <c r="C52" s="101" t="s">
        <v>5</v>
      </c>
      <c r="D52" s="102"/>
      <c r="E52" s="183"/>
      <c r="F52" s="109">
        <f t="shared" si="2"/>
        <v>0</v>
      </c>
      <c r="G52" s="103"/>
      <c r="H52" s="110">
        <f t="shared" si="0"/>
        <v>0</v>
      </c>
      <c r="I52" s="182"/>
      <c r="J52" s="281"/>
      <c r="K52" s="282"/>
      <c r="L52" s="104"/>
      <c r="M52" s="111">
        <f t="shared" si="3"/>
        <v>0</v>
      </c>
      <c r="N52" s="288">
        <f t="shared" si="1"/>
        <v>0</v>
      </c>
      <c r="O52" s="288"/>
      <c r="P52" s="43"/>
    </row>
    <row r="53" spans="1:16" s="34" customFormat="1" ht="14.4" customHeight="1">
      <c r="A53" s="262"/>
      <c r="B53" s="263"/>
      <c r="C53" s="101" t="s">
        <v>5</v>
      </c>
      <c r="D53" s="102"/>
      <c r="E53" s="183"/>
      <c r="F53" s="109">
        <f t="shared" si="2"/>
        <v>0</v>
      </c>
      <c r="G53" s="103"/>
      <c r="H53" s="110">
        <f t="shared" si="0"/>
        <v>0</v>
      </c>
      <c r="I53" s="182"/>
      <c r="J53" s="281"/>
      <c r="K53" s="282"/>
      <c r="L53" s="104"/>
      <c r="M53" s="111">
        <f t="shared" si="3"/>
        <v>0</v>
      </c>
      <c r="N53" s="288">
        <f t="shared" si="1"/>
        <v>0</v>
      </c>
      <c r="O53" s="288"/>
      <c r="P53" s="43"/>
    </row>
    <row r="54" spans="1:16" s="34" customFormat="1" ht="14.4" customHeight="1">
      <c r="A54" s="262"/>
      <c r="B54" s="263"/>
      <c r="C54" s="101" t="s">
        <v>5</v>
      </c>
      <c r="D54" s="102"/>
      <c r="E54" s="183"/>
      <c r="F54" s="109">
        <f t="shared" si="2"/>
        <v>0</v>
      </c>
      <c r="G54" s="103"/>
      <c r="H54" s="110">
        <f t="shared" si="0"/>
        <v>0</v>
      </c>
      <c r="I54" s="182"/>
      <c r="J54" s="281"/>
      <c r="K54" s="282"/>
      <c r="L54" s="104"/>
      <c r="M54" s="111">
        <f t="shared" si="3"/>
        <v>0</v>
      </c>
      <c r="N54" s="288">
        <f t="shared" si="1"/>
        <v>0</v>
      </c>
      <c r="O54" s="288"/>
      <c r="P54" s="43"/>
    </row>
    <row r="55" spans="1:16" s="34" customFormat="1" ht="14.4" customHeight="1">
      <c r="A55" s="262"/>
      <c r="B55" s="263"/>
      <c r="C55" s="101" t="s">
        <v>5</v>
      </c>
      <c r="D55" s="102"/>
      <c r="E55" s="183"/>
      <c r="F55" s="109">
        <f t="shared" si="2"/>
        <v>0</v>
      </c>
      <c r="G55" s="103"/>
      <c r="H55" s="110">
        <f t="shared" si="0"/>
        <v>0</v>
      </c>
      <c r="I55" s="182"/>
      <c r="J55" s="281"/>
      <c r="K55" s="282"/>
      <c r="L55" s="104"/>
      <c r="M55" s="111">
        <f t="shared" si="3"/>
        <v>0</v>
      </c>
      <c r="N55" s="288">
        <f t="shared" si="1"/>
        <v>0</v>
      </c>
      <c r="O55" s="288"/>
      <c r="P55" s="43"/>
    </row>
    <row r="56" spans="1:16" s="34" customFormat="1" ht="14.4" customHeight="1">
      <c r="A56" s="262"/>
      <c r="B56" s="263"/>
      <c r="C56" s="101" t="s">
        <v>5</v>
      </c>
      <c r="D56" s="102"/>
      <c r="E56" s="183"/>
      <c r="F56" s="109">
        <f t="shared" si="2"/>
        <v>0</v>
      </c>
      <c r="G56" s="103"/>
      <c r="H56" s="110">
        <f t="shared" si="0"/>
        <v>0</v>
      </c>
      <c r="I56" s="182"/>
      <c r="J56" s="281"/>
      <c r="K56" s="282"/>
      <c r="L56" s="104"/>
      <c r="M56" s="111">
        <f t="shared" si="3"/>
        <v>0</v>
      </c>
      <c r="N56" s="288">
        <f t="shared" si="1"/>
        <v>0</v>
      </c>
      <c r="O56" s="288"/>
      <c r="P56" s="43"/>
    </row>
    <row r="57" spans="1:16" s="34" customFormat="1" ht="14.4" customHeight="1">
      <c r="A57" s="262"/>
      <c r="B57" s="263"/>
      <c r="C57" s="101" t="s">
        <v>5</v>
      </c>
      <c r="D57" s="102"/>
      <c r="E57" s="183"/>
      <c r="F57" s="109">
        <f t="shared" si="2"/>
        <v>0</v>
      </c>
      <c r="G57" s="103"/>
      <c r="H57" s="110">
        <f t="shared" si="0"/>
        <v>0</v>
      </c>
      <c r="I57" s="182"/>
      <c r="J57" s="281"/>
      <c r="K57" s="282"/>
      <c r="L57" s="104"/>
      <c r="M57" s="111">
        <f t="shared" si="3"/>
        <v>0</v>
      </c>
      <c r="N57" s="288">
        <f t="shared" si="1"/>
        <v>0</v>
      </c>
      <c r="O57" s="288"/>
      <c r="P57" s="43"/>
    </row>
    <row r="58" spans="1:16" s="34" customFormat="1" ht="14.4" customHeight="1">
      <c r="A58" s="262"/>
      <c r="B58" s="263"/>
      <c r="C58" s="101" t="s">
        <v>5</v>
      </c>
      <c r="D58" s="102"/>
      <c r="E58" s="183"/>
      <c r="F58" s="109">
        <f t="shared" si="2"/>
        <v>0</v>
      </c>
      <c r="G58" s="103"/>
      <c r="H58" s="110">
        <f t="shared" si="0"/>
        <v>0</v>
      </c>
      <c r="I58" s="182"/>
      <c r="J58" s="281"/>
      <c r="K58" s="282"/>
      <c r="L58" s="104"/>
      <c r="M58" s="111">
        <f t="shared" si="3"/>
        <v>0</v>
      </c>
      <c r="N58" s="288">
        <f t="shared" si="1"/>
        <v>0</v>
      </c>
      <c r="O58" s="288"/>
      <c r="P58" s="43"/>
    </row>
    <row r="59" spans="1:16" s="34" customFormat="1" ht="18" customHeight="1">
      <c r="A59" s="383" t="s">
        <v>202</v>
      </c>
      <c r="B59" s="383"/>
      <c r="C59" s="383"/>
      <c r="D59" s="383"/>
      <c r="E59" s="383"/>
      <c r="F59" s="383"/>
      <c r="G59" s="383"/>
      <c r="H59" s="383"/>
      <c r="I59" s="383"/>
      <c r="J59" s="383"/>
      <c r="K59" s="383"/>
      <c r="L59" s="383"/>
      <c r="M59" s="383"/>
      <c r="N59" s="383"/>
      <c r="O59" s="383"/>
    </row>
    <row r="60" spans="1:16" s="34" customFormat="1" ht="14.4" customHeight="1">
      <c r="A60" s="262"/>
      <c r="B60" s="263"/>
      <c r="C60" s="101" t="s">
        <v>5</v>
      </c>
      <c r="D60" s="279"/>
      <c r="E60" s="279"/>
      <c r="F60" s="279"/>
      <c r="G60" s="279"/>
      <c r="H60" s="279"/>
      <c r="I60" s="182"/>
      <c r="J60" s="281"/>
      <c r="K60" s="282"/>
      <c r="L60" s="184"/>
      <c r="M60" s="111">
        <f t="shared" si="3"/>
        <v>0</v>
      </c>
      <c r="N60" s="294"/>
      <c r="O60" s="294"/>
    </row>
    <row r="61" spans="1:16" s="34" customFormat="1" ht="14.4" customHeight="1">
      <c r="A61" s="262"/>
      <c r="B61" s="263"/>
      <c r="C61" s="101" t="s">
        <v>5</v>
      </c>
      <c r="D61" s="279"/>
      <c r="E61" s="279"/>
      <c r="F61" s="279"/>
      <c r="G61" s="279"/>
      <c r="H61" s="279"/>
      <c r="I61" s="182"/>
      <c r="J61" s="281"/>
      <c r="K61" s="282"/>
      <c r="L61" s="184"/>
      <c r="M61" s="111">
        <f t="shared" si="3"/>
        <v>0</v>
      </c>
      <c r="N61" s="294"/>
      <c r="O61" s="294"/>
    </row>
    <row r="62" spans="1:16" s="34" customFormat="1" ht="14.4" customHeight="1">
      <c r="A62" s="262"/>
      <c r="B62" s="263"/>
      <c r="C62" s="101" t="s">
        <v>5</v>
      </c>
      <c r="D62" s="279"/>
      <c r="E62" s="279"/>
      <c r="F62" s="279"/>
      <c r="G62" s="279"/>
      <c r="H62" s="279"/>
      <c r="I62" s="182"/>
      <c r="J62" s="281"/>
      <c r="K62" s="282"/>
      <c r="L62" s="184"/>
      <c r="M62" s="111">
        <f t="shared" si="3"/>
        <v>0</v>
      </c>
      <c r="N62" s="294"/>
      <c r="O62" s="294"/>
    </row>
    <row r="63" spans="1:16" s="34" customFormat="1" ht="14.4" customHeight="1">
      <c r="A63" s="262"/>
      <c r="B63" s="263"/>
      <c r="C63" s="101" t="s">
        <v>5</v>
      </c>
      <c r="D63" s="279"/>
      <c r="E63" s="279"/>
      <c r="F63" s="279"/>
      <c r="G63" s="279"/>
      <c r="H63" s="279"/>
      <c r="I63" s="182"/>
      <c r="J63" s="281"/>
      <c r="K63" s="282"/>
      <c r="L63" s="184"/>
      <c r="M63" s="111">
        <f>N63-(I63+J63+L63)</f>
        <v>0</v>
      </c>
      <c r="N63" s="294"/>
      <c r="O63" s="294"/>
    </row>
    <row r="64" spans="1:16" s="34" customFormat="1" ht="14.4" customHeight="1">
      <c r="A64" s="262"/>
      <c r="B64" s="263"/>
      <c r="C64" s="101" t="s">
        <v>5</v>
      </c>
      <c r="D64" s="279"/>
      <c r="E64" s="279"/>
      <c r="F64" s="279"/>
      <c r="G64" s="279"/>
      <c r="H64" s="279"/>
      <c r="I64" s="182"/>
      <c r="J64" s="281"/>
      <c r="K64" s="282"/>
      <c r="L64" s="184"/>
      <c r="M64" s="111">
        <f>N64-(I64+J64+L64)</f>
        <v>0</v>
      </c>
      <c r="N64" s="294"/>
      <c r="O64" s="294"/>
    </row>
    <row r="65" spans="1:15" s="34" customFormat="1" ht="14.4" customHeight="1">
      <c r="A65" s="262"/>
      <c r="B65" s="263"/>
      <c r="C65" s="101" t="s">
        <v>5</v>
      </c>
      <c r="D65" s="279"/>
      <c r="E65" s="279"/>
      <c r="F65" s="279"/>
      <c r="G65" s="279"/>
      <c r="H65" s="279"/>
      <c r="I65" s="182"/>
      <c r="J65" s="281"/>
      <c r="K65" s="282"/>
      <c r="L65" s="184"/>
      <c r="M65" s="111">
        <f t="shared" si="3"/>
        <v>0</v>
      </c>
      <c r="N65" s="294"/>
      <c r="O65" s="294"/>
    </row>
    <row r="66" spans="1:15" s="34" customFormat="1" ht="14.4" customHeight="1">
      <c r="A66" s="262"/>
      <c r="B66" s="263"/>
      <c r="C66" s="101" t="s">
        <v>5</v>
      </c>
      <c r="D66" s="279"/>
      <c r="E66" s="279"/>
      <c r="F66" s="279"/>
      <c r="G66" s="279"/>
      <c r="H66" s="279"/>
      <c r="I66" s="182"/>
      <c r="J66" s="281"/>
      <c r="K66" s="282"/>
      <c r="L66" s="184"/>
      <c r="M66" s="111">
        <f t="shared" si="3"/>
        <v>0</v>
      </c>
      <c r="N66" s="294"/>
      <c r="O66" s="294"/>
    </row>
    <row r="67" spans="1:15" s="34" customFormat="1" ht="14.4" customHeight="1">
      <c r="A67" s="262"/>
      <c r="B67" s="263"/>
      <c r="C67" s="101" t="s">
        <v>5</v>
      </c>
      <c r="D67" s="279"/>
      <c r="E67" s="279"/>
      <c r="F67" s="279"/>
      <c r="G67" s="279"/>
      <c r="H67" s="279"/>
      <c r="I67" s="182"/>
      <c r="J67" s="281"/>
      <c r="K67" s="282"/>
      <c r="L67" s="184"/>
      <c r="M67" s="111">
        <f t="shared" si="3"/>
        <v>0</v>
      </c>
      <c r="N67" s="294"/>
      <c r="O67" s="294"/>
    </row>
    <row r="68" spans="1:15" s="34" customFormat="1" ht="14.4" customHeight="1">
      <c r="A68" s="262"/>
      <c r="B68" s="263"/>
      <c r="C68" s="101" t="s">
        <v>5</v>
      </c>
      <c r="D68" s="279"/>
      <c r="E68" s="279"/>
      <c r="F68" s="279"/>
      <c r="G68" s="279"/>
      <c r="H68" s="279"/>
      <c r="I68" s="182"/>
      <c r="J68" s="281"/>
      <c r="K68" s="282"/>
      <c r="L68" s="184"/>
      <c r="M68" s="111">
        <f t="shared" si="3"/>
        <v>0</v>
      </c>
      <c r="N68" s="294"/>
      <c r="O68" s="294"/>
    </row>
    <row r="69" spans="1:15" s="34" customFormat="1" ht="14.4" customHeight="1">
      <c r="A69" s="262"/>
      <c r="B69" s="263"/>
      <c r="C69" s="101" t="s">
        <v>5</v>
      </c>
      <c r="D69" s="279"/>
      <c r="E69" s="279"/>
      <c r="F69" s="279"/>
      <c r="G69" s="279"/>
      <c r="H69" s="279"/>
      <c r="I69" s="182"/>
      <c r="J69" s="281"/>
      <c r="K69" s="282"/>
      <c r="L69" s="184"/>
      <c r="M69" s="111">
        <f t="shared" si="3"/>
        <v>0</v>
      </c>
      <c r="N69" s="294"/>
      <c r="O69" s="294"/>
    </row>
    <row r="70" spans="1:15" s="34" customFormat="1" ht="14.4" customHeight="1">
      <c r="A70" s="262"/>
      <c r="B70" s="263"/>
      <c r="C70" s="101" t="s">
        <v>5</v>
      </c>
      <c r="D70" s="279"/>
      <c r="E70" s="279"/>
      <c r="F70" s="279"/>
      <c r="G70" s="279"/>
      <c r="H70" s="279"/>
      <c r="I70" s="182"/>
      <c r="J70" s="281"/>
      <c r="K70" s="282"/>
      <c r="L70" s="184"/>
      <c r="M70" s="111">
        <f t="shared" si="3"/>
        <v>0</v>
      </c>
      <c r="N70" s="294"/>
      <c r="O70" s="294"/>
    </row>
    <row r="71" spans="1:15" s="34" customFormat="1" ht="14.4" customHeight="1">
      <c r="A71" s="262"/>
      <c r="B71" s="263"/>
      <c r="C71" s="101" t="s">
        <v>5</v>
      </c>
      <c r="D71" s="279"/>
      <c r="E71" s="279"/>
      <c r="F71" s="279"/>
      <c r="G71" s="279"/>
      <c r="H71" s="279"/>
      <c r="I71" s="182"/>
      <c r="J71" s="281"/>
      <c r="K71" s="282"/>
      <c r="L71" s="184"/>
      <c r="M71" s="111">
        <f t="shared" si="3"/>
        <v>0</v>
      </c>
      <c r="N71" s="294"/>
      <c r="O71" s="294"/>
    </row>
    <row r="72" spans="1:15" s="34" customFormat="1" ht="14.4" customHeight="1">
      <c r="A72" s="262"/>
      <c r="B72" s="263"/>
      <c r="C72" s="101" t="s">
        <v>5</v>
      </c>
      <c r="D72" s="279"/>
      <c r="E72" s="279"/>
      <c r="F72" s="279"/>
      <c r="G72" s="279"/>
      <c r="H72" s="279"/>
      <c r="I72" s="182"/>
      <c r="J72" s="281"/>
      <c r="K72" s="282"/>
      <c r="L72" s="184"/>
      <c r="M72" s="111">
        <f t="shared" si="3"/>
        <v>0</v>
      </c>
      <c r="N72" s="294"/>
      <c r="O72" s="294"/>
    </row>
    <row r="73" spans="1:15" s="34" customFormat="1" ht="14.4" customHeight="1">
      <c r="A73" s="262"/>
      <c r="B73" s="263"/>
      <c r="C73" s="101" t="s">
        <v>5</v>
      </c>
      <c r="D73" s="279"/>
      <c r="E73" s="279"/>
      <c r="F73" s="279"/>
      <c r="G73" s="279"/>
      <c r="H73" s="279"/>
      <c r="I73" s="182"/>
      <c r="J73" s="281"/>
      <c r="K73" s="282"/>
      <c r="L73" s="184"/>
      <c r="M73" s="111">
        <f t="shared" si="3"/>
        <v>0</v>
      </c>
      <c r="N73" s="294"/>
      <c r="O73" s="294"/>
    </row>
    <row r="74" spans="1:15" s="34" customFormat="1" ht="14.4" customHeight="1">
      <c r="A74" s="262"/>
      <c r="B74" s="263"/>
      <c r="C74" s="101" t="s">
        <v>5</v>
      </c>
      <c r="D74" s="279"/>
      <c r="E74" s="279"/>
      <c r="F74" s="279"/>
      <c r="G74" s="279"/>
      <c r="H74" s="279"/>
      <c r="I74" s="182"/>
      <c r="J74" s="281"/>
      <c r="K74" s="282"/>
      <c r="L74" s="184"/>
      <c r="M74" s="111">
        <f t="shared" si="3"/>
        <v>0</v>
      </c>
      <c r="N74" s="294"/>
      <c r="O74" s="294"/>
    </row>
    <row r="75" spans="1:15" s="34" customFormat="1" ht="14.4" customHeight="1">
      <c r="A75" s="262"/>
      <c r="B75" s="263"/>
      <c r="C75" s="101" t="s">
        <v>5</v>
      </c>
      <c r="D75" s="279"/>
      <c r="E75" s="279"/>
      <c r="F75" s="279"/>
      <c r="G75" s="279"/>
      <c r="H75" s="279"/>
      <c r="I75" s="182"/>
      <c r="J75" s="281"/>
      <c r="K75" s="282"/>
      <c r="L75" s="184"/>
      <c r="M75" s="111">
        <f t="shared" si="3"/>
        <v>0</v>
      </c>
      <c r="N75" s="294"/>
      <c r="O75" s="294"/>
    </row>
    <row r="76" spans="1:15" s="34" customFormat="1" ht="14.4" customHeight="1">
      <c r="A76" s="262"/>
      <c r="B76" s="263"/>
      <c r="C76" s="101" t="s">
        <v>5</v>
      </c>
      <c r="D76" s="279"/>
      <c r="E76" s="279">
        <v>0</v>
      </c>
      <c r="F76" s="279"/>
      <c r="G76" s="279"/>
      <c r="H76" s="279">
        <v>0</v>
      </c>
      <c r="I76" s="182"/>
      <c r="J76" s="281"/>
      <c r="K76" s="282"/>
      <c r="L76" s="184"/>
      <c r="M76" s="111">
        <f t="shared" si="3"/>
        <v>0</v>
      </c>
      <c r="N76" s="294"/>
      <c r="O76" s="294"/>
    </row>
    <row r="77" spans="1:15" s="34" customFormat="1" ht="14.4" customHeight="1">
      <c r="A77" s="262"/>
      <c r="B77" s="263"/>
      <c r="C77" s="101" t="s">
        <v>5</v>
      </c>
      <c r="D77" s="279"/>
      <c r="E77" s="279">
        <v>0</v>
      </c>
      <c r="F77" s="279"/>
      <c r="G77" s="279"/>
      <c r="H77" s="279">
        <v>0</v>
      </c>
      <c r="I77" s="182"/>
      <c r="J77" s="281"/>
      <c r="K77" s="282"/>
      <c r="L77" s="184"/>
      <c r="M77" s="111">
        <f t="shared" si="3"/>
        <v>0</v>
      </c>
      <c r="N77" s="294"/>
      <c r="O77" s="294"/>
    </row>
    <row r="78" spans="1:15" s="34" customFormat="1">
      <c r="A78" s="305" t="s">
        <v>42</v>
      </c>
      <c r="B78" s="306"/>
      <c r="C78" s="306"/>
      <c r="D78" s="306"/>
      <c r="E78" s="306"/>
      <c r="F78" s="306"/>
      <c r="G78" s="306"/>
      <c r="H78" s="307"/>
      <c r="I78" s="59">
        <f>SUM(I42:I77)</f>
        <v>0</v>
      </c>
      <c r="J78" s="333">
        <f>SUM(J42:J77)</f>
        <v>0</v>
      </c>
      <c r="K78" s="334"/>
      <c r="L78" s="59">
        <f>SUM(L42:L77)</f>
        <v>0</v>
      </c>
      <c r="M78" s="59">
        <f>SUM(M42:M77)</f>
        <v>0</v>
      </c>
      <c r="N78" s="310">
        <f>SUM(N42:N77)</f>
        <v>0</v>
      </c>
      <c r="O78" s="310"/>
    </row>
    <row r="79" spans="1:15" s="34" customFormat="1">
      <c r="A79" s="44"/>
      <c r="B79" s="44"/>
      <c r="C79" s="45"/>
      <c r="D79" s="45"/>
      <c r="E79" s="45"/>
      <c r="F79" s="45"/>
      <c r="G79" s="45"/>
      <c r="H79" s="45"/>
      <c r="I79" s="46"/>
      <c r="J79" s="45"/>
      <c r="K79" s="45"/>
      <c r="L79" s="45"/>
    </row>
    <row r="80" spans="1:15" s="34" customFormat="1" ht="17.149999999999999" customHeight="1">
      <c r="A80" s="292" t="s">
        <v>138</v>
      </c>
      <c r="B80" s="292"/>
      <c r="C80" s="292"/>
      <c r="D80" s="292"/>
      <c r="E80" s="292"/>
      <c r="F80" s="292"/>
      <c r="G80" s="292"/>
      <c r="H80" s="292"/>
      <c r="I80" s="292"/>
      <c r="J80" s="292"/>
      <c r="K80" s="292"/>
      <c r="L80" s="292"/>
      <c r="M80" s="292"/>
      <c r="N80" s="292"/>
      <c r="O80" s="292"/>
    </row>
    <row r="81" spans="1:16" s="34" customFormat="1" ht="27.75" customHeight="1">
      <c r="A81" s="342" t="s">
        <v>43</v>
      </c>
      <c r="B81" s="342"/>
      <c r="C81" s="342"/>
      <c r="D81" s="342"/>
      <c r="E81" s="342"/>
      <c r="F81" s="342"/>
      <c r="G81" s="342"/>
      <c r="H81" s="342"/>
      <c r="I81" s="248" t="s">
        <v>137</v>
      </c>
      <c r="J81" s="248"/>
      <c r="K81" s="248"/>
      <c r="L81" s="248" t="s">
        <v>201</v>
      </c>
      <c r="M81" s="276" t="s">
        <v>40</v>
      </c>
      <c r="N81" s="276" t="s">
        <v>18</v>
      </c>
      <c r="O81" s="276"/>
    </row>
    <row r="82" spans="1:16" s="34" customFormat="1" ht="18.5" customHeight="1">
      <c r="A82" s="342"/>
      <c r="B82" s="342"/>
      <c r="C82" s="342"/>
      <c r="D82" s="342"/>
      <c r="E82" s="342"/>
      <c r="F82" s="342"/>
      <c r="G82" s="342"/>
      <c r="H82" s="342"/>
      <c r="I82" s="108" t="s">
        <v>78</v>
      </c>
      <c r="J82" s="248" t="s">
        <v>41</v>
      </c>
      <c r="K82" s="248"/>
      <c r="L82" s="248"/>
      <c r="M82" s="276"/>
      <c r="N82" s="276"/>
      <c r="O82" s="276"/>
    </row>
    <row r="83" spans="1:16" s="34" customFormat="1" ht="14.4" customHeight="1">
      <c r="A83" s="302"/>
      <c r="B83" s="302"/>
      <c r="C83" s="302"/>
      <c r="D83" s="302"/>
      <c r="E83" s="302"/>
      <c r="F83" s="302"/>
      <c r="G83" s="302"/>
      <c r="H83" s="302"/>
      <c r="I83" s="182"/>
      <c r="J83" s="372" t="s">
        <v>44</v>
      </c>
      <c r="K83" s="373"/>
      <c r="L83" s="378" t="s">
        <v>44</v>
      </c>
      <c r="M83" s="111">
        <f>N83-(I83)</f>
        <v>0</v>
      </c>
      <c r="N83" s="294"/>
      <c r="O83" s="294"/>
    </row>
    <row r="84" spans="1:16" s="34" customFormat="1" ht="14.4" customHeight="1">
      <c r="A84" s="302"/>
      <c r="B84" s="302"/>
      <c r="C84" s="302"/>
      <c r="D84" s="302"/>
      <c r="E84" s="302"/>
      <c r="F84" s="302"/>
      <c r="G84" s="302"/>
      <c r="H84" s="302"/>
      <c r="I84" s="182"/>
      <c r="J84" s="374"/>
      <c r="K84" s="375"/>
      <c r="L84" s="379"/>
      <c r="M84" s="111">
        <f t="shared" ref="M84:M91" si="4">N84-(I84)</f>
        <v>0</v>
      </c>
      <c r="N84" s="294"/>
      <c r="O84" s="294"/>
    </row>
    <row r="85" spans="1:16" s="34" customFormat="1" ht="14.4" customHeight="1">
      <c r="A85" s="302"/>
      <c r="B85" s="302"/>
      <c r="C85" s="302"/>
      <c r="D85" s="302"/>
      <c r="E85" s="302"/>
      <c r="F85" s="302"/>
      <c r="G85" s="302"/>
      <c r="H85" s="302"/>
      <c r="I85" s="182"/>
      <c r="J85" s="374"/>
      <c r="K85" s="375"/>
      <c r="L85" s="379"/>
      <c r="M85" s="111">
        <f t="shared" si="4"/>
        <v>0</v>
      </c>
      <c r="N85" s="294"/>
      <c r="O85" s="294"/>
    </row>
    <row r="86" spans="1:16" s="34" customFormat="1" ht="14.4" customHeight="1">
      <c r="A86" s="302"/>
      <c r="B86" s="302"/>
      <c r="C86" s="302"/>
      <c r="D86" s="302"/>
      <c r="E86" s="302"/>
      <c r="F86" s="302"/>
      <c r="G86" s="302"/>
      <c r="H86" s="302"/>
      <c r="I86" s="182"/>
      <c r="J86" s="374"/>
      <c r="K86" s="375"/>
      <c r="L86" s="379"/>
      <c r="M86" s="111">
        <f t="shared" si="4"/>
        <v>0</v>
      </c>
      <c r="N86" s="294"/>
      <c r="O86" s="294"/>
    </row>
    <row r="87" spans="1:16" s="34" customFormat="1" ht="14.4" customHeight="1">
      <c r="A87" s="302"/>
      <c r="B87" s="302"/>
      <c r="C87" s="302"/>
      <c r="D87" s="302"/>
      <c r="E87" s="302"/>
      <c r="F87" s="302"/>
      <c r="G87" s="302"/>
      <c r="H87" s="302"/>
      <c r="I87" s="182"/>
      <c r="J87" s="374"/>
      <c r="K87" s="375"/>
      <c r="L87" s="379"/>
      <c r="M87" s="111">
        <f t="shared" si="4"/>
        <v>0</v>
      </c>
      <c r="N87" s="294"/>
      <c r="O87" s="294"/>
    </row>
    <row r="88" spans="1:16" s="34" customFormat="1" ht="14.4" customHeight="1">
      <c r="A88" s="302"/>
      <c r="B88" s="302"/>
      <c r="C88" s="302"/>
      <c r="D88" s="302"/>
      <c r="E88" s="302"/>
      <c r="F88" s="302"/>
      <c r="G88" s="302"/>
      <c r="H88" s="302"/>
      <c r="I88" s="182"/>
      <c r="J88" s="374"/>
      <c r="K88" s="375"/>
      <c r="L88" s="379"/>
      <c r="M88" s="111">
        <f t="shared" si="4"/>
        <v>0</v>
      </c>
      <c r="N88" s="294"/>
      <c r="O88" s="294"/>
    </row>
    <row r="89" spans="1:16" s="34" customFormat="1" ht="14.4" customHeight="1">
      <c r="A89" s="302"/>
      <c r="B89" s="302"/>
      <c r="C89" s="302"/>
      <c r="D89" s="302"/>
      <c r="E89" s="302"/>
      <c r="F89" s="302"/>
      <c r="G89" s="302"/>
      <c r="H89" s="302"/>
      <c r="I89" s="182"/>
      <c r="J89" s="374"/>
      <c r="K89" s="375"/>
      <c r="L89" s="379"/>
      <c r="M89" s="111">
        <f t="shared" si="4"/>
        <v>0</v>
      </c>
      <c r="N89" s="294"/>
      <c r="O89" s="294"/>
    </row>
    <row r="90" spans="1:16" s="34" customFormat="1" ht="14.4" customHeight="1">
      <c r="A90" s="302"/>
      <c r="B90" s="302"/>
      <c r="C90" s="302"/>
      <c r="D90" s="302"/>
      <c r="E90" s="302"/>
      <c r="F90" s="302"/>
      <c r="G90" s="302"/>
      <c r="H90" s="302"/>
      <c r="I90" s="182"/>
      <c r="J90" s="374"/>
      <c r="K90" s="375"/>
      <c r="L90" s="379"/>
      <c r="M90" s="111">
        <f t="shared" si="4"/>
        <v>0</v>
      </c>
      <c r="N90" s="294"/>
      <c r="O90" s="294"/>
    </row>
    <row r="91" spans="1:16" s="34" customFormat="1" ht="14.4" customHeight="1">
      <c r="A91" s="302"/>
      <c r="B91" s="302"/>
      <c r="C91" s="302"/>
      <c r="D91" s="302"/>
      <c r="E91" s="302"/>
      <c r="F91" s="302"/>
      <c r="G91" s="302"/>
      <c r="H91" s="302"/>
      <c r="I91" s="182"/>
      <c r="J91" s="374"/>
      <c r="K91" s="375"/>
      <c r="L91" s="379"/>
      <c r="M91" s="111">
        <f t="shared" si="4"/>
        <v>0</v>
      </c>
      <c r="N91" s="294"/>
      <c r="O91" s="294"/>
    </row>
    <row r="92" spans="1:16" s="34" customFormat="1" ht="16.5" customHeight="1">
      <c r="A92" s="305" t="s">
        <v>42</v>
      </c>
      <c r="B92" s="306"/>
      <c r="C92" s="306"/>
      <c r="D92" s="306"/>
      <c r="E92" s="306"/>
      <c r="F92" s="306"/>
      <c r="G92" s="306"/>
      <c r="H92" s="307"/>
      <c r="I92" s="59">
        <f>SUM(I83:I91)</f>
        <v>0</v>
      </c>
      <c r="J92" s="376"/>
      <c r="K92" s="377"/>
      <c r="L92" s="380"/>
      <c r="M92" s="59">
        <f>SUM(M83:M91)</f>
        <v>0</v>
      </c>
      <c r="N92" s="310">
        <f>SUM(N83:N91)</f>
        <v>0</v>
      </c>
      <c r="O92" s="310"/>
    </row>
    <row r="93" spans="1:16">
      <c r="M93" s="34"/>
      <c r="N93" s="34"/>
      <c r="O93" s="34"/>
      <c r="P93" s="34"/>
    </row>
    <row r="94" spans="1:16" s="34" customFormat="1" ht="17.149999999999999" customHeight="1">
      <c r="A94" s="292" t="s">
        <v>45</v>
      </c>
      <c r="B94" s="292"/>
      <c r="C94" s="292"/>
      <c r="D94" s="292"/>
      <c r="E94" s="292"/>
      <c r="F94" s="292"/>
      <c r="G94" s="292"/>
      <c r="H94" s="292"/>
      <c r="I94" s="292"/>
      <c r="J94" s="292"/>
      <c r="K94" s="292"/>
      <c r="L94" s="292"/>
      <c r="M94" s="292"/>
      <c r="N94" s="292"/>
      <c r="O94" s="292"/>
    </row>
    <row r="95" spans="1:16" s="34" customFormat="1" ht="24" customHeight="1">
      <c r="A95" s="299" t="s">
        <v>140</v>
      </c>
      <c r="B95" s="299"/>
      <c r="C95" s="299"/>
      <c r="D95" s="299"/>
      <c r="E95" s="299"/>
      <c r="F95" s="299"/>
      <c r="G95" s="299"/>
      <c r="H95" s="299"/>
      <c r="I95" s="308" t="s">
        <v>137</v>
      </c>
      <c r="J95" s="308"/>
      <c r="K95" s="308"/>
      <c r="L95" s="308" t="s">
        <v>201</v>
      </c>
      <c r="M95" s="313" t="s">
        <v>40</v>
      </c>
      <c r="N95" s="313" t="s">
        <v>18</v>
      </c>
      <c r="O95" s="313"/>
    </row>
    <row r="96" spans="1:16" s="34" customFormat="1" ht="24" customHeight="1">
      <c r="A96" s="300" t="s">
        <v>46</v>
      </c>
      <c r="B96" s="300"/>
      <c r="C96" s="300"/>
      <c r="D96" s="300" t="s">
        <v>47</v>
      </c>
      <c r="E96" s="300"/>
      <c r="F96" s="300"/>
      <c r="G96" s="300"/>
      <c r="H96" s="300"/>
      <c r="I96" s="113" t="s">
        <v>78</v>
      </c>
      <c r="J96" s="308" t="s">
        <v>41</v>
      </c>
      <c r="K96" s="308"/>
      <c r="L96" s="308"/>
      <c r="M96" s="313"/>
      <c r="N96" s="313"/>
      <c r="O96" s="313"/>
    </row>
    <row r="97" spans="1:15" s="34" customFormat="1" ht="14.4" customHeight="1">
      <c r="A97" s="279"/>
      <c r="B97" s="279"/>
      <c r="C97" s="279"/>
      <c r="D97" s="301"/>
      <c r="E97" s="301"/>
      <c r="F97" s="301"/>
      <c r="G97" s="301"/>
      <c r="H97" s="301"/>
      <c r="I97" s="182"/>
      <c r="J97" s="281"/>
      <c r="K97" s="282"/>
      <c r="L97" s="184"/>
      <c r="M97" s="112">
        <f t="shared" ref="M97:M112" si="5">N97-(I97+J97+L97)</f>
        <v>0</v>
      </c>
      <c r="N97" s="294"/>
      <c r="O97" s="294"/>
    </row>
    <row r="98" spans="1:15" s="34" customFormat="1" ht="14.4" customHeight="1">
      <c r="A98" s="279"/>
      <c r="B98" s="279"/>
      <c r="C98" s="279"/>
      <c r="D98" s="279"/>
      <c r="E98" s="279"/>
      <c r="F98" s="279"/>
      <c r="G98" s="279"/>
      <c r="H98" s="279"/>
      <c r="I98" s="182"/>
      <c r="J98" s="281"/>
      <c r="K98" s="282"/>
      <c r="L98" s="184"/>
      <c r="M98" s="112">
        <f t="shared" si="5"/>
        <v>0</v>
      </c>
      <c r="N98" s="294"/>
      <c r="O98" s="294"/>
    </row>
    <row r="99" spans="1:15" s="34" customFormat="1" ht="14.4" customHeight="1">
      <c r="A99" s="279"/>
      <c r="B99" s="279"/>
      <c r="C99" s="279"/>
      <c r="D99" s="279"/>
      <c r="E99" s="279"/>
      <c r="F99" s="279"/>
      <c r="G99" s="279"/>
      <c r="H99" s="279"/>
      <c r="I99" s="182"/>
      <c r="J99" s="281"/>
      <c r="K99" s="282"/>
      <c r="L99" s="184"/>
      <c r="M99" s="112">
        <f t="shared" si="5"/>
        <v>0</v>
      </c>
      <c r="N99" s="294"/>
      <c r="O99" s="294"/>
    </row>
    <row r="100" spans="1:15" s="34" customFormat="1" ht="14.4" customHeight="1">
      <c r="A100" s="279"/>
      <c r="B100" s="279"/>
      <c r="C100" s="279"/>
      <c r="D100" s="279"/>
      <c r="E100" s="279"/>
      <c r="F100" s="279"/>
      <c r="G100" s="279"/>
      <c r="H100" s="279"/>
      <c r="I100" s="182"/>
      <c r="J100" s="281"/>
      <c r="K100" s="282"/>
      <c r="L100" s="184"/>
      <c r="M100" s="112">
        <f t="shared" si="5"/>
        <v>0</v>
      </c>
      <c r="N100" s="294"/>
      <c r="O100" s="294"/>
    </row>
    <row r="101" spans="1:15" s="34" customFormat="1" ht="14.4" customHeight="1">
      <c r="A101" s="279"/>
      <c r="B101" s="279"/>
      <c r="C101" s="279"/>
      <c r="D101" s="279"/>
      <c r="E101" s="279"/>
      <c r="F101" s="279"/>
      <c r="G101" s="279"/>
      <c r="H101" s="279"/>
      <c r="I101" s="182"/>
      <c r="J101" s="281"/>
      <c r="K101" s="282"/>
      <c r="L101" s="184"/>
      <c r="M101" s="112">
        <f t="shared" si="5"/>
        <v>0</v>
      </c>
      <c r="N101" s="294"/>
      <c r="O101" s="294"/>
    </row>
    <row r="102" spans="1:15" s="34" customFormat="1" ht="14.4" customHeight="1">
      <c r="A102" s="279"/>
      <c r="B102" s="279"/>
      <c r="C102" s="279"/>
      <c r="D102" s="279"/>
      <c r="E102" s="279"/>
      <c r="F102" s="279"/>
      <c r="G102" s="279"/>
      <c r="H102" s="279"/>
      <c r="I102" s="182"/>
      <c r="J102" s="281"/>
      <c r="K102" s="282"/>
      <c r="L102" s="184"/>
      <c r="M102" s="112">
        <f t="shared" si="5"/>
        <v>0</v>
      </c>
      <c r="N102" s="294"/>
      <c r="O102" s="294"/>
    </row>
    <row r="103" spans="1:15" s="34" customFormat="1" ht="14.4" customHeight="1">
      <c r="A103" s="279"/>
      <c r="B103" s="279"/>
      <c r="C103" s="279"/>
      <c r="D103" s="279"/>
      <c r="E103" s="279"/>
      <c r="F103" s="279"/>
      <c r="G103" s="279"/>
      <c r="H103" s="279"/>
      <c r="I103" s="182"/>
      <c r="J103" s="281"/>
      <c r="K103" s="282"/>
      <c r="L103" s="184"/>
      <c r="M103" s="112">
        <f t="shared" si="5"/>
        <v>0</v>
      </c>
      <c r="N103" s="294"/>
      <c r="O103" s="294"/>
    </row>
    <row r="104" spans="1:15" s="34" customFormat="1" ht="14.4" customHeight="1">
      <c r="A104" s="279"/>
      <c r="B104" s="279"/>
      <c r="C104" s="279"/>
      <c r="D104" s="279"/>
      <c r="E104" s="279"/>
      <c r="F104" s="279"/>
      <c r="G104" s="279"/>
      <c r="H104" s="279"/>
      <c r="I104" s="182"/>
      <c r="J104" s="281"/>
      <c r="K104" s="282"/>
      <c r="L104" s="184"/>
      <c r="M104" s="112">
        <f t="shared" si="5"/>
        <v>0</v>
      </c>
      <c r="N104" s="294"/>
      <c r="O104" s="294"/>
    </row>
    <row r="105" spans="1:15" s="34" customFormat="1" ht="14.4" customHeight="1">
      <c r="A105" s="279"/>
      <c r="B105" s="279"/>
      <c r="C105" s="279"/>
      <c r="D105" s="279"/>
      <c r="E105" s="279"/>
      <c r="F105" s="279"/>
      <c r="G105" s="279"/>
      <c r="H105" s="279"/>
      <c r="I105" s="182"/>
      <c r="J105" s="281"/>
      <c r="K105" s="282"/>
      <c r="L105" s="184"/>
      <c r="M105" s="112">
        <f t="shared" si="5"/>
        <v>0</v>
      </c>
      <c r="N105" s="294"/>
      <c r="O105" s="294"/>
    </row>
    <row r="106" spans="1:15" s="34" customFormat="1" ht="14.4" customHeight="1">
      <c r="A106" s="279"/>
      <c r="B106" s="279"/>
      <c r="C106" s="279"/>
      <c r="D106" s="301"/>
      <c r="E106" s="301"/>
      <c r="F106" s="301"/>
      <c r="G106" s="301"/>
      <c r="H106" s="301"/>
      <c r="I106" s="182"/>
      <c r="J106" s="281"/>
      <c r="K106" s="282"/>
      <c r="L106" s="184"/>
      <c r="M106" s="112">
        <f t="shared" si="5"/>
        <v>0</v>
      </c>
      <c r="N106" s="294"/>
      <c r="O106" s="294"/>
    </row>
    <row r="107" spans="1:15" s="34" customFormat="1" ht="14.4" customHeight="1">
      <c r="A107" s="279"/>
      <c r="B107" s="279"/>
      <c r="C107" s="279"/>
      <c r="D107" s="279"/>
      <c r="E107" s="279"/>
      <c r="F107" s="279"/>
      <c r="G107" s="279"/>
      <c r="H107" s="279"/>
      <c r="I107" s="182"/>
      <c r="J107" s="281"/>
      <c r="K107" s="282"/>
      <c r="L107" s="184"/>
      <c r="M107" s="112">
        <f t="shared" si="5"/>
        <v>0</v>
      </c>
      <c r="N107" s="294"/>
      <c r="O107" s="294"/>
    </row>
    <row r="108" spans="1:15" s="34" customFormat="1" ht="14.4" customHeight="1">
      <c r="A108" s="279"/>
      <c r="B108" s="279"/>
      <c r="C108" s="279"/>
      <c r="D108" s="279"/>
      <c r="E108" s="279"/>
      <c r="F108" s="279"/>
      <c r="G108" s="279"/>
      <c r="H108" s="279"/>
      <c r="I108" s="182"/>
      <c r="J108" s="281"/>
      <c r="K108" s="282"/>
      <c r="L108" s="184"/>
      <c r="M108" s="112">
        <f t="shared" si="5"/>
        <v>0</v>
      </c>
      <c r="N108" s="294"/>
      <c r="O108" s="294"/>
    </row>
    <row r="109" spans="1:15" s="34" customFormat="1" ht="14.4" customHeight="1">
      <c r="A109" s="279"/>
      <c r="B109" s="279"/>
      <c r="C109" s="279"/>
      <c r="D109" s="279"/>
      <c r="E109" s="279"/>
      <c r="F109" s="279"/>
      <c r="G109" s="279"/>
      <c r="H109" s="279"/>
      <c r="I109" s="182"/>
      <c r="J109" s="281"/>
      <c r="K109" s="282"/>
      <c r="L109" s="184"/>
      <c r="M109" s="112">
        <f t="shared" si="5"/>
        <v>0</v>
      </c>
      <c r="N109" s="294"/>
      <c r="O109" s="294"/>
    </row>
    <row r="110" spans="1:15" s="34" customFormat="1" ht="14.4" customHeight="1">
      <c r="A110" s="279"/>
      <c r="B110" s="279"/>
      <c r="C110" s="279"/>
      <c r="D110" s="279"/>
      <c r="E110" s="279"/>
      <c r="F110" s="279"/>
      <c r="G110" s="279"/>
      <c r="H110" s="279"/>
      <c r="I110" s="182"/>
      <c r="J110" s="281"/>
      <c r="K110" s="282"/>
      <c r="L110" s="184"/>
      <c r="M110" s="112">
        <f t="shared" si="5"/>
        <v>0</v>
      </c>
      <c r="N110" s="294"/>
      <c r="O110" s="294"/>
    </row>
    <row r="111" spans="1:15" s="34" customFormat="1" ht="14.4" customHeight="1">
      <c r="A111" s="279"/>
      <c r="B111" s="279"/>
      <c r="C111" s="279"/>
      <c r="D111" s="279"/>
      <c r="E111" s="279"/>
      <c r="F111" s="279"/>
      <c r="G111" s="279"/>
      <c r="H111" s="279"/>
      <c r="I111" s="182"/>
      <c r="J111" s="281"/>
      <c r="K111" s="282"/>
      <c r="L111" s="184"/>
      <c r="M111" s="112">
        <f t="shared" si="5"/>
        <v>0</v>
      </c>
      <c r="N111" s="294"/>
      <c r="O111" s="294"/>
    </row>
    <row r="112" spans="1:15" s="34" customFormat="1" ht="14.4" customHeight="1">
      <c r="A112" s="279"/>
      <c r="B112" s="279"/>
      <c r="C112" s="279"/>
      <c r="D112" s="279"/>
      <c r="E112" s="279"/>
      <c r="F112" s="279"/>
      <c r="G112" s="279"/>
      <c r="H112" s="279"/>
      <c r="I112" s="182"/>
      <c r="J112" s="281"/>
      <c r="K112" s="282"/>
      <c r="L112" s="184"/>
      <c r="M112" s="112">
        <f t="shared" si="5"/>
        <v>0</v>
      </c>
      <c r="N112" s="294"/>
      <c r="O112" s="294"/>
    </row>
    <row r="113" spans="1:16" s="34" customFormat="1" ht="15" customHeight="1">
      <c r="A113" s="332" t="s">
        <v>42</v>
      </c>
      <c r="B113" s="332"/>
      <c r="C113" s="332"/>
      <c r="D113" s="332"/>
      <c r="E113" s="332"/>
      <c r="F113" s="332"/>
      <c r="G113" s="332"/>
      <c r="H113" s="332"/>
      <c r="I113" s="59">
        <f>SUM(I97:I112)</f>
        <v>0</v>
      </c>
      <c r="J113" s="333">
        <f>SUM(J97:J112)</f>
        <v>0</v>
      </c>
      <c r="K113" s="334"/>
      <c r="L113" s="59">
        <f>SUM(L97:L112)</f>
        <v>0</v>
      </c>
      <c r="M113" s="59">
        <f>SUM(M97:M112)</f>
        <v>0</v>
      </c>
      <c r="N113" s="310">
        <f>SUM(N97:N112)</f>
        <v>0</v>
      </c>
      <c r="O113" s="310"/>
    </row>
    <row r="114" spans="1:16">
      <c r="M114" s="34"/>
      <c r="N114" s="34"/>
      <c r="O114" s="34"/>
      <c r="P114" s="34"/>
    </row>
    <row r="115" spans="1:16" s="34" customFormat="1" ht="17.149999999999999" customHeight="1">
      <c r="A115" s="292" t="s">
        <v>240</v>
      </c>
      <c r="B115" s="292"/>
      <c r="C115" s="292"/>
      <c r="D115" s="292"/>
      <c r="E115" s="292"/>
      <c r="F115" s="292"/>
      <c r="G115" s="292"/>
      <c r="H115" s="292"/>
      <c r="I115" s="292"/>
      <c r="J115" s="292"/>
      <c r="K115" s="292"/>
      <c r="L115" s="292"/>
      <c r="M115" s="292"/>
      <c r="N115" s="292"/>
      <c r="O115" s="292"/>
    </row>
    <row r="116" spans="1:16" s="34" customFormat="1" ht="25.5" customHeight="1">
      <c r="A116" s="300" t="s">
        <v>159</v>
      </c>
      <c r="B116" s="300"/>
      <c r="C116" s="300"/>
      <c r="D116" s="300"/>
      <c r="E116" s="300"/>
      <c r="F116" s="300"/>
      <c r="G116" s="300"/>
      <c r="H116" s="343" t="s">
        <v>158</v>
      </c>
      <c r="I116" s="308" t="s">
        <v>137</v>
      </c>
      <c r="J116" s="308"/>
      <c r="K116" s="308"/>
      <c r="L116" s="308" t="s">
        <v>201</v>
      </c>
      <c r="M116" s="313" t="s">
        <v>40</v>
      </c>
      <c r="N116" s="313" t="s">
        <v>18</v>
      </c>
      <c r="O116" s="313"/>
    </row>
    <row r="117" spans="1:16" s="34" customFormat="1" ht="24" customHeight="1">
      <c r="A117" s="300"/>
      <c r="B117" s="300"/>
      <c r="C117" s="300"/>
      <c r="D117" s="300"/>
      <c r="E117" s="300"/>
      <c r="F117" s="300"/>
      <c r="G117" s="300"/>
      <c r="H117" s="343"/>
      <c r="I117" s="113" t="s">
        <v>78</v>
      </c>
      <c r="J117" s="308" t="s">
        <v>41</v>
      </c>
      <c r="K117" s="308"/>
      <c r="L117" s="308"/>
      <c r="M117" s="313"/>
      <c r="N117" s="313"/>
      <c r="O117" s="313"/>
    </row>
    <row r="118" spans="1:16" s="34" customFormat="1" ht="14.4" customHeight="1">
      <c r="A118" s="329"/>
      <c r="B118" s="329"/>
      <c r="C118" s="329"/>
      <c r="D118" s="329"/>
      <c r="E118" s="329"/>
      <c r="F118" s="329"/>
      <c r="G118" s="329"/>
      <c r="H118" s="106"/>
      <c r="I118" s="182"/>
      <c r="J118" s="294"/>
      <c r="K118" s="294"/>
      <c r="L118" s="184"/>
      <c r="M118" s="112">
        <f t="shared" ref="M118:M133" si="6">N118-(I118+J118+L118)</f>
        <v>0</v>
      </c>
      <c r="N118" s="294"/>
      <c r="O118" s="294"/>
    </row>
    <row r="119" spans="1:16" s="34" customFormat="1" ht="14.4" customHeight="1">
      <c r="A119" s="329"/>
      <c r="B119" s="329"/>
      <c r="C119" s="329"/>
      <c r="D119" s="329"/>
      <c r="E119" s="329"/>
      <c r="F119" s="329"/>
      <c r="G119" s="329"/>
      <c r="H119" s="106"/>
      <c r="I119" s="182"/>
      <c r="J119" s="294"/>
      <c r="K119" s="294"/>
      <c r="L119" s="184"/>
      <c r="M119" s="112">
        <f t="shared" si="6"/>
        <v>0</v>
      </c>
      <c r="N119" s="294"/>
      <c r="O119" s="294"/>
    </row>
    <row r="120" spans="1:16" s="34" customFormat="1" ht="14.4" customHeight="1">
      <c r="A120" s="329"/>
      <c r="B120" s="329"/>
      <c r="C120" s="329"/>
      <c r="D120" s="329"/>
      <c r="E120" s="329"/>
      <c r="F120" s="329"/>
      <c r="G120" s="329"/>
      <c r="H120" s="106"/>
      <c r="I120" s="182"/>
      <c r="J120" s="294"/>
      <c r="K120" s="294"/>
      <c r="L120" s="184"/>
      <c r="M120" s="112">
        <f t="shared" si="6"/>
        <v>0</v>
      </c>
      <c r="N120" s="294"/>
      <c r="O120" s="294"/>
    </row>
    <row r="121" spans="1:16" s="34" customFormat="1" ht="14.4" customHeight="1">
      <c r="A121" s="329"/>
      <c r="B121" s="329"/>
      <c r="C121" s="329"/>
      <c r="D121" s="329"/>
      <c r="E121" s="329"/>
      <c r="F121" s="329"/>
      <c r="G121" s="329"/>
      <c r="H121" s="106"/>
      <c r="I121" s="182"/>
      <c r="J121" s="294"/>
      <c r="K121" s="294"/>
      <c r="L121" s="184"/>
      <c r="M121" s="112">
        <f t="shared" si="6"/>
        <v>0</v>
      </c>
      <c r="N121" s="294"/>
      <c r="O121" s="294"/>
    </row>
    <row r="122" spans="1:16" s="34" customFormat="1" ht="14.4" customHeight="1">
      <c r="A122" s="329"/>
      <c r="B122" s="329"/>
      <c r="C122" s="329"/>
      <c r="D122" s="329"/>
      <c r="E122" s="329"/>
      <c r="F122" s="329"/>
      <c r="G122" s="329"/>
      <c r="H122" s="106"/>
      <c r="I122" s="182"/>
      <c r="J122" s="294"/>
      <c r="K122" s="294"/>
      <c r="L122" s="184"/>
      <c r="M122" s="112">
        <f t="shared" si="6"/>
        <v>0</v>
      </c>
      <c r="N122" s="294"/>
      <c r="O122" s="294"/>
    </row>
    <row r="123" spans="1:16" s="34" customFormat="1" ht="14.4" customHeight="1">
      <c r="A123" s="329"/>
      <c r="B123" s="329"/>
      <c r="C123" s="329"/>
      <c r="D123" s="329"/>
      <c r="E123" s="329"/>
      <c r="F123" s="329"/>
      <c r="G123" s="329"/>
      <c r="H123" s="106"/>
      <c r="I123" s="182"/>
      <c r="J123" s="294"/>
      <c r="K123" s="294"/>
      <c r="L123" s="184"/>
      <c r="M123" s="112">
        <f t="shared" si="6"/>
        <v>0</v>
      </c>
      <c r="N123" s="294"/>
      <c r="O123" s="294"/>
    </row>
    <row r="124" spans="1:16" s="34" customFormat="1" ht="14.4" customHeight="1">
      <c r="A124" s="329"/>
      <c r="B124" s="329"/>
      <c r="C124" s="329"/>
      <c r="D124" s="329"/>
      <c r="E124" s="329"/>
      <c r="F124" s="329"/>
      <c r="G124" s="329"/>
      <c r="H124" s="106"/>
      <c r="I124" s="182"/>
      <c r="J124" s="294"/>
      <c r="K124" s="294"/>
      <c r="L124" s="184"/>
      <c r="M124" s="112">
        <f t="shared" si="6"/>
        <v>0</v>
      </c>
      <c r="N124" s="294"/>
      <c r="O124" s="294"/>
    </row>
    <row r="125" spans="1:16" s="34" customFormat="1" ht="14.4" customHeight="1">
      <c r="A125" s="329"/>
      <c r="B125" s="329"/>
      <c r="C125" s="329"/>
      <c r="D125" s="329"/>
      <c r="E125" s="329"/>
      <c r="F125" s="329"/>
      <c r="G125" s="329"/>
      <c r="H125" s="106"/>
      <c r="I125" s="182"/>
      <c r="J125" s="294"/>
      <c r="K125" s="294"/>
      <c r="L125" s="184"/>
      <c r="M125" s="112">
        <f t="shared" si="6"/>
        <v>0</v>
      </c>
      <c r="N125" s="294"/>
      <c r="O125" s="294"/>
    </row>
    <row r="126" spans="1:16" s="34" customFormat="1" ht="14.4" customHeight="1">
      <c r="A126" s="329"/>
      <c r="B126" s="329"/>
      <c r="C126" s="329"/>
      <c r="D126" s="329"/>
      <c r="E126" s="329"/>
      <c r="F126" s="329"/>
      <c r="G126" s="329"/>
      <c r="H126" s="106"/>
      <c r="I126" s="182"/>
      <c r="J126" s="294"/>
      <c r="K126" s="294"/>
      <c r="L126" s="184"/>
      <c r="M126" s="112">
        <f t="shared" si="6"/>
        <v>0</v>
      </c>
      <c r="N126" s="294"/>
      <c r="O126" s="294"/>
    </row>
    <row r="127" spans="1:16" s="34" customFormat="1" ht="14.4" customHeight="1">
      <c r="A127" s="329"/>
      <c r="B127" s="329"/>
      <c r="C127" s="329"/>
      <c r="D127" s="329"/>
      <c r="E127" s="329"/>
      <c r="F127" s="329"/>
      <c r="G127" s="329"/>
      <c r="H127" s="106"/>
      <c r="I127" s="182"/>
      <c r="J127" s="294"/>
      <c r="K127" s="294"/>
      <c r="L127" s="184"/>
      <c r="M127" s="112">
        <f t="shared" si="6"/>
        <v>0</v>
      </c>
      <c r="N127" s="294"/>
      <c r="O127" s="294"/>
    </row>
    <row r="128" spans="1:16" s="34" customFormat="1" ht="14.4" customHeight="1">
      <c r="A128" s="329"/>
      <c r="B128" s="329"/>
      <c r="C128" s="329"/>
      <c r="D128" s="329"/>
      <c r="E128" s="329"/>
      <c r="F128" s="329"/>
      <c r="G128" s="329"/>
      <c r="H128" s="106"/>
      <c r="I128" s="182"/>
      <c r="J128" s="294"/>
      <c r="K128" s="294"/>
      <c r="L128" s="184"/>
      <c r="M128" s="112">
        <f t="shared" si="6"/>
        <v>0</v>
      </c>
      <c r="N128" s="294"/>
      <c r="O128" s="294"/>
    </row>
    <row r="129" spans="1:16" s="34" customFormat="1" ht="14.4" customHeight="1">
      <c r="A129" s="329"/>
      <c r="B129" s="329"/>
      <c r="C129" s="329"/>
      <c r="D129" s="329"/>
      <c r="E129" s="329"/>
      <c r="F129" s="329"/>
      <c r="G129" s="329"/>
      <c r="H129" s="106"/>
      <c r="I129" s="182"/>
      <c r="J129" s="294"/>
      <c r="K129" s="294"/>
      <c r="L129" s="184"/>
      <c r="M129" s="112">
        <f t="shared" si="6"/>
        <v>0</v>
      </c>
      <c r="N129" s="294"/>
      <c r="O129" s="294"/>
    </row>
    <row r="130" spans="1:16" s="34" customFormat="1" ht="14.4" customHeight="1">
      <c r="A130" s="329"/>
      <c r="B130" s="329"/>
      <c r="C130" s="329"/>
      <c r="D130" s="329"/>
      <c r="E130" s="329"/>
      <c r="F130" s="329"/>
      <c r="G130" s="329"/>
      <c r="H130" s="106"/>
      <c r="I130" s="182"/>
      <c r="J130" s="294"/>
      <c r="K130" s="294"/>
      <c r="L130" s="184"/>
      <c r="M130" s="112">
        <f t="shared" si="6"/>
        <v>0</v>
      </c>
      <c r="N130" s="294"/>
      <c r="O130" s="294"/>
    </row>
    <row r="131" spans="1:16" s="34" customFormat="1" ht="14.4" customHeight="1">
      <c r="A131" s="329"/>
      <c r="B131" s="329"/>
      <c r="C131" s="329"/>
      <c r="D131" s="329"/>
      <c r="E131" s="329"/>
      <c r="F131" s="329"/>
      <c r="G131" s="329"/>
      <c r="H131" s="106"/>
      <c r="I131" s="182"/>
      <c r="J131" s="294"/>
      <c r="K131" s="294"/>
      <c r="L131" s="184"/>
      <c r="M131" s="112">
        <f t="shared" si="6"/>
        <v>0</v>
      </c>
      <c r="N131" s="294"/>
      <c r="O131" s="294"/>
    </row>
    <row r="132" spans="1:16" s="34" customFormat="1" ht="14.4" customHeight="1">
      <c r="A132" s="329"/>
      <c r="B132" s="329"/>
      <c r="C132" s="329"/>
      <c r="D132" s="329"/>
      <c r="E132" s="329"/>
      <c r="F132" s="329"/>
      <c r="G132" s="329"/>
      <c r="H132" s="106"/>
      <c r="I132" s="182"/>
      <c r="J132" s="294"/>
      <c r="K132" s="294"/>
      <c r="L132" s="184"/>
      <c r="M132" s="112">
        <f t="shared" si="6"/>
        <v>0</v>
      </c>
      <c r="N132" s="294"/>
      <c r="O132" s="294"/>
    </row>
    <row r="133" spans="1:16" s="34" customFormat="1" ht="14.4" customHeight="1">
      <c r="A133" s="329"/>
      <c r="B133" s="329"/>
      <c r="C133" s="329"/>
      <c r="D133" s="329"/>
      <c r="E133" s="329"/>
      <c r="F133" s="329"/>
      <c r="G133" s="329"/>
      <c r="H133" s="106"/>
      <c r="I133" s="182"/>
      <c r="J133" s="294"/>
      <c r="K133" s="294"/>
      <c r="L133" s="184"/>
      <c r="M133" s="112">
        <f t="shared" si="6"/>
        <v>0</v>
      </c>
      <c r="N133" s="294"/>
      <c r="O133" s="294"/>
    </row>
    <row r="134" spans="1:16" s="34" customFormat="1" ht="15" customHeight="1">
      <c r="A134" s="305" t="s">
        <v>42</v>
      </c>
      <c r="B134" s="306"/>
      <c r="C134" s="306"/>
      <c r="D134" s="306"/>
      <c r="E134" s="306"/>
      <c r="F134" s="306"/>
      <c r="G134" s="306"/>
      <c r="H134" s="307"/>
      <c r="I134" s="59">
        <f>SUM(I118:I133)</f>
        <v>0</v>
      </c>
      <c r="J134" s="333">
        <f>SUM(J118:J133)</f>
        <v>0</v>
      </c>
      <c r="K134" s="334"/>
      <c r="L134" s="59">
        <f>SUM(L118:L133)</f>
        <v>0</v>
      </c>
      <c r="M134" s="59">
        <f>SUM(M118:M133)</f>
        <v>0</v>
      </c>
      <c r="N134" s="310">
        <f>SUM(N118:N133)</f>
        <v>0</v>
      </c>
      <c r="O134" s="310"/>
    </row>
    <row r="135" spans="1:16">
      <c r="M135" s="34"/>
      <c r="N135" s="34"/>
      <c r="O135" s="34"/>
      <c r="P135" s="34"/>
    </row>
    <row r="136" spans="1:16" s="34" customFormat="1" ht="17.149999999999999" customHeight="1">
      <c r="A136" s="271" t="s">
        <v>139</v>
      </c>
      <c r="B136" s="271"/>
      <c r="C136" s="271"/>
      <c r="D136" s="271"/>
      <c r="E136" s="271"/>
      <c r="F136" s="271"/>
      <c r="G136" s="271"/>
      <c r="H136" s="271"/>
      <c r="I136" s="271"/>
      <c r="J136" s="271"/>
      <c r="K136" s="271"/>
      <c r="L136" s="271"/>
      <c r="M136" s="271"/>
      <c r="N136" s="271"/>
      <c r="O136" s="271"/>
    </row>
    <row r="137" spans="1:16" s="34" customFormat="1" ht="26.25" customHeight="1">
      <c r="A137" s="331" t="s">
        <v>49</v>
      </c>
      <c r="B137" s="331"/>
      <c r="C137" s="331"/>
      <c r="D137" s="331"/>
      <c r="E137" s="331"/>
      <c r="F137" s="331"/>
      <c r="G137" s="331"/>
      <c r="H137" s="331"/>
      <c r="I137" s="308" t="s">
        <v>137</v>
      </c>
      <c r="J137" s="308"/>
      <c r="K137" s="308"/>
      <c r="L137" s="308" t="s">
        <v>201</v>
      </c>
      <c r="M137" s="313" t="s">
        <v>40</v>
      </c>
      <c r="N137" s="313" t="s">
        <v>18</v>
      </c>
      <c r="O137" s="313"/>
    </row>
    <row r="138" spans="1:16" s="34" customFormat="1" ht="19.5" customHeight="1">
      <c r="A138" s="331"/>
      <c r="B138" s="331"/>
      <c r="C138" s="331"/>
      <c r="D138" s="331"/>
      <c r="E138" s="331"/>
      <c r="F138" s="331"/>
      <c r="G138" s="331"/>
      <c r="H138" s="331"/>
      <c r="I138" s="113" t="s">
        <v>78</v>
      </c>
      <c r="J138" s="308" t="s">
        <v>41</v>
      </c>
      <c r="K138" s="308"/>
      <c r="L138" s="308"/>
      <c r="M138" s="313"/>
      <c r="N138" s="313"/>
      <c r="O138" s="313"/>
    </row>
    <row r="139" spans="1:16" s="34" customFormat="1" ht="14.4" customHeight="1">
      <c r="A139" s="262"/>
      <c r="B139" s="328"/>
      <c r="C139" s="328"/>
      <c r="D139" s="328"/>
      <c r="E139" s="328"/>
      <c r="F139" s="328"/>
      <c r="G139" s="328"/>
      <c r="H139" s="263"/>
      <c r="I139" s="182"/>
      <c r="J139" s="294"/>
      <c r="K139" s="294"/>
      <c r="L139" s="184"/>
      <c r="M139" s="112">
        <f t="shared" ref="M139:M154" si="7">N139-(I139+J139+L139)</f>
        <v>0</v>
      </c>
      <c r="N139" s="294"/>
      <c r="O139" s="294"/>
    </row>
    <row r="140" spans="1:16" s="34" customFormat="1" ht="14.4" customHeight="1">
      <c r="A140" s="262"/>
      <c r="B140" s="328"/>
      <c r="C140" s="328"/>
      <c r="D140" s="328"/>
      <c r="E140" s="328"/>
      <c r="F140" s="328"/>
      <c r="G140" s="328"/>
      <c r="H140" s="263"/>
      <c r="I140" s="182"/>
      <c r="J140" s="294"/>
      <c r="K140" s="294"/>
      <c r="L140" s="184"/>
      <c r="M140" s="112">
        <f t="shared" si="7"/>
        <v>0</v>
      </c>
      <c r="N140" s="294"/>
      <c r="O140" s="294"/>
    </row>
    <row r="141" spans="1:16" s="34" customFormat="1" ht="14.4" customHeight="1">
      <c r="A141" s="262"/>
      <c r="B141" s="328"/>
      <c r="C141" s="328"/>
      <c r="D141" s="328"/>
      <c r="E141" s="328"/>
      <c r="F141" s="328"/>
      <c r="G141" s="328"/>
      <c r="H141" s="263"/>
      <c r="I141" s="182"/>
      <c r="J141" s="294"/>
      <c r="K141" s="294"/>
      <c r="L141" s="184"/>
      <c r="M141" s="112">
        <f t="shared" si="7"/>
        <v>0</v>
      </c>
      <c r="N141" s="294"/>
      <c r="O141" s="294"/>
    </row>
    <row r="142" spans="1:16" s="34" customFormat="1" ht="14.4" customHeight="1">
      <c r="A142" s="302"/>
      <c r="B142" s="302"/>
      <c r="C142" s="302"/>
      <c r="D142" s="302"/>
      <c r="E142" s="302"/>
      <c r="F142" s="302"/>
      <c r="G142" s="302"/>
      <c r="H142" s="302"/>
      <c r="I142" s="182"/>
      <c r="J142" s="294"/>
      <c r="K142" s="294"/>
      <c r="L142" s="184"/>
      <c r="M142" s="112">
        <f t="shared" si="7"/>
        <v>0</v>
      </c>
      <c r="N142" s="294"/>
      <c r="O142" s="294"/>
    </row>
    <row r="143" spans="1:16" s="34" customFormat="1" ht="14.4" customHeight="1">
      <c r="A143" s="302"/>
      <c r="B143" s="302"/>
      <c r="C143" s="302"/>
      <c r="D143" s="302"/>
      <c r="E143" s="302"/>
      <c r="F143" s="302"/>
      <c r="G143" s="302"/>
      <c r="H143" s="302"/>
      <c r="I143" s="182"/>
      <c r="J143" s="294"/>
      <c r="K143" s="294"/>
      <c r="L143" s="184"/>
      <c r="M143" s="112">
        <f t="shared" si="7"/>
        <v>0</v>
      </c>
      <c r="N143" s="294"/>
      <c r="O143" s="294"/>
    </row>
    <row r="144" spans="1:16" s="34" customFormat="1" ht="14.4" customHeight="1">
      <c r="A144" s="302"/>
      <c r="B144" s="302"/>
      <c r="C144" s="302"/>
      <c r="D144" s="302"/>
      <c r="E144" s="302"/>
      <c r="F144" s="302"/>
      <c r="G144" s="302"/>
      <c r="H144" s="302"/>
      <c r="I144" s="182"/>
      <c r="J144" s="294"/>
      <c r="K144" s="294"/>
      <c r="L144" s="184"/>
      <c r="M144" s="112">
        <f t="shared" si="7"/>
        <v>0</v>
      </c>
      <c r="N144" s="294"/>
      <c r="O144" s="294"/>
    </row>
    <row r="145" spans="1:16" s="34" customFormat="1" ht="14.4" customHeight="1">
      <c r="A145" s="302"/>
      <c r="B145" s="302"/>
      <c r="C145" s="302"/>
      <c r="D145" s="302"/>
      <c r="E145" s="302"/>
      <c r="F145" s="302"/>
      <c r="G145" s="302"/>
      <c r="H145" s="302"/>
      <c r="I145" s="182"/>
      <c r="J145" s="294"/>
      <c r="K145" s="294"/>
      <c r="L145" s="184"/>
      <c r="M145" s="112">
        <f t="shared" si="7"/>
        <v>0</v>
      </c>
      <c r="N145" s="294"/>
      <c r="O145" s="294"/>
    </row>
    <row r="146" spans="1:16" s="34" customFormat="1" ht="14.4" customHeight="1">
      <c r="A146" s="302"/>
      <c r="B146" s="302"/>
      <c r="C146" s="302"/>
      <c r="D146" s="302"/>
      <c r="E146" s="302"/>
      <c r="F146" s="302"/>
      <c r="G146" s="302"/>
      <c r="H146" s="302"/>
      <c r="I146" s="182"/>
      <c r="J146" s="294"/>
      <c r="K146" s="294"/>
      <c r="L146" s="184"/>
      <c r="M146" s="112">
        <f t="shared" si="7"/>
        <v>0</v>
      </c>
      <c r="N146" s="294"/>
      <c r="O146" s="294"/>
    </row>
    <row r="147" spans="1:16" s="34" customFormat="1" ht="14.4" customHeight="1">
      <c r="A147" s="302"/>
      <c r="B147" s="302"/>
      <c r="C147" s="302"/>
      <c r="D147" s="302"/>
      <c r="E147" s="302"/>
      <c r="F147" s="302"/>
      <c r="G147" s="302"/>
      <c r="H147" s="302"/>
      <c r="I147" s="182"/>
      <c r="J147" s="294"/>
      <c r="K147" s="294"/>
      <c r="L147" s="184"/>
      <c r="M147" s="112">
        <f t="shared" si="7"/>
        <v>0</v>
      </c>
      <c r="N147" s="294"/>
      <c r="O147" s="294"/>
    </row>
    <row r="148" spans="1:16" s="34" customFormat="1" ht="14.4" customHeight="1">
      <c r="A148" s="302"/>
      <c r="B148" s="302"/>
      <c r="C148" s="302"/>
      <c r="D148" s="302"/>
      <c r="E148" s="302"/>
      <c r="F148" s="302"/>
      <c r="G148" s="302"/>
      <c r="H148" s="302"/>
      <c r="I148" s="182"/>
      <c r="J148" s="294"/>
      <c r="K148" s="294"/>
      <c r="L148" s="184"/>
      <c r="M148" s="112">
        <f>N148-(I148+J148+L148)</f>
        <v>0</v>
      </c>
      <c r="N148" s="294"/>
      <c r="O148" s="294"/>
    </row>
    <row r="149" spans="1:16" s="34" customFormat="1" ht="14.4" customHeight="1">
      <c r="A149" s="302"/>
      <c r="B149" s="302"/>
      <c r="C149" s="302"/>
      <c r="D149" s="302"/>
      <c r="E149" s="302"/>
      <c r="F149" s="302"/>
      <c r="G149" s="302"/>
      <c r="H149" s="302"/>
      <c r="I149" s="182"/>
      <c r="J149" s="294"/>
      <c r="K149" s="294"/>
      <c r="L149" s="184"/>
      <c r="M149" s="112">
        <f t="shared" si="7"/>
        <v>0</v>
      </c>
      <c r="N149" s="294"/>
      <c r="O149" s="294"/>
    </row>
    <row r="150" spans="1:16" s="34" customFormat="1" ht="14.4" customHeight="1">
      <c r="A150" s="302"/>
      <c r="B150" s="302"/>
      <c r="C150" s="302"/>
      <c r="D150" s="302"/>
      <c r="E150" s="302"/>
      <c r="F150" s="302"/>
      <c r="G150" s="302"/>
      <c r="H150" s="302"/>
      <c r="I150" s="182"/>
      <c r="J150" s="294"/>
      <c r="K150" s="294"/>
      <c r="L150" s="184"/>
      <c r="M150" s="112">
        <f t="shared" si="7"/>
        <v>0</v>
      </c>
      <c r="N150" s="294"/>
      <c r="O150" s="294"/>
    </row>
    <row r="151" spans="1:16" s="34" customFormat="1" ht="14.4" customHeight="1">
      <c r="A151" s="302"/>
      <c r="B151" s="302"/>
      <c r="C151" s="302"/>
      <c r="D151" s="302"/>
      <c r="E151" s="302"/>
      <c r="F151" s="302"/>
      <c r="G151" s="302"/>
      <c r="H151" s="302"/>
      <c r="I151" s="182"/>
      <c r="J151" s="294"/>
      <c r="K151" s="294"/>
      <c r="L151" s="184"/>
      <c r="M151" s="112">
        <f t="shared" si="7"/>
        <v>0</v>
      </c>
      <c r="N151" s="294"/>
      <c r="O151" s="294"/>
    </row>
    <row r="152" spans="1:16" s="34" customFormat="1" ht="14.4" customHeight="1">
      <c r="A152" s="302"/>
      <c r="B152" s="302"/>
      <c r="C152" s="302"/>
      <c r="D152" s="302"/>
      <c r="E152" s="302"/>
      <c r="F152" s="302"/>
      <c r="G152" s="302"/>
      <c r="H152" s="302"/>
      <c r="I152" s="182"/>
      <c r="J152" s="294"/>
      <c r="K152" s="294"/>
      <c r="L152" s="184"/>
      <c r="M152" s="112">
        <f t="shared" si="7"/>
        <v>0</v>
      </c>
      <c r="N152" s="294"/>
      <c r="O152" s="294"/>
    </row>
    <row r="153" spans="1:16" s="34" customFormat="1" ht="14.4" customHeight="1">
      <c r="A153" s="302"/>
      <c r="B153" s="302"/>
      <c r="C153" s="302"/>
      <c r="D153" s="302"/>
      <c r="E153" s="302"/>
      <c r="F153" s="302"/>
      <c r="G153" s="302"/>
      <c r="H153" s="302"/>
      <c r="I153" s="182"/>
      <c r="J153" s="294"/>
      <c r="K153" s="294"/>
      <c r="L153" s="184"/>
      <c r="M153" s="112">
        <f t="shared" si="7"/>
        <v>0</v>
      </c>
      <c r="N153" s="294"/>
      <c r="O153" s="294"/>
    </row>
    <row r="154" spans="1:16" s="34" customFormat="1" ht="14.4" customHeight="1">
      <c r="A154" s="302"/>
      <c r="B154" s="302"/>
      <c r="C154" s="302"/>
      <c r="D154" s="302"/>
      <c r="E154" s="302"/>
      <c r="F154" s="302"/>
      <c r="G154" s="302"/>
      <c r="H154" s="302"/>
      <c r="I154" s="182"/>
      <c r="J154" s="294"/>
      <c r="K154" s="294"/>
      <c r="L154" s="184"/>
      <c r="M154" s="112">
        <f t="shared" si="7"/>
        <v>0</v>
      </c>
      <c r="N154" s="294"/>
      <c r="O154" s="294"/>
    </row>
    <row r="155" spans="1:16" s="34" customFormat="1" ht="15" customHeight="1">
      <c r="A155" s="305" t="s">
        <v>42</v>
      </c>
      <c r="B155" s="306"/>
      <c r="C155" s="306"/>
      <c r="D155" s="306"/>
      <c r="E155" s="306"/>
      <c r="F155" s="306"/>
      <c r="G155" s="306"/>
      <c r="H155" s="307"/>
      <c r="I155" s="59">
        <f>SUM(I139:I154)</f>
        <v>0</v>
      </c>
      <c r="J155" s="333">
        <f>SUM(J139:J154)</f>
        <v>0</v>
      </c>
      <c r="K155" s="334"/>
      <c r="L155" s="59">
        <f>SUM(L139:L154)</f>
        <v>0</v>
      </c>
      <c r="M155" s="59">
        <f>SUM(M139:M154)</f>
        <v>0</v>
      </c>
      <c r="N155" s="310">
        <f>SUM(N139:N154)</f>
        <v>0</v>
      </c>
      <c r="O155" s="310"/>
    </row>
    <row r="156" spans="1:16" ht="15" customHeight="1">
      <c r="M156" s="34"/>
      <c r="N156" s="34"/>
      <c r="O156" s="34"/>
      <c r="P156" s="133"/>
    </row>
    <row r="157" spans="1:16" s="34" customFormat="1" ht="16.5" customHeight="1">
      <c r="A157" s="305" t="s">
        <v>233</v>
      </c>
      <c r="B157" s="306"/>
      <c r="C157" s="306"/>
      <c r="D157" s="306"/>
      <c r="E157" s="306"/>
      <c r="F157" s="306"/>
      <c r="G157" s="306"/>
      <c r="H157" s="307"/>
      <c r="I157" s="59">
        <f>ROUND(I78+I92+I113+I134+I155,0)</f>
        <v>0</v>
      </c>
      <c r="J157" s="333">
        <f>ROUND(J78+J92+J113+J134+J155,0)</f>
        <v>0</v>
      </c>
      <c r="K157" s="334"/>
      <c r="L157" s="59">
        <f>L78+L92+L113+L134+L155</f>
        <v>0</v>
      </c>
      <c r="M157" s="59">
        <f>ROUND(M78+M92+M113+M134+M155,0)</f>
        <v>0</v>
      </c>
      <c r="N157" s="310">
        <f>ROUND(N78+N92+N113+N134+N155,0)</f>
        <v>0</v>
      </c>
      <c r="O157" s="310"/>
      <c r="P157" s="133"/>
    </row>
    <row r="158" spans="1:16" s="34" customFormat="1" ht="16.5" customHeight="1">
      <c r="A158" s="47"/>
      <c r="B158" s="47"/>
      <c r="C158" s="47"/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133"/>
    </row>
    <row r="159" spans="1:16" s="34" customFormat="1" ht="16.5" customHeight="1">
      <c r="A159" s="305" t="s">
        <v>234</v>
      </c>
      <c r="B159" s="306"/>
      <c r="C159" s="306"/>
      <c r="D159" s="306"/>
      <c r="E159" s="306"/>
      <c r="F159" s="306"/>
      <c r="G159" s="306"/>
      <c r="H159" s="307"/>
      <c r="I159" s="136" t="s">
        <v>44</v>
      </c>
      <c r="J159" s="294"/>
      <c r="K159" s="294"/>
      <c r="L159" s="59" t="s">
        <v>44</v>
      </c>
      <c r="M159" s="59">
        <f>N159-(J159)</f>
        <v>0</v>
      </c>
      <c r="N159" s="310">
        <f>ROUND(N157*0.15,0)</f>
        <v>0</v>
      </c>
      <c r="O159" s="310"/>
      <c r="P159" s="133"/>
    </row>
    <row r="160" spans="1:16" s="34" customFormat="1" ht="16.5" customHeight="1">
      <c r="A160" s="47"/>
      <c r="B160" s="47"/>
      <c r="C160" s="47"/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133"/>
    </row>
    <row r="161" spans="1:16370" s="34" customFormat="1" ht="16.5" customHeight="1">
      <c r="A161" s="305" t="s">
        <v>235</v>
      </c>
      <c r="B161" s="306"/>
      <c r="C161" s="306"/>
      <c r="D161" s="306"/>
      <c r="E161" s="306"/>
      <c r="F161" s="306"/>
      <c r="G161" s="306"/>
      <c r="H161" s="307"/>
      <c r="I161" s="59">
        <f>I157</f>
        <v>0</v>
      </c>
      <c r="J161" s="96">
        <f>J157+J159</f>
        <v>0</v>
      </c>
      <c r="K161" s="97"/>
      <c r="L161" s="59">
        <f>L157</f>
        <v>0</v>
      </c>
      <c r="M161" s="59">
        <f>M157+M159</f>
        <v>0</v>
      </c>
      <c r="N161" s="311">
        <f>N157+N159</f>
        <v>0</v>
      </c>
      <c r="O161" s="311"/>
      <c r="P161" s="133"/>
    </row>
    <row r="162" spans="1:16370" s="34" customFormat="1" ht="16.5" customHeight="1">
      <c r="A162" s="305"/>
      <c r="B162" s="306"/>
      <c r="C162" s="306"/>
      <c r="D162" s="306"/>
      <c r="E162" s="306"/>
      <c r="F162" s="306"/>
      <c r="G162" s="306"/>
      <c r="H162" s="307"/>
      <c r="I162" s="60">
        <f>IFERROR(I161/N161,0)</f>
        <v>0</v>
      </c>
      <c r="J162" s="303">
        <f>IFERROR(J161/N161,0)</f>
        <v>0</v>
      </c>
      <c r="K162" s="304"/>
      <c r="L162" s="60">
        <f>IFERROR(L161/N161,0)</f>
        <v>0</v>
      </c>
      <c r="M162" s="60">
        <f>IFERROR(M161/N161,0)</f>
        <v>0</v>
      </c>
      <c r="N162" s="330">
        <f>IFERROR(N161/N161,0)</f>
        <v>0</v>
      </c>
      <c r="O162" s="330"/>
      <c r="P162" s="133"/>
    </row>
    <row r="163" spans="1:16370" s="47" customFormat="1" ht="15" customHeight="1">
      <c r="I163" s="324">
        <f>IF(M161=0,0,IF(I162+J162&lt;1-I6,"Contribution du demandeur ou des partenaires insuffisante",0))</f>
        <v>0</v>
      </c>
      <c r="J163" s="324"/>
      <c r="K163" s="324"/>
      <c r="L163" s="326"/>
      <c r="M163" s="326"/>
      <c r="N163" s="326"/>
      <c r="O163" s="326"/>
      <c r="P163" s="13"/>
      <c r="Q163" s="309"/>
      <c r="R163" s="309"/>
      <c r="S163" s="309"/>
      <c r="T163" s="309"/>
      <c r="U163" s="309"/>
      <c r="V163" s="309"/>
      <c r="W163" s="309"/>
      <c r="X163" s="309"/>
      <c r="Y163" s="309"/>
      <c r="Z163" s="309"/>
      <c r="AA163" s="309"/>
      <c r="AB163" s="309"/>
      <c r="AC163" s="309"/>
      <c r="AD163" s="309"/>
      <c r="AE163" s="309"/>
      <c r="AF163" s="309"/>
      <c r="AG163" s="309"/>
      <c r="AH163" s="309"/>
      <c r="AI163" s="309"/>
      <c r="AJ163" s="309"/>
      <c r="AK163" s="309"/>
      <c r="AL163" s="309"/>
      <c r="AM163" s="309"/>
      <c r="AN163" s="309"/>
      <c r="AO163" s="309"/>
      <c r="AP163" s="309"/>
      <c r="AQ163" s="309"/>
      <c r="AR163" s="309"/>
      <c r="AS163" s="309"/>
      <c r="AT163" s="309"/>
      <c r="AU163" s="309"/>
      <c r="AV163" s="309"/>
      <c r="AW163" s="309"/>
      <c r="AX163" s="309"/>
      <c r="AY163" s="309"/>
      <c r="AZ163" s="309"/>
      <c r="BA163" s="309"/>
      <c r="BB163" s="309"/>
      <c r="BC163" s="309"/>
      <c r="BD163" s="309"/>
      <c r="BE163" s="309"/>
      <c r="BF163" s="309"/>
      <c r="BG163" s="309"/>
      <c r="BH163" s="309"/>
      <c r="BI163" s="309"/>
      <c r="BJ163" s="309"/>
      <c r="BK163" s="309"/>
      <c r="BL163" s="309"/>
      <c r="BM163" s="309"/>
      <c r="BN163" s="309"/>
      <c r="BO163" s="309"/>
      <c r="BP163" s="309"/>
      <c r="BQ163" s="309"/>
      <c r="BR163" s="309"/>
      <c r="BS163" s="309"/>
      <c r="BT163" s="309"/>
      <c r="BU163" s="309"/>
      <c r="BV163" s="309"/>
      <c r="BW163" s="309"/>
      <c r="BX163" s="309"/>
      <c r="BY163" s="309"/>
      <c r="BZ163" s="309"/>
      <c r="CA163" s="309"/>
      <c r="CB163" s="309"/>
      <c r="CC163" s="309"/>
      <c r="CD163" s="309"/>
      <c r="CE163" s="309"/>
      <c r="CF163" s="309"/>
      <c r="CG163" s="309"/>
      <c r="CH163" s="309"/>
      <c r="CI163" s="309"/>
      <c r="CJ163" s="309"/>
      <c r="CK163" s="309"/>
      <c r="CL163" s="309"/>
      <c r="CM163" s="309"/>
      <c r="CN163" s="309"/>
      <c r="CO163" s="309"/>
      <c r="CP163" s="309"/>
      <c r="CQ163" s="309"/>
      <c r="CR163" s="309"/>
      <c r="CS163" s="309"/>
      <c r="CT163" s="309"/>
      <c r="CU163" s="309"/>
      <c r="CV163" s="309"/>
      <c r="CW163" s="309"/>
      <c r="CX163" s="309"/>
      <c r="CY163" s="309"/>
      <c r="CZ163" s="309"/>
      <c r="DA163" s="309"/>
      <c r="DB163" s="309"/>
      <c r="DC163" s="309"/>
      <c r="DD163" s="309"/>
      <c r="DE163" s="309"/>
      <c r="DF163" s="309"/>
      <c r="DG163" s="309"/>
      <c r="DH163" s="309"/>
      <c r="DI163" s="309"/>
      <c r="DJ163" s="309"/>
      <c r="DK163" s="309"/>
      <c r="DL163" s="309"/>
      <c r="DM163" s="309"/>
      <c r="DN163" s="309"/>
      <c r="DO163" s="309"/>
      <c r="DP163" s="309"/>
      <c r="DQ163" s="309"/>
      <c r="DR163" s="309"/>
      <c r="DS163" s="309"/>
      <c r="DT163" s="309"/>
      <c r="DU163" s="309"/>
      <c r="DV163" s="309"/>
      <c r="DW163" s="309"/>
      <c r="DX163" s="309"/>
      <c r="DY163" s="309"/>
      <c r="DZ163" s="309"/>
      <c r="EA163" s="309"/>
      <c r="EB163" s="309"/>
      <c r="EC163" s="309"/>
      <c r="ED163" s="309"/>
      <c r="EE163" s="309"/>
      <c r="EF163" s="309"/>
      <c r="EG163" s="309"/>
      <c r="EH163" s="309"/>
      <c r="EI163" s="309"/>
      <c r="EJ163" s="309"/>
      <c r="EK163" s="309"/>
      <c r="EL163" s="309"/>
      <c r="EM163" s="309"/>
      <c r="EN163" s="309"/>
      <c r="EO163" s="309"/>
      <c r="EP163" s="309"/>
      <c r="EQ163" s="309"/>
      <c r="ER163" s="309"/>
      <c r="ES163" s="309"/>
      <c r="ET163" s="309"/>
      <c r="EU163" s="309"/>
      <c r="EV163" s="309"/>
      <c r="EW163" s="309"/>
      <c r="EX163" s="309"/>
      <c r="EY163" s="309"/>
      <c r="EZ163" s="309"/>
      <c r="FA163" s="309"/>
      <c r="FB163" s="309"/>
      <c r="FC163" s="309"/>
      <c r="FD163" s="309"/>
      <c r="FE163" s="309"/>
      <c r="FF163" s="309"/>
      <c r="FG163" s="309"/>
      <c r="FH163" s="309"/>
      <c r="FI163" s="309"/>
      <c r="FJ163" s="309"/>
      <c r="FK163" s="309"/>
      <c r="FL163" s="309"/>
      <c r="FM163" s="309"/>
      <c r="FN163" s="309"/>
      <c r="FO163" s="309"/>
      <c r="FP163" s="309"/>
      <c r="FQ163" s="309"/>
      <c r="FR163" s="309"/>
      <c r="FS163" s="309"/>
      <c r="FT163" s="309"/>
      <c r="FU163" s="309"/>
      <c r="FV163" s="309"/>
      <c r="FW163" s="309"/>
      <c r="FX163" s="309"/>
      <c r="FY163" s="309"/>
      <c r="FZ163" s="309"/>
      <c r="GA163" s="309"/>
      <c r="GB163" s="309"/>
      <c r="GC163" s="309"/>
      <c r="GD163" s="309"/>
      <c r="GE163" s="309"/>
      <c r="GF163" s="309"/>
      <c r="GG163" s="309"/>
      <c r="GH163" s="309"/>
      <c r="GI163" s="309"/>
      <c r="GJ163" s="309"/>
      <c r="GK163" s="309"/>
      <c r="GL163" s="309"/>
      <c r="GM163" s="309"/>
      <c r="GN163" s="309"/>
      <c r="GO163" s="309"/>
      <c r="GP163" s="309"/>
      <c r="GQ163" s="309"/>
      <c r="GR163" s="309"/>
      <c r="GS163" s="309"/>
      <c r="GT163" s="309"/>
      <c r="GU163" s="309"/>
      <c r="GV163" s="309"/>
      <c r="GW163" s="309"/>
      <c r="GX163" s="309"/>
      <c r="GY163" s="309"/>
      <c r="GZ163" s="309"/>
      <c r="HA163" s="309"/>
      <c r="HB163" s="309"/>
      <c r="HC163" s="309"/>
      <c r="HD163" s="309"/>
      <c r="HE163" s="309"/>
      <c r="HF163" s="309"/>
      <c r="HG163" s="309"/>
      <c r="HH163" s="309"/>
      <c r="HI163" s="309"/>
      <c r="HJ163" s="309"/>
      <c r="HK163" s="309"/>
      <c r="HL163" s="309"/>
      <c r="HM163" s="309"/>
      <c r="HN163" s="309"/>
      <c r="HO163" s="309"/>
      <c r="HP163" s="309"/>
      <c r="HQ163" s="309"/>
      <c r="HR163" s="309"/>
      <c r="HS163" s="309"/>
      <c r="HT163" s="309"/>
      <c r="HU163" s="309"/>
      <c r="HV163" s="309"/>
      <c r="HW163" s="309"/>
      <c r="HX163" s="309"/>
      <c r="HY163" s="309"/>
      <c r="HZ163" s="309"/>
      <c r="IA163" s="309"/>
      <c r="IB163" s="309"/>
      <c r="IC163" s="309"/>
      <c r="ID163" s="309"/>
      <c r="IE163" s="309"/>
      <c r="IF163" s="309"/>
      <c r="IG163" s="309"/>
      <c r="IH163" s="309"/>
      <c r="II163" s="309"/>
      <c r="IJ163" s="309"/>
      <c r="IK163" s="309"/>
      <c r="IL163" s="309"/>
      <c r="IM163" s="309"/>
      <c r="IN163" s="309"/>
      <c r="IO163" s="309"/>
      <c r="IP163" s="309"/>
      <c r="IQ163" s="309"/>
      <c r="IR163" s="309"/>
      <c r="IS163" s="309"/>
      <c r="IT163" s="309"/>
      <c r="IU163" s="309"/>
      <c r="IV163" s="309"/>
      <c r="IW163" s="309"/>
      <c r="IX163" s="309"/>
      <c r="IY163" s="309"/>
      <c r="IZ163" s="309"/>
      <c r="JA163" s="309"/>
      <c r="JB163" s="309"/>
      <c r="JC163" s="309"/>
      <c r="JD163" s="309"/>
      <c r="JE163" s="309"/>
      <c r="JF163" s="309"/>
      <c r="JG163" s="309"/>
      <c r="JH163" s="309"/>
      <c r="JI163" s="309"/>
      <c r="JJ163" s="309"/>
      <c r="JK163" s="309"/>
      <c r="JL163" s="309"/>
      <c r="JM163" s="309"/>
      <c r="JN163" s="309"/>
      <c r="JO163" s="309"/>
      <c r="JP163" s="309"/>
      <c r="JQ163" s="309"/>
      <c r="JR163" s="309"/>
      <c r="JS163" s="309"/>
      <c r="JT163" s="309"/>
      <c r="JU163" s="309"/>
      <c r="JV163" s="309"/>
      <c r="JW163" s="309"/>
      <c r="JX163" s="309"/>
      <c r="JY163" s="309"/>
      <c r="JZ163" s="309"/>
      <c r="KA163" s="309"/>
      <c r="KB163" s="309"/>
      <c r="KC163" s="309"/>
      <c r="KD163" s="309"/>
      <c r="KE163" s="309"/>
      <c r="KF163" s="309"/>
      <c r="KG163" s="309"/>
      <c r="KH163" s="309"/>
      <c r="KI163" s="309"/>
      <c r="KJ163" s="309"/>
      <c r="KK163" s="309"/>
      <c r="KL163" s="309"/>
      <c r="KM163" s="309"/>
      <c r="KN163" s="309"/>
      <c r="KO163" s="309"/>
      <c r="KP163" s="309"/>
      <c r="KQ163" s="309"/>
      <c r="KR163" s="309"/>
      <c r="KS163" s="309"/>
      <c r="KT163" s="309"/>
      <c r="KU163" s="309"/>
      <c r="KV163" s="309"/>
      <c r="KW163" s="309"/>
      <c r="KX163" s="309"/>
      <c r="KY163" s="309"/>
      <c r="KZ163" s="309"/>
      <c r="LA163" s="309"/>
      <c r="LB163" s="309"/>
      <c r="LC163" s="309"/>
      <c r="LD163" s="309"/>
      <c r="LE163" s="309"/>
      <c r="LF163" s="309"/>
      <c r="LG163" s="309"/>
      <c r="LH163" s="309"/>
      <c r="LI163" s="309"/>
      <c r="LJ163" s="309"/>
      <c r="LK163" s="309"/>
      <c r="LL163" s="309"/>
      <c r="LM163" s="309"/>
      <c r="LN163" s="309"/>
      <c r="LO163" s="309"/>
      <c r="LP163" s="309"/>
      <c r="LQ163" s="309"/>
      <c r="LR163" s="309"/>
      <c r="LS163" s="309"/>
      <c r="LT163" s="309"/>
      <c r="LU163" s="309"/>
      <c r="LV163" s="309"/>
      <c r="LW163" s="309"/>
      <c r="LX163" s="309"/>
      <c r="LY163" s="309"/>
      <c r="LZ163" s="309"/>
      <c r="MA163" s="309"/>
      <c r="MB163" s="309"/>
      <c r="MC163" s="309"/>
      <c r="MD163" s="309"/>
      <c r="ME163" s="309"/>
      <c r="MF163" s="309"/>
      <c r="MG163" s="309"/>
      <c r="MH163" s="309"/>
      <c r="MI163" s="309"/>
      <c r="MJ163" s="309"/>
      <c r="MK163" s="309"/>
      <c r="ML163" s="309"/>
      <c r="MM163" s="309"/>
      <c r="MN163" s="309"/>
      <c r="MO163" s="309"/>
      <c r="MP163" s="309"/>
      <c r="MQ163" s="309"/>
      <c r="MR163" s="309"/>
      <c r="MS163" s="309"/>
      <c r="MT163" s="309"/>
      <c r="MU163" s="309"/>
      <c r="MV163" s="309"/>
      <c r="MW163" s="309"/>
      <c r="MX163" s="309"/>
      <c r="MY163" s="309"/>
      <c r="MZ163" s="309"/>
      <c r="NA163" s="309"/>
      <c r="NB163" s="309"/>
      <c r="NC163" s="309"/>
      <c r="ND163" s="309"/>
      <c r="NE163" s="309"/>
      <c r="NF163" s="309"/>
      <c r="NG163" s="309"/>
      <c r="NH163" s="309"/>
      <c r="NI163" s="309"/>
      <c r="NJ163" s="309"/>
      <c r="NK163" s="309"/>
      <c r="NL163" s="309"/>
      <c r="NM163" s="309"/>
      <c r="NN163" s="309"/>
      <c r="NO163" s="309"/>
      <c r="NP163" s="309"/>
      <c r="NQ163" s="309"/>
      <c r="NR163" s="309"/>
      <c r="NS163" s="309"/>
      <c r="NT163" s="309"/>
      <c r="NU163" s="309"/>
      <c r="NV163" s="309"/>
      <c r="NW163" s="309"/>
      <c r="NX163" s="309"/>
      <c r="NY163" s="309"/>
      <c r="NZ163" s="309"/>
      <c r="OA163" s="309"/>
      <c r="OB163" s="309"/>
      <c r="OC163" s="309"/>
      <c r="OD163" s="309"/>
      <c r="OE163" s="309"/>
      <c r="OF163" s="309"/>
      <c r="OG163" s="309"/>
      <c r="OH163" s="309"/>
      <c r="OI163" s="309"/>
      <c r="OJ163" s="309"/>
      <c r="OK163" s="309"/>
      <c r="OL163" s="309"/>
      <c r="OM163" s="309"/>
      <c r="ON163" s="309"/>
      <c r="OO163" s="309"/>
      <c r="OP163" s="309"/>
      <c r="OQ163" s="309"/>
      <c r="OR163" s="309"/>
      <c r="OS163" s="309"/>
      <c r="OT163" s="309"/>
      <c r="OU163" s="309"/>
      <c r="OV163" s="309"/>
      <c r="OW163" s="309"/>
      <c r="OX163" s="309"/>
      <c r="OY163" s="309"/>
      <c r="OZ163" s="309"/>
      <c r="PA163" s="309"/>
      <c r="PB163" s="309"/>
      <c r="PC163" s="309"/>
      <c r="PD163" s="309"/>
      <c r="PE163" s="309"/>
      <c r="PF163" s="309"/>
      <c r="PG163" s="309"/>
      <c r="PH163" s="309"/>
      <c r="PI163" s="309"/>
      <c r="PJ163" s="309"/>
      <c r="PK163" s="309"/>
      <c r="PL163" s="309"/>
      <c r="PM163" s="309"/>
      <c r="PN163" s="309"/>
      <c r="PO163" s="309"/>
      <c r="PP163" s="309"/>
      <c r="PQ163" s="309"/>
      <c r="PR163" s="309"/>
      <c r="PS163" s="309"/>
      <c r="PT163" s="309"/>
      <c r="PU163" s="309"/>
      <c r="PV163" s="309"/>
      <c r="PW163" s="309"/>
      <c r="PX163" s="309"/>
      <c r="PY163" s="309"/>
      <c r="PZ163" s="309"/>
      <c r="QA163" s="309"/>
      <c r="QB163" s="309"/>
      <c r="QC163" s="309"/>
      <c r="QD163" s="309"/>
      <c r="QE163" s="309"/>
      <c r="QF163" s="309"/>
      <c r="QG163" s="309"/>
      <c r="QH163" s="309"/>
      <c r="QI163" s="309"/>
      <c r="QJ163" s="309"/>
      <c r="QK163" s="309"/>
      <c r="QL163" s="309"/>
      <c r="QM163" s="309"/>
      <c r="QN163" s="309"/>
      <c r="QO163" s="309"/>
      <c r="QP163" s="309"/>
      <c r="QQ163" s="309"/>
      <c r="QR163" s="309"/>
      <c r="QS163" s="309"/>
      <c r="QT163" s="309"/>
      <c r="QU163" s="309"/>
      <c r="QV163" s="309"/>
      <c r="QW163" s="309"/>
      <c r="QX163" s="309"/>
      <c r="QY163" s="309"/>
      <c r="QZ163" s="309"/>
      <c r="RA163" s="309"/>
      <c r="RB163" s="309"/>
      <c r="RC163" s="309"/>
      <c r="RD163" s="309"/>
      <c r="RE163" s="309"/>
      <c r="RF163" s="309"/>
      <c r="RG163" s="309"/>
      <c r="RH163" s="309"/>
      <c r="RI163" s="309"/>
      <c r="RJ163" s="309"/>
      <c r="RK163" s="309"/>
      <c r="RL163" s="309"/>
      <c r="RM163" s="309"/>
      <c r="RN163" s="309"/>
      <c r="RO163" s="309"/>
      <c r="RP163" s="309"/>
      <c r="RQ163" s="309"/>
      <c r="RR163" s="309"/>
      <c r="RS163" s="309"/>
      <c r="RT163" s="309"/>
      <c r="RU163" s="309"/>
      <c r="RV163" s="309"/>
      <c r="RW163" s="309"/>
      <c r="RX163" s="309"/>
      <c r="RY163" s="309"/>
      <c r="RZ163" s="309"/>
      <c r="SA163" s="309"/>
      <c r="SB163" s="309"/>
      <c r="SC163" s="309"/>
      <c r="SD163" s="309"/>
      <c r="SE163" s="309"/>
      <c r="SF163" s="309"/>
      <c r="SG163" s="309"/>
      <c r="SH163" s="309"/>
      <c r="SI163" s="309"/>
      <c r="SJ163" s="309"/>
      <c r="SK163" s="309"/>
      <c r="SL163" s="309"/>
      <c r="SM163" s="309"/>
      <c r="SN163" s="309"/>
      <c r="SO163" s="309"/>
      <c r="SP163" s="309"/>
      <c r="SQ163" s="309"/>
      <c r="SR163" s="309"/>
      <c r="SS163" s="309"/>
      <c r="ST163" s="309"/>
      <c r="SU163" s="309"/>
      <c r="SV163" s="309"/>
      <c r="SW163" s="309"/>
      <c r="SX163" s="309"/>
      <c r="SY163" s="309"/>
      <c r="SZ163" s="309"/>
      <c r="TA163" s="309"/>
      <c r="TB163" s="309"/>
      <c r="TC163" s="309"/>
      <c r="TD163" s="309"/>
      <c r="TE163" s="309"/>
      <c r="TF163" s="309"/>
      <c r="TG163" s="309"/>
      <c r="TH163" s="309"/>
      <c r="TI163" s="309"/>
      <c r="TJ163" s="309"/>
      <c r="TK163" s="309"/>
      <c r="TL163" s="309"/>
      <c r="TM163" s="309"/>
      <c r="TN163" s="309"/>
      <c r="TO163" s="309"/>
      <c r="TP163" s="309"/>
      <c r="TQ163" s="309"/>
      <c r="TR163" s="309"/>
      <c r="TS163" s="309"/>
      <c r="TT163" s="309"/>
      <c r="TU163" s="309"/>
      <c r="TV163" s="309"/>
      <c r="TW163" s="309"/>
      <c r="TX163" s="309"/>
      <c r="TY163" s="309"/>
      <c r="TZ163" s="309"/>
      <c r="UA163" s="309"/>
      <c r="UB163" s="309"/>
      <c r="UC163" s="309"/>
      <c r="UD163" s="309"/>
      <c r="UE163" s="309"/>
      <c r="UF163" s="309"/>
      <c r="UG163" s="309"/>
      <c r="UH163" s="309"/>
      <c r="UI163" s="309"/>
      <c r="UJ163" s="309"/>
      <c r="UK163" s="309"/>
      <c r="UL163" s="309"/>
      <c r="UM163" s="309"/>
      <c r="UN163" s="309"/>
      <c r="UO163" s="309"/>
      <c r="UP163" s="309"/>
      <c r="UQ163" s="309"/>
      <c r="UR163" s="309"/>
      <c r="US163" s="309"/>
      <c r="UT163" s="309"/>
      <c r="UU163" s="309"/>
      <c r="UV163" s="309"/>
      <c r="UW163" s="309"/>
      <c r="UX163" s="309"/>
      <c r="UY163" s="309"/>
      <c r="UZ163" s="309"/>
      <c r="VA163" s="309"/>
      <c r="VB163" s="309"/>
      <c r="VC163" s="309"/>
      <c r="VD163" s="309"/>
      <c r="VE163" s="309"/>
      <c r="VF163" s="309"/>
      <c r="VG163" s="309"/>
      <c r="VH163" s="309"/>
      <c r="VI163" s="309"/>
      <c r="VJ163" s="309"/>
      <c r="VK163" s="309"/>
      <c r="VL163" s="309"/>
      <c r="VM163" s="309"/>
      <c r="VN163" s="309"/>
      <c r="VO163" s="309"/>
      <c r="VP163" s="309"/>
      <c r="VQ163" s="309"/>
      <c r="VR163" s="309"/>
      <c r="VS163" s="309"/>
      <c r="VT163" s="309"/>
      <c r="VU163" s="309"/>
      <c r="VV163" s="309"/>
      <c r="VW163" s="309"/>
      <c r="VX163" s="309"/>
      <c r="VY163" s="309"/>
      <c r="VZ163" s="309"/>
      <c r="WA163" s="309"/>
      <c r="WB163" s="309"/>
      <c r="WC163" s="309"/>
      <c r="WD163" s="309"/>
      <c r="WE163" s="309"/>
      <c r="WF163" s="309"/>
      <c r="WG163" s="309"/>
      <c r="WH163" s="309"/>
      <c r="WI163" s="309"/>
      <c r="WJ163" s="309"/>
      <c r="WK163" s="309"/>
      <c r="WL163" s="309"/>
      <c r="WM163" s="309"/>
      <c r="WN163" s="309"/>
      <c r="WO163" s="309"/>
      <c r="WP163" s="309"/>
      <c r="WQ163" s="309"/>
      <c r="WR163" s="309"/>
      <c r="WS163" s="309"/>
      <c r="WT163" s="309"/>
      <c r="WU163" s="309"/>
      <c r="WV163" s="309"/>
      <c r="WW163" s="309"/>
      <c r="WX163" s="309"/>
      <c r="WY163" s="309"/>
      <c r="WZ163" s="309"/>
      <c r="XA163" s="309"/>
      <c r="XB163" s="309"/>
      <c r="XC163" s="309"/>
      <c r="XD163" s="309"/>
      <c r="XE163" s="309"/>
      <c r="XF163" s="309"/>
      <c r="XG163" s="309"/>
      <c r="XH163" s="309"/>
      <c r="XI163" s="309"/>
      <c r="XJ163" s="309"/>
      <c r="XK163" s="309"/>
      <c r="XL163" s="309"/>
      <c r="XM163" s="309"/>
      <c r="XN163" s="309"/>
      <c r="XO163" s="309"/>
      <c r="XP163" s="309"/>
      <c r="XQ163" s="309"/>
      <c r="XR163" s="309"/>
      <c r="XS163" s="309"/>
      <c r="XT163" s="309"/>
      <c r="XU163" s="309"/>
      <c r="XV163" s="309"/>
      <c r="XW163" s="309"/>
      <c r="XX163" s="309"/>
      <c r="XY163" s="309"/>
      <c r="XZ163" s="309"/>
      <c r="YA163" s="309"/>
      <c r="YB163" s="309"/>
      <c r="YC163" s="309"/>
      <c r="YD163" s="309"/>
      <c r="YE163" s="309"/>
      <c r="YF163" s="309"/>
      <c r="YG163" s="309"/>
      <c r="YH163" s="309"/>
      <c r="YI163" s="309"/>
      <c r="YJ163" s="309"/>
      <c r="YK163" s="309"/>
      <c r="YL163" s="309"/>
      <c r="YM163" s="309"/>
      <c r="YN163" s="309"/>
      <c r="YO163" s="309"/>
      <c r="YP163" s="309"/>
      <c r="YQ163" s="309"/>
      <c r="YR163" s="309"/>
      <c r="YS163" s="309"/>
      <c r="YT163" s="309"/>
      <c r="YU163" s="309"/>
      <c r="YV163" s="309"/>
      <c r="YW163" s="309"/>
      <c r="YX163" s="309"/>
      <c r="YY163" s="309"/>
      <c r="YZ163" s="309"/>
      <c r="ZA163" s="309"/>
      <c r="ZB163" s="309"/>
      <c r="ZC163" s="309"/>
      <c r="ZD163" s="309"/>
      <c r="ZE163" s="309"/>
      <c r="ZF163" s="309"/>
      <c r="ZG163" s="309"/>
      <c r="ZH163" s="309"/>
      <c r="ZI163" s="309"/>
      <c r="ZJ163" s="309"/>
      <c r="ZK163" s="309"/>
      <c r="ZL163" s="309"/>
      <c r="ZM163" s="309"/>
      <c r="ZN163" s="309"/>
      <c r="ZO163" s="309"/>
      <c r="ZP163" s="309"/>
      <c r="ZQ163" s="309"/>
      <c r="ZR163" s="309"/>
      <c r="ZS163" s="309"/>
      <c r="ZT163" s="309"/>
      <c r="ZU163" s="309"/>
      <c r="ZV163" s="309"/>
      <c r="ZW163" s="309"/>
      <c r="ZX163" s="309"/>
      <c r="ZY163" s="309"/>
      <c r="ZZ163" s="309"/>
      <c r="AAA163" s="309"/>
      <c r="AAB163" s="309"/>
      <c r="AAC163" s="309"/>
      <c r="AAD163" s="309"/>
      <c r="AAE163" s="309"/>
      <c r="AAF163" s="309"/>
      <c r="AAG163" s="309"/>
      <c r="AAH163" s="309"/>
      <c r="AAI163" s="309"/>
      <c r="AAJ163" s="309"/>
      <c r="AAK163" s="309"/>
      <c r="AAL163" s="309"/>
      <c r="AAM163" s="309"/>
      <c r="AAN163" s="309"/>
      <c r="AAO163" s="309"/>
      <c r="AAP163" s="309"/>
      <c r="AAQ163" s="309"/>
      <c r="AAR163" s="309"/>
      <c r="AAS163" s="309"/>
      <c r="AAT163" s="309"/>
      <c r="AAU163" s="309"/>
      <c r="AAV163" s="309"/>
      <c r="AAW163" s="309"/>
      <c r="AAX163" s="309"/>
      <c r="AAY163" s="309"/>
      <c r="AAZ163" s="309"/>
      <c r="ABA163" s="309"/>
      <c r="ABB163" s="309"/>
      <c r="ABC163" s="309"/>
      <c r="ABD163" s="309"/>
      <c r="ABE163" s="309"/>
      <c r="ABF163" s="309"/>
      <c r="ABG163" s="309"/>
      <c r="ABH163" s="309"/>
      <c r="ABI163" s="309"/>
      <c r="ABJ163" s="309"/>
      <c r="ABK163" s="309"/>
      <c r="ABL163" s="309"/>
      <c r="ABM163" s="309"/>
      <c r="ABN163" s="309"/>
      <c r="ABO163" s="309"/>
      <c r="ABP163" s="309"/>
      <c r="ABQ163" s="309"/>
      <c r="ABR163" s="309"/>
      <c r="ABS163" s="309"/>
      <c r="ABT163" s="309"/>
      <c r="ABU163" s="309"/>
      <c r="ABV163" s="309"/>
      <c r="ABW163" s="309"/>
      <c r="ABX163" s="309"/>
      <c r="ABY163" s="309"/>
      <c r="ABZ163" s="309"/>
      <c r="ACA163" s="309"/>
      <c r="ACB163" s="309"/>
      <c r="ACC163" s="309"/>
      <c r="ACD163" s="309"/>
      <c r="ACE163" s="309"/>
      <c r="ACF163" s="309"/>
      <c r="ACG163" s="309"/>
      <c r="ACH163" s="309"/>
      <c r="ACI163" s="309"/>
      <c r="ACJ163" s="309"/>
      <c r="ACK163" s="309"/>
      <c r="ACL163" s="309"/>
      <c r="ACM163" s="309"/>
      <c r="ACN163" s="309"/>
      <c r="ACO163" s="309"/>
      <c r="ACP163" s="309"/>
      <c r="ACQ163" s="309"/>
      <c r="ACR163" s="309"/>
      <c r="ACS163" s="309"/>
      <c r="ACT163" s="309"/>
      <c r="ACU163" s="309"/>
      <c r="ACV163" s="309"/>
      <c r="ACW163" s="309"/>
      <c r="ACX163" s="309"/>
      <c r="ACY163" s="309"/>
      <c r="ACZ163" s="309"/>
      <c r="ADA163" s="309"/>
      <c r="ADB163" s="309"/>
      <c r="ADC163" s="309"/>
      <c r="ADD163" s="309"/>
      <c r="ADE163" s="309"/>
      <c r="ADF163" s="309"/>
      <c r="ADG163" s="309"/>
      <c r="ADH163" s="309"/>
      <c r="ADI163" s="309"/>
      <c r="ADJ163" s="309"/>
      <c r="ADK163" s="309"/>
      <c r="ADL163" s="309"/>
      <c r="ADM163" s="309"/>
      <c r="ADN163" s="309"/>
      <c r="ADO163" s="309"/>
      <c r="ADP163" s="309"/>
      <c r="ADQ163" s="309"/>
      <c r="ADR163" s="309"/>
      <c r="ADS163" s="309"/>
      <c r="ADT163" s="309"/>
      <c r="ADU163" s="309"/>
      <c r="ADV163" s="309"/>
      <c r="ADW163" s="309"/>
      <c r="ADX163" s="309"/>
      <c r="ADY163" s="309"/>
      <c r="ADZ163" s="309"/>
      <c r="AEA163" s="309"/>
      <c r="AEB163" s="309"/>
      <c r="AEC163" s="309"/>
      <c r="AED163" s="309"/>
      <c r="AEE163" s="309"/>
      <c r="AEF163" s="309"/>
      <c r="AEG163" s="309"/>
      <c r="AEH163" s="309"/>
      <c r="AEI163" s="309"/>
      <c r="AEJ163" s="309"/>
      <c r="AEK163" s="309"/>
      <c r="AEL163" s="309"/>
      <c r="AEM163" s="309"/>
      <c r="AEN163" s="309"/>
      <c r="AEO163" s="309"/>
      <c r="AEP163" s="309"/>
      <c r="AEQ163" s="309"/>
      <c r="AER163" s="309"/>
      <c r="AES163" s="309"/>
      <c r="AET163" s="309"/>
      <c r="AEU163" s="309"/>
      <c r="AEV163" s="309"/>
      <c r="AEW163" s="309"/>
      <c r="AEX163" s="309"/>
      <c r="AEY163" s="309"/>
      <c r="AEZ163" s="309"/>
      <c r="AFA163" s="309"/>
      <c r="AFB163" s="309"/>
      <c r="AFC163" s="309"/>
      <c r="AFD163" s="309"/>
      <c r="AFE163" s="309"/>
      <c r="AFF163" s="309"/>
      <c r="AFG163" s="309"/>
      <c r="AFH163" s="309"/>
      <c r="AFI163" s="309"/>
      <c r="AFJ163" s="309"/>
      <c r="AFK163" s="309"/>
      <c r="AFL163" s="309"/>
      <c r="AFM163" s="309"/>
      <c r="AFN163" s="309"/>
      <c r="AFO163" s="309"/>
      <c r="AFP163" s="309"/>
      <c r="AFQ163" s="309"/>
      <c r="AFR163" s="309"/>
      <c r="AFS163" s="309"/>
      <c r="AFT163" s="309"/>
      <c r="AFU163" s="309"/>
      <c r="AFV163" s="309"/>
      <c r="AFW163" s="309"/>
      <c r="AFX163" s="309"/>
      <c r="AFY163" s="309"/>
      <c r="AFZ163" s="309"/>
      <c r="AGA163" s="309"/>
      <c r="AGB163" s="309"/>
      <c r="AGC163" s="309"/>
      <c r="AGD163" s="309"/>
      <c r="AGE163" s="309"/>
      <c r="AGF163" s="309"/>
      <c r="AGG163" s="309"/>
      <c r="AGH163" s="309"/>
      <c r="AGI163" s="309"/>
      <c r="AGJ163" s="309"/>
      <c r="AGK163" s="309"/>
      <c r="AGL163" s="309"/>
      <c r="AGM163" s="309"/>
      <c r="AGN163" s="309"/>
      <c r="AGO163" s="309"/>
      <c r="AGP163" s="309"/>
      <c r="AGQ163" s="309"/>
      <c r="AGR163" s="309"/>
      <c r="AGS163" s="309"/>
      <c r="AGT163" s="309"/>
      <c r="AGU163" s="309"/>
      <c r="AGV163" s="309"/>
      <c r="AGW163" s="309"/>
      <c r="AGX163" s="309"/>
      <c r="AGY163" s="309"/>
      <c r="AGZ163" s="309"/>
      <c r="AHA163" s="309"/>
      <c r="AHB163" s="309"/>
      <c r="AHC163" s="309"/>
      <c r="AHD163" s="309"/>
      <c r="AHE163" s="309"/>
      <c r="AHF163" s="309"/>
      <c r="AHG163" s="309"/>
      <c r="AHH163" s="309"/>
      <c r="AHI163" s="309"/>
      <c r="AHJ163" s="309"/>
      <c r="AHK163" s="309"/>
      <c r="AHL163" s="309"/>
      <c r="AHM163" s="309"/>
      <c r="AHN163" s="309"/>
      <c r="AHO163" s="309"/>
      <c r="AHP163" s="309"/>
      <c r="AHQ163" s="309"/>
      <c r="AHR163" s="309"/>
      <c r="AHS163" s="309"/>
      <c r="AHT163" s="309"/>
      <c r="AHU163" s="309"/>
      <c r="AHV163" s="309"/>
      <c r="AHW163" s="309"/>
      <c r="AHX163" s="309"/>
      <c r="AHY163" s="309"/>
      <c r="AHZ163" s="309"/>
      <c r="AIA163" s="309"/>
      <c r="AIB163" s="309"/>
      <c r="AIC163" s="309"/>
      <c r="AID163" s="309"/>
      <c r="AIE163" s="309"/>
      <c r="AIF163" s="309"/>
      <c r="AIG163" s="309"/>
      <c r="AIH163" s="309"/>
      <c r="AII163" s="309"/>
      <c r="AIJ163" s="309"/>
      <c r="AIK163" s="309"/>
      <c r="AIL163" s="309"/>
      <c r="AIM163" s="309"/>
      <c r="AIN163" s="309"/>
      <c r="AIO163" s="309"/>
      <c r="AIP163" s="309"/>
      <c r="AIQ163" s="309"/>
      <c r="AIR163" s="309"/>
      <c r="AIS163" s="309"/>
      <c r="AIT163" s="309"/>
      <c r="AIU163" s="309"/>
      <c r="AIV163" s="309"/>
      <c r="AIW163" s="309"/>
      <c r="AIX163" s="309"/>
      <c r="AIY163" s="309"/>
      <c r="AIZ163" s="309"/>
      <c r="AJA163" s="309"/>
      <c r="AJB163" s="309"/>
      <c r="AJC163" s="309"/>
      <c r="AJD163" s="309"/>
      <c r="AJE163" s="309"/>
      <c r="AJF163" s="309"/>
      <c r="AJG163" s="309"/>
      <c r="AJH163" s="309"/>
      <c r="AJI163" s="309"/>
      <c r="AJJ163" s="309"/>
      <c r="AJK163" s="309"/>
      <c r="AJL163" s="309"/>
      <c r="AJM163" s="309"/>
      <c r="AJN163" s="309"/>
      <c r="AJO163" s="309"/>
      <c r="AJP163" s="309"/>
      <c r="AJQ163" s="309"/>
      <c r="AJR163" s="309"/>
      <c r="AJS163" s="309"/>
      <c r="AJT163" s="309"/>
      <c r="AJU163" s="309"/>
      <c r="AJV163" s="309"/>
      <c r="AJW163" s="309"/>
      <c r="AJX163" s="309"/>
      <c r="AJY163" s="309"/>
      <c r="AJZ163" s="309"/>
      <c r="AKA163" s="309"/>
      <c r="AKB163" s="309"/>
      <c r="AKC163" s="309"/>
      <c r="AKD163" s="309"/>
      <c r="AKE163" s="309"/>
      <c r="AKF163" s="309"/>
      <c r="AKG163" s="309"/>
      <c r="AKH163" s="309"/>
      <c r="AKI163" s="309"/>
      <c r="AKJ163" s="309"/>
      <c r="AKK163" s="309"/>
      <c r="AKL163" s="309"/>
      <c r="AKM163" s="309"/>
      <c r="AKN163" s="309"/>
      <c r="AKO163" s="309"/>
      <c r="AKP163" s="309"/>
      <c r="AKQ163" s="309"/>
      <c r="AKR163" s="309"/>
      <c r="AKS163" s="309"/>
      <c r="AKT163" s="309"/>
      <c r="AKU163" s="309"/>
      <c r="AKV163" s="309"/>
      <c r="AKW163" s="309"/>
      <c r="AKX163" s="309"/>
      <c r="AKY163" s="309"/>
      <c r="AKZ163" s="309"/>
      <c r="ALA163" s="309"/>
      <c r="ALB163" s="309"/>
      <c r="ALC163" s="309"/>
      <c r="ALD163" s="309"/>
      <c r="ALE163" s="309"/>
      <c r="ALF163" s="309"/>
      <c r="ALG163" s="309"/>
      <c r="ALH163" s="309"/>
      <c r="ALI163" s="309"/>
      <c r="ALJ163" s="309"/>
      <c r="ALK163" s="309"/>
      <c r="ALL163" s="309"/>
      <c r="ALM163" s="309"/>
      <c r="ALN163" s="309"/>
      <c r="ALO163" s="309"/>
      <c r="ALP163" s="309"/>
      <c r="ALQ163" s="309"/>
      <c r="ALR163" s="309"/>
      <c r="ALS163" s="309"/>
      <c r="ALT163" s="309"/>
      <c r="ALU163" s="309"/>
      <c r="ALV163" s="309"/>
      <c r="ALW163" s="309"/>
      <c r="ALX163" s="309"/>
      <c r="ALY163" s="309"/>
      <c r="ALZ163" s="309"/>
      <c r="AMA163" s="309"/>
      <c r="AMB163" s="309"/>
      <c r="AMC163" s="309"/>
      <c r="AMD163" s="309"/>
      <c r="AME163" s="309"/>
      <c r="AMF163" s="309"/>
      <c r="AMG163" s="309"/>
      <c r="AMH163" s="309"/>
      <c r="AMI163" s="309"/>
      <c r="AMJ163" s="309"/>
      <c r="AMK163" s="309"/>
      <c r="AML163" s="309"/>
      <c r="AMM163" s="309"/>
      <c r="AMN163" s="309"/>
      <c r="AMO163" s="309"/>
      <c r="AMP163" s="309"/>
      <c r="AMQ163" s="309"/>
      <c r="AMR163" s="309"/>
      <c r="AMS163" s="309"/>
      <c r="AMT163" s="309"/>
      <c r="AMU163" s="309"/>
      <c r="AMV163" s="309"/>
      <c r="AMW163" s="309"/>
      <c r="AMX163" s="309"/>
      <c r="AMY163" s="309"/>
      <c r="AMZ163" s="309"/>
      <c r="ANA163" s="309"/>
      <c r="ANB163" s="309"/>
      <c r="ANC163" s="309"/>
      <c r="AND163" s="309"/>
      <c r="ANE163" s="309"/>
      <c r="ANF163" s="309"/>
      <c r="ANG163" s="309"/>
      <c r="ANH163" s="309"/>
      <c r="ANI163" s="309"/>
      <c r="ANJ163" s="309"/>
      <c r="ANK163" s="309"/>
      <c r="ANL163" s="309"/>
      <c r="ANM163" s="309"/>
      <c r="ANN163" s="309"/>
      <c r="ANO163" s="309"/>
      <c r="ANP163" s="309"/>
      <c r="ANQ163" s="309"/>
      <c r="ANR163" s="309"/>
      <c r="ANS163" s="309"/>
      <c r="ANT163" s="309"/>
      <c r="ANU163" s="309"/>
      <c r="ANV163" s="309"/>
      <c r="ANW163" s="309"/>
      <c r="ANX163" s="309"/>
      <c r="ANY163" s="309"/>
      <c r="ANZ163" s="309"/>
      <c r="AOA163" s="309"/>
      <c r="AOB163" s="309"/>
      <c r="AOC163" s="309"/>
      <c r="AOD163" s="309"/>
      <c r="AOE163" s="309"/>
      <c r="AOF163" s="309"/>
      <c r="AOG163" s="309"/>
      <c r="AOH163" s="309"/>
      <c r="AOI163" s="309"/>
      <c r="AOJ163" s="309"/>
      <c r="AOK163" s="309"/>
      <c r="AOL163" s="309"/>
      <c r="AOM163" s="309"/>
      <c r="AON163" s="309"/>
      <c r="AOO163" s="309"/>
      <c r="AOP163" s="309"/>
      <c r="AOQ163" s="309"/>
      <c r="AOR163" s="309"/>
      <c r="AOS163" s="309"/>
      <c r="AOT163" s="309"/>
      <c r="AOU163" s="309"/>
      <c r="AOV163" s="309"/>
      <c r="AOW163" s="309"/>
      <c r="AOX163" s="309"/>
      <c r="AOY163" s="309"/>
      <c r="AOZ163" s="309"/>
      <c r="APA163" s="309"/>
      <c r="APB163" s="309"/>
      <c r="APC163" s="309"/>
      <c r="APD163" s="309"/>
      <c r="APE163" s="309"/>
      <c r="APF163" s="309"/>
      <c r="APG163" s="309"/>
      <c r="APH163" s="309"/>
      <c r="API163" s="309"/>
      <c r="APJ163" s="309"/>
      <c r="APK163" s="309"/>
      <c r="APL163" s="309"/>
      <c r="APM163" s="309"/>
      <c r="APN163" s="309"/>
      <c r="APO163" s="309"/>
      <c r="APP163" s="309"/>
      <c r="APQ163" s="309"/>
      <c r="APR163" s="309"/>
      <c r="APS163" s="309"/>
      <c r="APT163" s="309"/>
      <c r="APU163" s="309"/>
      <c r="APV163" s="309"/>
      <c r="APW163" s="309"/>
      <c r="APX163" s="309"/>
      <c r="APY163" s="309"/>
      <c r="APZ163" s="309"/>
      <c r="AQA163" s="309"/>
      <c r="AQB163" s="309"/>
      <c r="AQC163" s="309"/>
      <c r="AQD163" s="309"/>
      <c r="AQE163" s="309"/>
      <c r="AQF163" s="309"/>
      <c r="AQG163" s="309"/>
      <c r="AQH163" s="309"/>
      <c r="AQI163" s="309"/>
      <c r="AQJ163" s="309"/>
      <c r="AQK163" s="309"/>
      <c r="AQL163" s="309"/>
      <c r="AQM163" s="309"/>
      <c r="AQN163" s="309"/>
      <c r="AQO163" s="309"/>
      <c r="AQP163" s="309"/>
      <c r="AQQ163" s="309"/>
      <c r="AQR163" s="309"/>
      <c r="AQS163" s="309"/>
      <c r="AQT163" s="309"/>
      <c r="AQU163" s="309"/>
      <c r="AQV163" s="309"/>
      <c r="AQW163" s="309"/>
      <c r="AQX163" s="309"/>
      <c r="AQY163" s="309"/>
      <c r="AQZ163" s="309"/>
      <c r="ARA163" s="309"/>
      <c r="ARB163" s="309"/>
      <c r="ARC163" s="309"/>
      <c r="ARD163" s="309"/>
      <c r="ARE163" s="309"/>
      <c r="ARF163" s="309"/>
      <c r="ARG163" s="309"/>
      <c r="ARH163" s="309"/>
      <c r="ARI163" s="309"/>
      <c r="ARJ163" s="309"/>
      <c r="ARK163" s="309"/>
      <c r="ARL163" s="309"/>
      <c r="ARM163" s="309"/>
      <c r="ARN163" s="309"/>
      <c r="ARO163" s="309"/>
      <c r="ARP163" s="309"/>
      <c r="ARQ163" s="309"/>
      <c r="ARR163" s="309"/>
      <c r="ARS163" s="309"/>
      <c r="ART163" s="309"/>
      <c r="ARU163" s="309"/>
      <c r="ARV163" s="309"/>
      <c r="ARW163" s="309"/>
      <c r="ARX163" s="309"/>
      <c r="ARY163" s="309"/>
      <c r="ARZ163" s="309"/>
      <c r="ASA163" s="309"/>
      <c r="ASB163" s="309"/>
      <c r="ASC163" s="309"/>
      <c r="ASD163" s="309"/>
      <c r="ASE163" s="309"/>
      <c r="ASF163" s="309"/>
      <c r="ASG163" s="309"/>
      <c r="ASH163" s="309"/>
      <c r="ASI163" s="309"/>
      <c r="ASJ163" s="309"/>
      <c r="ASK163" s="309"/>
      <c r="ASL163" s="309"/>
      <c r="ASM163" s="309"/>
      <c r="ASN163" s="309"/>
      <c r="ASO163" s="309"/>
      <c r="ASP163" s="309"/>
      <c r="ASQ163" s="309"/>
      <c r="ASR163" s="309"/>
      <c r="ASS163" s="309"/>
      <c r="AST163" s="309"/>
      <c r="ASU163" s="309"/>
      <c r="ASV163" s="309"/>
      <c r="ASW163" s="309"/>
      <c r="ASX163" s="309"/>
      <c r="ASY163" s="309"/>
      <c r="ASZ163" s="309"/>
      <c r="ATA163" s="309"/>
      <c r="ATB163" s="309"/>
      <c r="ATC163" s="309"/>
      <c r="ATD163" s="309"/>
      <c r="ATE163" s="309"/>
      <c r="ATF163" s="309"/>
      <c r="ATG163" s="309"/>
      <c r="ATH163" s="309"/>
      <c r="ATI163" s="309"/>
      <c r="ATJ163" s="309"/>
      <c r="ATK163" s="309"/>
      <c r="ATL163" s="309"/>
      <c r="ATM163" s="309"/>
      <c r="ATN163" s="309"/>
      <c r="ATO163" s="309"/>
      <c r="ATP163" s="309"/>
      <c r="ATQ163" s="309"/>
      <c r="ATR163" s="309"/>
      <c r="ATS163" s="309"/>
      <c r="ATT163" s="309"/>
      <c r="ATU163" s="309"/>
      <c r="ATV163" s="309"/>
      <c r="ATW163" s="309"/>
      <c r="ATX163" s="309"/>
      <c r="ATY163" s="309"/>
      <c r="ATZ163" s="309"/>
      <c r="AUA163" s="309"/>
      <c r="AUB163" s="309"/>
      <c r="AUC163" s="309"/>
      <c r="AUD163" s="309"/>
      <c r="AUE163" s="309"/>
      <c r="AUF163" s="309"/>
      <c r="AUG163" s="309"/>
      <c r="AUH163" s="309"/>
      <c r="AUI163" s="309"/>
      <c r="AUJ163" s="309"/>
      <c r="AUK163" s="309"/>
      <c r="AUL163" s="309"/>
      <c r="AUM163" s="309"/>
      <c r="AUN163" s="309"/>
      <c r="AUO163" s="309"/>
      <c r="AUP163" s="309"/>
      <c r="AUQ163" s="309"/>
      <c r="AUR163" s="309"/>
      <c r="AUS163" s="309"/>
      <c r="AUT163" s="309"/>
      <c r="AUU163" s="309"/>
      <c r="AUV163" s="309"/>
      <c r="AUW163" s="309"/>
      <c r="AUX163" s="309"/>
      <c r="AUY163" s="309"/>
      <c r="AUZ163" s="309"/>
      <c r="AVA163" s="309"/>
      <c r="AVB163" s="309"/>
      <c r="AVC163" s="309"/>
      <c r="AVD163" s="309"/>
      <c r="AVE163" s="309"/>
      <c r="AVF163" s="309"/>
      <c r="AVG163" s="309"/>
      <c r="AVH163" s="309"/>
      <c r="AVI163" s="309"/>
      <c r="AVJ163" s="309"/>
      <c r="AVK163" s="309"/>
      <c r="AVL163" s="309"/>
      <c r="AVM163" s="309"/>
      <c r="AVN163" s="309"/>
      <c r="AVO163" s="309"/>
      <c r="AVP163" s="309"/>
      <c r="AVQ163" s="309"/>
      <c r="AVR163" s="309"/>
      <c r="AVS163" s="309"/>
      <c r="AVT163" s="309"/>
      <c r="AVU163" s="309"/>
      <c r="AVV163" s="309"/>
      <c r="AVW163" s="309"/>
      <c r="AVX163" s="309"/>
      <c r="AVY163" s="309"/>
      <c r="AVZ163" s="309"/>
      <c r="AWA163" s="309"/>
      <c r="AWB163" s="309"/>
      <c r="AWC163" s="309"/>
      <c r="AWD163" s="309"/>
      <c r="AWE163" s="309"/>
      <c r="AWF163" s="309"/>
      <c r="AWG163" s="309"/>
      <c r="AWH163" s="309"/>
      <c r="AWI163" s="309"/>
      <c r="AWJ163" s="309"/>
      <c r="AWK163" s="309"/>
      <c r="AWL163" s="309"/>
      <c r="AWM163" s="309"/>
      <c r="AWN163" s="309"/>
      <c r="AWO163" s="309"/>
      <c r="AWP163" s="309"/>
      <c r="AWQ163" s="309"/>
      <c r="AWR163" s="309"/>
      <c r="AWS163" s="309"/>
      <c r="AWT163" s="309"/>
      <c r="AWU163" s="309"/>
      <c r="AWV163" s="309"/>
      <c r="AWW163" s="309"/>
      <c r="AWX163" s="309"/>
      <c r="AWY163" s="309"/>
      <c r="AWZ163" s="309"/>
      <c r="AXA163" s="309"/>
      <c r="AXB163" s="309"/>
      <c r="AXC163" s="309"/>
      <c r="AXD163" s="309"/>
      <c r="AXE163" s="309"/>
      <c r="AXF163" s="309"/>
      <c r="AXG163" s="309"/>
      <c r="AXH163" s="309"/>
      <c r="AXI163" s="309"/>
      <c r="AXJ163" s="309"/>
      <c r="AXK163" s="309"/>
      <c r="AXL163" s="309"/>
      <c r="AXM163" s="309"/>
      <c r="AXN163" s="309"/>
      <c r="AXO163" s="309"/>
      <c r="AXP163" s="309"/>
      <c r="AXQ163" s="309"/>
      <c r="AXR163" s="309"/>
      <c r="AXS163" s="309"/>
      <c r="AXT163" s="309"/>
      <c r="AXU163" s="309"/>
      <c r="AXV163" s="309"/>
      <c r="AXW163" s="309"/>
      <c r="AXX163" s="309"/>
      <c r="AXY163" s="309"/>
      <c r="AXZ163" s="309"/>
      <c r="AYA163" s="309"/>
      <c r="AYB163" s="309"/>
      <c r="AYC163" s="309"/>
      <c r="AYD163" s="309"/>
      <c r="AYE163" s="309"/>
      <c r="AYF163" s="309"/>
      <c r="AYG163" s="309"/>
      <c r="AYH163" s="309"/>
      <c r="AYI163" s="309"/>
      <c r="AYJ163" s="309"/>
      <c r="AYK163" s="309"/>
      <c r="AYL163" s="309"/>
      <c r="AYM163" s="309"/>
      <c r="AYN163" s="309"/>
      <c r="AYO163" s="309"/>
      <c r="AYP163" s="309"/>
      <c r="AYQ163" s="309"/>
      <c r="AYR163" s="309"/>
      <c r="AYS163" s="309"/>
      <c r="AYT163" s="309"/>
      <c r="AYU163" s="309"/>
      <c r="AYV163" s="309"/>
      <c r="AYW163" s="309"/>
      <c r="AYX163" s="309"/>
      <c r="AYY163" s="309"/>
      <c r="AYZ163" s="309"/>
      <c r="AZA163" s="309"/>
      <c r="AZB163" s="309"/>
      <c r="AZC163" s="309"/>
      <c r="AZD163" s="309"/>
      <c r="AZE163" s="309"/>
      <c r="AZF163" s="309"/>
      <c r="AZG163" s="309"/>
      <c r="AZH163" s="309"/>
      <c r="AZI163" s="309"/>
      <c r="AZJ163" s="309"/>
      <c r="AZK163" s="309"/>
      <c r="AZL163" s="309"/>
      <c r="AZM163" s="309"/>
      <c r="AZN163" s="309"/>
      <c r="AZO163" s="309"/>
      <c r="AZP163" s="309"/>
      <c r="AZQ163" s="309"/>
      <c r="AZR163" s="309"/>
      <c r="AZS163" s="309"/>
      <c r="AZT163" s="309"/>
      <c r="AZU163" s="309"/>
      <c r="AZV163" s="309"/>
      <c r="AZW163" s="309"/>
      <c r="AZX163" s="309"/>
      <c r="AZY163" s="309"/>
      <c r="AZZ163" s="309"/>
      <c r="BAA163" s="309"/>
      <c r="BAB163" s="309"/>
      <c r="BAC163" s="309"/>
      <c r="BAD163" s="309"/>
      <c r="BAE163" s="309"/>
      <c r="BAF163" s="309"/>
      <c r="BAG163" s="309"/>
      <c r="BAH163" s="309"/>
      <c r="BAI163" s="309"/>
      <c r="BAJ163" s="309"/>
      <c r="BAK163" s="309"/>
      <c r="BAL163" s="309"/>
      <c r="BAM163" s="309"/>
      <c r="BAN163" s="309"/>
      <c r="BAO163" s="309"/>
      <c r="BAP163" s="309"/>
      <c r="BAQ163" s="309"/>
      <c r="BAR163" s="309"/>
      <c r="BAS163" s="309"/>
      <c r="BAT163" s="309"/>
      <c r="BAU163" s="309"/>
      <c r="BAV163" s="309"/>
      <c r="BAW163" s="309"/>
      <c r="BAX163" s="309"/>
      <c r="BAY163" s="309"/>
      <c r="BAZ163" s="309"/>
      <c r="BBA163" s="309"/>
      <c r="BBB163" s="309"/>
      <c r="BBC163" s="309"/>
      <c r="BBD163" s="309"/>
      <c r="BBE163" s="309"/>
      <c r="BBF163" s="309"/>
      <c r="BBG163" s="309"/>
      <c r="BBH163" s="309"/>
      <c r="BBI163" s="309"/>
      <c r="BBJ163" s="309"/>
      <c r="BBK163" s="309"/>
      <c r="BBL163" s="309"/>
      <c r="BBM163" s="309"/>
      <c r="BBN163" s="309"/>
      <c r="BBO163" s="309"/>
      <c r="BBP163" s="309"/>
      <c r="BBQ163" s="309"/>
      <c r="BBR163" s="309"/>
      <c r="BBS163" s="309"/>
      <c r="BBT163" s="309"/>
      <c r="BBU163" s="309"/>
      <c r="BBV163" s="309"/>
      <c r="BBW163" s="309"/>
      <c r="BBX163" s="309"/>
      <c r="BBY163" s="309"/>
      <c r="BBZ163" s="309"/>
      <c r="BCA163" s="309"/>
      <c r="BCB163" s="309"/>
      <c r="BCC163" s="309"/>
      <c r="BCD163" s="309"/>
      <c r="BCE163" s="309"/>
      <c r="BCF163" s="309"/>
      <c r="BCG163" s="309"/>
      <c r="BCH163" s="309"/>
      <c r="BCI163" s="309"/>
      <c r="BCJ163" s="309"/>
      <c r="BCK163" s="309"/>
      <c r="BCL163" s="309"/>
      <c r="BCM163" s="309"/>
      <c r="BCN163" s="309"/>
      <c r="BCO163" s="309"/>
      <c r="BCP163" s="309"/>
      <c r="BCQ163" s="309"/>
      <c r="BCR163" s="309"/>
      <c r="BCS163" s="309"/>
      <c r="BCT163" s="309"/>
      <c r="BCU163" s="309"/>
      <c r="BCV163" s="309"/>
      <c r="BCW163" s="309"/>
      <c r="BCX163" s="309"/>
      <c r="BCY163" s="309"/>
      <c r="BCZ163" s="309"/>
      <c r="BDA163" s="309"/>
      <c r="BDB163" s="309"/>
      <c r="BDC163" s="309"/>
      <c r="BDD163" s="309"/>
      <c r="BDE163" s="309"/>
      <c r="BDF163" s="309"/>
      <c r="BDG163" s="309"/>
      <c r="BDH163" s="309"/>
      <c r="BDI163" s="309"/>
      <c r="BDJ163" s="309"/>
      <c r="BDK163" s="309"/>
      <c r="BDL163" s="309"/>
      <c r="BDM163" s="309"/>
      <c r="BDN163" s="309"/>
      <c r="BDO163" s="309"/>
      <c r="BDP163" s="309"/>
      <c r="BDQ163" s="309"/>
      <c r="BDR163" s="309"/>
      <c r="BDS163" s="309"/>
      <c r="BDT163" s="309"/>
      <c r="BDU163" s="309"/>
      <c r="BDV163" s="309"/>
      <c r="BDW163" s="309"/>
      <c r="BDX163" s="309"/>
      <c r="BDY163" s="309"/>
      <c r="BDZ163" s="309"/>
      <c r="BEA163" s="309"/>
      <c r="BEB163" s="309"/>
      <c r="BEC163" s="309"/>
      <c r="BED163" s="309"/>
      <c r="BEE163" s="309"/>
      <c r="BEF163" s="309"/>
      <c r="BEG163" s="309"/>
      <c r="BEH163" s="309"/>
      <c r="BEI163" s="309"/>
      <c r="BEJ163" s="309"/>
      <c r="BEK163" s="309"/>
      <c r="BEL163" s="309"/>
      <c r="BEM163" s="309"/>
      <c r="BEN163" s="309"/>
      <c r="BEO163" s="309"/>
      <c r="BEP163" s="309"/>
      <c r="BEQ163" s="309"/>
      <c r="BER163" s="309"/>
      <c r="BES163" s="309"/>
      <c r="BET163" s="309"/>
      <c r="BEU163" s="309"/>
      <c r="BEV163" s="309"/>
      <c r="BEW163" s="309"/>
      <c r="BEX163" s="309"/>
      <c r="BEY163" s="309"/>
      <c r="BEZ163" s="309"/>
      <c r="BFA163" s="309"/>
      <c r="BFB163" s="309"/>
      <c r="BFC163" s="309"/>
      <c r="BFD163" s="309"/>
      <c r="BFE163" s="309"/>
      <c r="BFF163" s="309"/>
      <c r="BFG163" s="309"/>
      <c r="BFH163" s="309"/>
      <c r="BFI163" s="309"/>
      <c r="BFJ163" s="309"/>
      <c r="BFK163" s="309"/>
      <c r="BFL163" s="309"/>
      <c r="BFM163" s="309"/>
      <c r="BFN163" s="309"/>
      <c r="BFO163" s="309"/>
      <c r="BFP163" s="309"/>
      <c r="BFQ163" s="309"/>
      <c r="BFR163" s="309"/>
      <c r="BFS163" s="309"/>
      <c r="BFT163" s="309"/>
      <c r="BFU163" s="309"/>
      <c r="BFV163" s="309"/>
      <c r="BFW163" s="309"/>
      <c r="BFX163" s="309"/>
      <c r="BFY163" s="309"/>
      <c r="BFZ163" s="309"/>
      <c r="BGA163" s="309"/>
      <c r="BGB163" s="309"/>
      <c r="BGC163" s="309"/>
      <c r="BGD163" s="309"/>
      <c r="BGE163" s="309"/>
      <c r="BGF163" s="309"/>
      <c r="BGG163" s="309"/>
      <c r="BGH163" s="309"/>
      <c r="BGI163" s="309"/>
      <c r="BGJ163" s="309"/>
      <c r="BGK163" s="309"/>
      <c r="BGL163" s="309"/>
      <c r="BGM163" s="309"/>
      <c r="BGN163" s="309"/>
      <c r="BGO163" s="309"/>
      <c r="BGP163" s="309"/>
      <c r="BGQ163" s="309"/>
      <c r="BGR163" s="309"/>
      <c r="BGS163" s="309"/>
      <c r="BGT163" s="309"/>
      <c r="BGU163" s="309"/>
      <c r="BGV163" s="309"/>
      <c r="BGW163" s="309"/>
      <c r="BGX163" s="309"/>
      <c r="BGY163" s="309"/>
      <c r="BGZ163" s="309"/>
      <c r="BHA163" s="309"/>
      <c r="BHB163" s="309"/>
      <c r="BHC163" s="309"/>
      <c r="BHD163" s="309"/>
      <c r="BHE163" s="309"/>
      <c r="BHF163" s="309"/>
      <c r="BHG163" s="309"/>
      <c r="BHH163" s="309"/>
      <c r="BHI163" s="309"/>
      <c r="BHJ163" s="309"/>
      <c r="BHK163" s="309"/>
      <c r="BHL163" s="309"/>
      <c r="BHM163" s="309"/>
      <c r="BHN163" s="309"/>
      <c r="BHO163" s="309"/>
      <c r="BHP163" s="309"/>
      <c r="BHQ163" s="309"/>
      <c r="BHR163" s="309"/>
      <c r="BHS163" s="309"/>
      <c r="BHT163" s="309"/>
      <c r="BHU163" s="309"/>
      <c r="BHV163" s="309"/>
      <c r="BHW163" s="309"/>
      <c r="BHX163" s="309"/>
      <c r="BHY163" s="309"/>
      <c r="BHZ163" s="309"/>
      <c r="BIA163" s="309"/>
      <c r="BIB163" s="309"/>
      <c r="BIC163" s="309"/>
      <c r="BID163" s="309"/>
      <c r="BIE163" s="309"/>
      <c r="BIF163" s="309"/>
      <c r="BIG163" s="309"/>
      <c r="BIH163" s="309"/>
      <c r="BII163" s="309"/>
      <c r="BIJ163" s="309"/>
      <c r="BIK163" s="309"/>
      <c r="BIL163" s="309"/>
      <c r="BIM163" s="309"/>
      <c r="BIN163" s="309"/>
      <c r="BIO163" s="309"/>
      <c r="BIP163" s="309"/>
      <c r="BIQ163" s="309"/>
      <c r="BIR163" s="309"/>
      <c r="BIS163" s="309"/>
      <c r="BIT163" s="309"/>
      <c r="BIU163" s="309"/>
      <c r="BIV163" s="309"/>
      <c r="BIW163" s="309"/>
      <c r="BIX163" s="309"/>
      <c r="BIY163" s="309"/>
      <c r="BIZ163" s="309"/>
      <c r="BJA163" s="309"/>
      <c r="BJB163" s="309"/>
      <c r="BJC163" s="309"/>
      <c r="BJD163" s="309"/>
      <c r="BJE163" s="309"/>
      <c r="BJF163" s="309"/>
      <c r="BJG163" s="309"/>
      <c r="BJH163" s="309"/>
      <c r="BJI163" s="309"/>
      <c r="BJJ163" s="309"/>
      <c r="BJK163" s="309"/>
      <c r="BJL163" s="309"/>
      <c r="BJM163" s="309"/>
      <c r="BJN163" s="309"/>
      <c r="BJO163" s="309"/>
      <c r="BJP163" s="309"/>
      <c r="BJQ163" s="309"/>
      <c r="BJR163" s="309"/>
      <c r="BJS163" s="309"/>
      <c r="BJT163" s="309"/>
      <c r="BJU163" s="309"/>
      <c r="BJV163" s="309"/>
      <c r="BJW163" s="309"/>
      <c r="BJX163" s="309"/>
      <c r="BJY163" s="309"/>
      <c r="BJZ163" s="309"/>
      <c r="BKA163" s="309"/>
      <c r="BKB163" s="309"/>
      <c r="BKC163" s="309"/>
      <c r="BKD163" s="309"/>
      <c r="BKE163" s="309"/>
      <c r="BKF163" s="309"/>
      <c r="BKG163" s="309"/>
      <c r="BKH163" s="309"/>
      <c r="BKI163" s="309"/>
      <c r="BKJ163" s="309"/>
      <c r="BKK163" s="309"/>
      <c r="BKL163" s="309"/>
      <c r="BKM163" s="309"/>
      <c r="BKN163" s="309"/>
      <c r="BKO163" s="309"/>
      <c r="BKP163" s="309"/>
      <c r="BKQ163" s="309"/>
      <c r="BKR163" s="309"/>
      <c r="BKS163" s="309"/>
      <c r="BKT163" s="309"/>
      <c r="BKU163" s="309"/>
      <c r="BKV163" s="309"/>
      <c r="BKW163" s="309"/>
      <c r="BKX163" s="309"/>
      <c r="BKY163" s="309"/>
      <c r="BKZ163" s="309"/>
      <c r="BLA163" s="309"/>
      <c r="BLB163" s="309"/>
      <c r="BLC163" s="309"/>
      <c r="BLD163" s="309"/>
      <c r="BLE163" s="309"/>
      <c r="BLF163" s="309"/>
      <c r="BLG163" s="309"/>
      <c r="BLH163" s="309"/>
      <c r="BLI163" s="309"/>
      <c r="BLJ163" s="309"/>
      <c r="BLK163" s="309"/>
      <c r="BLL163" s="309"/>
      <c r="BLM163" s="309"/>
      <c r="BLN163" s="309"/>
      <c r="BLO163" s="309"/>
      <c r="BLP163" s="309"/>
      <c r="BLQ163" s="309"/>
      <c r="BLR163" s="309"/>
      <c r="BLS163" s="309"/>
      <c r="BLT163" s="309"/>
      <c r="BLU163" s="309"/>
      <c r="BLV163" s="309"/>
      <c r="BLW163" s="309"/>
      <c r="BLX163" s="309"/>
      <c r="BLY163" s="309"/>
      <c r="BLZ163" s="309"/>
      <c r="BMA163" s="309"/>
      <c r="BMB163" s="309"/>
      <c r="BMC163" s="309"/>
      <c r="BMD163" s="309"/>
      <c r="BME163" s="309"/>
      <c r="BMF163" s="309"/>
      <c r="BMG163" s="309"/>
      <c r="BMH163" s="309"/>
      <c r="BMI163" s="309"/>
      <c r="BMJ163" s="309"/>
      <c r="BMK163" s="309"/>
      <c r="BML163" s="309"/>
      <c r="BMM163" s="309"/>
      <c r="BMN163" s="309"/>
      <c r="BMO163" s="309"/>
      <c r="BMP163" s="309"/>
      <c r="BMQ163" s="309"/>
      <c r="BMR163" s="309"/>
      <c r="BMS163" s="309"/>
      <c r="BMT163" s="309"/>
      <c r="BMU163" s="309"/>
      <c r="BMV163" s="309"/>
      <c r="BMW163" s="309"/>
      <c r="BMX163" s="309"/>
      <c r="BMY163" s="309"/>
      <c r="BMZ163" s="309"/>
      <c r="BNA163" s="309"/>
      <c r="BNB163" s="309"/>
      <c r="BNC163" s="309"/>
      <c r="BND163" s="309"/>
      <c r="BNE163" s="309"/>
      <c r="BNF163" s="309"/>
      <c r="BNG163" s="309"/>
      <c r="BNH163" s="309"/>
      <c r="BNI163" s="309"/>
      <c r="BNJ163" s="309"/>
      <c r="BNK163" s="309"/>
      <c r="BNL163" s="309"/>
      <c r="BNM163" s="309"/>
      <c r="BNN163" s="309"/>
      <c r="BNO163" s="309"/>
      <c r="BNP163" s="309"/>
      <c r="BNQ163" s="309"/>
      <c r="BNR163" s="309"/>
      <c r="BNS163" s="309"/>
      <c r="BNT163" s="309"/>
      <c r="BNU163" s="309"/>
      <c r="BNV163" s="309"/>
      <c r="BNW163" s="309"/>
      <c r="BNX163" s="309"/>
      <c r="BNY163" s="309"/>
      <c r="BNZ163" s="309"/>
      <c r="BOA163" s="309"/>
      <c r="BOB163" s="309"/>
      <c r="BOC163" s="309"/>
      <c r="BOD163" s="309"/>
      <c r="BOE163" s="309"/>
      <c r="BOF163" s="309"/>
      <c r="BOG163" s="309"/>
      <c r="BOH163" s="309"/>
      <c r="BOI163" s="309"/>
      <c r="BOJ163" s="309"/>
      <c r="BOK163" s="309"/>
      <c r="BOL163" s="309"/>
      <c r="BOM163" s="309"/>
      <c r="BON163" s="309"/>
      <c r="BOO163" s="309"/>
      <c r="BOP163" s="309"/>
      <c r="BOQ163" s="309"/>
      <c r="BOR163" s="309"/>
      <c r="BOS163" s="309"/>
      <c r="BOT163" s="309"/>
      <c r="BOU163" s="309"/>
      <c r="BOV163" s="309"/>
      <c r="BOW163" s="309"/>
      <c r="BOX163" s="309"/>
      <c r="BOY163" s="309"/>
      <c r="BOZ163" s="309"/>
      <c r="BPA163" s="309"/>
      <c r="BPB163" s="309"/>
      <c r="BPC163" s="309"/>
      <c r="BPD163" s="309"/>
      <c r="BPE163" s="309"/>
      <c r="BPF163" s="309"/>
      <c r="BPG163" s="309"/>
      <c r="BPH163" s="309"/>
      <c r="BPI163" s="309"/>
      <c r="BPJ163" s="309"/>
      <c r="BPK163" s="309"/>
      <c r="BPL163" s="309"/>
      <c r="BPM163" s="309"/>
      <c r="BPN163" s="309"/>
      <c r="BPO163" s="309"/>
      <c r="BPP163" s="309"/>
      <c r="BPQ163" s="309"/>
      <c r="BPR163" s="309"/>
      <c r="BPS163" s="309"/>
      <c r="BPT163" s="309"/>
      <c r="BPU163" s="309"/>
      <c r="BPV163" s="309"/>
      <c r="BPW163" s="309"/>
      <c r="BPX163" s="309"/>
      <c r="BPY163" s="309"/>
      <c r="BPZ163" s="309"/>
      <c r="BQA163" s="309"/>
      <c r="BQB163" s="309"/>
      <c r="BQC163" s="309"/>
      <c r="BQD163" s="309"/>
      <c r="BQE163" s="309"/>
      <c r="BQF163" s="309"/>
      <c r="BQG163" s="309"/>
      <c r="BQH163" s="309"/>
      <c r="BQI163" s="309"/>
      <c r="BQJ163" s="309"/>
      <c r="BQK163" s="309"/>
      <c r="BQL163" s="309"/>
      <c r="BQM163" s="309"/>
      <c r="BQN163" s="309"/>
      <c r="BQO163" s="309"/>
      <c r="BQP163" s="309"/>
      <c r="BQQ163" s="309"/>
      <c r="BQR163" s="309"/>
      <c r="BQS163" s="309"/>
      <c r="BQT163" s="309"/>
      <c r="BQU163" s="309"/>
      <c r="BQV163" s="309"/>
      <c r="BQW163" s="309"/>
      <c r="BQX163" s="309"/>
      <c r="BQY163" s="309"/>
      <c r="BQZ163" s="309"/>
      <c r="BRA163" s="309"/>
      <c r="BRB163" s="309"/>
      <c r="BRC163" s="309"/>
      <c r="BRD163" s="309"/>
      <c r="BRE163" s="309"/>
      <c r="BRF163" s="309"/>
      <c r="BRG163" s="309"/>
      <c r="BRH163" s="309"/>
      <c r="BRI163" s="309"/>
      <c r="BRJ163" s="309"/>
      <c r="BRK163" s="309"/>
      <c r="BRL163" s="309"/>
      <c r="BRM163" s="309"/>
      <c r="BRN163" s="309"/>
      <c r="BRO163" s="309"/>
      <c r="BRP163" s="309"/>
      <c r="BRQ163" s="309"/>
      <c r="BRR163" s="309"/>
      <c r="BRS163" s="309"/>
      <c r="BRT163" s="309"/>
      <c r="BRU163" s="309"/>
      <c r="BRV163" s="309"/>
      <c r="BRW163" s="309"/>
      <c r="BRX163" s="309"/>
      <c r="BRY163" s="309"/>
      <c r="BRZ163" s="309"/>
      <c r="BSA163" s="309"/>
      <c r="BSB163" s="309"/>
      <c r="BSC163" s="309"/>
      <c r="BSD163" s="309"/>
      <c r="BSE163" s="309"/>
      <c r="BSF163" s="309"/>
      <c r="BSG163" s="309"/>
      <c r="BSH163" s="309"/>
      <c r="BSI163" s="309"/>
      <c r="BSJ163" s="309"/>
      <c r="BSK163" s="309"/>
      <c r="BSL163" s="309"/>
      <c r="BSM163" s="309"/>
      <c r="BSN163" s="309"/>
      <c r="BSO163" s="309"/>
      <c r="BSP163" s="309"/>
      <c r="BSQ163" s="309"/>
      <c r="BSR163" s="309"/>
      <c r="BSS163" s="309"/>
      <c r="BST163" s="309"/>
      <c r="BSU163" s="309"/>
      <c r="BSV163" s="309"/>
      <c r="BSW163" s="309"/>
      <c r="BSX163" s="309"/>
      <c r="BSY163" s="309"/>
      <c r="BSZ163" s="309"/>
      <c r="BTA163" s="309"/>
      <c r="BTB163" s="309"/>
      <c r="BTC163" s="309"/>
      <c r="BTD163" s="309"/>
      <c r="BTE163" s="309"/>
      <c r="BTF163" s="309"/>
      <c r="BTG163" s="309"/>
      <c r="BTH163" s="309"/>
      <c r="BTI163" s="309"/>
      <c r="BTJ163" s="309"/>
      <c r="BTK163" s="309"/>
      <c r="BTL163" s="309"/>
      <c r="BTM163" s="309"/>
      <c r="BTN163" s="309"/>
      <c r="BTO163" s="309"/>
      <c r="BTP163" s="309"/>
      <c r="BTQ163" s="309"/>
      <c r="BTR163" s="309"/>
      <c r="BTS163" s="309"/>
      <c r="BTT163" s="309"/>
      <c r="BTU163" s="309"/>
      <c r="BTV163" s="309"/>
      <c r="BTW163" s="309"/>
      <c r="BTX163" s="309"/>
      <c r="BTY163" s="309"/>
      <c r="BTZ163" s="309"/>
      <c r="BUA163" s="309"/>
      <c r="BUB163" s="309"/>
      <c r="BUC163" s="309"/>
      <c r="BUD163" s="309"/>
      <c r="BUE163" s="309"/>
      <c r="BUF163" s="309"/>
      <c r="BUG163" s="309"/>
      <c r="BUH163" s="309"/>
      <c r="BUI163" s="309"/>
      <c r="BUJ163" s="309"/>
      <c r="BUK163" s="309"/>
      <c r="BUL163" s="309"/>
      <c r="BUM163" s="309"/>
      <c r="BUN163" s="309"/>
      <c r="BUO163" s="309"/>
      <c r="BUP163" s="309"/>
      <c r="BUQ163" s="309"/>
      <c r="BUR163" s="309"/>
      <c r="BUS163" s="309"/>
      <c r="BUT163" s="309"/>
      <c r="BUU163" s="309"/>
      <c r="BUV163" s="309"/>
      <c r="BUW163" s="309"/>
      <c r="BUX163" s="309"/>
      <c r="BUY163" s="309"/>
      <c r="BUZ163" s="309"/>
      <c r="BVA163" s="309"/>
      <c r="BVB163" s="309"/>
      <c r="BVC163" s="309"/>
      <c r="BVD163" s="309"/>
      <c r="BVE163" s="309"/>
      <c r="BVF163" s="309"/>
      <c r="BVG163" s="309"/>
      <c r="BVH163" s="309"/>
      <c r="BVI163" s="309"/>
      <c r="BVJ163" s="309"/>
      <c r="BVK163" s="309"/>
      <c r="BVL163" s="309"/>
      <c r="BVM163" s="309"/>
      <c r="BVN163" s="309"/>
      <c r="BVO163" s="309"/>
      <c r="BVP163" s="309"/>
      <c r="BVQ163" s="309"/>
      <c r="BVR163" s="309"/>
      <c r="BVS163" s="309"/>
      <c r="BVT163" s="309"/>
      <c r="BVU163" s="309"/>
      <c r="BVV163" s="309"/>
      <c r="BVW163" s="309"/>
      <c r="BVX163" s="309"/>
      <c r="BVY163" s="309"/>
      <c r="BVZ163" s="309"/>
      <c r="BWA163" s="309"/>
      <c r="BWB163" s="309"/>
      <c r="BWC163" s="309"/>
      <c r="BWD163" s="309"/>
      <c r="BWE163" s="309"/>
      <c r="BWF163" s="309"/>
      <c r="BWG163" s="309"/>
      <c r="BWH163" s="309"/>
      <c r="BWI163" s="309"/>
      <c r="BWJ163" s="309"/>
      <c r="BWK163" s="309"/>
      <c r="BWL163" s="309"/>
      <c r="BWM163" s="309"/>
      <c r="BWN163" s="309"/>
      <c r="BWO163" s="309"/>
      <c r="BWP163" s="309"/>
      <c r="BWQ163" s="309"/>
      <c r="BWR163" s="309"/>
      <c r="BWS163" s="309"/>
      <c r="BWT163" s="309"/>
      <c r="BWU163" s="309"/>
      <c r="BWV163" s="309"/>
      <c r="BWW163" s="309"/>
      <c r="BWX163" s="309"/>
      <c r="BWY163" s="309"/>
      <c r="BWZ163" s="309"/>
      <c r="BXA163" s="309"/>
      <c r="BXB163" s="309"/>
      <c r="BXC163" s="309"/>
      <c r="BXD163" s="309"/>
      <c r="BXE163" s="309"/>
      <c r="BXF163" s="309"/>
      <c r="BXG163" s="309"/>
      <c r="BXH163" s="309"/>
      <c r="BXI163" s="309"/>
      <c r="BXJ163" s="309"/>
      <c r="BXK163" s="309"/>
      <c r="BXL163" s="309"/>
      <c r="BXM163" s="309"/>
      <c r="BXN163" s="309"/>
      <c r="BXO163" s="309"/>
      <c r="BXP163" s="309"/>
      <c r="BXQ163" s="309"/>
      <c r="BXR163" s="309"/>
      <c r="BXS163" s="309"/>
      <c r="BXT163" s="309"/>
      <c r="BXU163" s="309"/>
      <c r="BXV163" s="309"/>
      <c r="BXW163" s="309"/>
      <c r="BXX163" s="309"/>
      <c r="BXY163" s="309"/>
      <c r="BXZ163" s="309"/>
      <c r="BYA163" s="309"/>
      <c r="BYB163" s="309"/>
      <c r="BYC163" s="309"/>
      <c r="BYD163" s="309"/>
      <c r="BYE163" s="309"/>
      <c r="BYF163" s="309"/>
      <c r="BYG163" s="309"/>
      <c r="BYH163" s="309"/>
      <c r="BYI163" s="309"/>
      <c r="BYJ163" s="309"/>
      <c r="BYK163" s="309"/>
      <c r="BYL163" s="309"/>
      <c r="BYM163" s="309"/>
      <c r="BYN163" s="309"/>
      <c r="BYO163" s="309"/>
      <c r="BYP163" s="309"/>
      <c r="BYQ163" s="309"/>
      <c r="BYR163" s="309"/>
      <c r="BYS163" s="309"/>
      <c r="BYT163" s="309"/>
      <c r="BYU163" s="309"/>
      <c r="BYV163" s="309"/>
      <c r="BYW163" s="309"/>
      <c r="BYX163" s="309"/>
      <c r="BYY163" s="309"/>
      <c r="BYZ163" s="309"/>
      <c r="BZA163" s="309"/>
      <c r="BZB163" s="309"/>
      <c r="BZC163" s="309"/>
      <c r="BZD163" s="309"/>
      <c r="BZE163" s="309"/>
      <c r="BZF163" s="309"/>
      <c r="BZG163" s="309"/>
      <c r="BZH163" s="309"/>
      <c r="BZI163" s="309"/>
      <c r="BZJ163" s="309"/>
      <c r="BZK163" s="309"/>
      <c r="BZL163" s="309"/>
      <c r="BZM163" s="309"/>
      <c r="BZN163" s="309"/>
      <c r="BZO163" s="309"/>
      <c r="BZP163" s="309"/>
      <c r="BZQ163" s="309"/>
      <c r="BZR163" s="309"/>
      <c r="BZS163" s="309"/>
      <c r="BZT163" s="309"/>
      <c r="BZU163" s="309"/>
      <c r="BZV163" s="309"/>
      <c r="BZW163" s="309"/>
      <c r="BZX163" s="309"/>
      <c r="BZY163" s="309"/>
      <c r="BZZ163" s="309"/>
      <c r="CAA163" s="309"/>
      <c r="CAB163" s="309"/>
      <c r="CAC163" s="309"/>
      <c r="CAD163" s="309"/>
      <c r="CAE163" s="309"/>
      <c r="CAF163" s="309"/>
      <c r="CAG163" s="309"/>
      <c r="CAH163" s="309"/>
      <c r="CAI163" s="309"/>
      <c r="CAJ163" s="309"/>
      <c r="CAK163" s="309"/>
      <c r="CAL163" s="309"/>
      <c r="CAM163" s="309"/>
      <c r="CAN163" s="309"/>
      <c r="CAO163" s="309"/>
      <c r="CAP163" s="309"/>
      <c r="CAQ163" s="309"/>
      <c r="CAR163" s="309"/>
      <c r="CAS163" s="309"/>
      <c r="CAT163" s="309"/>
      <c r="CAU163" s="309"/>
      <c r="CAV163" s="309"/>
      <c r="CAW163" s="309"/>
      <c r="CAX163" s="309"/>
      <c r="CAY163" s="309"/>
      <c r="CAZ163" s="309"/>
      <c r="CBA163" s="309"/>
      <c r="CBB163" s="309"/>
      <c r="CBC163" s="309"/>
      <c r="CBD163" s="309"/>
      <c r="CBE163" s="309"/>
      <c r="CBF163" s="309"/>
      <c r="CBG163" s="309"/>
      <c r="CBH163" s="309"/>
      <c r="CBI163" s="309"/>
      <c r="CBJ163" s="309"/>
      <c r="CBK163" s="309"/>
      <c r="CBL163" s="309"/>
      <c r="CBM163" s="309"/>
      <c r="CBN163" s="309"/>
      <c r="CBO163" s="309"/>
      <c r="CBP163" s="309"/>
      <c r="CBQ163" s="309"/>
      <c r="CBR163" s="309"/>
      <c r="CBS163" s="309"/>
      <c r="CBT163" s="309"/>
      <c r="CBU163" s="309"/>
      <c r="CBV163" s="309"/>
      <c r="CBW163" s="309"/>
      <c r="CBX163" s="309"/>
      <c r="CBY163" s="309"/>
      <c r="CBZ163" s="309"/>
      <c r="CCA163" s="309"/>
      <c r="CCB163" s="309"/>
      <c r="CCC163" s="309"/>
      <c r="CCD163" s="309"/>
      <c r="CCE163" s="309"/>
      <c r="CCF163" s="309"/>
      <c r="CCG163" s="309"/>
      <c r="CCH163" s="309"/>
      <c r="CCI163" s="309"/>
      <c r="CCJ163" s="309"/>
      <c r="CCK163" s="309"/>
      <c r="CCL163" s="309"/>
      <c r="CCM163" s="309"/>
      <c r="CCN163" s="309"/>
      <c r="CCO163" s="309"/>
      <c r="CCP163" s="309"/>
      <c r="CCQ163" s="309"/>
      <c r="CCR163" s="309"/>
      <c r="CCS163" s="309"/>
      <c r="CCT163" s="309"/>
      <c r="CCU163" s="309"/>
      <c r="CCV163" s="309"/>
      <c r="CCW163" s="309"/>
      <c r="CCX163" s="309"/>
      <c r="CCY163" s="309"/>
      <c r="CCZ163" s="309"/>
      <c r="CDA163" s="309"/>
      <c r="CDB163" s="309"/>
      <c r="CDC163" s="309"/>
      <c r="CDD163" s="309"/>
      <c r="CDE163" s="309"/>
      <c r="CDF163" s="309"/>
      <c r="CDG163" s="309"/>
      <c r="CDH163" s="309"/>
      <c r="CDI163" s="309"/>
      <c r="CDJ163" s="309"/>
      <c r="CDK163" s="309"/>
      <c r="CDL163" s="309"/>
      <c r="CDM163" s="309"/>
      <c r="CDN163" s="309"/>
      <c r="CDO163" s="309"/>
      <c r="CDP163" s="309"/>
      <c r="CDQ163" s="309"/>
      <c r="CDR163" s="309"/>
      <c r="CDS163" s="309"/>
      <c r="CDT163" s="309"/>
      <c r="CDU163" s="309"/>
      <c r="CDV163" s="309"/>
      <c r="CDW163" s="309"/>
      <c r="CDX163" s="309"/>
      <c r="CDY163" s="309"/>
      <c r="CDZ163" s="309"/>
      <c r="CEA163" s="309"/>
      <c r="CEB163" s="309"/>
      <c r="CEC163" s="309"/>
      <c r="CED163" s="309"/>
      <c r="CEE163" s="309"/>
      <c r="CEF163" s="309"/>
      <c r="CEG163" s="309"/>
      <c r="CEH163" s="309"/>
      <c r="CEI163" s="309"/>
      <c r="CEJ163" s="309"/>
      <c r="CEK163" s="309"/>
      <c r="CEL163" s="309"/>
      <c r="CEM163" s="309"/>
      <c r="CEN163" s="309"/>
      <c r="CEO163" s="309"/>
      <c r="CEP163" s="309"/>
      <c r="CEQ163" s="309"/>
      <c r="CER163" s="309"/>
      <c r="CES163" s="309"/>
      <c r="CET163" s="309"/>
      <c r="CEU163" s="309"/>
      <c r="CEV163" s="309"/>
      <c r="CEW163" s="309"/>
      <c r="CEX163" s="309"/>
      <c r="CEY163" s="309"/>
      <c r="CEZ163" s="309"/>
      <c r="CFA163" s="309"/>
      <c r="CFB163" s="309"/>
      <c r="CFC163" s="309"/>
      <c r="CFD163" s="309"/>
      <c r="CFE163" s="309"/>
      <c r="CFF163" s="309"/>
      <c r="CFG163" s="309"/>
      <c r="CFH163" s="309"/>
      <c r="CFI163" s="309"/>
      <c r="CFJ163" s="309"/>
      <c r="CFK163" s="309"/>
      <c r="CFL163" s="309"/>
      <c r="CFM163" s="309"/>
      <c r="CFN163" s="309"/>
      <c r="CFO163" s="309"/>
      <c r="CFP163" s="309"/>
      <c r="CFQ163" s="309"/>
      <c r="CFR163" s="309"/>
      <c r="CFS163" s="309"/>
      <c r="CFT163" s="309"/>
      <c r="CFU163" s="309"/>
      <c r="CFV163" s="309"/>
      <c r="CFW163" s="309"/>
      <c r="CFX163" s="309"/>
      <c r="CFY163" s="309"/>
      <c r="CFZ163" s="309"/>
      <c r="CGA163" s="309"/>
      <c r="CGB163" s="309"/>
      <c r="CGC163" s="309"/>
      <c r="CGD163" s="309"/>
      <c r="CGE163" s="309"/>
      <c r="CGF163" s="309"/>
      <c r="CGG163" s="309"/>
      <c r="CGH163" s="309"/>
      <c r="CGI163" s="309"/>
      <c r="CGJ163" s="309"/>
      <c r="CGK163" s="309"/>
      <c r="CGL163" s="309"/>
      <c r="CGM163" s="309"/>
      <c r="CGN163" s="309"/>
      <c r="CGO163" s="309"/>
      <c r="CGP163" s="309"/>
      <c r="CGQ163" s="309"/>
      <c r="CGR163" s="309"/>
      <c r="CGS163" s="309"/>
      <c r="CGT163" s="309"/>
      <c r="CGU163" s="309"/>
      <c r="CGV163" s="309"/>
      <c r="CGW163" s="309"/>
      <c r="CGX163" s="309"/>
      <c r="CGY163" s="309"/>
      <c r="CGZ163" s="309"/>
      <c r="CHA163" s="309"/>
      <c r="CHB163" s="309"/>
      <c r="CHC163" s="309"/>
      <c r="CHD163" s="309"/>
      <c r="CHE163" s="309"/>
      <c r="CHF163" s="309"/>
      <c r="CHG163" s="309"/>
      <c r="CHH163" s="309"/>
      <c r="CHI163" s="309"/>
      <c r="CHJ163" s="309"/>
      <c r="CHK163" s="309"/>
      <c r="CHL163" s="309"/>
      <c r="CHM163" s="309"/>
      <c r="CHN163" s="309"/>
      <c r="CHO163" s="309"/>
      <c r="CHP163" s="309"/>
      <c r="CHQ163" s="309"/>
      <c r="CHR163" s="309"/>
      <c r="CHS163" s="309"/>
      <c r="CHT163" s="309"/>
      <c r="CHU163" s="309"/>
      <c r="CHV163" s="309"/>
      <c r="CHW163" s="309"/>
      <c r="CHX163" s="309"/>
      <c r="CHY163" s="309"/>
      <c r="CHZ163" s="309"/>
      <c r="CIA163" s="309"/>
      <c r="CIB163" s="309"/>
      <c r="CIC163" s="309"/>
      <c r="CID163" s="309"/>
      <c r="CIE163" s="309"/>
      <c r="CIF163" s="309"/>
      <c r="CIG163" s="309"/>
      <c r="CIH163" s="309"/>
      <c r="CII163" s="309"/>
      <c r="CIJ163" s="309"/>
      <c r="CIK163" s="309"/>
      <c r="CIL163" s="309"/>
      <c r="CIM163" s="309"/>
      <c r="CIN163" s="309"/>
      <c r="CIO163" s="309"/>
      <c r="CIP163" s="309"/>
      <c r="CIQ163" s="309"/>
      <c r="CIR163" s="309"/>
      <c r="CIS163" s="309"/>
      <c r="CIT163" s="309"/>
      <c r="CIU163" s="309"/>
      <c r="CIV163" s="309"/>
      <c r="CIW163" s="309"/>
      <c r="CIX163" s="309"/>
      <c r="CIY163" s="309"/>
      <c r="CIZ163" s="309"/>
      <c r="CJA163" s="309"/>
      <c r="CJB163" s="309"/>
      <c r="CJC163" s="309"/>
      <c r="CJD163" s="309"/>
      <c r="CJE163" s="309"/>
      <c r="CJF163" s="309"/>
      <c r="CJG163" s="309"/>
      <c r="CJH163" s="309"/>
      <c r="CJI163" s="309"/>
      <c r="CJJ163" s="309"/>
      <c r="CJK163" s="309"/>
      <c r="CJL163" s="309"/>
      <c r="CJM163" s="309"/>
      <c r="CJN163" s="309"/>
      <c r="CJO163" s="309"/>
      <c r="CJP163" s="309"/>
      <c r="CJQ163" s="309"/>
      <c r="CJR163" s="309"/>
      <c r="CJS163" s="309"/>
      <c r="CJT163" s="309"/>
      <c r="CJU163" s="309"/>
      <c r="CJV163" s="309"/>
      <c r="CJW163" s="309"/>
      <c r="CJX163" s="309"/>
      <c r="CJY163" s="309"/>
      <c r="CJZ163" s="309"/>
      <c r="CKA163" s="309"/>
      <c r="CKB163" s="309"/>
      <c r="CKC163" s="309"/>
      <c r="CKD163" s="309"/>
      <c r="CKE163" s="309"/>
      <c r="CKF163" s="309"/>
      <c r="CKG163" s="309"/>
      <c r="CKH163" s="309"/>
      <c r="CKI163" s="309"/>
      <c r="CKJ163" s="309"/>
      <c r="CKK163" s="309"/>
      <c r="CKL163" s="309"/>
      <c r="CKM163" s="309"/>
      <c r="CKN163" s="309"/>
      <c r="CKO163" s="309"/>
      <c r="CKP163" s="309"/>
      <c r="CKQ163" s="309"/>
      <c r="CKR163" s="309"/>
      <c r="CKS163" s="309"/>
      <c r="CKT163" s="309"/>
      <c r="CKU163" s="309"/>
      <c r="CKV163" s="309"/>
      <c r="CKW163" s="309"/>
      <c r="CKX163" s="309"/>
      <c r="CKY163" s="309"/>
      <c r="CKZ163" s="309"/>
      <c r="CLA163" s="309"/>
      <c r="CLB163" s="309"/>
      <c r="CLC163" s="309"/>
      <c r="CLD163" s="309"/>
      <c r="CLE163" s="309"/>
      <c r="CLF163" s="309"/>
      <c r="CLG163" s="309"/>
      <c r="CLH163" s="309"/>
      <c r="CLI163" s="309"/>
      <c r="CLJ163" s="309"/>
      <c r="CLK163" s="309"/>
      <c r="CLL163" s="309"/>
      <c r="CLM163" s="309"/>
      <c r="CLN163" s="309"/>
      <c r="CLO163" s="309"/>
      <c r="CLP163" s="309"/>
      <c r="CLQ163" s="309"/>
      <c r="CLR163" s="309"/>
      <c r="CLS163" s="309"/>
      <c r="CLT163" s="309"/>
      <c r="CLU163" s="309"/>
      <c r="CLV163" s="309"/>
      <c r="CLW163" s="309"/>
      <c r="CLX163" s="309"/>
      <c r="CLY163" s="309"/>
      <c r="CLZ163" s="309"/>
      <c r="CMA163" s="309"/>
      <c r="CMB163" s="309"/>
      <c r="CMC163" s="309"/>
      <c r="CMD163" s="309"/>
      <c r="CME163" s="309"/>
      <c r="CMF163" s="309"/>
      <c r="CMG163" s="309"/>
      <c r="CMH163" s="309"/>
      <c r="CMI163" s="309"/>
      <c r="CMJ163" s="309"/>
      <c r="CMK163" s="309"/>
      <c r="CML163" s="309"/>
      <c r="CMM163" s="309"/>
      <c r="CMN163" s="309"/>
      <c r="CMO163" s="309"/>
      <c r="CMP163" s="309"/>
      <c r="CMQ163" s="309"/>
      <c r="CMR163" s="309"/>
      <c r="CMS163" s="309"/>
      <c r="CMT163" s="309"/>
      <c r="CMU163" s="309"/>
      <c r="CMV163" s="309"/>
      <c r="CMW163" s="309"/>
      <c r="CMX163" s="309"/>
      <c r="CMY163" s="309"/>
      <c r="CMZ163" s="309"/>
      <c r="CNA163" s="309"/>
      <c r="CNB163" s="309"/>
      <c r="CNC163" s="309"/>
      <c r="CND163" s="309"/>
      <c r="CNE163" s="309"/>
      <c r="CNF163" s="309"/>
      <c r="CNG163" s="309"/>
      <c r="CNH163" s="309"/>
      <c r="CNI163" s="309"/>
      <c r="CNJ163" s="309"/>
      <c r="CNK163" s="309"/>
      <c r="CNL163" s="309"/>
      <c r="CNM163" s="309"/>
      <c r="CNN163" s="309"/>
      <c r="CNO163" s="309"/>
      <c r="CNP163" s="309"/>
      <c r="CNQ163" s="309"/>
      <c r="CNR163" s="309"/>
      <c r="CNS163" s="309"/>
      <c r="CNT163" s="309"/>
      <c r="CNU163" s="309"/>
      <c r="CNV163" s="309"/>
      <c r="CNW163" s="309"/>
      <c r="CNX163" s="309"/>
      <c r="CNY163" s="309"/>
      <c r="CNZ163" s="309"/>
      <c r="COA163" s="309"/>
      <c r="COB163" s="309"/>
      <c r="COC163" s="309"/>
      <c r="COD163" s="309"/>
      <c r="COE163" s="309"/>
      <c r="COF163" s="309"/>
      <c r="COG163" s="309"/>
      <c r="COH163" s="309"/>
      <c r="COI163" s="309"/>
      <c r="COJ163" s="309"/>
      <c r="COK163" s="309"/>
      <c r="COL163" s="309"/>
      <c r="COM163" s="309"/>
      <c r="CON163" s="309"/>
      <c r="COO163" s="309"/>
      <c r="COP163" s="309"/>
      <c r="COQ163" s="309"/>
      <c r="COR163" s="309"/>
      <c r="COS163" s="309"/>
      <c r="COT163" s="309"/>
      <c r="COU163" s="309"/>
      <c r="COV163" s="309"/>
      <c r="COW163" s="309"/>
      <c r="COX163" s="309"/>
      <c r="COY163" s="309"/>
      <c r="COZ163" s="309"/>
      <c r="CPA163" s="309"/>
      <c r="CPB163" s="309"/>
      <c r="CPC163" s="309"/>
      <c r="CPD163" s="309"/>
      <c r="CPE163" s="309"/>
      <c r="CPF163" s="309"/>
      <c r="CPG163" s="309"/>
      <c r="CPH163" s="309"/>
      <c r="CPI163" s="309"/>
      <c r="CPJ163" s="309"/>
      <c r="CPK163" s="309"/>
      <c r="CPL163" s="309"/>
      <c r="CPM163" s="309"/>
      <c r="CPN163" s="309"/>
      <c r="CPO163" s="309"/>
      <c r="CPP163" s="309"/>
      <c r="CPQ163" s="309"/>
      <c r="CPR163" s="309"/>
      <c r="CPS163" s="309"/>
      <c r="CPT163" s="309"/>
      <c r="CPU163" s="309"/>
      <c r="CPV163" s="309"/>
      <c r="CPW163" s="309"/>
      <c r="CPX163" s="309"/>
      <c r="CPY163" s="309"/>
      <c r="CPZ163" s="309"/>
      <c r="CQA163" s="309"/>
      <c r="CQB163" s="309"/>
      <c r="CQC163" s="309"/>
      <c r="CQD163" s="309"/>
      <c r="CQE163" s="309"/>
      <c r="CQF163" s="309"/>
      <c r="CQG163" s="309"/>
      <c r="CQH163" s="309"/>
      <c r="CQI163" s="309"/>
      <c r="CQJ163" s="309"/>
      <c r="CQK163" s="309"/>
      <c r="CQL163" s="309"/>
      <c r="CQM163" s="309"/>
      <c r="CQN163" s="309"/>
      <c r="CQO163" s="309"/>
      <c r="CQP163" s="309"/>
      <c r="CQQ163" s="309"/>
      <c r="CQR163" s="309"/>
      <c r="CQS163" s="309"/>
      <c r="CQT163" s="309"/>
      <c r="CQU163" s="309"/>
      <c r="CQV163" s="309"/>
      <c r="CQW163" s="309"/>
      <c r="CQX163" s="309"/>
      <c r="CQY163" s="309"/>
      <c r="CQZ163" s="309"/>
      <c r="CRA163" s="309"/>
      <c r="CRB163" s="309"/>
      <c r="CRC163" s="309"/>
      <c r="CRD163" s="309"/>
      <c r="CRE163" s="309"/>
      <c r="CRF163" s="309"/>
      <c r="CRG163" s="309"/>
      <c r="CRH163" s="309"/>
      <c r="CRI163" s="309"/>
      <c r="CRJ163" s="309"/>
      <c r="CRK163" s="309"/>
      <c r="CRL163" s="309"/>
      <c r="CRM163" s="309"/>
      <c r="CRN163" s="309"/>
      <c r="CRO163" s="309"/>
      <c r="CRP163" s="309"/>
      <c r="CRQ163" s="309"/>
      <c r="CRR163" s="309"/>
      <c r="CRS163" s="309"/>
      <c r="CRT163" s="309"/>
      <c r="CRU163" s="309"/>
      <c r="CRV163" s="309"/>
      <c r="CRW163" s="309"/>
      <c r="CRX163" s="309"/>
      <c r="CRY163" s="309"/>
      <c r="CRZ163" s="309"/>
      <c r="CSA163" s="309"/>
      <c r="CSB163" s="309"/>
      <c r="CSC163" s="309"/>
      <c r="CSD163" s="309"/>
      <c r="CSE163" s="309"/>
      <c r="CSF163" s="309"/>
      <c r="CSG163" s="309"/>
      <c r="CSH163" s="309"/>
      <c r="CSI163" s="309"/>
      <c r="CSJ163" s="309"/>
      <c r="CSK163" s="309"/>
      <c r="CSL163" s="309"/>
      <c r="CSM163" s="309"/>
      <c r="CSN163" s="309"/>
      <c r="CSO163" s="309"/>
      <c r="CSP163" s="309"/>
      <c r="CSQ163" s="309"/>
      <c r="CSR163" s="309"/>
      <c r="CSS163" s="309"/>
      <c r="CST163" s="309"/>
      <c r="CSU163" s="309"/>
      <c r="CSV163" s="309"/>
      <c r="CSW163" s="309"/>
      <c r="CSX163" s="309"/>
      <c r="CSY163" s="309"/>
      <c r="CSZ163" s="309"/>
      <c r="CTA163" s="309"/>
      <c r="CTB163" s="309"/>
      <c r="CTC163" s="309"/>
      <c r="CTD163" s="309"/>
      <c r="CTE163" s="309"/>
      <c r="CTF163" s="309"/>
      <c r="CTG163" s="309"/>
      <c r="CTH163" s="309"/>
      <c r="CTI163" s="309"/>
      <c r="CTJ163" s="309"/>
      <c r="CTK163" s="309"/>
      <c r="CTL163" s="309"/>
      <c r="CTM163" s="309"/>
      <c r="CTN163" s="309"/>
      <c r="CTO163" s="309"/>
      <c r="CTP163" s="309"/>
      <c r="CTQ163" s="309"/>
      <c r="CTR163" s="309"/>
      <c r="CTS163" s="309"/>
      <c r="CTT163" s="309"/>
      <c r="CTU163" s="309"/>
      <c r="CTV163" s="309"/>
      <c r="CTW163" s="309"/>
      <c r="CTX163" s="309"/>
      <c r="CTY163" s="309"/>
      <c r="CTZ163" s="309"/>
      <c r="CUA163" s="309"/>
      <c r="CUB163" s="309"/>
      <c r="CUC163" s="309"/>
      <c r="CUD163" s="309"/>
      <c r="CUE163" s="309"/>
      <c r="CUF163" s="309"/>
      <c r="CUG163" s="309"/>
      <c r="CUH163" s="309"/>
      <c r="CUI163" s="309"/>
      <c r="CUJ163" s="309"/>
      <c r="CUK163" s="309"/>
      <c r="CUL163" s="309"/>
      <c r="CUM163" s="309"/>
      <c r="CUN163" s="309"/>
      <c r="CUO163" s="309"/>
      <c r="CUP163" s="309"/>
      <c r="CUQ163" s="309"/>
      <c r="CUR163" s="309"/>
      <c r="CUS163" s="309"/>
      <c r="CUT163" s="309"/>
      <c r="CUU163" s="309"/>
      <c r="CUV163" s="309"/>
      <c r="CUW163" s="309"/>
      <c r="CUX163" s="309"/>
      <c r="CUY163" s="309"/>
      <c r="CUZ163" s="309"/>
      <c r="CVA163" s="309"/>
      <c r="CVB163" s="309"/>
      <c r="CVC163" s="309"/>
      <c r="CVD163" s="309"/>
      <c r="CVE163" s="309"/>
      <c r="CVF163" s="309"/>
      <c r="CVG163" s="309"/>
      <c r="CVH163" s="309"/>
      <c r="CVI163" s="309"/>
      <c r="CVJ163" s="309"/>
      <c r="CVK163" s="309"/>
      <c r="CVL163" s="309"/>
      <c r="CVM163" s="309"/>
      <c r="CVN163" s="309"/>
      <c r="CVO163" s="309"/>
      <c r="CVP163" s="309"/>
      <c r="CVQ163" s="309"/>
      <c r="CVR163" s="309"/>
      <c r="CVS163" s="309"/>
      <c r="CVT163" s="309"/>
      <c r="CVU163" s="309"/>
      <c r="CVV163" s="309"/>
      <c r="CVW163" s="309"/>
      <c r="CVX163" s="309"/>
      <c r="CVY163" s="309"/>
      <c r="CVZ163" s="309"/>
      <c r="CWA163" s="309"/>
      <c r="CWB163" s="309"/>
      <c r="CWC163" s="309"/>
      <c r="CWD163" s="309"/>
      <c r="CWE163" s="309"/>
      <c r="CWF163" s="309"/>
      <c r="CWG163" s="309"/>
      <c r="CWH163" s="309"/>
      <c r="CWI163" s="309"/>
      <c r="CWJ163" s="309"/>
      <c r="CWK163" s="309"/>
      <c r="CWL163" s="309"/>
      <c r="CWM163" s="309"/>
      <c r="CWN163" s="309"/>
      <c r="CWO163" s="309"/>
      <c r="CWP163" s="309"/>
      <c r="CWQ163" s="309"/>
      <c r="CWR163" s="309"/>
      <c r="CWS163" s="309"/>
      <c r="CWT163" s="309"/>
      <c r="CWU163" s="309"/>
      <c r="CWV163" s="309"/>
      <c r="CWW163" s="309"/>
      <c r="CWX163" s="309"/>
      <c r="CWY163" s="309"/>
      <c r="CWZ163" s="309"/>
      <c r="CXA163" s="309"/>
      <c r="CXB163" s="309"/>
      <c r="CXC163" s="309"/>
      <c r="CXD163" s="309"/>
      <c r="CXE163" s="309"/>
      <c r="CXF163" s="309"/>
      <c r="CXG163" s="309"/>
      <c r="CXH163" s="309"/>
      <c r="CXI163" s="309"/>
      <c r="CXJ163" s="309"/>
      <c r="CXK163" s="309"/>
      <c r="CXL163" s="309"/>
      <c r="CXM163" s="309"/>
      <c r="CXN163" s="309"/>
      <c r="CXO163" s="309"/>
      <c r="CXP163" s="309"/>
      <c r="CXQ163" s="309"/>
      <c r="CXR163" s="309"/>
      <c r="CXS163" s="309"/>
      <c r="CXT163" s="309"/>
      <c r="CXU163" s="309"/>
      <c r="CXV163" s="309"/>
      <c r="CXW163" s="309"/>
      <c r="CXX163" s="309"/>
      <c r="CXY163" s="309"/>
      <c r="CXZ163" s="309"/>
      <c r="CYA163" s="309"/>
      <c r="CYB163" s="309"/>
      <c r="CYC163" s="309"/>
      <c r="CYD163" s="309"/>
      <c r="CYE163" s="309"/>
      <c r="CYF163" s="309"/>
      <c r="CYG163" s="309"/>
      <c r="CYH163" s="309"/>
      <c r="CYI163" s="309"/>
      <c r="CYJ163" s="309"/>
      <c r="CYK163" s="309"/>
      <c r="CYL163" s="309"/>
      <c r="CYM163" s="309"/>
      <c r="CYN163" s="309"/>
      <c r="CYO163" s="309"/>
      <c r="CYP163" s="309"/>
      <c r="CYQ163" s="309"/>
      <c r="CYR163" s="309"/>
      <c r="CYS163" s="309"/>
      <c r="CYT163" s="309"/>
      <c r="CYU163" s="309"/>
      <c r="CYV163" s="309"/>
      <c r="CYW163" s="309"/>
      <c r="CYX163" s="309"/>
      <c r="CYY163" s="309"/>
      <c r="CYZ163" s="309"/>
      <c r="CZA163" s="309"/>
      <c r="CZB163" s="309"/>
      <c r="CZC163" s="309"/>
      <c r="CZD163" s="309"/>
      <c r="CZE163" s="309"/>
      <c r="CZF163" s="309"/>
      <c r="CZG163" s="309"/>
      <c r="CZH163" s="309"/>
      <c r="CZI163" s="309"/>
      <c r="CZJ163" s="309"/>
      <c r="CZK163" s="309"/>
      <c r="CZL163" s="309"/>
      <c r="CZM163" s="309"/>
      <c r="CZN163" s="309"/>
      <c r="CZO163" s="309"/>
      <c r="CZP163" s="309"/>
      <c r="CZQ163" s="309"/>
      <c r="CZR163" s="309"/>
      <c r="CZS163" s="309"/>
      <c r="CZT163" s="309"/>
      <c r="CZU163" s="309"/>
      <c r="CZV163" s="309"/>
      <c r="CZW163" s="309"/>
      <c r="CZX163" s="309"/>
      <c r="CZY163" s="309"/>
      <c r="CZZ163" s="309"/>
      <c r="DAA163" s="309"/>
      <c r="DAB163" s="309"/>
      <c r="DAC163" s="309"/>
      <c r="DAD163" s="309"/>
      <c r="DAE163" s="309"/>
      <c r="DAF163" s="309"/>
      <c r="DAG163" s="309"/>
      <c r="DAH163" s="309"/>
      <c r="DAI163" s="309"/>
      <c r="DAJ163" s="309"/>
      <c r="DAK163" s="309"/>
      <c r="DAL163" s="309"/>
      <c r="DAM163" s="309"/>
      <c r="DAN163" s="309"/>
      <c r="DAO163" s="309"/>
      <c r="DAP163" s="309"/>
      <c r="DAQ163" s="309"/>
      <c r="DAR163" s="309"/>
      <c r="DAS163" s="309"/>
      <c r="DAT163" s="309"/>
      <c r="DAU163" s="309"/>
      <c r="DAV163" s="309"/>
      <c r="DAW163" s="309"/>
      <c r="DAX163" s="309"/>
      <c r="DAY163" s="309"/>
      <c r="DAZ163" s="309"/>
      <c r="DBA163" s="309"/>
      <c r="DBB163" s="309"/>
      <c r="DBC163" s="309"/>
      <c r="DBD163" s="309"/>
      <c r="DBE163" s="309"/>
      <c r="DBF163" s="309"/>
      <c r="DBG163" s="309"/>
      <c r="DBH163" s="309"/>
      <c r="DBI163" s="309"/>
      <c r="DBJ163" s="309"/>
      <c r="DBK163" s="309"/>
      <c r="DBL163" s="309"/>
      <c r="DBM163" s="309"/>
      <c r="DBN163" s="309"/>
      <c r="DBO163" s="309"/>
      <c r="DBP163" s="309"/>
      <c r="DBQ163" s="309"/>
      <c r="DBR163" s="309"/>
      <c r="DBS163" s="309"/>
      <c r="DBT163" s="309"/>
      <c r="DBU163" s="309"/>
      <c r="DBV163" s="309"/>
      <c r="DBW163" s="309"/>
      <c r="DBX163" s="309"/>
      <c r="DBY163" s="309"/>
      <c r="DBZ163" s="309"/>
      <c r="DCA163" s="309"/>
      <c r="DCB163" s="309"/>
      <c r="DCC163" s="309"/>
      <c r="DCD163" s="309"/>
      <c r="DCE163" s="309"/>
      <c r="DCF163" s="309"/>
      <c r="DCG163" s="309"/>
      <c r="DCH163" s="309"/>
      <c r="DCI163" s="309"/>
      <c r="DCJ163" s="309"/>
      <c r="DCK163" s="309"/>
      <c r="DCL163" s="309"/>
      <c r="DCM163" s="309"/>
      <c r="DCN163" s="309"/>
      <c r="DCO163" s="309"/>
      <c r="DCP163" s="309"/>
      <c r="DCQ163" s="309"/>
      <c r="DCR163" s="309"/>
      <c r="DCS163" s="309"/>
      <c r="DCT163" s="309"/>
      <c r="DCU163" s="309"/>
      <c r="DCV163" s="309"/>
      <c r="DCW163" s="309"/>
      <c r="DCX163" s="309"/>
      <c r="DCY163" s="309"/>
      <c r="DCZ163" s="309"/>
      <c r="DDA163" s="309"/>
      <c r="DDB163" s="309"/>
      <c r="DDC163" s="309"/>
      <c r="DDD163" s="309"/>
      <c r="DDE163" s="309"/>
      <c r="DDF163" s="309"/>
      <c r="DDG163" s="309"/>
      <c r="DDH163" s="309"/>
      <c r="DDI163" s="309"/>
      <c r="DDJ163" s="309"/>
      <c r="DDK163" s="309"/>
      <c r="DDL163" s="309"/>
      <c r="DDM163" s="309"/>
      <c r="DDN163" s="309"/>
      <c r="DDO163" s="309"/>
      <c r="DDP163" s="309"/>
      <c r="DDQ163" s="309"/>
      <c r="DDR163" s="309"/>
      <c r="DDS163" s="309"/>
      <c r="DDT163" s="309"/>
      <c r="DDU163" s="309"/>
      <c r="DDV163" s="309"/>
      <c r="DDW163" s="309"/>
      <c r="DDX163" s="309"/>
      <c r="DDY163" s="309"/>
      <c r="DDZ163" s="309"/>
      <c r="DEA163" s="309"/>
      <c r="DEB163" s="309"/>
      <c r="DEC163" s="309"/>
      <c r="DED163" s="309"/>
      <c r="DEE163" s="309"/>
      <c r="DEF163" s="309"/>
      <c r="DEG163" s="309"/>
      <c r="DEH163" s="309"/>
      <c r="DEI163" s="309"/>
      <c r="DEJ163" s="309"/>
      <c r="DEK163" s="309"/>
      <c r="DEL163" s="309"/>
      <c r="DEM163" s="309"/>
      <c r="DEN163" s="309"/>
      <c r="DEO163" s="309"/>
      <c r="DEP163" s="309"/>
      <c r="DEQ163" s="309"/>
      <c r="DER163" s="309"/>
      <c r="DES163" s="309"/>
      <c r="DET163" s="309"/>
      <c r="DEU163" s="309"/>
      <c r="DEV163" s="309"/>
      <c r="DEW163" s="309"/>
      <c r="DEX163" s="309"/>
      <c r="DEY163" s="309"/>
      <c r="DEZ163" s="309"/>
      <c r="DFA163" s="309"/>
      <c r="DFB163" s="309"/>
      <c r="DFC163" s="309"/>
      <c r="DFD163" s="309"/>
      <c r="DFE163" s="309"/>
      <c r="DFF163" s="309"/>
      <c r="DFG163" s="309"/>
      <c r="DFH163" s="309"/>
      <c r="DFI163" s="309"/>
      <c r="DFJ163" s="309"/>
      <c r="DFK163" s="309"/>
      <c r="DFL163" s="309"/>
      <c r="DFM163" s="309"/>
      <c r="DFN163" s="309"/>
      <c r="DFO163" s="309"/>
      <c r="DFP163" s="309"/>
      <c r="DFQ163" s="309"/>
      <c r="DFR163" s="309"/>
      <c r="DFS163" s="309"/>
      <c r="DFT163" s="309"/>
      <c r="DFU163" s="309"/>
      <c r="DFV163" s="309"/>
      <c r="DFW163" s="309"/>
      <c r="DFX163" s="309"/>
      <c r="DFY163" s="309"/>
      <c r="DFZ163" s="309"/>
      <c r="DGA163" s="309"/>
      <c r="DGB163" s="309"/>
      <c r="DGC163" s="309"/>
      <c r="DGD163" s="309"/>
      <c r="DGE163" s="309"/>
      <c r="DGF163" s="309"/>
      <c r="DGG163" s="309"/>
      <c r="DGH163" s="309"/>
      <c r="DGI163" s="309"/>
      <c r="DGJ163" s="309"/>
      <c r="DGK163" s="309"/>
      <c r="DGL163" s="309"/>
      <c r="DGM163" s="309"/>
      <c r="DGN163" s="309"/>
      <c r="DGO163" s="309"/>
      <c r="DGP163" s="309"/>
      <c r="DGQ163" s="309"/>
      <c r="DGR163" s="309"/>
      <c r="DGS163" s="309"/>
      <c r="DGT163" s="309"/>
      <c r="DGU163" s="309"/>
      <c r="DGV163" s="309"/>
      <c r="DGW163" s="309"/>
      <c r="DGX163" s="309"/>
      <c r="DGY163" s="309"/>
      <c r="DGZ163" s="309"/>
      <c r="DHA163" s="309"/>
      <c r="DHB163" s="309"/>
      <c r="DHC163" s="309"/>
      <c r="DHD163" s="309"/>
      <c r="DHE163" s="309"/>
      <c r="DHF163" s="309"/>
      <c r="DHG163" s="309"/>
      <c r="DHH163" s="309"/>
      <c r="DHI163" s="309"/>
      <c r="DHJ163" s="309"/>
      <c r="DHK163" s="309"/>
      <c r="DHL163" s="309"/>
      <c r="DHM163" s="309"/>
      <c r="DHN163" s="309"/>
      <c r="DHO163" s="309"/>
      <c r="DHP163" s="309"/>
      <c r="DHQ163" s="309"/>
      <c r="DHR163" s="309"/>
      <c r="DHS163" s="309"/>
      <c r="DHT163" s="309"/>
      <c r="DHU163" s="309"/>
      <c r="DHV163" s="309"/>
      <c r="DHW163" s="309"/>
      <c r="DHX163" s="309"/>
      <c r="DHY163" s="309"/>
      <c r="DHZ163" s="309"/>
      <c r="DIA163" s="309"/>
      <c r="DIB163" s="309"/>
      <c r="DIC163" s="309"/>
      <c r="DID163" s="309"/>
      <c r="DIE163" s="309"/>
      <c r="DIF163" s="309"/>
      <c r="DIG163" s="309"/>
      <c r="DIH163" s="309"/>
      <c r="DII163" s="309"/>
      <c r="DIJ163" s="309"/>
      <c r="DIK163" s="309"/>
      <c r="DIL163" s="309"/>
      <c r="DIM163" s="309"/>
      <c r="DIN163" s="309"/>
      <c r="DIO163" s="309"/>
      <c r="DIP163" s="309"/>
      <c r="DIQ163" s="309"/>
      <c r="DIR163" s="309"/>
      <c r="DIS163" s="309"/>
      <c r="DIT163" s="309"/>
      <c r="DIU163" s="309"/>
      <c r="DIV163" s="309"/>
      <c r="DIW163" s="309"/>
      <c r="DIX163" s="309"/>
      <c r="DIY163" s="309"/>
      <c r="DIZ163" s="309"/>
      <c r="DJA163" s="309"/>
      <c r="DJB163" s="309"/>
      <c r="DJC163" s="309"/>
      <c r="DJD163" s="309"/>
      <c r="DJE163" s="309"/>
      <c r="DJF163" s="309"/>
      <c r="DJG163" s="309"/>
      <c r="DJH163" s="309"/>
      <c r="DJI163" s="309"/>
      <c r="DJJ163" s="309"/>
      <c r="DJK163" s="309"/>
      <c r="DJL163" s="309"/>
      <c r="DJM163" s="309"/>
      <c r="DJN163" s="309"/>
      <c r="DJO163" s="309"/>
      <c r="DJP163" s="309"/>
      <c r="DJQ163" s="309"/>
      <c r="DJR163" s="309"/>
      <c r="DJS163" s="309"/>
      <c r="DJT163" s="309"/>
      <c r="DJU163" s="309"/>
      <c r="DJV163" s="309"/>
      <c r="DJW163" s="309"/>
      <c r="DJX163" s="309"/>
      <c r="DJY163" s="309"/>
      <c r="DJZ163" s="309"/>
      <c r="DKA163" s="309"/>
      <c r="DKB163" s="309"/>
      <c r="DKC163" s="309"/>
      <c r="DKD163" s="309"/>
      <c r="DKE163" s="309"/>
      <c r="DKF163" s="309"/>
      <c r="DKG163" s="309"/>
      <c r="DKH163" s="309"/>
      <c r="DKI163" s="309"/>
      <c r="DKJ163" s="309"/>
      <c r="DKK163" s="309"/>
      <c r="DKL163" s="309"/>
      <c r="DKM163" s="309"/>
      <c r="DKN163" s="309"/>
      <c r="DKO163" s="309"/>
      <c r="DKP163" s="309"/>
      <c r="DKQ163" s="309"/>
      <c r="DKR163" s="309"/>
      <c r="DKS163" s="309"/>
      <c r="DKT163" s="309"/>
      <c r="DKU163" s="309"/>
      <c r="DKV163" s="309"/>
      <c r="DKW163" s="309"/>
      <c r="DKX163" s="309"/>
      <c r="DKY163" s="309"/>
      <c r="DKZ163" s="309"/>
      <c r="DLA163" s="309"/>
      <c r="DLB163" s="309"/>
      <c r="DLC163" s="309"/>
      <c r="DLD163" s="309"/>
      <c r="DLE163" s="309"/>
      <c r="DLF163" s="309"/>
      <c r="DLG163" s="309"/>
      <c r="DLH163" s="309"/>
      <c r="DLI163" s="309"/>
      <c r="DLJ163" s="309"/>
      <c r="DLK163" s="309"/>
      <c r="DLL163" s="309"/>
      <c r="DLM163" s="309"/>
      <c r="DLN163" s="309"/>
      <c r="DLO163" s="309"/>
      <c r="DLP163" s="309"/>
      <c r="DLQ163" s="309"/>
      <c r="DLR163" s="309"/>
      <c r="DLS163" s="309"/>
      <c r="DLT163" s="309"/>
      <c r="DLU163" s="309"/>
      <c r="DLV163" s="309"/>
      <c r="DLW163" s="309"/>
      <c r="DLX163" s="309"/>
      <c r="DLY163" s="309"/>
      <c r="DLZ163" s="309"/>
      <c r="DMA163" s="309"/>
      <c r="DMB163" s="309"/>
      <c r="DMC163" s="309"/>
      <c r="DMD163" s="309"/>
      <c r="DME163" s="309"/>
      <c r="DMF163" s="309"/>
      <c r="DMG163" s="309"/>
      <c r="DMH163" s="309"/>
      <c r="DMI163" s="309"/>
      <c r="DMJ163" s="309"/>
      <c r="DMK163" s="309"/>
      <c r="DML163" s="309"/>
      <c r="DMM163" s="309"/>
      <c r="DMN163" s="309"/>
      <c r="DMO163" s="309"/>
      <c r="DMP163" s="309"/>
      <c r="DMQ163" s="309"/>
      <c r="DMR163" s="309"/>
      <c r="DMS163" s="309"/>
      <c r="DMT163" s="309"/>
      <c r="DMU163" s="309"/>
      <c r="DMV163" s="309"/>
      <c r="DMW163" s="309"/>
      <c r="DMX163" s="309"/>
      <c r="DMY163" s="309"/>
      <c r="DMZ163" s="309"/>
      <c r="DNA163" s="309"/>
      <c r="DNB163" s="309"/>
      <c r="DNC163" s="309"/>
      <c r="DND163" s="309"/>
      <c r="DNE163" s="309"/>
      <c r="DNF163" s="309"/>
      <c r="DNG163" s="309"/>
      <c r="DNH163" s="309"/>
      <c r="DNI163" s="309"/>
      <c r="DNJ163" s="309"/>
      <c r="DNK163" s="309"/>
      <c r="DNL163" s="309"/>
      <c r="DNM163" s="309"/>
      <c r="DNN163" s="309"/>
      <c r="DNO163" s="309"/>
      <c r="DNP163" s="309"/>
      <c r="DNQ163" s="309"/>
      <c r="DNR163" s="309"/>
      <c r="DNS163" s="309"/>
      <c r="DNT163" s="309"/>
      <c r="DNU163" s="309"/>
      <c r="DNV163" s="309"/>
      <c r="DNW163" s="309"/>
      <c r="DNX163" s="309"/>
      <c r="DNY163" s="309"/>
      <c r="DNZ163" s="309"/>
      <c r="DOA163" s="309"/>
      <c r="DOB163" s="309"/>
      <c r="DOC163" s="309"/>
      <c r="DOD163" s="309"/>
      <c r="DOE163" s="309"/>
      <c r="DOF163" s="309"/>
      <c r="DOG163" s="309"/>
      <c r="DOH163" s="309"/>
      <c r="DOI163" s="309"/>
      <c r="DOJ163" s="309"/>
      <c r="DOK163" s="309"/>
      <c r="DOL163" s="309"/>
      <c r="DOM163" s="309"/>
      <c r="DON163" s="309"/>
      <c r="DOO163" s="309"/>
      <c r="DOP163" s="309"/>
      <c r="DOQ163" s="309"/>
      <c r="DOR163" s="309"/>
      <c r="DOS163" s="309"/>
      <c r="DOT163" s="309"/>
      <c r="DOU163" s="309"/>
      <c r="DOV163" s="309"/>
      <c r="DOW163" s="309"/>
      <c r="DOX163" s="309"/>
      <c r="DOY163" s="309"/>
      <c r="DOZ163" s="309"/>
      <c r="DPA163" s="309"/>
      <c r="DPB163" s="309"/>
      <c r="DPC163" s="309"/>
      <c r="DPD163" s="309"/>
      <c r="DPE163" s="309"/>
      <c r="DPF163" s="309"/>
      <c r="DPG163" s="309"/>
      <c r="DPH163" s="309"/>
      <c r="DPI163" s="309"/>
      <c r="DPJ163" s="309"/>
      <c r="DPK163" s="309"/>
      <c r="DPL163" s="309"/>
      <c r="DPM163" s="309"/>
      <c r="DPN163" s="309"/>
      <c r="DPO163" s="309"/>
      <c r="DPP163" s="309"/>
      <c r="DPQ163" s="309"/>
      <c r="DPR163" s="309"/>
      <c r="DPS163" s="309"/>
      <c r="DPT163" s="309"/>
      <c r="DPU163" s="309"/>
      <c r="DPV163" s="309"/>
      <c r="DPW163" s="309"/>
      <c r="DPX163" s="309"/>
      <c r="DPY163" s="309"/>
      <c r="DPZ163" s="309"/>
      <c r="DQA163" s="309"/>
      <c r="DQB163" s="309"/>
      <c r="DQC163" s="309"/>
      <c r="DQD163" s="309"/>
      <c r="DQE163" s="309"/>
      <c r="DQF163" s="309"/>
      <c r="DQG163" s="309"/>
      <c r="DQH163" s="309"/>
      <c r="DQI163" s="309"/>
      <c r="DQJ163" s="309"/>
      <c r="DQK163" s="309"/>
      <c r="DQL163" s="309"/>
      <c r="DQM163" s="309"/>
      <c r="DQN163" s="309"/>
      <c r="DQO163" s="309"/>
      <c r="DQP163" s="309"/>
      <c r="DQQ163" s="309"/>
      <c r="DQR163" s="309"/>
      <c r="DQS163" s="309"/>
      <c r="DQT163" s="309"/>
      <c r="DQU163" s="309"/>
      <c r="DQV163" s="309"/>
      <c r="DQW163" s="309"/>
      <c r="DQX163" s="309"/>
      <c r="DQY163" s="309"/>
      <c r="DQZ163" s="309"/>
      <c r="DRA163" s="309"/>
      <c r="DRB163" s="309"/>
      <c r="DRC163" s="309"/>
      <c r="DRD163" s="309"/>
      <c r="DRE163" s="309"/>
      <c r="DRF163" s="309"/>
      <c r="DRG163" s="309"/>
      <c r="DRH163" s="309"/>
      <c r="DRI163" s="309"/>
      <c r="DRJ163" s="309"/>
      <c r="DRK163" s="309"/>
      <c r="DRL163" s="309"/>
      <c r="DRM163" s="309"/>
      <c r="DRN163" s="309"/>
      <c r="DRO163" s="309"/>
      <c r="DRP163" s="309"/>
      <c r="DRQ163" s="309"/>
      <c r="DRR163" s="309"/>
      <c r="DRS163" s="309"/>
      <c r="DRT163" s="309"/>
      <c r="DRU163" s="309"/>
      <c r="DRV163" s="309"/>
      <c r="DRW163" s="309"/>
      <c r="DRX163" s="309"/>
      <c r="DRY163" s="309"/>
      <c r="DRZ163" s="309"/>
      <c r="DSA163" s="309"/>
      <c r="DSB163" s="309"/>
      <c r="DSC163" s="309"/>
      <c r="DSD163" s="309"/>
      <c r="DSE163" s="309"/>
      <c r="DSF163" s="309"/>
      <c r="DSG163" s="309"/>
      <c r="DSH163" s="309"/>
      <c r="DSI163" s="309"/>
      <c r="DSJ163" s="309"/>
      <c r="DSK163" s="309"/>
      <c r="DSL163" s="309"/>
      <c r="DSM163" s="309"/>
      <c r="DSN163" s="309"/>
      <c r="DSO163" s="309"/>
      <c r="DSP163" s="309"/>
      <c r="DSQ163" s="309"/>
      <c r="DSR163" s="309"/>
      <c r="DSS163" s="309"/>
      <c r="DST163" s="309"/>
      <c r="DSU163" s="309"/>
      <c r="DSV163" s="309"/>
      <c r="DSW163" s="309"/>
      <c r="DSX163" s="309"/>
      <c r="DSY163" s="309"/>
      <c r="DSZ163" s="309"/>
      <c r="DTA163" s="309"/>
      <c r="DTB163" s="309"/>
      <c r="DTC163" s="309"/>
      <c r="DTD163" s="309"/>
      <c r="DTE163" s="309"/>
      <c r="DTF163" s="309"/>
      <c r="DTG163" s="309"/>
      <c r="DTH163" s="309"/>
      <c r="DTI163" s="309"/>
      <c r="DTJ163" s="309"/>
      <c r="DTK163" s="309"/>
      <c r="DTL163" s="309"/>
      <c r="DTM163" s="309"/>
      <c r="DTN163" s="309"/>
      <c r="DTO163" s="309"/>
      <c r="DTP163" s="309"/>
      <c r="DTQ163" s="309"/>
      <c r="DTR163" s="309"/>
      <c r="DTS163" s="309"/>
      <c r="DTT163" s="309"/>
      <c r="DTU163" s="309"/>
      <c r="DTV163" s="309"/>
      <c r="DTW163" s="309"/>
      <c r="DTX163" s="309"/>
      <c r="DTY163" s="309"/>
      <c r="DTZ163" s="309"/>
      <c r="DUA163" s="309"/>
      <c r="DUB163" s="309"/>
      <c r="DUC163" s="309"/>
      <c r="DUD163" s="309"/>
      <c r="DUE163" s="309"/>
      <c r="DUF163" s="309"/>
      <c r="DUG163" s="309"/>
      <c r="DUH163" s="309"/>
      <c r="DUI163" s="309"/>
      <c r="DUJ163" s="309"/>
      <c r="DUK163" s="309"/>
      <c r="DUL163" s="309"/>
      <c r="DUM163" s="309"/>
      <c r="DUN163" s="309"/>
      <c r="DUO163" s="309"/>
      <c r="DUP163" s="309"/>
      <c r="DUQ163" s="309"/>
      <c r="DUR163" s="309"/>
      <c r="DUS163" s="309"/>
      <c r="DUT163" s="309"/>
      <c r="DUU163" s="309"/>
      <c r="DUV163" s="309"/>
      <c r="DUW163" s="309"/>
      <c r="DUX163" s="309"/>
      <c r="DUY163" s="309"/>
      <c r="DUZ163" s="309"/>
      <c r="DVA163" s="309"/>
      <c r="DVB163" s="309"/>
      <c r="DVC163" s="309"/>
      <c r="DVD163" s="309"/>
      <c r="DVE163" s="309"/>
      <c r="DVF163" s="309"/>
      <c r="DVG163" s="309"/>
      <c r="DVH163" s="309"/>
      <c r="DVI163" s="309"/>
      <c r="DVJ163" s="309"/>
      <c r="DVK163" s="309"/>
      <c r="DVL163" s="309"/>
      <c r="DVM163" s="309"/>
      <c r="DVN163" s="309"/>
      <c r="DVO163" s="309"/>
      <c r="DVP163" s="309"/>
      <c r="DVQ163" s="309"/>
      <c r="DVR163" s="309"/>
      <c r="DVS163" s="309"/>
      <c r="DVT163" s="309"/>
      <c r="DVU163" s="309"/>
      <c r="DVV163" s="309"/>
      <c r="DVW163" s="309"/>
      <c r="DVX163" s="309"/>
      <c r="DVY163" s="309"/>
      <c r="DVZ163" s="309"/>
      <c r="DWA163" s="309"/>
      <c r="DWB163" s="309"/>
      <c r="DWC163" s="309"/>
      <c r="DWD163" s="309"/>
      <c r="DWE163" s="309"/>
      <c r="DWF163" s="309"/>
      <c r="DWG163" s="309"/>
      <c r="DWH163" s="309"/>
      <c r="DWI163" s="309"/>
      <c r="DWJ163" s="309"/>
      <c r="DWK163" s="309"/>
      <c r="DWL163" s="309"/>
      <c r="DWM163" s="309"/>
      <c r="DWN163" s="309"/>
      <c r="DWO163" s="309"/>
      <c r="DWP163" s="309"/>
      <c r="DWQ163" s="309"/>
      <c r="DWR163" s="309"/>
      <c r="DWS163" s="309"/>
      <c r="DWT163" s="309"/>
      <c r="DWU163" s="309"/>
      <c r="DWV163" s="309"/>
      <c r="DWW163" s="309"/>
      <c r="DWX163" s="309"/>
      <c r="DWY163" s="309"/>
      <c r="DWZ163" s="309"/>
      <c r="DXA163" s="309"/>
      <c r="DXB163" s="309"/>
      <c r="DXC163" s="309"/>
      <c r="DXD163" s="309"/>
      <c r="DXE163" s="309"/>
      <c r="DXF163" s="309"/>
      <c r="DXG163" s="309"/>
      <c r="DXH163" s="309"/>
      <c r="DXI163" s="309"/>
      <c r="DXJ163" s="309"/>
      <c r="DXK163" s="309"/>
      <c r="DXL163" s="309"/>
      <c r="DXM163" s="309"/>
      <c r="DXN163" s="309"/>
      <c r="DXO163" s="309"/>
      <c r="DXP163" s="309"/>
      <c r="DXQ163" s="309"/>
      <c r="DXR163" s="309"/>
      <c r="DXS163" s="309"/>
      <c r="DXT163" s="309"/>
      <c r="DXU163" s="309"/>
      <c r="DXV163" s="309"/>
      <c r="DXW163" s="309"/>
      <c r="DXX163" s="309"/>
      <c r="DXY163" s="309"/>
      <c r="DXZ163" s="309"/>
      <c r="DYA163" s="309"/>
      <c r="DYB163" s="309"/>
      <c r="DYC163" s="309"/>
      <c r="DYD163" s="309"/>
      <c r="DYE163" s="309"/>
      <c r="DYF163" s="309"/>
      <c r="DYG163" s="309"/>
      <c r="DYH163" s="309"/>
      <c r="DYI163" s="309"/>
      <c r="DYJ163" s="309"/>
      <c r="DYK163" s="309"/>
      <c r="DYL163" s="309"/>
      <c r="DYM163" s="309"/>
      <c r="DYN163" s="309"/>
      <c r="DYO163" s="309"/>
      <c r="DYP163" s="309"/>
      <c r="DYQ163" s="309"/>
      <c r="DYR163" s="309"/>
      <c r="DYS163" s="309"/>
      <c r="DYT163" s="309"/>
      <c r="DYU163" s="309"/>
      <c r="DYV163" s="309"/>
      <c r="DYW163" s="309"/>
      <c r="DYX163" s="309"/>
      <c r="DYY163" s="309"/>
      <c r="DYZ163" s="309"/>
      <c r="DZA163" s="309"/>
      <c r="DZB163" s="309"/>
      <c r="DZC163" s="309"/>
      <c r="DZD163" s="309"/>
      <c r="DZE163" s="309"/>
      <c r="DZF163" s="309"/>
      <c r="DZG163" s="309"/>
      <c r="DZH163" s="309"/>
      <c r="DZI163" s="309"/>
      <c r="DZJ163" s="309"/>
      <c r="DZK163" s="309"/>
      <c r="DZL163" s="309"/>
      <c r="DZM163" s="309"/>
      <c r="DZN163" s="309"/>
      <c r="DZO163" s="309"/>
      <c r="DZP163" s="309"/>
      <c r="DZQ163" s="309"/>
      <c r="DZR163" s="309"/>
      <c r="DZS163" s="309"/>
      <c r="DZT163" s="309"/>
      <c r="DZU163" s="309"/>
      <c r="DZV163" s="309"/>
      <c r="DZW163" s="309"/>
      <c r="DZX163" s="309"/>
      <c r="DZY163" s="309"/>
      <c r="DZZ163" s="309"/>
      <c r="EAA163" s="309"/>
      <c r="EAB163" s="309"/>
      <c r="EAC163" s="309"/>
      <c r="EAD163" s="309"/>
      <c r="EAE163" s="309"/>
      <c r="EAF163" s="309"/>
      <c r="EAG163" s="309"/>
      <c r="EAH163" s="309"/>
      <c r="EAI163" s="309"/>
      <c r="EAJ163" s="309"/>
      <c r="EAK163" s="309"/>
      <c r="EAL163" s="309"/>
      <c r="EAM163" s="309"/>
      <c r="EAN163" s="309"/>
      <c r="EAO163" s="309"/>
      <c r="EAP163" s="309"/>
      <c r="EAQ163" s="309"/>
      <c r="EAR163" s="309"/>
      <c r="EAS163" s="309"/>
      <c r="EAT163" s="309"/>
      <c r="EAU163" s="309"/>
      <c r="EAV163" s="309"/>
      <c r="EAW163" s="309"/>
      <c r="EAX163" s="309"/>
      <c r="EAY163" s="309"/>
      <c r="EAZ163" s="309"/>
      <c r="EBA163" s="309"/>
      <c r="EBB163" s="309"/>
      <c r="EBC163" s="309"/>
      <c r="EBD163" s="309"/>
      <c r="EBE163" s="309"/>
      <c r="EBF163" s="309"/>
      <c r="EBG163" s="309"/>
      <c r="EBH163" s="309"/>
      <c r="EBI163" s="309"/>
      <c r="EBJ163" s="309"/>
      <c r="EBK163" s="309"/>
      <c r="EBL163" s="309"/>
      <c r="EBM163" s="309"/>
      <c r="EBN163" s="309"/>
      <c r="EBO163" s="309"/>
      <c r="EBP163" s="309"/>
      <c r="EBQ163" s="309"/>
      <c r="EBR163" s="309"/>
      <c r="EBS163" s="309"/>
      <c r="EBT163" s="309"/>
      <c r="EBU163" s="309"/>
      <c r="EBV163" s="309"/>
      <c r="EBW163" s="309"/>
      <c r="EBX163" s="309"/>
      <c r="EBY163" s="309"/>
      <c r="EBZ163" s="309"/>
      <c r="ECA163" s="309"/>
      <c r="ECB163" s="309"/>
      <c r="ECC163" s="309"/>
      <c r="ECD163" s="309"/>
      <c r="ECE163" s="309"/>
      <c r="ECF163" s="309"/>
      <c r="ECG163" s="309"/>
      <c r="ECH163" s="309"/>
      <c r="ECI163" s="309"/>
      <c r="ECJ163" s="309"/>
      <c r="ECK163" s="309"/>
      <c r="ECL163" s="309"/>
      <c r="ECM163" s="309"/>
      <c r="ECN163" s="309"/>
      <c r="ECO163" s="309"/>
      <c r="ECP163" s="309"/>
      <c r="ECQ163" s="309"/>
      <c r="ECR163" s="309"/>
      <c r="ECS163" s="309"/>
      <c r="ECT163" s="309"/>
      <c r="ECU163" s="309"/>
      <c r="ECV163" s="309"/>
      <c r="ECW163" s="309"/>
      <c r="ECX163" s="309"/>
      <c r="ECY163" s="309"/>
      <c r="ECZ163" s="309"/>
      <c r="EDA163" s="309"/>
      <c r="EDB163" s="309"/>
      <c r="EDC163" s="309"/>
      <c r="EDD163" s="309"/>
      <c r="EDE163" s="309"/>
      <c r="EDF163" s="309"/>
      <c r="EDG163" s="309"/>
      <c r="EDH163" s="309"/>
      <c r="EDI163" s="309"/>
      <c r="EDJ163" s="309"/>
      <c r="EDK163" s="309"/>
      <c r="EDL163" s="309"/>
      <c r="EDM163" s="309"/>
      <c r="EDN163" s="309"/>
      <c r="EDO163" s="309"/>
      <c r="EDP163" s="309"/>
      <c r="EDQ163" s="309"/>
      <c r="EDR163" s="309"/>
      <c r="EDS163" s="309"/>
      <c r="EDT163" s="309"/>
      <c r="EDU163" s="309"/>
      <c r="EDV163" s="309"/>
      <c r="EDW163" s="309"/>
      <c r="EDX163" s="309"/>
      <c r="EDY163" s="309"/>
      <c r="EDZ163" s="309"/>
      <c r="EEA163" s="309"/>
      <c r="EEB163" s="309"/>
      <c r="EEC163" s="309"/>
      <c r="EED163" s="309"/>
      <c r="EEE163" s="309"/>
      <c r="EEF163" s="309"/>
      <c r="EEG163" s="309"/>
      <c r="EEH163" s="309"/>
      <c r="EEI163" s="309"/>
      <c r="EEJ163" s="309"/>
      <c r="EEK163" s="309"/>
      <c r="EEL163" s="309"/>
      <c r="EEM163" s="309"/>
      <c r="EEN163" s="309"/>
      <c r="EEO163" s="309"/>
      <c r="EEP163" s="309"/>
      <c r="EEQ163" s="309"/>
      <c r="EER163" s="309"/>
      <c r="EES163" s="309"/>
      <c r="EET163" s="309"/>
      <c r="EEU163" s="309"/>
      <c r="EEV163" s="309"/>
      <c r="EEW163" s="309"/>
      <c r="EEX163" s="309"/>
      <c r="EEY163" s="309"/>
      <c r="EEZ163" s="309"/>
      <c r="EFA163" s="309"/>
      <c r="EFB163" s="309"/>
      <c r="EFC163" s="309"/>
      <c r="EFD163" s="309"/>
      <c r="EFE163" s="309"/>
      <c r="EFF163" s="309"/>
      <c r="EFG163" s="309"/>
      <c r="EFH163" s="309"/>
      <c r="EFI163" s="309"/>
      <c r="EFJ163" s="309"/>
      <c r="EFK163" s="309"/>
      <c r="EFL163" s="309"/>
      <c r="EFM163" s="309"/>
      <c r="EFN163" s="309"/>
      <c r="EFO163" s="309"/>
      <c r="EFP163" s="309"/>
      <c r="EFQ163" s="309"/>
      <c r="EFR163" s="309"/>
      <c r="EFS163" s="309"/>
      <c r="EFT163" s="309"/>
      <c r="EFU163" s="309"/>
      <c r="EFV163" s="309"/>
      <c r="EFW163" s="309"/>
      <c r="EFX163" s="309"/>
      <c r="EFY163" s="309"/>
      <c r="EFZ163" s="309"/>
      <c r="EGA163" s="309"/>
      <c r="EGB163" s="309"/>
      <c r="EGC163" s="309"/>
      <c r="EGD163" s="309"/>
      <c r="EGE163" s="309"/>
      <c r="EGF163" s="309"/>
      <c r="EGG163" s="309"/>
      <c r="EGH163" s="309"/>
      <c r="EGI163" s="309"/>
      <c r="EGJ163" s="309"/>
      <c r="EGK163" s="309"/>
      <c r="EGL163" s="309"/>
      <c r="EGM163" s="309"/>
      <c r="EGN163" s="309"/>
      <c r="EGO163" s="309"/>
      <c r="EGP163" s="309"/>
      <c r="EGQ163" s="309"/>
      <c r="EGR163" s="309"/>
      <c r="EGS163" s="309"/>
      <c r="EGT163" s="309"/>
      <c r="EGU163" s="309"/>
      <c r="EGV163" s="309"/>
      <c r="EGW163" s="309"/>
      <c r="EGX163" s="309"/>
      <c r="EGY163" s="309"/>
      <c r="EGZ163" s="309"/>
      <c r="EHA163" s="309"/>
      <c r="EHB163" s="309"/>
      <c r="EHC163" s="309"/>
      <c r="EHD163" s="309"/>
      <c r="EHE163" s="309"/>
      <c r="EHF163" s="309"/>
      <c r="EHG163" s="309"/>
      <c r="EHH163" s="309"/>
      <c r="EHI163" s="309"/>
      <c r="EHJ163" s="309"/>
      <c r="EHK163" s="309"/>
      <c r="EHL163" s="309"/>
      <c r="EHM163" s="309"/>
      <c r="EHN163" s="309"/>
      <c r="EHO163" s="309"/>
      <c r="EHP163" s="309"/>
      <c r="EHQ163" s="309"/>
      <c r="EHR163" s="309"/>
      <c r="EHS163" s="309"/>
      <c r="EHT163" s="309"/>
      <c r="EHU163" s="309"/>
      <c r="EHV163" s="309"/>
      <c r="EHW163" s="309"/>
      <c r="EHX163" s="309"/>
      <c r="EHY163" s="309"/>
      <c r="EHZ163" s="309"/>
      <c r="EIA163" s="309"/>
      <c r="EIB163" s="309"/>
      <c r="EIC163" s="309"/>
      <c r="EID163" s="309"/>
      <c r="EIE163" s="309"/>
      <c r="EIF163" s="309"/>
      <c r="EIG163" s="309"/>
      <c r="EIH163" s="309"/>
      <c r="EII163" s="309"/>
      <c r="EIJ163" s="309"/>
      <c r="EIK163" s="309"/>
      <c r="EIL163" s="309"/>
      <c r="EIM163" s="309"/>
      <c r="EIN163" s="309"/>
      <c r="EIO163" s="309"/>
      <c r="EIP163" s="309"/>
      <c r="EIQ163" s="309"/>
      <c r="EIR163" s="309"/>
      <c r="EIS163" s="309"/>
      <c r="EIT163" s="309"/>
      <c r="EIU163" s="309"/>
      <c r="EIV163" s="309"/>
      <c r="EIW163" s="309"/>
      <c r="EIX163" s="309"/>
      <c r="EIY163" s="309"/>
      <c r="EIZ163" s="309"/>
      <c r="EJA163" s="309"/>
      <c r="EJB163" s="309"/>
      <c r="EJC163" s="309"/>
      <c r="EJD163" s="309"/>
      <c r="EJE163" s="309"/>
      <c r="EJF163" s="309"/>
      <c r="EJG163" s="309"/>
      <c r="EJH163" s="309"/>
      <c r="EJI163" s="309"/>
      <c r="EJJ163" s="309"/>
      <c r="EJK163" s="309"/>
      <c r="EJL163" s="309"/>
      <c r="EJM163" s="309"/>
      <c r="EJN163" s="309"/>
      <c r="EJO163" s="309"/>
      <c r="EJP163" s="309"/>
      <c r="EJQ163" s="309"/>
      <c r="EJR163" s="309"/>
      <c r="EJS163" s="309"/>
      <c r="EJT163" s="309"/>
      <c r="EJU163" s="309"/>
      <c r="EJV163" s="309"/>
      <c r="EJW163" s="309"/>
      <c r="EJX163" s="309"/>
      <c r="EJY163" s="309"/>
      <c r="EJZ163" s="309"/>
      <c r="EKA163" s="309"/>
      <c r="EKB163" s="309"/>
      <c r="EKC163" s="309"/>
      <c r="EKD163" s="309"/>
      <c r="EKE163" s="309"/>
      <c r="EKF163" s="309"/>
      <c r="EKG163" s="309"/>
      <c r="EKH163" s="309"/>
      <c r="EKI163" s="309"/>
      <c r="EKJ163" s="309"/>
      <c r="EKK163" s="309"/>
      <c r="EKL163" s="309"/>
      <c r="EKM163" s="309"/>
      <c r="EKN163" s="309"/>
      <c r="EKO163" s="309"/>
      <c r="EKP163" s="309"/>
      <c r="EKQ163" s="309"/>
      <c r="EKR163" s="309"/>
      <c r="EKS163" s="309"/>
      <c r="EKT163" s="309"/>
      <c r="EKU163" s="309"/>
      <c r="EKV163" s="309"/>
      <c r="EKW163" s="309"/>
      <c r="EKX163" s="309"/>
      <c r="EKY163" s="309"/>
      <c r="EKZ163" s="309"/>
      <c r="ELA163" s="309"/>
      <c r="ELB163" s="309"/>
      <c r="ELC163" s="309"/>
      <c r="ELD163" s="309"/>
      <c r="ELE163" s="309"/>
      <c r="ELF163" s="309"/>
      <c r="ELG163" s="309"/>
      <c r="ELH163" s="309"/>
      <c r="ELI163" s="309"/>
      <c r="ELJ163" s="309"/>
      <c r="ELK163" s="309"/>
      <c r="ELL163" s="309"/>
      <c r="ELM163" s="309"/>
      <c r="ELN163" s="309"/>
      <c r="ELO163" s="309"/>
      <c r="ELP163" s="309"/>
      <c r="ELQ163" s="309"/>
      <c r="ELR163" s="309"/>
      <c r="ELS163" s="309"/>
      <c r="ELT163" s="309"/>
      <c r="ELU163" s="309"/>
      <c r="ELV163" s="309"/>
      <c r="ELW163" s="309"/>
      <c r="ELX163" s="309"/>
      <c r="ELY163" s="309"/>
      <c r="ELZ163" s="309"/>
      <c r="EMA163" s="309"/>
      <c r="EMB163" s="309"/>
      <c r="EMC163" s="309"/>
      <c r="EMD163" s="309"/>
      <c r="EME163" s="309"/>
      <c r="EMF163" s="309"/>
      <c r="EMG163" s="309"/>
      <c r="EMH163" s="309"/>
      <c r="EMI163" s="309"/>
      <c r="EMJ163" s="309"/>
      <c r="EMK163" s="309"/>
      <c r="EML163" s="309"/>
      <c r="EMM163" s="309"/>
      <c r="EMN163" s="309"/>
      <c r="EMO163" s="309"/>
      <c r="EMP163" s="309"/>
      <c r="EMQ163" s="309"/>
      <c r="EMR163" s="309"/>
      <c r="EMS163" s="309"/>
      <c r="EMT163" s="309"/>
      <c r="EMU163" s="309"/>
      <c r="EMV163" s="309"/>
      <c r="EMW163" s="309"/>
      <c r="EMX163" s="309"/>
      <c r="EMY163" s="309"/>
      <c r="EMZ163" s="309"/>
      <c r="ENA163" s="309"/>
      <c r="ENB163" s="309"/>
      <c r="ENC163" s="309"/>
      <c r="END163" s="309"/>
      <c r="ENE163" s="309"/>
      <c r="ENF163" s="309"/>
      <c r="ENG163" s="309"/>
      <c r="ENH163" s="309"/>
      <c r="ENI163" s="309"/>
      <c r="ENJ163" s="309"/>
      <c r="ENK163" s="309"/>
      <c r="ENL163" s="309"/>
      <c r="ENM163" s="309"/>
      <c r="ENN163" s="309"/>
      <c r="ENO163" s="309"/>
      <c r="ENP163" s="309"/>
      <c r="ENQ163" s="309"/>
      <c r="ENR163" s="309"/>
      <c r="ENS163" s="309"/>
      <c r="ENT163" s="309"/>
      <c r="ENU163" s="309"/>
      <c r="ENV163" s="309"/>
      <c r="ENW163" s="309"/>
      <c r="ENX163" s="309"/>
      <c r="ENY163" s="309"/>
      <c r="ENZ163" s="309"/>
      <c r="EOA163" s="309"/>
      <c r="EOB163" s="309"/>
      <c r="EOC163" s="309"/>
      <c r="EOD163" s="309"/>
      <c r="EOE163" s="309"/>
      <c r="EOF163" s="309"/>
      <c r="EOG163" s="309"/>
      <c r="EOH163" s="309"/>
      <c r="EOI163" s="309"/>
      <c r="EOJ163" s="309"/>
      <c r="EOK163" s="309"/>
      <c r="EOL163" s="309"/>
      <c r="EOM163" s="309"/>
      <c r="EON163" s="309"/>
      <c r="EOO163" s="309"/>
      <c r="EOP163" s="309"/>
      <c r="EOQ163" s="309"/>
      <c r="EOR163" s="309"/>
      <c r="EOS163" s="309"/>
      <c r="EOT163" s="309"/>
      <c r="EOU163" s="309"/>
      <c r="EOV163" s="309"/>
      <c r="EOW163" s="309"/>
      <c r="EOX163" s="309"/>
      <c r="EOY163" s="309"/>
      <c r="EOZ163" s="309"/>
      <c r="EPA163" s="309"/>
      <c r="EPB163" s="309"/>
      <c r="EPC163" s="309"/>
      <c r="EPD163" s="309"/>
      <c r="EPE163" s="309"/>
      <c r="EPF163" s="309"/>
      <c r="EPG163" s="309"/>
      <c r="EPH163" s="309"/>
      <c r="EPI163" s="309"/>
      <c r="EPJ163" s="309"/>
      <c r="EPK163" s="309"/>
      <c r="EPL163" s="309"/>
      <c r="EPM163" s="309"/>
      <c r="EPN163" s="309"/>
      <c r="EPO163" s="309"/>
      <c r="EPP163" s="309"/>
      <c r="EPQ163" s="309"/>
      <c r="EPR163" s="309"/>
      <c r="EPS163" s="309"/>
      <c r="EPT163" s="309"/>
      <c r="EPU163" s="309"/>
      <c r="EPV163" s="309"/>
      <c r="EPW163" s="309"/>
      <c r="EPX163" s="309"/>
      <c r="EPY163" s="309"/>
      <c r="EPZ163" s="309"/>
      <c r="EQA163" s="309"/>
      <c r="EQB163" s="309"/>
      <c r="EQC163" s="309"/>
      <c r="EQD163" s="309"/>
      <c r="EQE163" s="309"/>
      <c r="EQF163" s="309"/>
      <c r="EQG163" s="309"/>
      <c r="EQH163" s="309"/>
      <c r="EQI163" s="309"/>
      <c r="EQJ163" s="309"/>
      <c r="EQK163" s="309"/>
      <c r="EQL163" s="309"/>
      <c r="EQM163" s="309"/>
      <c r="EQN163" s="309"/>
      <c r="EQO163" s="309"/>
      <c r="EQP163" s="309"/>
      <c r="EQQ163" s="309"/>
      <c r="EQR163" s="309"/>
      <c r="EQS163" s="309"/>
      <c r="EQT163" s="309"/>
      <c r="EQU163" s="309"/>
      <c r="EQV163" s="309"/>
      <c r="EQW163" s="309"/>
      <c r="EQX163" s="309"/>
      <c r="EQY163" s="309"/>
      <c r="EQZ163" s="309"/>
      <c r="ERA163" s="309"/>
      <c r="ERB163" s="309"/>
      <c r="ERC163" s="309"/>
      <c r="ERD163" s="309"/>
      <c r="ERE163" s="309"/>
      <c r="ERF163" s="309"/>
      <c r="ERG163" s="309"/>
      <c r="ERH163" s="309"/>
      <c r="ERI163" s="309"/>
      <c r="ERJ163" s="309"/>
      <c r="ERK163" s="309"/>
      <c r="ERL163" s="309"/>
      <c r="ERM163" s="309"/>
      <c r="ERN163" s="309"/>
      <c r="ERO163" s="309"/>
      <c r="ERP163" s="309"/>
      <c r="ERQ163" s="309"/>
      <c r="ERR163" s="309"/>
      <c r="ERS163" s="309"/>
      <c r="ERT163" s="309"/>
      <c r="ERU163" s="309"/>
      <c r="ERV163" s="309"/>
      <c r="ERW163" s="309"/>
      <c r="ERX163" s="309"/>
      <c r="ERY163" s="309"/>
      <c r="ERZ163" s="309"/>
      <c r="ESA163" s="309"/>
      <c r="ESB163" s="309"/>
      <c r="ESC163" s="309"/>
      <c r="ESD163" s="309"/>
      <c r="ESE163" s="309"/>
      <c r="ESF163" s="309"/>
      <c r="ESG163" s="309"/>
      <c r="ESH163" s="309"/>
      <c r="ESI163" s="309"/>
      <c r="ESJ163" s="309"/>
      <c r="ESK163" s="309"/>
      <c r="ESL163" s="309"/>
      <c r="ESM163" s="309"/>
      <c r="ESN163" s="309"/>
      <c r="ESO163" s="309"/>
      <c r="ESP163" s="309"/>
      <c r="ESQ163" s="309"/>
      <c r="ESR163" s="309"/>
      <c r="ESS163" s="309"/>
      <c r="EST163" s="309"/>
      <c r="ESU163" s="309"/>
      <c r="ESV163" s="309"/>
      <c r="ESW163" s="309"/>
      <c r="ESX163" s="309"/>
      <c r="ESY163" s="309"/>
      <c r="ESZ163" s="309"/>
      <c r="ETA163" s="309"/>
      <c r="ETB163" s="309"/>
      <c r="ETC163" s="309"/>
      <c r="ETD163" s="309"/>
      <c r="ETE163" s="309"/>
      <c r="ETF163" s="309"/>
      <c r="ETG163" s="309"/>
      <c r="ETH163" s="309"/>
      <c r="ETI163" s="309"/>
      <c r="ETJ163" s="309"/>
      <c r="ETK163" s="309"/>
      <c r="ETL163" s="309"/>
      <c r="ETM163" s="309"/>
      <c r="ETN163" s="309"/>
      <c r="ETO163" s="309"/>
      <c r="ETP163" s="309"/>
      <c r="ETQ163" s="309"/>
      <c r="ETR163" s="309"/>
      <c r="ETS163" s="309"/>
      <c r="ETT163" s="309"/>
      <c r="ETU163" s="309"/>
      <c r="ETV163" s="309"/>
      <c r="ETW163" s="309"/>
      <c r="ETX163" s="309"/>
      <c r="ETY163" s="309"/>
      <c r="ETZ163" s="309"/>
      <c r="EUA163" s="309"/>
      <c r="EUB163" s="309"/>
      <c r="EUC163" s="309"/>
      <c r="EUD163" s="309"/>
      <c r="EUE163" s="309"/>
      <c r="EUF163" s="309"/>
      <c r="EUG163" s="309"/>
      <c r="EUH163" s="309"/>
      <c r="EUI163" s="309"/>
      <c r="EUJ163" s="309"/>
      <c r="EUK163" s="309"/>
      <c r="EUL163" s="309"/>
      <c r="EUM163" s="309"/>
      <c r="EUN163" s="309"/>
      <c r="EUO163" s="309"/>
      <c r="EUP163" s="309"/>
      <c r="EUQ163" s="309"/>
      <c r="EUR163" s="309"/>
      <c r="EUS163" s="309"/>
      <c r="EUT163" s="309"/>
      <c r="EUU163" s="309"/>
      <c r="EUV163" s="309"/>
      <c r="EUW163" s="309"/>
      <c r="EUX163" s="309"/>
      <c r="EUY163" s="309"/>
      <c r="EUZ163" s="309"/>
      <c r="EVA163" s="309"/>
      <c r="EVB163" s="309"/>
      <c r="EVC163" s="309"/>
      <c r="EVD163" s="309"/>
      <c r="EVE163" s="309"/>
      <c r="EVF163" s="309"/>
      <c r="EVG163" s="309"/>
      <c r="EVH163" s="309"/>
      <c r="EVI163" s="309"/>
      <c r="EVJ163" s="309"/>
      <c r="EVK163" s="309"/>
      <c r="EVL163" s="309"/>
      <c r="EVM163" s="309"/>
      <c r="EVN163" s="309"/>
      <c r="EVO163" s="309"/>
      <c r="EVP163" s="309"/>
      <c r="EVQ163" s="309"/>
      <c r="EVR163" s="309"/>
      <c r="EVS163" s="309"/>
      <c r="EVT163" s="309"/>
      <c r="EVU163" s="309"/>
      <c r="EVV163" s="309"/>
      <c r="EVW163" s="309"/>
      <c r="EVX163" s="309"/>
      <c r="EVY163" s="309"/>
      <c r="EVZ163" s="309"/>
      <c r="EWA163" s="309"/>
      <c r="EWB163" s="309"/>
      <c r="EWC163" s="309"/>
      <c r="EWD163" s="309"/>
      <c r="EWE163" s="309"/>
      <c r="EWF163" s="309"/>
      <c r="EWG163" s="309"/>
      <c r="EWH163" s="309"/>
      <c r="EWI163" s="309"/>
      <c r="EWJ163" s="309"/>
      <c r="EWK163" s="309"/>
      <c r="EWL163" s="309"/>
      <c r="EWM163" s="309"/>
      <c r="EWN163" s="309"/>
      <c r="EWO163" s="309"/>
      <c r="EWP163" s="309"/>
      <c r="EWQ163" s="309"/>
      <c r="EWR163" s="309"/>
      <c r="EWS163" s="309"/>
      <c r="EWT163" s="309"/>
      <c r="EWU163" s="309"/>
      <c r="EWV163" s="309"/>
      <c r="EWW163" s="309"/>
      <c r="EWX163" s="309"/>
      <c r="EWY163" s="309"/>
      <c r="EWZ163" s="309"/>
      <c r="EXA163" s="309"/>
      <c r="EXB163" s="309"/>
      <c r="EXC163" s="309"/>
      <c r="EXD163" s="309"/>
      <c r="EXE163" s="309"/>
      <c r="EXF163" s="309"/>
      <c r="EXG163" s="309"/>
      <c r="EXH163" s="309"/>
      <c r="EXI163" s="309"/>
      <c r="EXJ163" s="309"/>
      <c r="EXK163" s="309"/>
      <c r="EXL163" s="309"/>
      <c r="EXM163" s="309"/>
      <c r="EXN163" s="309"/>
      <c r="EXO163" s="309"/>
      <c r="EXP163" s="309"/>
      <c r="EXQ163" s="309"/>
      <c r="EXR163" s="309"/>
      <c r="EXS163" s="309"/>
      <c r="EXT163" s="309"/>
      <c r="EXU163" s="309"/>
      <c r="EXV163" s="309"/>
      <c r="EXW163" s="309"/>
      <c r="EXX163" s="309"/>
      <c r="EXY163" s="309"/>
      <c r="EXZ163" s="309"/>
      <c r="EYA163" s="309"/>
      <c r="EYB163" s="309"/>
      <c r="EYC163" s="309"/>
      <c r="EYD163" s="309"/>
      <c r="EYE163" s="309"/>
      <c r="EYF163" s="309"/>
      <c r="EYG163" s="309"/>
      <c r="EYH163" s="309"/>
      <c r="EYI163" s="309"/>
      <c r="EYJ163" s="309"/>
      <c r="EYK163" s="309"/>
      <c r="EYL163" s="309"/>
      <c r="EYM163" s="309"/>
      <c r="EYN163" s="309"/>
      <c r="EYO163" s="309"/>
      <c r="EYP163" s="309"/>
      <c r="EYQ163" s="309"/>
      <c r="EYR163" s="309"/>
      <c r="EYS163" s="309"/>
      <c r="EYT163" s="309"/>
      <c r="EYU163" s="309"/>
      <c r="EYV163" s="309"/>
      <c r="EYW163" s="309"/>
      <c r="EYX163" s="309"/>
      <c r="EYY163" s="309"/>
      <c r="EYZ163" s="309"/>
      <c r="EZA163" s="309"/>
      <c r="EZB163" s="309"/>
      <c r="EZC163" s="309"/>
      <c r="EZD163" s="309"/>
      <c r="EZE163" s="309"/>
      <c r="EZF163" s="309"/>
      <c r="EZG163" s="309"/>
      <c r="EZH163" s="309"/>
      <c r="EZI163" s="309"/>
      <c r="EZJ163" s="309"/>
      <c r="EZK163" s="309"/>
      <c r="EZL163" s="309"/>
      <c r="EZM163" s="309"/>
      <c r="EZN163" s="309"/>
      <c r="EZO163" s="309"/>
      <c r="EZP163" s="309"/>
      <c r="EZQ163" s="309"/>
      <c r="EZR163" s="309"/>
      <c r="EZS163" s="309"/>
      <c r="EZT163" s="309"/>
      <c r="EZU163" s="309"/>
      <c r="EZV163" s="309"/>
      <c r="EZW163" s="309"/>
      <c r="EZX163" s="309"/>
      <c r="EZY163" s="309"/>
      <c r="EZZ163" s="309"/>
      <c r="FAA163" s="309"/>
      <c r="FAB163" s="309"/>
      <c r="FAC163" s="309"/>
      <c r="FAD163" s="309"/>
      <c r="FAE163" s="309"/>
      <c r="FAF163" s="309"/>
      <c r="FAG163" s="309"/>
      <c r="FAH163" s="309"/>
      <c r="FAI163" s="309"/>
      <c r="FAJ163" s="309"/>
      <c r="FAK163" s="309"/>
      <c r="FAL163" s="309"/>
      <c r="FAM163" s="309"/>
      <c r="FAN163" s="309"/>
      <c r="FAO163" s="309"/>
      <c r="FAP163" s="309"/>
      <c r="FAQ163" s="309"/>
      <c r="FAR163" s="309"/>
      <c r="FAS163" s="309"/>
      <c r="FAT163" s="309"/>
      <c r="FAU163" s="309"/>
      <c r="FAV163" s="309"/>
      <c r="FAW163" s="309"/>
      <c r="FAX163" s="309"/>
      <c r="FAY163" s="309"/>
      <c r="FAZ163" s="309"/>
      <c r="FBA163" s="309"/>
      <c r="FBB163" s="309"/>
      <c r="FBC163" s="309"/>
      <c r="FBD163" s="309"/>
      <c r="FBE163" s="309"/>
      <c r="FBF163" s="309"/>
      <c r="FBG163" s="309"/>
      <c r="FBH163" s="309"/>
      <c r="FBI163" s="309"/>
      <c r="FBJ163" s="309"/>
      <c r="FBK163" s="309"/>
      <c r="FBL163" s="309"/>
      <c r="FBM163" s="309"/>
      <c r="FBN163" s="309"/>
      <c r="FBO163" s="309"/>
      <c r="FBP163" s="309"/>
      <c r="FBQ163" s="309"/>
      <c r="FBR163" s="309"/>
      <c r="FBS163" s="309"/>
      <c r="FBT163" s="309"/>
      <c r="FBU163" s="309"/>
      <c r="FBV163" s="309"/>
      <c r="FBW163" s="309"/>
      <c r="FBX163" s="309"/>
      <c r="FBY163" s="309"/>
      <c r="FBZ163" s="309"/>
      <c r="FCA163" s="309"/>
      <c r="FCB163" s="309"/>
      <c r="FCC163" s="309"/>
      <c r="FCD163" s="309"/>
      <c r="FCE163" s="309"/>
      <c r="FCF163" s="309"/>
      <c r="FCG163" s="309"/>
      <c r="FCH163" s="309"/>
      <c r="FCI163" s="309"/>
      <c r="FCJ163" s="309"/>
      <c r="FCK163" s="309"/>
      <c r="FCL163" s="309"/>
      <c r="FCM163" s="309"/>
      <c r="FCN163" s="309"/>
      <c r="FCO163" s="309"/>
      <c r="FCP163" s="309"/>
      <c r="FCQ163" s="309"/>
      <c r="FCR163" s="309"/>
      <c r="FCS163" s="309"/>
      <c r="FCT163" s="309"/>
      <c r="FCU163" s="309"/>
      <c r="FCV163" s="309"/>
      <c r="FCW163" s="309"/>
      <c r="FCX163" s="309"/>
      <c r="FCY163" s="309"/>
      <c r="FCZ163" s="309"/>
      <c r="FDA163" s="309"/>
      <c r="FDB163" s="309"/>
      <c r="FDC163" s="309"/>
      <c r="FDD163" s="309"/>
      <c r="FDE163" s="309"/>
      <c r="FDF163" s="309"/>
      <c r="FDG163" s="309"/>
      <c r="FDH163" s="309"/>
      <c r="FDI163" s="309"/>
      <c r="FDJ163" s="309"/>
      <c r="FDK163" s="309"/>
      <c r="FDL163" s="309"/>
      <c r="FDM163" s="309"/>
      <c r="FDN163" s="309"/>
      <c r="FDO163" s="309"/>
      <c r="FDP163" s="309"/>
      <c r="FDQ163" s="309"/>
      <c r="FDR163" s="309"/>
      <c r="FDS163" s="309"/>
      <c r="FDT163" s="309"/>
      <c r="FDU163" s="309"/>
      <c r="FDV163" s="309"/>
      <c r="FDW163" s="309"/>
      <c r="FDX163" s="309"/>
      <c r="FDY163" s="309"/>
      <c r="FDZ163" s="309"/>
      <c r="FEA163" s="309"/>
      <c r="FEB163" s="309"/>
      <c r="FEC163" s="309"/>
      <c r="FED163" s="309"/>
      <c r="FEE163" s="309"/>
      <c r="FEF163" s="309"/>
      <c r="FEG163" s="309"/>
      <c r="FEH163" s="309"/>
      <c r="FEI163" s="309"/>
      <c r="FEJ163" s="309"/>
      <c r="FEK163" s="309"/>
      <c r="FEL163" s="309"/>
      <c r="FEM163" s="309"/>
      <c r="FEN163" s="309"/>
      <c r="FEO163" s="309"/>
      <c r="FEP163" s="309"/>
      <c r="FEQ163" s="309"/>
      <c r="FER163" s="309"/>
      <c r="FES163" s="309"/>
      <c r="FET163" s="309"/>
      <c r="FEU163" s="309"/>
      <c r="FEV163" s="309"/>
      <c r="FEW163" s="309"/>
      <c r="FEX163" s="309"/>
      <c r="FEY163" s="309"/>
      <c r="FEZ163" s="309"/>
      <c r="FFA163" s="309"/>
      <c r="FFB163" s="309"/>
      <c r="FFC163" s="309"/>
      <c r="FFD163" s="309"/>
      <c r="FFE163" s="309"/>
      <c r="FFF163" s="309"/>
      <c r="FFG163" s="309"/>
      <c r="FFH163" s="309"/>
      <c r="FFI163" s="309"/>
      <c r="FFJ163" s="309"/>
      <c r="FFK163" s="309"/>
      <c r="FFL163" s="309"/>
      <c r="FFM163" s="309"/>
      <c r="FFN163" s="309"/>
      <c r="FFO163" s="309"/>
      <c r="FFP163" s="309"/>
      <c r="FFQ163" s="309"/>
      <c r="FFR163" s="309"/>
      <c r="FFS163" s="309"/>
      <c r="FFT163" s="309"/>
      <c r="FFU163" s="309"/>
      <c r="FFV163" s="309"/>
      <c r="FFW163" s="309"/>
      <c r="FFX163" s="309"/>
      <c r="FFY163" s="309"/>
      <c r="FFZ163" s="309"/>
      <c r="FGA163" s="309"/>
      <c r="FGB163" s="309"/>
      <c r="FGC163" s="309"/>
      <c r="FGD163" s="309"/>
      <c r="FGE163" s="309"/>
      <c r="FGF163" s="309"/>
      <c r="FGG163" s="309"/>
      <c r="FGH163" s="309"/>
      <c r="FGI163" s="309"/>
      <c r="FGJ163" s="309"/>
      <c r="FGK163" s="309"/>
      <c r="FGL163" s="309"/>
      <c r="FGM163" s="309"/>
      <c r="FGN163" s="309"/>
      <c r="FGO163" s="309"/>
      <c r="FGP163" s="309"/>
      <c r="FGQ163" s="309"/>
      <c r="FGR163" s="309"/>
      <c r="FGS163" s="309"/>
      <c r="FGT163" s="309"/>
      <c r="FGU163" s="309"/>
      <c r="FGV163" s="309"/>
      <c r="FGW163" s="309"/>
      <c r="FGX163" s="309"/>
      <c r="FGY163" s="309"/>
      <c r="FGZ163" s="309"/>
      <c r="FHA163" s="309"/>
      <c r="FHB163" s="309"/>
      <c r="FHC163" s="309"/>
      <c r="FHD163" s="309"/>
      <c r="FHE163" s="309"/>
      <c r="FHF163" s="309"/>
      <c r="FHG163" s="309"/>
      <c r="FHH163" s="309"/>
      <c r="FHI163" s="309"/>
      <c r="FHJ163" s="309"/>
      <c r="FHK163" s="309"/>
      <c r="FHL163" s="309"/>
      <c r="FHM163" s="309"/>
      <c r="FHN163" s="309"/>
      <c r="FHO163" s="309"/>
      <c r="FHP163" s="309"/>
      <c r="FHQ163" s="309"/>
      <c r="FHR163" s="309"/>
      <c r="FHS163" s="309"/>
      <c r="FHT163" s="309"/>
      <c r="FHU163" s="309"/>
      <c r="FHV163" s="309"/>
      <c r="FHW163" s="309"/>
      <c r="FHX163" s="309"/>
      <c r="FHY163" s="309"/>
      <c r="FHZ163" s="309"/>
      <c r="FIA163" s="309"/>
      <c r="FIB163" s="309"/>
      <c r="FIC163" s="309"/>
      <c r="FID163" s="309"/>
      <c r="FIE163" s="309"/>
      <c r="FIF163" s="309"/>
      <c r="FIG163" s="309"/>
      <c r="FIH163" s="309"/>
      <c r="FII163" s="309"/>
      <c r="FIJ163" s="309"/>
      <c r="FIK163" s="309"/>
      <c r="FIL163" s="309"/>
      <c r="FIM163" s="309"/>
      <c r="FIN163" s="309"/>
      <c r="FIO163" s="309"/>
      <c r="FIP163" s="309"/>
      <c r="FIQ163" s="309"/>
      <c r="FIR163" s="309"/>
      <c r="FIS163" s="309"/>
      <c r="FIT163" s="309"/>
      <c r="FIU163" s="309"/>
      <c r="FIV163" s="309"/>
      <c r="FIW163" s="309"/>
      <c r="FIX163" s="309"/>
      <c r="FIY163" s="309"/>
      <c r="FIZ163" s="309"/>
      <c r="FJA163" s="309"/>
      <c r="FJB163" s="309"/>
      <c r="FJC163" s="309"/>
      <c r="FJD163" s="309"/>
      <c r="FJE163" s="309"/>
      <c r="FJF163" s="309"/>
      <c r="FJG163" s="309"/>
      <c r="FJH163" s="309"/>
      <c r="FJI163" s="309"/>
      <c r="FJJ163" s="309"/>
      <c r="FJK163" s="309"/>
      <c r="FJL163" s="309"/>
      <c r="FJM163" s="309"/>
      <c r="FJN163" s="309"/>
      <c r="FJO163" s="309"/>
      <c r="FJP163" s="309"/>
      <c r="FJQ163" s="309"/>
      <c r="FJR163" s="309"/>
      <c r="FJS163" s="309"/>
      <c r="FJT163" s="309"/>
      <c r="FJU163" s="309"/>
      <c r="FJV163" s="309"/>
      <c r="FJW163" s="309"/>
      <c r="FJX163" s="309"/>
      <c r="FJY163" s="309"/>
      <c r="FJZ163" s="309"/>
      <c r="FKA163" s="309"/>
      <c r="FKB163" s="309"/>
      <c r="FKC163" s="309"/>
      <c r="FKD163" s="309"/>
      <c r="FKE163" s="309"/>
      <c r="FKF163" s="309"/>
      <c r="FKG163" s="309"/>
      <c r="FKH163" s="309"/>
      <c r="FKI163" s="309"/>
      <c r="FKJ163" s="309"/>
      <c r="FKK163" s="309"/>
      <c r="FKL163" s="309"/>
      <c r="FKM163" s="309"/>
      <c r="FKN163" s="309"/>
      <c r="FKO163" s="309"/>
      <c r="FKP163" s="309"/>
      <c r="FKQ163" s="309"/>
      <c r="FKR163" s="309"/>
      <c r="FKS163" s="309"/>
      <c r="FKT163" s="309"/>
      <c r="FKU163" s="309"/>
      <c r="FKV163" s="309"/>
      <c r="FKW163" s="309"/>
      <c r="FKX163" s="309"/>
      <c r="FKY163" s="309"/>
      <c r="FKZ163" s="309"/>
      <c r="FLA163" s="309"/>
      <c r="FLB163" s="309"/>
      <c r="FLC163" s="309"/>
      <c r="FLD163" s="309"/>
      <c r="FLE163" s="309"/>
      <c r="FLF163" s="309"/>
      <c r="FLG163" s="309"/>
      <c r="FLH163" s="309"/>
      <c r="FLI163" s="309"/>
      <c r="FLJ163" s="309"/>
      <c r="FLK163" s="309"/>
      <c r="FLL163" s="309"/>
      <c r="FLM163" s="309"/>
      <c r="FLN163" s="309"/>
      <c r="FLO163" s="309"/>
      <c r="FLP163" s="309"/>
      <c r="FLQ163" s="309"/>
      <c r="FLR163" s="309"/>
      <c r="FLS163" s="309"/>
      <c r="FLT163" s="309"/>
      <c r="FLU163" s="309"/>
      <c r="FLV163" s="309"/>
      <c r="FLW163" s="309"/>
      <c r="FLX163" s="309"/>
      <c r="FLY163" s="309"/>
      <c r="FLZ163" s="309"/>
      <c r="FMA163" s="309"/>
      <c r="FMB163" s="309"/>
      <c r="FMC163" s="309"/>
      <c r="FMD163" s="309"/>
      <c r="FME163" s="309"/>
      <c r="FMF163" s="309"/>
      <c r="FMG163" s="309"/>
      <c r="FMH163" s="309"/>
      <c r="FMI163" s="309"/>
      <c r="FMJ163" s="309"/>
      <c r="FMK163" s="309"/>
      <c r="FML163" s="309"/>
      <c r="FMM163" s="309"/>
      <c r="FMN163" s="309"/>
      <c r="FMO163" s="309"/>
      <c r="FMP163" s="309"/>
      <c r="FMQ163" s="309"/>
      <c r="FMR163" s="309"/>
      <c r="FMS163" s="309"/>
      <c r="FMT163" s="309"/>
      <c r="FMU163" s="309"/>
      <c r="FMV163" s="309"/>
      <c r="FMW163" s="309"/>
      <c r="FMX163" s="309"/>
      <c r="FMY163" s="309"/>
      <c r="FMZ163" s="309"/>
      <c r="FNA163" s="309"/>
      <c r="FNB163" s="309"/>
      <c r="FNC163" s="309"/>
      <c r="FND163" s="309"/>
      <c r="FNE163" s="309"/>
      <c r="FNF163" s="309"/>
      <c r="FNG163" s="309"/>
      <c r="FNH163" s="309"/>
      <c r="FNI163" s="309"/>
      <c r="FNJ163" s="309"/>
      <c r="FNK163" s="309"/>
      <c r="FNL163" s="309"/>
      <c r="FNM163" s="309"/>
      <c r="FNN163" s="309"/>
      <c r="FNO163" s="309"/>
      <c r="FNP163" s="309"/>
      <c r="FNQ163" s="309"/>
      <c r="FNR163" s="309"/>
      <c r="FNS163" s="309"/>
      <c r="FNT163" s="309"/>
      <c r="FNU163" s="309"/>
      <c r="FNV163" s="309"/>
      <c r="FNW163" s="309"/>
      <c r="FNX163" s="309"/>
      <c r="FNY163" s="309"/>
      <c r="FNZ163" s="309"/>
      <c r="FOA163" s="309"/>
      <c r="FOB163" s="309"/>
      <c r="FOC163" s="309"/>
      <c r="FOD163" s="309"/>
      <c r="FOE163" s="309"/>
      <c r="FOF163" s="309"/>
      <c r="FOG163" s="309"/>
      <c r="FOH163" s="309"/>
      <c r="FOI163" s="309"/>
      <c r="FOJ163" s="309"/>
      <c r="FOK163" s="309"/>
      <c r="FOL163" s="309"/>
      <c r="FOM163" s="309"/>
      <c r="FON163" s="309"/>
      <c r="FOO163" s="309"/>
      <c r="FOP163" s="309"/>
      <c r="FOQ163" s="309"/>
      <c r="FOR163" s="309"/>
      <c r="FOS163" s="309"/>
      <c r="FOT163" s="309"/>
      <c r="FOU163" s="309"/>
      <c r="FOV163" s="309"/>
      <c r="FOW163" s="309"/>
      <c r="FOX163" s="309"/>
      <c r="FOY163" s="309"/>
      <c r="FOZ163" s="309"/>
      <c r="FPA163" s="309"/>
      <c r="FPB163" s="309"/>
      <c r="FPC163" s="309"/>
      <c r="FPD163" s="309"/>
      <c r="FPE163" s="309"/>
      <c r="FPF163" s="309"/>
      <c r="FPG163" s="309"/>
      <c r="FPH163" s="309"/>
      <c r="FPI163" s="309"/>
      <c r="FPJ163" s="309"/>
      <c r="FPK163" s="309"/>
      <c r="FPL163" s="309"/>
      <c r="FPM163" s="309"/>
      <c r="FPN163" s="309"/>
      <c r="FPO163" s="309"/>
      <c r="FPP163" s="309"/>
      <c r="FPQ163" s="309"/>
      <c r="FPR163" s="309"/>
      <c r="FPS163" s="309"/>
      <c r="FPT163" s="309"/>
      <c r="FPU163" s="309"/>
      <c r="FPV163" s="309"/>
      <c r="FPW163" s="309"/>
      <c r="FPX163" s="309"/>
      <c r="FPY163" s="309"/>
      <c r="FPZ163" s="309"/>
      <c r="FQA163" s="309"/>
      <c r="FQB163" s="309"/>
      <c r="FQC163" s="309"/>
      <c r="FQD163" s="309"/>
      <c r="FQE163" s="309"/>
      <c r="FQF163" s="309"/>
      <c r="FQG163" s="309"/>
      <c r="FQH163" s="309"/>
      <c r="FQI163" s="309"/>
      <c r="FQJ163" s="309"/>
      <c r="FQK163" s="309"/>
      <c r="FQL163" s="309"/>
      <c r="FQM163" s="309"/>
      <c r="FQN163" s="309"/>
      <c r="FQO163" s="309"/>
      <c r="FQP163" s="309"/>
      <c r="FQQ163" s="309"/>
      <c r="FQR163" s="309"/>
      <c r="FQS163" s="309"/>
      <c r="FQT163" s="309"/>
      <c r="FQU163" s="309"/>
      <c r="FQV163" s="309"/>
      <c r="FQW163" s="309"/>
      <c r="FQX163" s="309"/>
      <c r="FQY163" s="309"/>
      <c r="FQZ163" s="309"/>
      <c r="FRA163" s="309"/>
      <c r="FRB163" s="309"/>
      <c r="FRC163" s="309"/>
      <c r="FRD163" s="309"/>
      <c r="FRE163" s="309"/>
      <c r="FRF163" s="309"/>
      <c r="FRG163" s="309"/>
      <c r="FRH163" s="309"/>
      <c r="FRI163" s="309"/>
      <c r="FRJ163" s="309"/>
      <c r="FRK163" s="309"/>
      <c r="FRL163" s="309"/>
      <c r="FRM163" s="309"/>
      <c r="FRN163" s="309"/>
      <c r="FRO163" s="309"/>
      <c r="FRP163" s="309"/>
      <c r="FRQ163" s="309"/>
      <c r="FRR163" s="309"/>
      <c r="FRS163" s="309"/>
      <c r="FRT163" s="309"/>
      <c r="FRU163" s="309"/>
      <c r="FRV163" s="309"/>
      <c r="FRW163" s="309"/>
      <c r="FRX163" s="309"/>
      <c r="FRY163" s="309"/>
      <c r="FRZ163" s="309"/>
      <c r="FSA163" s="309"/>
      <c r="FSB163" s="309"/>
      <c r="FSC163" s="309"/>
      <c r="FSD163" s="309"/>
      <c r="FSE163" s="309"/>
      <c r="FSF163" s="309"/>
      <c r="FSG163" s="309"/>
      <c r="FSH163" s="309"/>
      <c r="FSI163" s="309"/>
      <c r="FSJ163" s="309"/>
      <c r="FSK163" s="309"/>
      <c r="FSL163" s="309"/>
      <c r="FSM163" s="309"/>
      <c r="FSN163" s="309"/>
      <c r="FSO163" s="309"/>
      <c r="FSP163" s="309"/>
      <c r="FSQ163" s="309"/>
      <c r="FSR163" s="309"/>
      <c r="FSS163" s="309"/>
      <c r="FST163" s="309"/>
      <c r="FSU163" s="309"/>
      <c r="FSV163" s="309"/>
      <c r="FSW163" s="309"/>
      <c r="FSX163" s="309"/>
      <c r="FSY163" s="309"/>
      <c r="FSZ163" s="309"/>
      <c r="FTA163" s="309"/>
      <c r="FTB163" s="309"/>
      <c r="FTC163" s="309"/>
      <c r="FTD163" s="309"/>
      <c r="FTE163" s="309"/>
      <c r="FTF163" s="309"/>
      <c r="FTG163" s="309"/>
      <c r="FTH163" s="309"/>
      <c r="FTI163" s="309"/>
      <c r="FTJ163" s="309"/>
      <c r="FTK163" s="309"/>
      <c r="FTL163" s="309"/>
      <c r="FTM163" s="309"/>
      <c r="FTN163" s="309"/>
      <c r="FTO163" s="309"/>
      <c r="FTP163" s="309"/>
      <c r="FTQ163" s="309"/>
      <c r="FTR163" s="309"/>
      <c r="FTS163" s="309"/>
      <c r="FTT163" s="309"/>
      <c r="FTU163" s="309"/>
      <c r="FTV163" s="309"/>
      <c r="FTW163" s="309"/>
      <c r="FTX163" s="309"/>
      <c r="FTY163" s="309"/>
      <c r="FTZ163" s="309"/>
      <c r="FUA163" s="309"/>
      <c r="FUB163" s="309"/>
      <c r="FUC163" s="309"/>
      <c r="FUD163" s="309"/>
      <c r="FUE163" s="309"/>
      <c r="FUF163" s="309"/>
      <c r="FUG163" s="309"/>
      <c r="FUH163" s="309"/>
      <c r="FUI163" s="309"/>
      <c r="FUJ163" s="309"/>
      <c r="FUK163" s="309"/>
      <c r="FUL163" s="309"/>
      <c r="FUM163" s="309"/>
      <c r="FUN163" s="309"/>
      <c r="FUO163" s="309"/>
      <c r="FUP163" s="309"/>
      <c r="FUQ163" s="309"/>
      <c r="FUR163" s="309"/>
      <c r="FUS163" s="309"/>
      <c r="FUT163" s="309"/>
      <c r="FUU163" s="309"/>
      <c r="FUV163" s="309"/>
      <c r="FUW163" s="309"/>
      <c r="FUX163" s="309"/>
      <c r="FUY163" s="309"/>
      <c r="FUZ163" s="309"/>
      <c r="FVA163" s="309"/>
      <c r="FVB163" s="309"/>
      <c r="FVC163" s="309"/>
      <c r="FVD163" s="309"/>
      <c r="FVE163" s="309"/>
      <c r="FVF163" s="309"/>
      <c r="FVG163" s="309"/>
      <c r="FVH163" s="309"/>
      <c r="FVI163" s="309"/>
      <c r="FVJ163" s="309"/>
      <c r="FVK163" s="309"/>
      <c r="FVL163" s="309"/>
      <c r="FVM163" s="309"/>
      <c r="FVN163" s="309"/>
      <c r="FVO163" s="309"/>
      <c r="FVP163" s="309"/>
      <c r="FVQ163" s="309"/>
      <c r="FVR163" s="309"/>
      <c r="FVS163" s="309"/>
      <c r="FVT163" s="309"/>
      <c r="FVU163" s="309"/>
      <c r="FVV163" s="309"/>
      <c r="FVW163" s="309"/>
      <c r="FVX163" s="309"/>
      <c r="FVY163" s="309"/>
      <c r="FVZ163" s="309"/>
      <c r="FWA163" s="309"/>
      <c r="FWB163" s="309"/>
      <c r="FWC163" s="309"/>
      <c r="FWD163" s="309"/>
      <c r="FWE163" s="309"/>
      <c r="FWF163" s="309"/>
      <c r="FWG163" s="309"/>
      <c r="FWH163" s="309"/>
      <c r="FWI163" s="309"/>
      <c r="FWJ163" s="309"/>
      <c r="FWK163" s="309"/>
      <c r="FWL163" s="309"/>
      <c r="FWM163" s="309"/>
      <c r="FWN163" s="309"/>
      <c r="FWO163" s="309"/>
      <c r="FWP163" s="309"/>
      <c r="FWQ163" s="309"/>
      <c r="FWR163" s="309"/>
      <c r="FWS163" s="309"/>
      <c r="FWT163" s="309"/>
      <c r="FWU163" s="309"/>
      <c r="FWV163" s="309"/>
      <c r="FWW163" s="309"/>
      <c r="FWX163" s="309"/>
      <c r="FWY163" s="309"/>
      <c r="FWZ163" s="309"/>
      <c r="FXA163" s="309"/>
      <c r="FXB163" s="309"/>
      <c r="FXC163" s="309"/>
      <c r="FXD163" s="309"/>
      <c r="FXE163" s="309"/>
      <c r="FXF163" s="309"/>
      <c r="FXG163" s="309"/>
      <c r="FXH163" s="309"/>
      <c r="FXI163" s="309"/>
      <c r="FXJ163" s="309"/>
      <c r="FXK163" s="309"/>
      <c r="FXL163" s="309"/>
      <c r="FXM163" s="309"/>
      <c r="FXN163" s="309"/>
      <c r="FXO163" s="309"/>
      <c r="FXP163" s="309"/>
      <c r="FXQ163" s="309"/>
      <c r="FXR163" s="309"/>
      <c r="FXS163" s="309"/>
      <c r="FXT163" s="309"/>
      <c r="FXU163" s="309"/>
      <c r="FXV163" s="309"/>
      <c r="FXW163" s="309"/>
      <c r="FXX163" s="309"/>
      <c r="FXY163" s="309"/>
      <c r="FXZ163" s="309"/>
      <c r="FYA163" s="309"/>
      <c r="FYB163" s="309"/>
      <c r="FYC163" s="309"/>
      <c r="FYD163" s="309"/>
      <c r="FYE163" s="309"/>
      <c r="FYF163" s="309"/>
      <c r="FYG163" s="309"/>
      <c r="FYH163" s="309"/>
      <c r="FYI163" s="309"/>
      <c r="FYJ163" s="309"/>
      <c r="FYK163" s="309"/>
      <c r="FYL163" s="309"/>
      <c r="FYM163" s="309"/>
      <c r="FYN163" s="309"/>
      <c r="FYO163" s="309"/>
      <c r="FYP163" s="309"/>
      <c r="FYQ163" s="309"/>
      <c r="FYR163" s="309"/>
      <c r="FYS163" s="309"/>
      <c r="FYT163" s="309"/>
      <c r="FYU163" s="309"/>
      <c r="FYV163" s="309"/>
      <c r="FYW163" s="309"/>
      <c r="FYX163" s="309"/>
      <c r="FYY163" s="309"/>
      <c r="FYZ163" s="309"/>
      <c r="FZA163" s="309"/>
      <c r="FZB163" s="309"/>
      <c r="FZC163" s="309"/>
      <c r="FZD163" s="309"/>
      <c r="FZE163" s="309"/>
      <c r="FZF163" s="309"/>
      <c r="FZG163" s="309"/>
      <c r="FZH163" s="309"/>
      <c r="FZI163" s="309"/>
      <c r="FZJ163" s="309"/>
      <c r="FZK163" s="309"/>
      <c r="FZL163" s="309"/>
      <c r="FZM163" s="309"/>
      <c r="FZN163" s="309"/>
      <c r="FZO163" s="309"/>
      <c r="FZP163" s="309"/>
      <c r="FZQ163" s="309"/>
      <c r="FZR163" s="309"/>
      <c r="FZS163" s="309"/>
      <c r="FZT163" s="309"/>
      <c r="FZU163" s="309"/>
      <c r="FZV163" s="309"/>
      <c r="FZW163" s="309"/>
      <c r="FZX163" s="309"/>
      <c r="FZY163" s="309"/>
      <c r="FZZ163" s="309"/>
      <c r="GAA163" s="309"/>
      <c r="GAB163" s="309"/>
      <c r="GAC163" s="309"/>
      <c r="GAD163" s="309"/>
      <c r="GAE163" s="309"/>
      <c r="GAF163" s="309"/>
      <c r="GAG163" s="309"/>
      <c r="GAH163" s="309"/>
      <c r="GAI163" s="309"/>
      <c r="GAJ163" s="309"/>
      <c r="GAK163" s="309"/>
      <c r="GAL163" s="309"/>
      <c r="GAM163" s="309"/>
      <c r="GAN163" s="309"/>
      <c r="GAO163" s="309"/>
      <c r="GAP163" s="309"/>
      <c r="GAQ163" s="309"/>
      <c r="GAR163" s="309"/>
      <c r="GAS163" s="309"/>
      <c r="GAT163" s="309"/>
      <c r="GAU163" s="309"/>
      <c r="GAV163" s="309"/>
      <c r="GAW163" s="309"/>
      <c r="GAX163" s="309"/>
      <c r="GAY163" s="309"/>
      <c r="GAZ163" s="309"/>
      <c r="GBA163" s="309"/>
      <c r="GBB163" s="309"/>
      <c r="GBC163" s="309"/>
      <c r="GBD163" s="309"/>
      <c r="GBE163" s="309"/>
      <c r="GBF163" s="309"/>
      <c r="GBG163" s="309"/>
      <c r="GBH163" s="309"/>
      <c r="GBI163" s="309"/>
      <c r="GBJ163" s="309"/>
      <c r="GBK163" s="309"/>
      <c r="GBL163" s="309"/>
      <c r="GBM163" s="309"/>
      <c r="GBN163" s="309"/>
      <c r="GBO163" s="309"/>
      <c r="GBP163" s="309"/>
      <c r="GBQ163" s="309"/>
      <c r="GBR163" s="309"/>
      <c r="GBS163" s="309"/>
      <c r="GBT163" s="309"/>
      <c r="GBU163" s="309"/>
      <c r="GBV163" s="309"/>
      <c r="GBW163" s="309"/>
      <c r="GBX163" s="309"/>
      <c r="GBY163" s="309"/>
      <c r="GBZ163" s="309"/>
      <c r="GCA163" s="309"/>
      <c r="GCB163" s="309"/>
      <c r="GCC163" s="309"/>
      <c r="GCD163" s="309"/>
      <c r="GCE163" s="309"/>
      <c r="GCF163" s="309"/>
      <c r="GCG163" s="309"/>
      <c r="GCH163" s="309"/>
      <c r="GCI163" s="309"/>
      <c r="GCJ163" s="309"/>
      <c r="GCK163" s="309"/>
      <c r="GCL163" s="309"/>
      <c r="GCM163" s="309"/>
      <c r="GCN163" s="309"/>
      <c r="GCO163" s="309"/>
      <c r="GCP163" s="309"/>
      <c r="GCQ163" s="309"/>
      <c r="GCR163" s="309"/>
      <c r="GCS163" s="309"/>
      <c r="GCT163" s="309"/>
      <c r="GCU163" s="309"/>
      <c r="GCV163" s="309"/>
      <c r="GCW163" s="309"/>
      <c r="GCX163" s="309"/>
      <c r="GCY163" s="309"/>
      <c r="GCZ163" s="309"/>
      <c r="GDA163" s="309"/>
      <c r="GDB163" s="309"/>
      <c r="GDC163" s="309"/>
      <c r="GDD163" s="309"/>
      <c r="GDE163" s="309"/>
      <c r="GDF163" s="309"/>
      <c r="GDG163" s="309"/>
      <c r="GDH163" s="309"/>
      <c r="GDI163" s="309"/>
      <c r="GDJ163" s="309"/>
      <c r="GDK163" s="309"/>
      <c r="GDL163" s="309"/>
      <c r="GDM163" s="309"/>
      <c r="GDN163" s="309"/>
      <c r="GDO163" s="309"/>
      <c r="GDP163" s="309"/>
      <c r="GDQ163" s="309"/>
      <c r="GDR163" s="309"/>
      <c r="GDS163" s="309"/>
      <c r="GDT163" s="309"/>
      <c r="GDU163" s="309"/>
      <c r="GDV163" s="309"/>
      <c r="GDW163" s="309"/>
      <c r="GDX163" s="309"/>
      <c r="GDY163" s="309"/>
      <c r="GDZ163" s="309"/>
      <c r="GEA163" s="309"/>
      <c r="GEB163" s="309"/>
      <c r="GEC163" s="309"/>
      <c r="GED163" s="309"/>
      <c r="GEE163" s="309"/>
      <c r="GEF163" s="309"/>
      <c r="GEG163" s="309"/>
      <c r="GEH163" s="309"/>
      <c r="GEI163" s="309"/>
      <c r="GEJ163" s="309"/>
      <c r="GEK163" s="309"/>
      <c r="GEL163" s="309"/>
      <c r="GEM163" s="309"/>
      <c r="GEN163" s="309"/>
      <c r="GEO163" s="309"/>
      <c r="GEP163" s="309"/>
      <c r="GEQ163" s="309"/>
      <c r="GER163" s="309"/>
      <c r="GES163" s="309"/>
      <c r="GET163" s="309"/>
      <c r="GEU163" s="309"/>
      <c r="GEV163" s="309"/>
      <c r="GEW163" s="309"/>
      <c r="GEX163" s="309"/>
      <c r="GEY163" s="309"/>
      <c r="GEZ163" s="309"/>
      <c r="GFA163" s="309"/>
      <c r="GFB163" s="309"/>
      <c r="GFC163" s="309"/>
      <c r="GFD163" s="309"/>
      <c r="GFE163" s="309"/>
      <c r="GFF163" s="309"/>
      <c r="GFG163" s="309"/>
      <c r="GFH163" s="309"/>
      <c r="GFI163" s="309"/>
      <c r="GFJ163" s="309"/>
      <c r="GFK163" s="309"/>
      <c r="GFL163" s="309"/>
      <c r="GFM163" s="309"/>
      <c r="GFN163" s="309"/>
      <c r="GFO163" s="309"/>
      <c r="GFP163" s="309"/>
      <c r="GFQ163" s="309"/>
      <c r="GFR163" s="309"/>
      <c r="GFS163" s="309"/>
      <c r="GFT163" s="309"/>
      <c r="GFU163" s="309"/>
      <c r="GFV163" s="309"/>
      <c r="GFW163" s="309"/>
      <c r="GFX163" s="309"/>
      <c r="GFY163" s="309"/>
      <c r="GFZ163" s="309"/>
      <c r="GGA163" s="309"/>
      <c r="GGB163" s="309"/>
      <c r="GGC163" s="309"/>
      <c r="GGD163" s="309"/>
      <c r="GGE163" s="309"/>
      <c r="GGF163" s="309"/>
      <c r="GGG163" s="309"/>
      <c r="GGH163" s="309"/>
      <c r="GGI163" s="309"/>
      <c r="GGJ163" s="309"/>
      <c r="GGK163" s="309"/>
      <c r="GGL163" s="309"/>
      <c r="GGM163" s="309"/>
      <c r="GGN163" s="309"/>
      <c r="GGO163" s="309"/>
      <c r="GGP163" s="309"/>
      <c r="GGQ163" s="309"/>
      <c r="GGR163" s="309"/>
      <c r="GGS163" s="309"/>
      <c r="GGT163" s="309"/>
      <c r="GGU163" s="309"/>
      <c r="GGV163" s="309"/>
      <c r="GGW163" s="309"/>
      <c r="GGX163" s="309"/>
      <c r="GGY163" s="309"/>
      <c r="GGZ163" s="309"/>
      <c r="GHA163" s="309"/>
      <c r="GHB163" s="309"/>
      <c r="GHC163" s="309"/>
      <c r="GHD163" s="309"/>
      <c r="GHE163" s="309"/>
      <c r="GHF163" s="309"/>
      <c r="GHG163" s="309"/>
      <c r="GHH163" s="309"/>
      <c r="GHI163" s="309"/>
      <c r="GHJ163" s="309"/>
      <c r="GHK163" s="309"/>
      <c r="GHL163" s="309"/>
      <c r="GHM163" s="309"/>
      <c r="GHN163" s="309"/>
      <c r="GHO163" s="309"/>
      <c r="GHP163" s="309"/>
      <c r="GHQ163" s="309"/>
      <c r="GHR163" s="309"/>
      <c r="GHS163" s="309"/>
      <c r="GHT163" s="309"/>
      <c r="GHU163" s="309"/>
      <c r="GHV163" s="309"/>
      <c r="GHW163" s="309"/>
      <c r="GHX163" s="309"/>
      <c r="GHY163" s="309"/>
      <c r="GHZ163" s="309"/>
      <c r="GIA163" s="309"/>
      <c r="GIB163" s="309"/>
      <c r="GIC163" s="309"/>
      <c r="GID163" s="309"/>
      <c r="GIE163" s="309"/>
      <c r="GIF163" s="309"/>
      <c r="GIG163" s="309"/>
      <c r="GIH163" s="309"/>
      <c r="GII163" s="309"/>
      <c r="GIJ163" s="309"/>
      <c r="GIK163" s="309"/>
      <c r="GIL163" s="309"/>
      <c r="GIM163" s="309"/>
      <c r="GIN163" s="309"/>
      <c r="GIO163" s="309"/>
      <c r="GIP163" s="309"/>
      <c r="GIQ163" s="309"/>
      <c r="GIR163" s="309"/>
      <c r="GIS163" s="309"/>
      <c r="GIT163" s="309"/>
      <c r="GIU163" s="309"/>
      <c r="GIV163" s="309"/>
      <c r="GIW163" s="309"/>
      <c r="GIX163" s="309"/>
      <c r="GIY163" s="309"/>
      <c r="GIZ163" s="309"/>
      <c r="GJA163" s="309"/>
      <c r="GJB163" s="309"/>
      <c r="GJC163" s="309"/>
      <c r="GJD163" s="309"/>
      <c r="GJE163" s="309"/>
      <c r="GJF163" s="309"/>
      <c r="GJG163" s="309"/>
      <c r="GJH163" s="309"/>
      <c r="GJI163" s="309"/>
      <c r="GJJ163" s="309"/>
      <c r="GJK163" s="309"/>
      <c r="GJL163" s="309"/>
      <c r="GJM163" s="309"/>
      <c r="GJN163" s="309"/>
      <c r="GJO163" s="309"/>
      <c r="GJP163" s="309"/>
      <c r="GJQ163" s="309"/>
      <c r="GJR163" s="309"/>
      <c r="GJS163" s="309"/>
      <c r="GJT163" s="309"/>
      <c r="GJU163" s="309"/>
      <c r="GJV163" s="309"/>
      <c r="GJW163" s="309"/>
      <c r="GJX163" s="309"/>
      <c r="GJY163" s="309"/>
      <c r="GJZ163" s="309"/>
      <c r="GKA163" s="309"/>
      <c r="GKB163" s="309"/>
      <c r="GKC163" s="309"/>
      <c r="GKD163" s="309"/>
      <c r="GKE163" s="309"/>
      <c r="GKF163" s="309"/>
      <c r="GKG163" s="309"/>
      <c r="GKH163" s="309"/>
      <c r="GKI163" s="309"/>
      <c r="GKJ163" s="309"/>
      <c r="GKK163" s="309"/>
      <c r="GKL163" s="309"/>
      <c r="GKM163" s="309"/>
      <c r="GKN163" s="309"/>
      <c r="GKO163" s="309"/>
      <c r="GKP163" s="309"/>
      <c r="GKQ163" s="309"/>
      <c r="GKR163" s="309"/>
      <c r="GKS163" s="309"/>
      <c r="GKT163" s="309"/>
      <c r="GKU163" s="309"/>
      <c r="GKV163" s="309"/>
      <c r="GKW163" s="309"/>
      <c r="GKX163" s="309"/>
      <c r="GKY163" s="309"/>
      <c r="GKZ163" s="309"/>
      <c r="GLA163" s="309"/>
      <c r="GLB163" s="309"/>
      <c r="GLC163" s="309"/>
      <c r="GLD163" s="309"/>
      <c r="GLE163" s="309"/>
      <c r="GLF163" s="309"/>
      <c r="GLG163" s="309"/>
      <c r="GLH163" s="309"/>
      <c r="GLI163" s="309"/>
      <c r="GLJ163" s="309"/>
      <c r="GLK163" s="309"/>
      <c r="GLL163" s="309"/>
      <c r="GLM163" s="309"/>
      <c r="GLN163" s="309"/>
      <c r="GLO163" s="309"/>
      <c r="GLP163" s="309"/>
      <c r="GLQ163" s="309"/>
      <c r="GLR163" s="309"/>
      <c r="GLS163" s="309"/>
      <c r="GLT163" s="309"/>
      <c r="GLU163" s="309"/>
      <c r="GLV163" s="309"/>
      <c r="GLW163" s="309"/>
      <c r="GLX163" s="309"/>
      <c r="GLY163" s="309"/>
      <c r="GLZ163" s="309"/>
      <c r="GMA163" s="309"/>
      <c r="GMB163" s="309"/>
      <c r="GMC163" s="309"/>
      <c r="GMD163" s="309"/>
      <c r="GME163" s="309"/>
      <c r="GMF163" s="309"/>
      <c r="GMG163" s="309"/>
      <c r="GMH163" s="309"/>
      <c r="GMI163" s="309"/>
      <c r="GMJ163" s="309"/>
      <c r="GMK163" s="309"/>
      <c r="GML163" s="309"/>
      <c r="GMM163" s="309"/>
      <c r="GMN163" s="309"/>
      <c r="GMO163" s="309"/>
      <c r="GMP163" s="309"/>
      <c r="GMQ163" s="309"/>
      <c r="GMR163" s="309"/>
      <c r="GMS163" s="309"/>
      <c r="GMT163" s="309"/>
      <c r="GMU163" s="309"/>
      <c r="GMV163" s="309"/>
      <c r="GMW163" s="309"/>
      <c r="GMX163" s="309"/>
      <c r="GMY163" s="309"/>
      <c r="GMZ163" s="309"/>
      <c r="GNA163" s="309"/>
      <c r="GNB163" s="309"/>
      <c r="GNC163" s="309"/>
      <c r="GND163" s="309"/>
      <c r="GNE163" s="309"/>
      <c r="GNF163" s="309"/>
      <c r="GNG163" s="309"/>
      <c r="GNH163" s="309"/>
      <c r="GNI163" s="309"/>
      <c r="GNJ163" s="309"/>
      <c r="GNK163" s="309"/>
      <c r="GNL163" s="309"/>
      <c r="GNM163" s="309"/>
      <c r="GNN163" s="309"/>
      <c r="GNO163" s="309"/>
      <c r="GNP163" s="309"/>
      <c r="GNQ163" s="309"/>
      <c r="GNR163" s="309"/>
      <c r="GNS163" s="309"/>
      <c r="GNT163" s="309"/>
      <c r="GNU163" s="309"/>
      <c r="GNV163" s="309"/>
      <c r="GNW163" s="309"/>
      <c r="GNX163" s="309"/>
      <c r="GNY163" s="309"/>
      <c r="GNZ163" s="309"/>
      <c r="GOA163" s="309"/>
      <c r="GOB163" s="309"/>
      <c r="GOC163" s="309"/>
      <c r="GOD163" s="309"/>
      <c r="GOE163" s="309"/>
      <c r="GOF163" s="309"/>
      <c r="GOG163" s="309"/>
      <c r="GOH163" s="309"/>
      <c r="GOI163" s="309"/>
      <c r="GOJ163" s="309"/>
      <c r="GOK163" s="309"/>
      <c r="GOL163" s="309"/>
      <c r="GOM163" s="309"/>
      <c r="GON163" s="309"/>
      <c r="GOO163" s="309"/>
      <c r="GOP163" s="309"/>
      <c r="GOQ163" s="309"/>
      <c r="GOR163" s="309"/>
      <c r="GOS163" s="309"/>
      <c r="GOT163" s="309"/>
      <c r="GOU163" s="309"/>
      <c r="GOV163" s="309"/>
      <c r="GOW163" s="309"/>
      <c r="GOX163" s="309"/>
      <c r="GOY163" s="309"/>
      <c r="GOZ163" s="309"/>
      <c r="GPA163" s="309"/>
      <c r="GPB163" s="309"/>
      <c r="GPC163" s="309"/>
      <c r="GPD163" s="309"/>
      <c r="GPE163" s="309"/>
      <c r="GPF163" s="309"/>
      <c r="GPG163" s="309"/>
      <c r="GPH163" s="309"/>
      <c r="GPI163" s="309"/>
      <c r="GPJ163" s="309"/>
      <c r="GPK163" s="309"/>
      <c r="GPL163" s="309"/>
      <c r="GPM163" s="309"/>
      <c r="GPN163" s="309"/>
      <c r="GPO163" s="309"/>
      <c r="GPP163" s="309"/>
      <c r="GPQ163" s="309"/>
      <c r="GPR163" s="309"/>
      <c r="GPS163" s="309"/>
      <c r="GPT163" s="309"/>
      <c r="GPU163" s="309"/>
      <c r="GPV163" s="309"/>
      <c r="GPW163" s="309"/>
      <c r="GPX163" s="309"/>
      <c r="GPY163" s="309"/>
      <c r="GPZ163" s="309"/>
      <c r="GQA163" s="309"/>
      <c r="GQB163" s="309"/>
      <c r="GQC163" s="309"/>
      <c r="GQD163" s="309"/>
      <c r="GQE163" s="309"/>
      <c r="GQF163" s="309"/>
      <c r="GQG163" s="309"/>
      <c r="GQH163" s="309"/>
      <c r="GQI163" s="309"/>
      <c r="GQJ163" s="309"/>
      <c r="GQK163" s="309"/>
      <c r="GQL163" s="309"/>
      <c r="GQM163" s="309"/>
      <c r="GQN163" s="309"/>
      <c r="GQO163" s="309"/>
      <c r="GQP163" s="309"/>
      <c r="GQQ163" s="309"/>
      <c r="GQR163" s="309"/>
      <c r="GQS163" s="309"/>
      <c r="GQT163" s="309"/>
      <c r="GQU163" s="309"/>
      <c r="GQV163" s="309"/>
      <c r="GQW163" s="309"/>
      <c r="GQX163" s="309"/>
      <c r="GQY163" s="309"/>
      <c r="GQZ163" s="309"/>
      <c r="GRA163" s="309"/>
      <c r="GRB163" s="309"/>
      <c r="GRC163" s="309"/>
      <c r="GRD163" s="309"/>
      <c r="GRE163" s="309"/>
      <c r="GRF163" s="309"/>
      <c r="GRG163" s="309"/>
      <c r="GRH163" s="309"/>
      <c r="GRI163" s="309"/>
      <c r="GRJ163" s="309"/>
      <c r="GRK163" s="309"/>
      <c r="GRL163" s="309"/>
      <c r="GRM163" s="309"/>
      <c r="GRN163" s="309"/>
      <c r="GRO163" s="309"/>
      <c r="GRP163" s="309"/>
      <c r="GRQ163" s="309"/>
      <c r="GRR163" s="309"/>
      <c r="GRS163" s="309"/>
      <c r="GRT163" s="309"/>
      <c r="GRU163" s="309"/>
      <c r="GRV163" s="309"/>
      <c r="GRW163" s="309"/>
      <c r="GRX163" s="309"/>
      <c r="GRY163" s="309"/>
      <c r="GRZ163" s="309"/>
      <c r="GSA163" s="309"/>
      <c r="GSB163" s="309"/>
      <c r="GSC163" s="309"/>
      <c r="GSD163" s="309"/>
      <c r="GSE163" s="309"/>
      <c r="GSF163" s="309"/>
      <c r="GSG163" s="309"/>
      <c r="GSH163" s="309"/>
      <c r="GSI163" s="309"/>
      <c r="GSJ163" s="309"/>
      <c r="GSK163" s="309"/>
      <c r="GSL163" s="309"/>
      <c r="GSM163" s="309"/>
      <c r="GSN163" s="309"/>
      <c r="GSO163" s="309"/>
      <c r="GSP163" s="309"/>
      <c r="GSQ163" s="309"/>
      <c r="GSR163" s="309"/>
      <c r="GSS163" s="309"/>
      <c r="GST163" s="309"/>
      <c r="GSU163" s="309"/>
      <c r="GSV163" s="309"/>
      <c r="GSW163" s="309"/>
      <c r="GSX163" s="309"/>
      <c r="GSY163" s="309"/>
      <c r="GSZ163" s="309"/>
      <c r="GTA163" s="309"/>
      <c r="GTB163" s="309"/>
      <c r="GTC163" s="309"/>
      <c r="GTD163" s="309"/>
      <c r="GTE163" s="309"/>
      <c r="GTF163" s="309"/>
      <c r="GTG163" s="309"/>
      <c r="GTH163" s="309"/>
      <c r="GTI163" s="309"/>
      <c r="GTJ163" s="309"/>
      <c r="GTK163" s="309"/>
      <c r="GTL163" s="309"/>
      <c r="GTM163" s="309"/>
      <c r="GTN163" s="309"/>
      <c r="GTO163" s="309"/>
      <c r="GTP163" s="309"/>
      <c r="GTQ163" s="309"/>
      <c r="GTR163" s="309"/>
      <c r="GTS163" s="309"/>
      <c r="GTT163" s="309"/>
      <c r="GTU163" s="309"/>
      <c r="GTV163" s="309"/>
      <c r="GTW163" s="309"/>
      <c r="GTX163" s="309"/>
      <c r="GTY163" s="309"/>
      <c r="GTZ163" s="309"/>
      <c r="GUA163" s="309"/>
      <c r="GUB163" s="309"/>
      <c r="GUC163" s="309"/>
      <c r="GUD163" s="309"/>
      <c r="GUE163" s="309"/>
      <c r="GUF163" s="309"/>
      <c r="GUG163" s="309"/>
      <c r="GUH163" s="309"/>
      <c r="GUI163" s="309"/>
      <c r="GUJ163" s="309"/>
      <c r="GUK163" s="309"/>
      <c r="GUL163" s="309"/>
      <c r="GUM163" s="309"/>
      <c r="GUN163" s="309"/>
      <c r="GUO163" s="309"/>
      <c r="GUP163" s="309"/>
      <c r="GUQ163" s="309"/>
      <c r="GUR163" s="309"/>
      <c r="GUS163" s="309"/>
      <c r="GUT163" s="309"/>
      <c r="GUU163" s="309"/>
      <c r="GUV163" s="309"/>
      <c r="GUW163" s="309"/>
      <c r="GUX163" s="309"/>
      <c r="GUY163" s="309"/>
      <c r="GUZ163" s="309"/>
      <c r="GVA163" s="309"/>
      <c r="GVB163" s="309"/>
      <c r="GVC163" s="309"/>
      <c r="GVD163" s="309"/>
      <c r="GVE163" s="309"/>
      <c r="GVF163" s="309"/>
      <c r="GVG163" s="309"/>
      <c r="GVH163" s="309"/>
      <c r="GVI163" s="309"/>
      <c r="GVJ163" s="309"/>
      <c r="GVK163" s="309"/>
      <c r="GVL163" s="309"/>
      <c r="GVM163" s="309"/>
      <c r="GVN163" s="309"/>
      <c r="GVO163" s="309"/>
      <c r="GVP163" s="309"/>
      <c r="GVQ163" s="309"/>
      <c r="GVR163" s="309"/>
      <c r="GVS163" s="309"/>
      <c r="GVT163" s="309"/>
      <c r="GVU163" s="309"/>
      <c r="GVV163" s="309"/>
      <c r="GVW163" s="309"/>
      <c r="GVX163" s="309"/>
      <c r="GVY163" s="309"/>
      <c r="GVZ163" s="309"/>
      <c r="GWA163" s="309"/>
      <c r="GWB163" s="309"/>
      <c r="GWC163" s="309"/>
      <c r="GWD163" s="309"/>
      <c r="GWE163" s="309"/>
      <c r="GWF163" s="309"/>
      <c r="GWG163" s="309"/>
      <c r="GWH163" s="309"/>
      <c r="GWI163" s="309"/>
      <c r="GWJ163" s="309"/>
      <c r="GWK163" s="309"/>
      <c r="GWL163" s="309"/>
      <c r="GWM163" s="309"/>
      <c r="GWN163" s="309"/>
      <c r="GWO163" s="309"/>
      <c r="GWP163" s="309"/>
      <c r="GWQ163" s="309"/>
      <c r="GWR163" s="309"/>
      <c r="GWS163" s="309"/>
      <c r="GWT163" s="309"/>
      <c r="GWU163" s="309"/>
      <c r="GWV163" s="309"/>
      <c r="GWW163" s="309"/>
      <c r="GWX163" s="309"/>
      <c r="GWY163" s="309"/>
      <c r="GWZ163" s="309"/>
      <c r="GXA163" s="309"/>
      <c r="GXB163" s="309"/>
      <c r="GXC163" s="309"/>
      <c r="GXD163" s="309"/>
      <c r="GXE163" s="309"/>
      <c r="GXF163" s="309"/>
      <c r="GXG163" s="309"/>
      <c r="GXH163" s="309"/>
      <c r="GXI163" s="309"/>
      <c r="GXJ163" s="309"/>
      <c r="GXK163" s="309"/>
      <c r="GXL163" s="309"/>
      <c r="GXM163" s="309"/>
      <c r="GXN163" s="309"/>
      <c r="GXO163" s="309"/>
      <c r="GXP163" s="309"/>
      <c r="GXQ163" s="309"/>
      <c r="GXR163" s="309"/>
      <c r="GXS163" s="309"/>
      <c r="GXT163" s="309"/>
      <c r="GXU163" s="309"/>
      <c r="GXV163" s="309"/>
      <c r="GXW163" s="309"/>
      <c r="GXX163" s="309"/>
      <c r="GXY163" s="309"/>
      <c r="GXZ163" s="309"/>
      <c r="GYA163" s="309"/>
      <c r="GYB163" s="309"/>
      <c r="GYC163" s="309"/>
      <c r="GYD163" s="309"/>
      <c r="GYE163" s="309"/>
      <c r="GYF163" s="309"/>
      <c r="GYG163" s="309"/>
      <c r="GYH163" s="309"/>
      <c r="GYI163" s="309"/>
      <c r="GYJ163" s="309"/>
      <c r="GYK163" s="309"/>
      <c r="GYL163" s="309"/>
      <c r="GYM163" s="309"/>
      <c r="GYN163" s="309"/>
      <c r="GYO163" s="309"/>
      <c r="GYP163" s="309"/>
      <c r="GYQ163" s="309"/>
      <c r="GYR163" s="309"/>
      <c r="GYS163" s="309"/>
      <c r="GYT163" s="309"/>
      <c r="GYU163" s="309"/>
      <c r="GYV163" s="309"/>
      <c r="GYW163" s="309"/>
      <c r="GYX163" s="309"/>
      <c r="GYY163" s="309"/>
      <c r="GYZ163" s="309"/>
      <c r="GZA163" s="309"/>
      <c r="GZB163" s="309"/>
      <c r="GZC163" s="309"/>
      <c r="GZD163" s="309"/>
      <c r="GZE163" s="309"/>
      <c r="GZF163" s="309"/>
      <c r="GZG163" s="309"/>
      <c r="GZH163" s="309"/>
      <c r="GZI163" s="309"/>
      <c r="GZJ163" s="309"/>
      <c r="GZK163" s="309"/>
      <c r="GZL163" s="309"/>
      <c r="GZM163" s="309"/>
      <c r="GZN163" s="309"/>
      <c r="GZO163" s="309"/>
      <c r="GZP163" s="309"/>
      <c r="GZQ163" s="309"/>
      <c r="GZR163" s="309"/>
      <c r="GZS163" s="309"/>
      <c r="GZT163" s="309"/>
      <c r="GZU163" s="309"/>
      <c r="GZV163" s="309"/>
      <c r="GZW163" s="309"/>
      <c r="GZX163" s="309"/>
      <c r="GZY163" s="309"/>
      <c r="GZZ163" s="309"/>
      <c r="HAA163" s="309"/>
      <c r="HAB163" s="309"/>
      <c r="HAC163" s="309"/>
      <c r="HAD163" s="309"/>
      <c r="HAE163" s="309"/>
      <c r="HAF163" s="309"/>
      <c r="HAG163" s="309"/>
      <c r="HAH163" s="309"/>
      <c r="HAI163" s="309"/>
      <c r="HAJ163" s="309"/>
      <c r="HAK163" s="309"/>
      <c r="HAL163" s="309"/>
      <c r="HAM163" s="309"/>
      <c r="HAN163" s="309"/>
      <c r="HAO163" s="309"/>
      <c r="HAP163" s="309"/>
      <c r="HAQ163" s="309"/>
      <c r="HAR163" s="309"/>
      <c r="HAS163" s="309"/>
      <c r="HAT163" s="309"/>
      <c r="HAU163" s="309"/>
      <c r="HAV163" s="309"/>
      <c r="HAW163" s="309"/>
      <c r="HAX163" s="309"/>
      <c r="HAY163" s="309"/>
      <c r="HAZ163" s="309"/>
      <c r="HBA163" s="309"/>
      <c r="HBB163" s="309"/>
      <c r="HBC163" s="309"/>
      <c r="HBD163" s="309"/>
      <c r="HBE163" s="309"/>
      <c r="HBF163" s="309"/>
      <c r="HBG163" s="309"/>
      <c r="HBH163" s="309"/>
      <c r="HBI163" s="309"/>
      <c r="HBJ163" s="309"/>
      <c r="HBK163" s="309"/>
      <c r="HBL163" s="309"/>
      <c r="HBM163" s="309"/>
      <c r="HBN163" s="309"/>
      <c r="HBO163" s="309"/>
      <c r="HBP163" s="309"/>
      <c r="HBQ163" s="309"/>
      <c r="HBR163" s="309"/>
      <c r="HBS163" s="309"/>
      <c r="HBT163" s="309"/>
      <c r="HBU163" s="309"/>
      <c r="HBV163" s="309"/>
      <c r="HBW163" s="309"/>
      <c r="HBX163" s="309"/>
      <c r="HBY163" s="309"/>
      <c r="HBZ163" s="309"/>
      <c r="HCA163" s="309"/>
      <c r="HCB163" s="309"/>
      <c r="HCC163" s="309"/>
      <c r="HCD163" s="309"/>
      <c r="HCE163" s="309"/>
      <c r="HCF163" s="309"/>
      <c r="HCG163" s="309"/>
      <c r="HCH163" s="309"/>
      <c r="HCI163" s="309"/>
      <c r="HCJ163" s="309"/>
      <c r="HCK163" s="309"/>
      <c r="HCL163" s="309"/>
      <c r="HCM163" s="309"/>
      <c r="HCN163" s="309"/>
      <c r="HCO163" s="309"/>
      <c r="HCP163" s="309"/>
      <c r="HCQ163" s="309"/>
      <c r="HCR163" s="309"/>
      <c r="HCS163" s="309"/>
      <c r="HCT163" s="309"/>
      <c r="HCU163" s="309"/>
      <c r="HCV163" s="309"/>
      <c r="HCW163" s="309"/>
      <c r="HCX163" s="309"/>
      <c r="HCY163" s="309"/>
      <c r="HCZ163" s="309"/>
      <c r="HDA163" s="309"/>
      <c r="HDB163" s="309"/>
      <c r="HDC163" s="309"/>
      <c r="HDD163" s="309"/>
      <c r="HDE163" s="309"/>
      <c r="HDF163" s="309"/>
      <c r="HDG163" s="309"/>
      <c r="HDH163" s="309"/>
      <c r="HDI163" s="309"/>
      <c r="HDJ163" s="309"/>
      <c r="HDK163" s="309"/>
      <c r="HDL163" s="309"/>
      <c r="HDM163" s="309"/>
      <c r="HDN163" s="309"/>
      <c r="HDO163" s="309"/>
      <c r="HDP163" s="309"/>
      <c r="HDQ163" s="309"/>
      <c r="HDR163" s="309"/>
      <c r="HDS163" s="309"/>
      <c r="HDT163" s="309"/>
      <c r="HDU163" s="309"/>
      <c r="HDV163" s="309"/>
      <c r="HDW163" s="309"/>
      <c r="HDX163" s="309"/>
      <c r="HDY163" s="309"/>
      <c r="HDZ163" s="309"/>
      <c r="HEA163" s="309"/>
      <c r="HEB163" s="309"/>
      <c r="HEC163" s="309"/>
      <c r="HED163" s="309"/>
      <c r="HEE163" s="309"/>
      <c r="HEF163" s="309"/>
      <c r="HEG163" s="309"/>
      <c r="HEH163" s="309"/>
      <c r="HEI163" s="309"/>
      <c r="HEJ163" s="309"/>
      <c r="HEK163" s="309"/>
      <c r="HEL163" s="309"/>
      <c r="HEM163" s="309"/>
      <c r="HEN163" s="309"/>
      <c r="HEO163" s="309"/>
      <c r="HEP163" s="309"/>
      <c r="HEQ163" s="309"/>
      <c r="HER163" s="309"/>
      <c r="HES163" s="309"/>
      <c r="HET163" s="309"/>
      <c r="HEU163" s="309"/>
      <c r="HEV163" s="309"/>
      <c r="HEW163" s="309"/>
      <c r="HEX163" s="309"/>
      <c r="HEY163" s="309"/>
      <c r="HEZ163" s="309"/>
      <c r="HFA163" s="309"/>
      <c r="HFB163" s="309"/>
      <c r="HFC163" s="309"/>
      <c r="HFD163" s="309"/>
      <c r="HFE163" s="309"/>
      <c r="HFF163" s="309"/>
      <c r="HFG163" s="309"/>
      <c r="HFH163" s="309"/>
      <c r="HFI163" s="309"/>
      <c r="HFJ163" s="309"/>
      <c r="HFK163" s="309"/>
      <c r="HFL163" s="309"/>
      <c r="HFM163" s="309"/>
      <c r="HFN163" s="309"/>
      <c r="HFO163" s="309"/>
      <c r="HFP163" s="309"/>
      <c r="HFQ163" s="309"/>
      <c r="HFR163" s="309"/>
      <c r="HFS163" s="309"/>
      <c r="HFT163" s="309"/>
      <c r="HFU163" s="309"/>
      <c r="HFV163" s="309"/>
      <c r="HFW163" s="309"/>
      <c r="HFX163" s="309"/>
      <c r="HFY163" s="309"/>
      <c r="HFZ163" s="309"/>
      <c r="HGA163" s="309"/>
      <c r="HGB163" s="309"/>
      <c r="HGC163" s="309"/>
      <c r="HGD163" s="309"/>
      <c r="HGE163" s="309"/>
      <c r="HGF163" s="309"/>
      <c r="HGG163" s="309"/>
      <c r="HGH163" s="309"/>
      <c r="HGI163" s="309"/>
      <c r="HGJ163" s="309"/>
      <c r="HGK163" s="309"/>
      <c r="HGL163" s="309"/>
      <c r="HGM163" s="309"/>
      <c r="HGN163" s="309"/>
      <c r="HGO163" s="309"/>
      <c r="HGP163" s="309"/>
      <c r="HGQ163" s="309"/>
      <c r="HGR163" s="309"/>
      <c r="HGS163" s="309"/>
      <c r="HGT163" s="309"/>
      <c r="HGU163" s="309"/>
      <c r="HGV163" s="309"/>
      <c r="HGW163" s="309"/>
      <c r="HGX163" s="309"/>
      <c r="HGY163" s="309"/>
      <c r="HGZ163" s="309"/>
      <c r="HHA163" s="309"/>
      <c r="HHB163" s="309"/>
      <c r="HHC163" s="309"/>
      <c r="HHD163" s="309"/>
      <c r="HHE163" s="309"/>
      <c r="HHF163" s="309"/>
      <c r="HHG163" s="309"/>
      <c r="HHH163" s="309"/>
      <c r="HHI163" s="309"/>
      <c r="HHJ163" s="309"/>
      <c r="HHK163" s="309"/>
      <c r="HHL163" s="309"/>
      <c r="HHM163" s="309"/>
      <c r="HHN163" s="309"/>
      <c r="HHO163" s="309"/>
      <c r="HHP163" s="309"/>
      <c r="HHQ163" s="309"/>
      <c r="HHR163" s="309"/>
      <c r="HHS163" s="309"/>
      <c r="HHT163" s="309"/>
      <c r="HHU163" s="309"/>
      <c r="HHV163" s="309"/>
      <c r="HHW163" s="309"/>
      <c r="HHX163" s="309"/>
      <c r="HHY163" s="309"/>
      <c r="HHZ163" s="309"/>
      <c r="HIA163" s="309"/>
      <c r="HIB163" s="309"/>
      <c r="HIC163" s="309"/>
      <c r="HID163" s="309"/>
      <c r="HIE163" s="309"/>
      <c r="HIF163" s="309"/>
      <c r="HIG163" s="309"/>
      <c r="HIH163" s="309"/>
      <c r="HII163" s="309"/>
      <c r="HIJ163" s="309"/>
      <c r="HIK163" s="309"/>
      <c r="HIL163" s="309"/>
      <c r="HIM163" s="309"/>
      <c r="HIN163" s="309"/>
      <c r="HIO163" s="309"/>
      <c r="HIP163" s="309"/>
      <c r="HIQ163" s="309"/>
      <c r="HIR163" s="309"/>
      <c r="HIS163" s="309"/>
      <c r="HIT163" s="309"/>
      <c r="HIU163" s="309"/>
      <c r="HIV163" s="309"/>
      <c r="HIW163" s="309"/>
      <c r="HIX163" s="309"/>
      <c r="HIY163" s="309"/>
      <c r="HIZ163" s="309"/>
      <c r="HJA163" s="309"/>
      <c r="HJB163" s="309"/>
      <c r="HJC163" s="309"/>
      <c r="HJD163" s="309"/>
      <c r="HJE163" s="309"/>
      <c r="HJF163" s="309"/>
      <c r="HJG163" s="309"/>
      <c r="HJH163" s="309"/>
      <c r="HJI163" s="309"/>
      <c r="HJJ163" s="309"/>
      <c r="HJK163" s="309"/>
      <c r="HJL163" s="309"/>
      <c r="HJM163" s="309"/>
      <c r="HJN163" s="309"/>
      <c r="HJO163" s="309"/>
      <c r="HJP163" s="309"/>
      <c r="HJQ163" s="309"/>
      <c r="HJR163" s="309"/>
      <c r="HJS163" s="309"/>
      <c r="HJT163" s="309"/>
      <c r="HJU163" s="309"/>
      <c r="HJV163" s="309"/>
      <c r="HJW163" s="309"/>
      <c r="HJX163" s="309"/>
      <c r="HJY163" s="309"/>
      <c r="HJZ163" s="309"/>
      <c r="HKA163" s="309"/>
      <c r="HKB163" s="309"/>
      <c r="HKC163" s="309"/>
      <c r="HKD163" s="309"/>
      <c r="HKE163" s="309"/>
      <c r="HKF163" s="309"/>
      <c r="HKG163" s="309"/>
      <c r="HKH163" s="309"/>
      <c r="HKI163" s="309"/>
      <c r="HKJ163" s="309"/>
      <c r="HKK163" s="309"/>
      <c r="HKL163" s="309"/>
      <c r="HKM163" s="309"/>
      <c r="HKN163" s="309"/>
      <c r="HKO163" s="309"/>
      <c r="HKP163" s="309"/>
      <c r="HKQ163" s="309"/>
      <c r="HKR163" s="309"/>
      <c r="HKS163" s="309"/>
      <c r="HKT163" s="309"/>
      <c r="HKU163" s="309"/>
      <c r="HKV163" s="309"/>
      <c r="HKW163" s="309"/>
      <c r="HKX163" s="309"/>
      <c r="HKY163" s="309"/>
      <c r="HKZ163" s="309"/>
      <c r="HLA163" s="309"/>
      <c r="HLB163" s="309"/>
      <c r="HLC163" s="309"/>
      <c r="HLD163" s="309"/>
      <c r="HLE163" s="309"/>
      <c r="HLF163" s="309"/>
      <c r="HLG163" s="309"/>
      <c r="HLH163" s="309"/>
      <c r="HLI163" s="309"/>
      <c r="HLJ163" s="309"/>
      <c r="HLK163" s="309"/>
      <c r="HLL163" s="309"/>
      <c r="HLM163" s="309"/>
      <c r="HLN163" s="309"/>
      <c r="HLO163" s="309"/>
      <c r="HLP163" s="309"/>
      <c r="HLQ163" s="309"/>
      <c r="HLR163" s="309"/>
      <c r="HLS163" s="309"/>
      <c r="HLT163" s="309"/>
      <c r="HLU163" s="309"/>
      <c r="HLV163" s="309"/>
      <c r="HLW163" s="309"/>
      <c r="HLX163" s="309"/>
      <c r="HLY163" s="309"/>
      <c r="HLZ163" s="309"/>
      <c r="HMA163" s="309"/>
      <c r="HMB163" s="309"/>
      <c r="HMC163" s="309"/>
      <c r="HMD163" s="309"/>
      <c r="HME163" s="309"/>
      <c r="HMF163" s="309"/>
      <c r="HMG163" s="309"/>
      <c r="HMH163" s="309"/>
      <c r="HMI163" s="309"/>
      <c r="HMJ163" s="309"/>
      <c r="HMK163" s="309"/>
      <c r="HML163" s="309"/>
      <c r="HMM163" s="309"/>
      <c r="HMN163" s="309"/>
      <c r="HMO163" s="309"/>
      <c r="HMP163" s="309"/>
      <c r="HMQ163" s="309"/>
      <c r="HMR163" s="309"/>
      <c r="HMS163" s="309"/>
      <c r="HMT163" s="309"/>
      <c r="HMU163" s="309"/>
      <c r="HMV163" s="309"/>
      <c r="HMW163" s="309"/>
      <c r="HMX163" s="309"/>
      <c r="HMY163" s="309"/>
      <c r="HMZ163" s="309"/>
      <c r="HNA163" s="309"/>
      <c r="HNB163" s="309"/>
      <c r="HNC163" s="309"/>
      <c r="HND163" s="309"/>
      <c r="HNE163" s="309"/>
      <c r="HNF163" s="309"/>
      <c r="HNG163" s="309"/>
      <c r="HNH163" s="309"/>
      <c r="HNI163" s="309"/>
      <c r="HNJ163" s="309"/>
      <c r="HNK163" s="309"/>
      <c r="HNL163" s="309"/>
      <c r="HNM163" s="309"/>
      <c r="HNN163" s="309"/>
      <c r="HNO163" s="309"/>
      <c r="HNP163" s="309"/>
      <c r="HNQ163" s="309"/>
      <c r="HNR163" s="309"/>
      <c r="HNS163" s="309"/>
      <c r="HNT163" s="309"/>
      <c r="HNU163" s="309"/>
      <c r="HNV163" s="309"/>
      <c r="HNW163" s="309"/>
      <c r="HNX163" s="309"/>
      <c r="HNY163" s="309"/>
      <c r="HNZ163" s="309"/>
      <c r="HOA163" s="309"/>
      <c r="HOB163" s="309"/>
      <c r="HOC163" s="309"/>
      <c r="HOD163" s="309"/>
      <c r="HOE163" s="309"/>
      <c r="HOF163" s="309"/>
      <c r="HOG163" s="309"/>
      <c r="HOH163" s="309"/>
      <c r="HOI163" s="309"/>
      <c r="HOJ163" s="309"/>
      <c r="HOK163" s="309"/>
      <c r="HOL163" s="309"/>
      <c r="HOM163" s="309"/>
      <c r="HON163" s="309"/>
      <c r="HOO163" s="309"/>
      <c r="HOP163" s="309"/>
      <c r="HOQ163" s="309"/>
      <c r="HOR163" s="309"/>
      <c r="HOS163" s="309"/>
      <c r="HOT163" s="309"/>
      <c r="HOU163" s="309"/>
      <c r="HOV163" s="309"/>
      <c r="HOW163" s="309"/>
      <c r="HOX163" s="309"/>
      <c r="HOY163" s="309"/>
      <c r="HOZ163" s="309"/>
      <c r="HPA163" s="309"/>
      <c r="HPB163" s="309"/>
      <c r="HPC163" s="309"/>
      <c r="HPD163" s="309"/>
      <c r="HPE163" s="309"/>
      <c r="HPF163" s="309"/>
      <c r="HPG163" s="309"/>
      <c r="HPH163" s="309"/>
      <c r="HPI163" s="309"/>
      <c r="HPJ163" s="309"/>
      <c r="HPK163" s="309"/>
      <c r="HPL163" s="309"/>
      <c r="HPM163" s="309"/>
      <c r="HPN163" s="309"/>
      <c r="HPO163" s="309"/>
      <c r="HPP163" s="309"/>
      <c r="HPQ163" s="309"/>
      <c r="HPR163" s="309"/>
      <c r="HPS163" s="309"/>
      <c r="HPT163" s="309"/>
      <c r="HPU163" s="309"/>
      <c r="HPV163" s="309"/>
      <c r="HPW163" s="309"/>
      <c r="HPX163" s="309"/>
      <c r="HPY163" s="309"/>
      <c r="HPZ163" s="309"/>
      <c r="HQA163" s="309"/>
      <c r="HQB163" s="309"/>
      <c r="HQC163" s="309"/>
      <c r="HQD163" s="309"/>
      <c r="HQE163" s="309"/>
      <c r="HQF163" s="309"/>
      <c r="HQG163" s="309"/>
      <c r="HQH163" s="309"/>
      <c r="HQI163" s="309"/>
      <c r="HQJ163" s="309"/>
      <c r="HQK163" s="309"/>
      <c r="HQL163" s="309"/>
      <c r="HQM163" s="309"/>
      <c r="HQN163" s="309"/>
      <c r="HQO163" s="309"/>
      <c r="HQP163" s="309"/>
      <c r="HQQ163" s="309"/>
      <c r="HQR163" s="309"/>
      <c r="HQS163" s="309"/>
      <c r="HQT163" s="309"/>
      <c r="HQU163" s="309"/>
      <c r="HQV163" s="309"/>
      <c r="HQW163" s="309"/>
      <c r="HQX163" s="309"/>
      <c r="HQY163" s="309"/>
      <c r="HQZ163" s="309"/>
      <c r="HRA163" s="309"/>
      <c r="HRB163" s="309"/>
      <c r="HRC163" s="309"/>
      <c r="HRD163" s="309"/>
      <c r="HRE163" s="309"/>
      <c r="HRF163" s="309"/>
      <c r="HRG163" s="309"/>
      <c r="HRH163" s="309"/>
      <c r="HRI163" s="309"/>
      <c r="HRJ163" s="309"/>
      <c r="HRK163" s="309"/>
      <c r="HRL163" s="309"/>
      <c r="HRM163" s="309"/>
      <c r="HRN163" s="309"/>
      <c r="HRO163" s="309"/>
      <c r="HRP163" s="309"/>
      <c r="HRQ163" s="309"/>
      <c r="HRR163" s="309"/>
      <c r="HRS163" s="309"/>
      <c r="HRT163" s="309"/>
      <c r="HRU163" s="309"/>
      <c r="HRV163" s="309"/>
      <c r="HRW163" s="309"/>
      <c r="HRX163" s="309"/>
      <c r="HRY163" s="309"/>
      <c r="HRZ163" s="309"/>
      <c r="HSA163" s="309"/>
      <c r="HSB163" s="309"/>
      <c r="HSC163" s="309"/>
      <c r="HSD163" s="309"/>
      <c r="HSE163" s="309"/>
      <c r="HSF163" s="309"/>
      <c r="HSG163" s="309"/>
      <c r="HSH163" s="309"/>
      <c r="HSI163" s="309"/>
      <c r="HSJ163" s="309"/>
      <c r="HSK163" s="309"/>
      <c r="HSL163" s="309"/>
      <c r="HSM163" s="309"/>
      <c r="HSN163" s="309"/>
      <c r="HSO163" s="309"/>
      <c r="HSP163" s="309"/>
      <c r="HSQ163" s="309"/>
      <c r="HSR163" s="309"/>
      <c r="HSS163" s="309"/>
      <c r="HST163" s="309"/>
      <c r="HSU163" s="309"/>
      <c r="HSV163" s="309"/>
      <c r="HSW163" s="309"/>
      <c r="HSX163" s="309"/>
      <c r="HSY163" s="309"/>
      <c r="HSZ163" s="309"/>
      <c r="HTA163" s="309"/>
      <c r="HTB163" s="309"/>
      <c r="HTC163" s="309"/>
      <c r="HTD163" s="309"/>
      <c r="HTE163" s="309"/>
      <c r="HTF163" s="309"/>
      <c r="HTG163" s="309"/>
      <c r="HTH163" s="309"/>
      <c r="HTI163" s="309"/>
      <c r="HTJ163" s="309"/>
      <c r="HTK163" s="309"/>
      <c r="HTL163" s="309"/>
      <c r="HTM163" s="309"/>
      <c r="HTN163" s="309"/>
      <c r="HTO163" s="309"/>
      <c r="HTP163" s="309"/>
      <c r="HTQ163" s="309"/>
      <c r="HTR163" s="309"/>
      <c r="HTS163" s="309"/>
      <c r="HTT163" s="309"/>
      <c r="HTU163" s="309"/>
      <c r="HTV163" s="309"/>
      <c r="HTW163" s="309"/>
      <c r="HTX163" s="309"/>
      <c r="HTY163" s="309"/>
      <c r="HTZ163" s="309"/>
      <c r="HUA163" s="309"/>
      <c r="HUB163" s="309"/>
      <c r="HUC163" s="309"/>
      <c r="HUD163" s="309"/>
      <c r="HUE163" s="309"/>
      <c r="HUF163" s="309"/>
      <c r="HUG163" s="309"/>
      <c r="HUH163" s="309"/>
      <c r="HUI163" s="309"/>
      <c r="HUJ163" s="309"/>
      <c r="HUK163" s="309"/>
      <c r="HUL163" s="309"/>
      <c r="HUM163" s="309"/>
      <c r="HUN163" s="309"/>
      <c r="HUO163" s="309"/>
      <c r="HUP163" s="309"/>
      <c r="HUQ163" s="309"/>
      <c r="HUR163" s="309"/>
      <c r="HUS163" s="309"/>
      <c r="HUT163" s="309"/>
      <c r="HUU163" s="309"/>
      <c r="HUV163" s="309"/>
      <c r="HUW163" s="309"/>
      <c r="HUX163" s="309"/>
      <c r="HUY163" s="309"/>
      <c r="HUZ163" s="309"/>
      <c r="HVA163" s="309"/>
      <c r="HVB163" s="309"/>
      <c r="HVC163" s="309"/>
      <c r="HVD163" s="309"/>
      <c r="HVE163" s="309"/>
      <c r="HVF163" s="309"/>
      <c r="HVG163" s="309"/>
      <c r="HVH163" s="309"/>
      <c r="HVI163" s="309"/>
      <c r="HVJ163" s="309"/>
      <c r="HVK163" s="309"/>
      <c r="HVL163" s="309"/>
      <c r="HVM163" s="309"/>
      <c r="HVN163" s="309"/>
      <c r="HVO163" s="309"/>
      <c r="HVP163" s="309"/>
      <c r="HVQ163" s="309"/>
      <c r="HVR163" s="309"/>
      <c r="HVS163" s="309"/>
      <c r="HVT163" s="309"/>
      <c r="HVU163" s="309"/>
      <c r="HVV163" s="309"/>
      <c r="HVW163" s="309"/>
      <c r="HVX163" s="309"/>
      <c r="HVY163" s="309"/>
      <c r="HVZ163" s="309"/>
      <c r="HWA163" s="309"/>
      <c r="HWB163" s="309"/>
      <c r="HWC163" s="309"/>
      <c r="HWD163" s="309"/>
      <c r="HWE163" s="309"/>
      <c r="HWF163" s="309"/>
      <c r="HWG163" s="309"/>
      <c r="HWH163" s="309"/>
      <c r="HWI163" s="309"/>
      <c r="HWJ163" s="309"/>
      <c r="HWK163" s="309"/>
      <c r="HWL163" s="309"/>
      <c r="HWM163" s="309"/>
      <c r="HWN163" s="309"/>
      <c r="HWO163" s="309"/>
      <c r="HWP163" s="309"/>
      <c r="HWQ163" s="309"/>
      <c r="HWR163" s="309"/>
      <c r="HWS163" s="309"/>
      <c r="HWT163" s="309"/>
      <c r="HWU163" s="309"/>
      <c r="HWV163" s="309"/>
      <c r="HWW163" s="309"/>
      <c r="HWX163" s="309"/>
      <c r="HWY163" s="309"/>
      <c r="HWZ163" s="309"/>
      <c r="HXA163" s="309"/>
      <c r="HXB163" s="309"/>
      <c r="HXC163" s="309"/>
      <c r="HXD163" s="309"/>
      <c r="HXE163" s="309"/>
      <c r="HXF163" s="309"/>
      <c r="HXG163" s="309"/>
      <c r="HXH163" s="309"/>
      <c r="HXI163" s="309"/>
      <c r="HXJ163" s="309"/>
      <c r="HXK163" s="309"/>
      <c r="HXL163" s="309"/>
      <c r="HXM163" s="309"/>
      <c r="HXN163" s="309"/>
      <c r="HXO163" s="309"/>
      <c r="HXP163" s="309"/>
      <c r="HXQ163" s="309"/>
      <c r="HXR163" s="309"/>
      <c r="HXS163" s="309"/>
      <c r="HXT163" s="309"/>
      <c r="HXU163" s="309"/>
      <c r="HXV163" s="309"/>
      <c r="HXW163" s="309"/>
      <c r="HXX163" s="309"/>
      <c r="HXY163" s="309"/>
      <c r="HXZ163" s="309"/>
      <c r="HYA163" s="309"/>
      <c r="HYB163" s="309"/>
      <c r="HYC163" s="309"/>
      <c r="HYD163" s="309"/>
      <c r="HYE163" s="309"/>
      <c r="HYF163" s="309"/>
      <c r="HYG163" s="309"/>
      <c r="HYH163" s="309"/>
      <c r="HYI163" s="309"/>
      <c r="HYJ163" s="309"/>
      <c r="HYK163" s="309"/>
      <c r="HYL163" s="309"/>
      <c r="HYM163" s="309"/>
      <c r="HYN163" s="309"/>
      <c r="HYO163" s="309"/>
      <c r="HYP163" s="309"/>
      <c r="HYQ163" s="309"/>
      <c r="HYR163" s="309"/>
      <c r="HYS163" s="309"/>
      <c r="HYT163" s="309"/>
      <c r="HYU163" s="309"/>
      <c r="HYV163" s="309"/>
      <c r="HYW163" s="309"/>
      <c r="HYX163" s="309"/>
      <c r="HYY163" s="309"/>
      <c r="HYZ163" s="309"/>
      <c r="HZA163" s="309"/>
      <c r="HZB163" s="309"/>
      <c r="HZC163" s="309"/>
      <c r="HZD163" s="309"/>
      <c r="HZE163" s="309"/>
      <c r="HZF163" s="309"/>
      <c r="HZG163" s="309"/>
      <c r="HZH163" s="309"/>
      <c r="HZI163" s="309"/>
      <c r="HZJ163" s="309"/>
      <c r="HZK163" s="309"/>
      <c r="HZL163" s="309"/>
      <c r="HZM163" s="309"/>
      <c r="HZN163" s="309"/>
      <c r="HZO163" s="309"/>
      <c r="HZP163" s="309"/>
      <c r="HZQ163" s="309"/>
      <c r="HZR163" s="309"/>
      <c r="HZS163" s="309"/>
      <c r="HZT163" s="309"/>
      <c r="HZU163" s="309"/>
      <c r="HZV163" s="309"/>
      <c r="HZW163" s="309"/>
      <c r="HZX163" s="309"/>
      <c r="HZY163" s="309"/>
      <c r="HZZ163" s="309"/>
      <c r="IAA163" s="309"/>
      <c r="IAB163" s="309"/>
      <c r="IAC163" s="309"/>
      <c r="IAD163" s="309"/>
      <c r="IAE163" s="309"/>
      <c r="IAF163" s="309"/>
      <c r="IAG163" s="309"/>
      <c r="IAH163" s="309"/>
      <c r="IAI163" s="309"/>
      <c r="IAJ163" s="309"/>
      <c r="IAK163" s="309"/>
      <c r="IAL163" s="309"/>
      <c r="IAM163" s="309"/>
      <c r="IAN163" s="309"/>
      <c r="IAO163" s="309"/>
      <c r="IAP163" s="309"/>
      <c r="IAQ163" s="309"/>
      <c r="IAR163" s="309"/>
      <c r="IAS163" s="309"/>
      <c r="IAT163" s="309"/>
      <c r="IAU163" s="309"/>
      <c r="IAV163" s="309"/>
      <c r="IAW163" s="309"/>
      <c r="IAX163" s="309"/>
      <c r="IAY163" s="309"/>
      <c r="IAZ163" s="309"/>
      <c r="IBA163" s="309"/>
      <c r="IBB163" s="309"/>
      <c r="IBC163" s="309"/>
      <c r="IBD163" s="309"/>
      <c r="IBE163" s="309"/>
      <c r="IBF163" s="309"/>
      <c r="IBG163" s="309"/>
      <c r="IBH163" s="309"/>
      <c r="IBI163" s="309"/>
      <c r="IBJ163" s="309"/>
      <c r="IBK163" s="309"/>
      <c r="IBL163" s="309"/>
      <c r="IBM163" s="309"/>
      <c r="IBN163" s="309"/>
      <c r="IBO163" s="309"/>
      <c r="IBP163" s="309"/>
      <c r="IBQ163" s="309"/>
      <c r="IBR163" s="309"/>
      <c r="IBS163" s="309"/>
      <c r="IBT163" s="309"/>
      <c r="IBU163" s="309"/>
      <c r="IBV163" s="309"/>
      <c r="IBW163" s="309"/>
      <c r="IBX163" s="309"/>
      <c r="IBY163" s="309"/>
      <c r="IBZ163" s="309"/>
      <c r="ICA163" s="309"/>
      <c r="ICB163" s="309"/>
      <c r="ICC163" s="309"/>
      <c r="ICD163" s="309"/>
      <c r="ICE163" s="309"/>
      <c r="ICF163" s="309"/>
      <c r="ICG163" s="309"/>
      <c r="ICH163" s="309"/>
      <c r="ICI163" s="309"/>
      <c r="ICJ163" s="309"/>
      <c r="ICK163" s="309"/>
      <c r="ICL163" s="309"/>
      <c r="ICM163" s="309"/>
      <c r="ICN163" s="309"/>
      <c r="ICO163" s="309"/>
      <c r="ICP163" s="309"/>
      <c r="ICQ163" s="309"/>
      <c r="ICR163" s="309"/>
      <c r="ICS163" s="309"/>
      <c r="ICT163" s="309"/>
      <c r="ICU163" s="309"/>
      <c r="ICV163" s="309"/>
      <c r="ICW163" s="309"/>
      <c r="ICX163" s="309"/>
      <c r="ICY163" s="309"/>
      <c r="ICZ163" s="309"/>
      <c r="IDA163" s="309"/>
      <c r="IDB163" s="309"/>
      <c r="IDC163" s="309"/>
      <c r="IDD163" s="309"/>
      <c r="IDE163" s="309"/>
      <c r="IDF163" s="309"/>
      <c r="IDG163" s="309"/>
      <c r="IDH163" s="309"/>
      <c r="IDI163" s="309"/>
      <c r="IDJ163" s="309"/>
      <c r="IDK163" s="309"/>
      <c r="IDL163" s="309"/>
      <c r="IDM163" s="309"/>
      <c r="IDN163" s="309"/>
      <c r="IDO163" s="309"/>
      <c r="IDP163" s="309"/>
      <c r="IDQ163" s="309"/>
      <c r="IDR163" s="309"/>
      <c r="IDS163" s="309"/>
      <c r="IDT163" s="309"/>
      <c r="IDU163" s="309"/>
      <c r="IDV163" s="309"/>
      <c r="IDW163" s="309"/>
      <c r="IDX163" s="309"/>
      <c r="IDY163" s="309"/>
      <c r="IDZ163" s="309"/>
      <c r="IEA163" s="309"/>
      <c r="IEB163" s="309"/>
      <c r="IEC163" s="309"/>
      <c r="IED163" s="309"/>
      <c r="IEE163" s="309"/>
      <c r="IEF163" s="309"/>
      <c r="IEG163" s="309"/>
      <c r="IEH163" s="309"/>
      <c r="IEI163" s="309"/>
      <c r="IEJ163" s="309"/>
      <c r="IEK163" s="309"/>
      <c r="IEL163" s="309"/>
      <c r="IEM163" s="309"/>
      <c r="IEN163" s="309"/>
      <c r="IEO163" s="309"/>
      <c r="IEP163" s="309"/>
      <c r="IEQ163" s="309"/>
      <c r="IER163" s="309"/>
      <c r="IES163" s="309"/>
      <c r="IET163" s="309"/>
      <c r="IEU163" s="309"/>
      <c r="IEV163" s="309"/>
      <c r="IEW163" s="309"/>
      <c r="IEX163" s="309"/>
      <c r="IEY163" s="309"/>
      <c r="IEZ163" s="309"/>
      <c r="IFA163" s="309"/>
      <c r="IFB163" s="309"/>
      <c r="IFC163" s="309"/>
      <c r="IFD163" s="309"/>
      <c r="IFE163" s="309"/>
      <c r="IFF163" s="309"/>
      <c r="IFG163" s="309"/>
      <c r="IFH163" s="309"/>
      <c r="IFI163" s="309"/>
      <c r="IFJ163" s="309"/>
      <c r="IFK163" s="309"/>
      <c r="IFL163" s="309"/>
      <c r="IFM163" s="309"/>
      <c r="IFN163" s="309"/>
      <c r="IFO163" s="309"/>
      <c r="IFP163" s="309"/>
      <c r="IFQ163" s="309"/>
      <c r="IFR163" s="309"/>
      <c r="IFS163" s="309"/>
      <c r="IFT163" s="309"/>
      <c r="IFU163" s="309"/>
      <c r="IFV163" s="309"/>
      <c r="IFW163" s="309"/>
      <c r="IFX163" s="309"/>
      <c r="IFY163" s="309"/>
      <c r="IFZ163" s="309"/>
      <c r="IGA163" s="309"/>
      <c r="IGB163" s="309"/>
      <c r="IGC163" s="309"/>
      <c r="IGD163" s="309"/>
      <c r="IGE163" s="309"/>
      <c r="IGF163" s="309"/>
      <c r="IGG163" s="309"/>
      <c r="IGH163" s="309"/>
      <c r="IGI163" s="309"/>
      <c r="IGJ163" s="309"/>
      <c r="IGK163" s="309"/>
      <c r="IGL163" s="309"/>
      <c r="IGM163" s="309"/>
      <c r="IGN163" s="309"/>
      <c r="IGO163" s="309"/>
      <c r="IGP163" s="309"/>
      <c r="IGQ163" s="309"/>
      <c r="IGR163" s="309"/>
      <c r="IGS163" s="309"/>
      <c r="IGT163" s="309"/>
      <c r="IGU163" s="309"/>
      <c r="IGV163" s="309"/>
      <c r="IGW163" s="309"/>
      <c r="IGX163" s="309"/>
      <c r="IGY163" s="309"/>
      <c r="IGZ163" s="309"/>
      <c r="IHA163" s="309"/>
      <c r="IHB163" s="309"/>
      <c r="IHC163" s="309"/>
      <c r="IHD163" s="309"/>
      <c r="IHE163" s="309"/>
      <c r="IHF163" s="309"/>
      <c r="IHG163" s="309"/>
      <c r="IHH163" s="309"/>
      <c r="IHI163" s="309"/>
      <c r="IHJ163" s="309"/>
      <c r="IHK163" s="309"/>
      <c r="IHL163" s="309"/>
      <c r="IHM163" s="309"/>
      <c r="IHN163" s="309"/>
      <c r="IHO163" s="309"/>
      <c r="IHP163" s="309"/>
      <c r="IHQ163" s="309"/>
      <c r="IHR163" s="309"/>
      <c r="IHS163" s="309"/>
      <c r="IHT163" s="309"/>
      <c r="IHU163" s="309"/>
      <c r="IHV163" s="309"/>
      <c r="IHW163" s="309"/>
      <c r="IHX163" s="309"/>
      <c r="IHY163" s="309"/>
      <c r="IHZ163" s="309"/>
      <c r="IIA163" s="309"/>
      <c r="IIB163" s="309"/>
      <c r="IIC163" s="309"/>
      <c r="IID163" s="309"/>
      <c r="IIE163" s="309"/>
      <c r="IIF163" s="309"/>
      <c r="IIG163" s="309"/>
      <c r="IIH163" s="309"/>
      <c r="III163" s="309"/>
      <c r="IIJ163" s="309"/>
      <c r="IIK163" s="309"/>
      <c r="IIL163" s="309"/>
      <c r="IIM163" s="309"/>
      <c r="IIN163" s="309"/>
      <c r="IIO163" s="309"/>
      <c r="IIP163" s="309"/>
      <c r="IIQ163" s="309"/>
      <c r="IIR163" s="309"/>
      <c r="IIS163" s="309"/>
      <c r="IIT163" s="309"/>
      <c r="IIU163" s="309"/>
      <c r="IIV163" s="309"/>
      <c r="IIW163" s="309"/>
      <c r="IIX163" s="309"/>
      <c r="IIY163" s="309"/>
      <c r="IIZ163" s="309"/>
      <c r="IJA163" s="309"/>
      <c r="IJB163" s="309"/>
      <c r="IJC163" s="309"/>
      <c r="IJD163" s="309"/>
      <c r="IJE163" s="309"/>
      <c r="IJF163" s="309"/>
      <c r="IJG163" s="309"/>
      <c r="IJH163" s="309"/>
      <c r="IJI163" s="309"/>
      <c r="IJJ163" s="309"/>
      <c r="IJK163" s="309"/>
      <c r="IJL163" s="309"/>
      <c r="IJM163" s="309"/>
      <c r="IJN163" s="309"/>
      <c r="IJO163" s="309"/>
      <c r="IJP163" s="309"/>
      <c r="IJQ163" s="309"/>
      <c r="IJR163" s="309"/>
      <c r="IJS163" s="309"/>
      <c r="IJT163" s="309"/>
      <c r="IJU163" s="309"/>
      <c r="IJV163" s="309"/>
      <c r="IJW163" s="309"/>
      <c r="IJX163" s="309"/>
      <c r="IJY163" s="309"/>
      <c r="IJZ163" s="309"/>
      <c r="IKA163" s="309"/>
      <c r="IKB163" s="309"/>
      <c r="IKC163" s="309"/>
      <c r="IKD163" s="309"/>
      <c r="IKE163" s="309"/>
      <c r="IKF163" s="309"/>
      <c r="IKG163" s="309"/>
      <c r="IKH163" s="309"/>
      <c r="IKI163" s="309"/>
      <c r="IKJ163" s="309"/>
      <c r="IKK163" s="309"/>
      <c r="IKL163" s="309"/>
      <c r="IKM163" s="309"/>
      <c r="IKN163" s="309"/>
      <c r="IKO163" s="309"/>
      <c r="IKP163" s="309"/>
      <c r="IKQ163" s="309"/>
      <c r="IKR163" s="309"/>
      <c r="IKS163" s="309"/>
      <c r="IKT163" s="309"/>
      <c r="IKU163" s="309"/>
      <c r="IKV163" s="309"/>
      <c r="IKW163" s="309"/>
      <c r="IKX163" s="309"/>
      <c r="IKY163" s="309"/>
      <c r="IKZ163" s="309"/>
      <c r="ILA163" s="309"/>
      <c r="ILB163" s="309"/>
      <c r="ILC163" s="309"/>
      <c r="ILD163" s="309"/>
      <c r="ILE163" s="309"/>
      <c r="ILF163" s="309"/>
      <c r="ILG163" s="309"/>
      <c r="ILH163" s="309"/>
      <c r="ILI163" s="309"/>
      <c r="ILJ163" s="309"/>
      <c r="ILK163" s="309"/>
      <c r="ILL163" s="309"/>
      <c r="ILM163" s="309"/>
      <c r="ILN163" s="309"/>
      <c r="ILO163" s="309"/>
      <c r="ILP163" s="309"/>
      <c r="ILQ163" s="309"/>
      <c r="ILR163" s="309"/>
      <c r="ILS163" s="309"/>
      <c r="ILT163" s="309"/>
      <c r="ILU163" s="309"/>
      <c r="ILV163" s="309"/>
      <c r="ILW163" s="309"/>
      <c r="ILX163" s="309"/>
      <c r="ILY163" s="309"/>
      <c r="ILZ163" s="309"/>
      <c r="IMA163" s="309"/>
      <c r="IMB163" s="309"/>
      <c r="IMC163" s="309"/>
      <c r="IMD163" s="309"/>
      <c r="IME163" s="309"/>
      <c r="IMF163" s="309"/>
      <c r="IMG163" s="309"/>
      <c r="IMH163" s="309"/>
      <c r="IMI163" s="309"/>
      <c r="IMJ163" s="309"/>
      <c r="IMK163" s="309"/>
      <c r="IML163" s="309"/>
      <c r="IMM163" s="309"/>
      <c r="IMN163" s="309"/>
      <c r="IMO163" s="309"/>
      <c r="IMP163" s="309"/>
      <c r="IMQ163" s="309"/>
      <c r="IMR163" s="309"/>
      <c r="IMS163" s="309"/>
      <c r="IMT163" s="309"/>
      <c r="IMU163" s="309"/>
      <c r="IMV163" s="309"/>
      <c r="IMW163" s="309"/>
      <c r="IMX163" s="309"/>
      <c r="IMY163" s="309"/>
      <c r="IMZ163" s="309"/>
      <c r="INA163" s="309"/>
      <c r="INB163" s="309"/>
      <c r="INC163" s="309"/>
      <c r="IND163" s="309"/>
      <c r="INE163" s="309"/>
      <c r="INF163" s="309"/>
      <c r="ING163" s="309"/>
      <c r="INH163" s="309"/>
      <c r="INI163" s="309"/>
      <c r="INJ163" s="309"/>
      <c r="INK163" s="309"/>
      <c r="INL163" s="309"/>
      <c r="INM163" s="309"/>
      <c r="INN163" s="309"/>
      <c r="INO163" s="309"/>
      <c r="INP163" s="309"/>
      <c r="INQ163" s="309"/>
      <c r="INR163" s="309"/>
      <c r="INS163" s="309"/>
      <c r="INT163" s="309"/>
      <c r="INU163" s="309"/>
      <c r="INV163" s="309"/>
      <c r="INW163" s="309"/>
      <c r="INX163" s="309"/>
      <c r="INY163" s="309"/>
      <c r="INZ163" s="309"/>
      <c r="IOA163" s="309"/>
      <c r="IOB163" s="309"/>
      <c r="IOC163" s="309"/>
      <c r="IOD163" s="309"/>
      <c r="IOE163" s="309"/>
      <c r="IOF163" s="309"/>
      <c r="IOG163" s="309"/>
      <c r="IOH163" s="309"/>
      <c r="IOI163" s="309"/>
      <c r="IOJ163" s="309"/>
      <c r="IOK163" s="309"/>
      <c r="IOL163" s="309"/>
      <c r="IOM163" s="309"/>
      <c r="ION163" s="309"/>
      <c r="IOO163" s="309"/>
      <c r="IOP163" s="309"/>
      <c r="IOQ163" s="309"/>
      <c r="IOR163" s="309"/>
      <c r="IOS163" s="309"/>
      <c r="IOT163" s="309"/>
      <c r="IOU163" s="309"/>
      <c r="IOV163" s="309"/>
      <c r="IOW163" s="309"/>
      <c r="IOX163" s="309"/>
      <c r="IOY163" s="309"/>
      <c r="IOZ163" s="309"/>
      <c r="IPA163" s="309"/>
      <c r="IPB163" s="309"/>
      <c r="IPC163" s="309"/>
      <c r="IPD163" s="309"/>
      <c r="IPE163" s="309"/>
      <c r="IPF163" s="309"/>
      <c r="IPG163" s="309"/>
      <c r="IPH163" s="309"/>
      <c r="IPI163" s="309"/>
      <c r="IPJ163" s="309"/>
      <c r="IPK163" s="309"/>
      <c r="IPL163" s="309"/>
      <c r="IPM163" s="309"/>
      <c r="IPN163" s="309"/>
      <c r="IPO163" s="309"/>
      <c r="IPP163" s="309"/>
      <c r="IPQ163" s="309"/>
      <c r="IPR163" s="309"/>
      <c r="IPS163" s="309"/>
      <c r="IPT163" s="309"/>
      <c r="IPU163" s="309"/>
      <c r="IPV163" s="309"/>
      <c r="IPW163" s="309"/>
      <c r="IPX163" s="309"/>
      <c r="IPY163" s="309"/>
      <c r="IPZ163" s="309"/>
      <c r="IQA163" s="309"/>
      <c r="IQB163" s="309"/>
      <c r="IQC163" s="309"/>
      <c r="IQD163" s="309"/>
      <c r="IQE163" s="309"/>
      <c r="IQF163" s="309"/>
      <c r="IQG163" s="309"/>
      <c r="IQH163" s="309"/>
      <c r="IQI163" s="309"/>
      <c r="IQJ163" s="309"/>
      <c r="IQK163" s="309"/>
      <c r="IQL163" s="309"/>
      <c r="IQM163" s="309"/>
      <c r="IQN163" s="309"/>
      <c r="IQO163" s="309"/>
      <c r="IQP163" s="309"/>
      <c r="IQQ163" s="309"/>
      <c r="IQR163" s="309"/>
      <c r="IQS163" s="309"/>
      <c r="IQT163" s="309"/>
      <c r="IQU163" s="309"/>
      <c r="IQV163" s="309"/>
      <c r="IQW163" s="309"/>
      <c r="IQX163" s="309"/>
      <c r="IQY163" s="309"/>
      <c r="IQZ163" s="309"/>
      <c r="IRA163" s="309"/>
      <c r="IRB163" s="309"/>
      <c r="IRC163" s="309"/>
      <c r="IRD163" s="309"/>
      <c r="IRE163" s="309"/>
      <c r="IRF163" s="309"/>
      <c r="IRG163" s="309"/>
      <c r="IRH163" s="309"/>
      <c r="IRI163" s="309"/>
      <c r="IRJ163" s="309"/>
      <c r="IRK163" s="309"/>
      <c r="IRL163" s="309"/>
      <c r="IRM163" s="309"/>
      <c r="IRN163" s="309"/>
      <c r="IRO163" s="309"/>
      <c r="IRP163" s="309"/>
      <c r="IRQ163" s="309"/>
      <c r="IRR163" s="309"/>
      <c r="IRS163" s="309"/>
      <c r="IRT163" s="309"/>
      <c r="IRU163" s="309"/>
      <c r="IRV163" s="309"/>
      <c r="IRW163" s="309"/>
      <c r="IRX163" s="309"/>
      <c r="IRY163" s="309"/>
      <c r="IRZ163" s="309"/>
      <c r="ISA163" s="309"/>
      <c r="ISB163" s="309"/>
      <c r="ISC163" s="309"/>
      <c r="ISD163" s="309"/>
      <c r="ISE163" s="309"/>
      <c r="ISF163" s="309"/>
      <c r="ISG163" s="309"/>
      <c r="ISH163" s="309"/>
      <c r="ISI163" s="309"/>
      <c r="ISJ163" s="309"/>
      <c r="ISK163" s="309"/>
      <c r="ISL163" s="309"/>
      <c r="ISM163" s="309"/>
      <c r="ISN163" s="309"/>
      <c r="ISO163" s="309"/>
      <c r="ISP163" s="309"/>
      <c r="ISQ163" s="309"/>
      <c r="ISR163" s="309"/>
      <c r="ISS163" s="309"/>
      <c r="IST163" s="309"/>
      <c r="ISU163" s="309"/>
      <c r="ISV163" s="309"/>
      <c r="ISW163" s="309"/>
      <c r="ISX163" s="309"/>
      <c r="ISY163" s="309"/>
      <c r="ISZ163" s="309"/>
      <c r="ITA163" s="309"/>
      <c r="ITB163" s="309"/>
      <c r="ITC163" s="309"/>
      <c r="ITD163" s="309"/>
      <c r="ITE163" s="309"/>
      <c r="ITF163" s="309"/>
      <c r="ITG163" s="309"/>
      <c r="ITH163" s="309"/>
      <c r="ITI163" s="309"/>
      <c r="ITJ163" s="309"/>
      <c r="ITK163" s="309"/>
      <c r="ITL163" s="309"/>
      <c r="ITM163" s="309"/>
      <c r="ITN163" s="309"/>
      <c r="ITO163" s="309"/>
      <c r="ITP163" s="309"/>
      <c r="ITQ163" s="309"/>
      <c r="ITR163" s="309"/>
      <c r="ITS163" s="309"/>
      <c r="ITT163" s="309"/>
      <c r="ITU163" s="309"/>
      <c r="ITV163" s="309"/>
      <c r="ITW163" s="309"/>
      <c r="ITX163" s="309"/>
      <c r="ITY163" s="309"/>
      <c r="ITZ163" s="309"/>
      <c r="IUA163" s="309"/>
      <c r="IUB163" s="309"/>
      <c r="IUC163" s="309"/>
      <c r="IUD163" s="309"/>
      <c r="IUE163" s="309"/>
      <c r="IUF163" s="309"/>
      <c r="IUG163" s="309"/>
      <c r="IUH163" s="309"/>
      <c r="IUI163" s="309"/>
      <c r="IUJ163" s="309"/>
      <c r="IUK163" s="309"/>
      <c r="IUL163" s="309"/>
      <c r="IUM163" s="309"/>
      <c r="IUN163" s="309"/>
      <c r="IUO163" s="309"/>
      <c r="IUP163" s="309"/>
      <c r="IUQ163" s="309"/>
      <c r="IUR163" s="309"/>
      <c r="IUS163" s="309"/>
      <c r="IUT163" s="309"/>
      <c r="IUU163" s="309"/>
      <c r="IUV163" s="309"/>
      <c r="IUW163" s="309"/>
      <c r="IUX163" s="309"/>
      <c r="IUY163" s="309"/>
      <c r="IUZ163" s="309"/>
      <c r="IVA163" s="309"/>
      <c r="IVB163" s="309"/>
      <c r="IVC163" s="309"/>
      <c r="IVD163" s="309"/>
      <c r="IVE163" s="309"/>
      <c r="IVF163" s="309"/>
      <c r="IVG163" s="309"/>
      <c r="IVH163" s="309"/>
      <c r="IVI163" s="309"/>
      <c r="IVJ163" s="309"/>
      <c r="IVK163" s="309"/>
      <c r="IVL163" s="309"/>
      <c r="IVM163" s="309"/>
      <c r="IVN163" s="309"/>
      <c r="IVO163" s="309"/>
      <c r="IVP163" s="309"/>
      <c r="IVQ163" s="309"/>
      <c r="IVR163" s="309"/>
      <c r="IVS163" s="309"/>
      <c r="IVT163" s="309"/>
      <c r="IVU163" s="309"/>
      <c r="IVV163" s="309"/>
      <c r="IVW163" s="309"/>
      <c r="IVX163" s="309"/>
      <c r="IVY163" s="309"/>
      <c r="IVZ163" s="309"/>
      <c r="IWA163" s="309"/>
      <c r="IWB163" s="309"/>
      <c r="IWC163" s="309"/>
      <c r="IWD163" s="309"/>
      <c r="IWE163" s="309"/>
      <c r="IWF163" s="309"/>
      <c r="IWG163" s="309"/>
      <c r="IWH163" s="309"/>
      <c r="IWI163" s="309"/>
      <c r="IWJ163" s="309"/>
      <c r="IWK163" s="309"/>
      <c r="IWL163" s="309"/>
      <c r="IWM163" s="309"/>
      <c r="IWN163" s="309"/>
      <c r="IWO163" s="309"/>
      <c r="IWP163" s="309"/>
      <c r="IWQ163" s="309"/>
      <c r="IWR163" s="309"/>
      <c r="IWS163" s="309"/>
      <c r="IWT163" s="309"/>
      <c r="IWU163" s="309"/>
      <c r="IWV163" s="309"/>
      <c r="IWW163" s="309"/>
      <c r="IWX163" s="309"/>
      <c r="IWY163" s="309"/>
      <c r="IWZ163" s="309"/>
      <c r="IXA163" s="309"/>
      <c r="IXB163" s="309"/>
      <c r="IXC163" s="309"/>
      <c r="IXD163" s="309"/>
      <c r="IXE163" s="309"/>
      <c r="IXF163" s="309"/>
      <c r="IXG163" s="309"/>
      <c r="IXH163" s="309"/>
      <c r="IXI163" s="309"/>
      <c r="IXJ163" s="309"/>
      <c r="IXK163" s="309"/>
      <c r="IXL163" s="309"/>
      <c r="IXM163" s="309"/>
      <c r="IXN163" s="309"/>
      <c r="IXO163" s="309"/>
      <c r="IXP163" s="309"/>
      <c r="IXQ163" s="309"/>
      <c r="IXR163" s="309"/>
      <c r="IXS163" s="309"/>
      <c r="IXT163" s="309"/>
      <c r="IXU163" s="309"/>
      <c r="IXV163" s="309"/>
      <c r="IXW163" s="309"/>
      <c r="IXX163" s="309"/>
      <c r="IXY163" s="309"/>
      <c r="IXZ163" s="309"/>
      <c r="IYA163" s="309"/>
      <c r="IYB163" s="309"/>
      <c r="IYC163" s="309"/>
      <c r="IYD163" s="309"/>
      <c r="IYE163" s="309"/>
      <c r="IYF163" s="309"/>
      <c r="IYG163" s="309"/>
      <c r="IYH163" s="309"/>
      <c r="IYI163" s="309"/>
      <c r="IYJ163" s="309"/>
      <c r="IYK163" s="309"/>
      <c r="IYL163" s="309"/>
      <c r="IYM163" s="309"/>
      <c r="IYN163" s="309"/>
      <c r="IYO163" s="309"/>
      <c r="IYP163" s="309"/>
      <c r="IYQ163" s="309"/>
      <c r="IYR163" s="309"/>
      <c r="IYS163" s="309"/>
      <c r="IYT163" s="309"/>
      <c r="IYU163" s="309"/>
      <c r="IYV163" s="309"/>
      <c r="IYW163" s="309"/>
      <c r="IYX163" s="309"/>
      <c r="IYY163" s="309"/>
      <c r="IYZ163" s="309"/>
      <c r="IZA163" s="309"/>
      <c r="IZB163" s="309"/>
      <c r="IZC163" s="309"/>
      <c r="IZD163" s="309"/>
      <c r="IZE163" s="309"/>
      <c r="IZF163" s="309"/>
      <c r="IZG163" s="309"/>
      <c r="IZH163" s="309"/>
      <c r="IZI163" s="309"/>
      <c r="IZJ163" s="309"/>
      <c r="IZK163" s="309"/>
      <c r="IZL163" s="309"/>
      <c r="IZM163" s="309"/>
      <c r="IZN163" s="309"/>
      <c r="IZO163" s="309"/>
      <c r="IZP163" s="309"/>
      <c r="IZQ163" s="309"/>
      <c r="IZR163" s="309"/>
      <c r="IZS163" s="309"/>
      <c r="IZT163" s="309"/>
      <c r="IZU163" s="309"/>
      <c r="IZV163" s="309"/>
      <c r="IZW163" s="309"/>
      <c r="IZX163" s="309"/>
      <c r="IZY163" s="309"/>
      <c r="IZZ163" s="309"/>
      <c r="JAA163" s="309"/>
      <c r="JAB163" s="309"/>
      <c r="JAC163" s="309"/>
      <c r="JAD163" s="309"/>
      <c r="JAE163" s="309"/>
      <c r="JAF163" s="309"/>
      <c r="JAG163" s="309"/>
      <c r="JAH163" s="309"/>
      <c r="JAI163" s="309"/>
      <c r="JAJ163" s="309"/>
      <c r="JAK163" s="309"/>
      <c r="JAL163" s="309"/>
      <c r="JAM163" s="309"/>
      <c r="JAN163" s="309"/>
      <c r="JAO163" s="309"/>
      <c r="JAP163" s="309"/>
      <c r="JAQ163" s="309"/>
      <c r="JAR163" s="309"/>
      <c r="JAS163" s="309"/>
      <c r="JAT163" s="309"/>
      <c r="JAU163" s="309"/>
      <c r="JAV163" s="309"/>
      <c r="JAW163" s="309"/>
      <c r="JAX163" s="309"/>
      <c r="JAY163" s="309"/>
      <c r="JAZ163" s="309"/>
      <c r="JBA163" s="309"/>
      <c r="JBB163" s="309"/>
      <c r="JBC163" s="309"/>
      <c r="JBD163" s="309"/>
      <c r="JBE163" s="309"/>
      <c r="JBF163" s="309"/>
      <c r="JBG163" s="309"/>
      <c r="JBH163" s="309"/>
      <c r="JBI163" s="309"/>
      <c r="JBJ163" s="309"/>
      <c r="JBK163" s="309"/>
      <c r="JBL163" s="309"/>
      <c r="JBM163" s="309"/>
      <c r="JBN163" s="309"/>
      <c r="JBO163" s="309"/>
      <c r="JBP163" s="309"/>
      <c r="JBQ163" s="309"/>
      <c r="JBR163" s="309"/>
      <c r="JBS163" s="309"/>
      <c r="JBT163" s="309"/>
      <c r="JBU163" s="309"/>
      <c r="JBV163" s="309"/>
      <c r="JBW163" s="309"/>
      <c r="JBX163" s="309"/>
      <c r="JBY163" s="309"/>
      <c r="JBZ163" s="309"/>
      <c r="JCA163" s="309"/>
      <c r="JCB163" s="309"/>
      <c r="JCC163" s="309"/>
      <c r="JCD163" s="309"/>
      <c r="JCE163" s="309"/>
      <c r="JCF163" s="309"/>
      <c r="JCG163" s="309"/>
      <c r="JCH163" s="309"/>
      <c r="JCI163" s="309"/>
      <c r="JCJ163" s="309"/>
      <c r="JCK163" s="309"/>
      <c r="JCL163" s="309"/>
      <c r="JCM163" s="309"/>
      <c r="JCN163" s="309"/>
      <c r="JCO163" s="309"/>
      <c r="JCP163" s="309"/>
      <c r="JCQ163" s="309"/>
      <c r="JCR163" s="309"/>
      <c r="JCS163" s="309"/>
      <c r="JCT163" s="309"/>
      <c r="JCU163" s="309"/>
      <c r="JCV163" s="309"/>
      <c r="JCW163" s="309"/>
      <c r="JCX163" s="309"/>
      <c r="JCY163" s="309"/>
      <c r="JCZ163" s="309"/>
      <c r="JDA163" s="309"/>
      <c r="JDB163" s="309"/>
      <c r="JDC163" s="309"/>
      <c r="JDD163" s="309"/>
      <c r="JDE163" s="309"/>
      <c r="JDF163" s="309"/>
      <c r="JDG163" s="309"/>
      <c r="JDH163" s="309"/>
      <c r="JDI163" s="309"/>
      <c r="JDJ163" s="309"/>
      <c r="JDK163" s="309"/>
      <c r="JDL163" s="309"/>
      <c r="JDM163" s="309"/>
      <c r="JDN163" s="309"/>
      <c r="JDO163" s="309"/>
      <c r="JDP163" s="309"/>
      <c r="JDQ163" s="309"/>
      <c r="JDR163" s="309"/>
      <c r="JDS163" s="309"/>
      <c r="JDT163" s="309"/>
      <c r="JDU163" s="309"/>
      <c r="JDV163" s="309"/>
      <c r="JDW163" s="309"/>
      <c r="JDX163" s="309"/>
      <c r="JDY163" s="309"/>
      <c r="JDZ163" s="309"/>
      <c r="JEA163" s="309"/>
      <c r="JEB163" s="309"/>
      <c r="JEC163" s="309"/>
      <c r="JED163" s="309"/>
      <c r="JEE163" s="309"/>
      <c r="JEF163" s="309"/>
      <c r="JEG163" s="309"/>
      <c r="JEH163" s="309"/>
      <c r="JEI163" s="309"/>
      <c r="JEJ163" s="309"/>
      <c r="JEK163" s="309"/>
      <c r="JEL163" s="309"/>
      <c r="JEM163" s="309"/>
      <c r="JEN163" s="309"/>
      <c r="JEO163" s="309"/>
      <c r="JEP163" s="309"/>
      <c r="JEQ163" s="309"/>
      <c r="JER163" s="309"/>
      <c r="JES163" s="309"/>
      <c r="JET163" s="309"/>
      <c r="JEU163" s="309"/>
      <c r="JEV163" s="309"/>
      <c r="JEW163" s="309"/>
      <c r="JEX163" s="309"/>
      <c r="JEY163" s="309"/>
      <c r="JEZ163" s="309"/>
      <c r="JFA163" s="309"/>
      <c r="JFB163" s="309"/>
      <c r="JFC163" s="309"/>
      <c r="JFD163" s="309"/>
      <c r="JFE163" s="309"/>
      <c r="JFF163" s="309"/>
      <c r="JFG163" s="309"/>
      <c r="JFH163" s="309"/>
      <c r="JFI163" s="309"/>
      <c r="JFJ163" s="309"/>
      <c r="JFK163" s="309"/>
      <c r="JFL163" s="309"/>
      <c r="JFM163" s="309"/>
      <c r="JFN163" s="309"/>
      <c r="JFO163" s="309"/>
      <c r="JFP163" s="309"/>
      <c r="JFQ163" s="309"/>
      <c r="JFR163" s="309"/>
      <c r="JFS163" s="309"/>
      <c r="JFT163" s="309"/>
      <c r="JFU163" s="309"/>
      <c r="JFV163" s="309"/>
      <c r="JFW163" s="309"/>
      <c r="JFX163" s="309"/>
      <c r="JFY163" s="309"/>
      <c r="JFZ163" s="309"/>
      <c r="JGA163" s="309"/>
      <c r="JGB163" s="309"/>
      <c r="JGC163" s="309"/>
      <c r="JGD163" s="309"/>
      <c r="JGE163" s="309"/>
      <c r="JGF163" s="309"/>
      <c r="JGG163" s="309"/>
      <c r="JGH163" s="309"/>
      <c r="JGI163" s="309"/>
      <c r="JGJ163" s="309"/>
      <c r="JGK163" s="309"/>
      <c r="JGL163" s="309"/>
      <c r="JGM163" s="309"/>
      <c r="JGN163" s="309"/>
      <c r="JGO163" s="309"/>
      <c r="JGP163" s="309"/>
      <c r="JGQ163" s="309"/>
      <c r="JGR163" s="309"/>
      <c r="JGS163" s="309"/>
      <c r="JGT163" s="309"/>
      <c r="JGU163" s="309"/>
      <c r="JGV163" s="309"/>
      <c r="JGW163" s="309"/>
      <c r="JGX163" s="309"/>
      <c r="JGY163" s="309"/>
      <c r="JGZ163" s="309"/>
      <c r="JHA163" s="309"/>
      <c r="JHB163" s="309"/>
      <c r="JHC163" s="309"/>
      <c r="JHD163" s="309"/>
      <c r="JHE163" s="309"/>
      <c r="JHF163" s="309"/>
      <c r="JHG163" s="309"/>
      <c r="JHH163" s="309"/>
      <c r="JHI163" s="309"/>
      <c r="JHJ163" s="309"/>
      <c r="JHK163" s="309"/>
      <c r="JHL163" s="309"/>
      <c r="JHM163" s="309"/>
      <c r="JHN163" s="309"/>
      <c r="JHO163" s="309"/>
      <c r="JHP163" s="309"/>
      <c r="JHQ163" s="309"/>
      <c r="JHR163" s="309"/>
      <c r="JHS163" s="309"/>
      <c r="JHT163" s="309"/>
      <c r="JHU163" s="309"/>
      <c r="JHV163" s="309"/>
      <c r="JHW163" s="309"/>
      <c r="JHX163" s="309"/>
      <c r="JHY163" s="309"/>
      <c r="JHZ163" s="309"/>
      <c r="JIA163" s="309"/>
      <c r="JIB163" s="309"/>
      <c r="JIC163" s="309"/>
      <c r="JID163" s="309"/>
      <c r="JIE163" s="309"/>
      <c r="JIF163" s="309"/>
      <c r="JIG163" s="309"/>
      <c r="JIH163" s="309"/>
      <c r="JII163" s="309"/>
      <c r="JIJ163" s="309"/>
      <c r="JIK163" s="309"/>
      <c r="JIL163" s="309"/>
      <c r="JIM163" s="309"/>
      <c r="JIN163" s="309"/>
      <c r="JIO163" s="309"/>
      <c r="JIP163" s="309"/>
      <c r="JIQ163" s="309"/>
      <c r="JIR163" s="309"/>
      <c r="JIS163" s="309"/>
      <c r="JIT163" s="309"/>
      <c r="JIU163" s="309"/>
      <c r="JIV163" s="309"/>
      <c r="JIW163" s="309"/>
      <c r="JIX163" s="309"/>
      <c r="JIY163" s="309"/>
      <c r="JIZ163" s="309"/>
      <c r="JJA163" s="309"/>
      <c r="JJB163" s="309"/>
      <c r="JJC163" s="309"/>
      <c r="JJD163" s="309"/>
      <c r="JJE163" s="309"/>
      <c r="JJF163" s="309"/>
      <c r="JJG163" s="309"/>
      <c r="JJH163" s="309"/>
      <c r="JJI163" s="309"/>
      <c r="JJJ163" s="309"/>
      <c r="JJK163" s="309"/>
      <c r="JJL163" s="309"/>
      <c r="JJM163" s="309"/>
      <c r="JJN163" s="309"/>
      <c r="JJO163" s="309"/>
      <c r="JJP163" s="309"/>
      <c r="JJQ163" s="309"/>
      <c r="JJR163" s="309"/>
      <c r="JJS163" s="309"/>
      <c r="JJT163" s="309"/>
      <c r="JJU163" s="309"/>
      <c r="JJV163" s="309"/>
      <c r="JJW163" s="309"/>
      <c r="JJX163" s="309"/>
      <c r="JJY163" s="309"/>
      <c r="JJZ163" s="309"/>
      <c r="JKA163" s="309"/>
      <c r="JKB163" s="309"/>
      <c r="JKC163" s="309"/>
      <c r="JKD163" s="309"/>
      <c r="JKE163" s="309"/>
      <c r="JKF163" s="309"/>
      <c r="JKG163" s="309"/>
      <c r="JKH163" s="309"/>
      <c r="JKI163" s="309"/>
      <c r="JKJ163" s="309"/>
      <c r="JKK163" s="309"/>
      <c r="JKL163" s="309"/>
      <c r="JKM163" s="309"/>
      <c r="JKN163" s="309"/>
      <c r="JKO163" s="309"/>
      <c r="JKP163" s="309"/>
      <c r="JKQ163" s="309"/>
      <c r="JKR163" s="309"/>
      <c r="JKS163" s="309"/>
      <c r="JKT163" s="309"/>
      <c r="JKU163" s="309"/>
      <c r="JKV163" s="309"/>
      <c r="JKW163" s="309"/>
      <c r="JKX163" s="309"/>
      <c r="JKY163" s="309"/>
      <c r="JKZ163" s="309"/>
      <c r="JLA163" s="309"/>
      <c r="JLB163" s="309"/>
      <c r="JLC163" s="309"/>
      <c r="JLD163" s="309"/>
      <c r="JLE163" s="309"/>
      <c r="JLF163" s="309"/>
      <c r="JLG163" s="309"/>
      <c r="JLH163" s="309"/>
      <c r="JLI163" s="309"/>
      <c r="JLJ163" s="309"/>
      <c r="JLK163" s="309"/>
      <c r="JLL163" s="309"/>
      <c r="JLM163" s="309"/>
      <c r="JLN163" s="309"/>
      <c r="JLO163" s="309"/>
      <c r="JLP163" s="309"/>
      <c r="JLQ163" s="309"/>
      <c r="JLR163" s="309"/>
      <c r="JLS163" s="309"/>
      <c r="JLT163" s="309"/>
      <c r="JLU163" s="309"/>
      <c r="JLV163" s="309"/>
      <c r="JLW163" s="309"/>
      <c r="JLX163" s="309"/>
      <c r="JLY163" s="309"/>
      <c r="JLZ163" s="309"/>
      <c r="JMA163" s="309"/>
      <c r="JMB163" s="309"/>
      <c r="JMC163" s="309"/>
      <c r="JMD163" s="309"/>
      <c r="JME163" s="309"/>
      <c r="JMF163" s="309"/>
      <c r="JMG163" s="309"/>
      <c r="JMH163" s="309"/>
      <c r="JMI163" s="309"/>
      <c r="JMJ163" s="309"/>
      <c r="JMK163" s="309"/>
      <c r="JML163" s="309"/>
      <c r="JMM163" s="309"/>
      <c r="JMN163" s="309"/>
      <c r="JMO163" s="309"/>
      <c r="JMP163" s="309"/>
      <c r="JMQ163" s="309"/>
      <c r="JMR163" s="309"/>
      <c r="JMS163" s="309"/>
      <c r="JMT163" s="309"/>
      <c r="JMU163" s="309"/>
      <c r="JMV163" s="309"/>
      <c r="JMW163" s="309"/>
      <c r="JMX163" s="309"/>
      <c r="JMY163" s="309"/>
      <c r="JMZ163" s="309"/>
      <c r="JNA163" s="309"/>
      <c r="JNB163" s="309"/>
      <c r="JNC163" s="309"/>
      <c r="JND163" s="309"/>
      <c r="JNE163" s="309"/>
      <c r="JNF163" s="309"/>
      <c r="JNG163" s="309"/>
      <c r="JNH163" s="309"/>
      <c r="JNI163" s="309"/>
      <c r="JNJ163" s="309"/>
      <c r="JNK163" s="309"/>
      <c r="JNL163" s="309"/>
      <c r="JNM163" s="309"/>
      <c r="JNN163" s="309"/>
      <c r="JNO163" s="309"/>
      <c r="JNP163" s="309"/>
      <c r="JNQ163" s="309"/>
      <c r="JNR163" s="309"/>
      <c r="JNS163" s="309"/>
      <c r="JNT163" s="309"/>
      <c r="JNU163" s="309"/>
      <c r="JNV163" s="309"/>
      <c r="JNW163" s="309"/>
      <c r="JNX163" s="309"/>
      <c r="JNY163" s="309"/>
      <c r="JNZ163" s="309"/>
      <c r="JOA163" s="309"/>
      <c r="JOB163" s="309"/>
      <c r="JOC163" s="309"/>
      <c r="JOD163" s="309"/>
      <c r="JOE163" s="309"/>
      <c r="JOF163" s="309"/>
      <c r="JOG163" s="309"/>
      <c r="JOH163" s="309"/>
      <c r="JOI163" s="309"/>
      <c r="JOJ163" s="309"/>
      <c r="JOK163" s="309"/>
      <c r="JOL163" s="309"/>
      <c r="JOM163" s="309"/>
      <c r="JON163" s="309"/>
      <c r="JOO163" s="309"/>
      <c r="JOP163" s="309"/>
      <c r="JOQ163" s="309"/>
      <c r="JOR163" s="309"/>
      <c r="JOS163" s="309"/>
      <c r="JOT163" s="309"/>
      <c r="JOU163" s="309"/>
      <c r="JOV163" s="309"/>
      <c r="JOW163" s="309"/>
      <c r="JOX163" s="309"/>
      <c r="JOY163" s="309"/>
      <c r="JOZ163" s="309"/>
      <c r="JPA163" s="309"/>
      <c r="JPB163" s="309"/>
      <c r="JPC163" s="309"/>
      <c r="JPD163" s="309"/>
      <c r="JPE163" s="309"/>
      <c r="JPF163" s="309"/>
      <c r="JPG163" s="309"/>
      <c r="JPH163" s="309"/>
      <c r="JPI163" s="309"/>
      <c r="JPJ163" s="309"/>
      <c r="JPK163" s="309"/>
      <c r="JPL163" s="309"/>
      <c r="JPM163" s="309"/>
      <c r="JPN163" s="309"/>
      <c r="JPO163" s="309"/>
      <c r="JPP163" s="309"/>
      <c r="JPQ163" s="309"/>
      <c r="JPR163" s="309"/>
      <c r="JPS163" s="309"/>
      <c r="JPT163" s="309"/>
      <c r="JPU163" s="309"/>
      <c r="JPV163" s="309"/>
      <c r="JPW163" s="309"/>
      <c r="JPX163" s="309"/>
      <c r="JPY163" s="309"/>
      <c r="JPZ163" s="309"/>
      <c r="JQA163" s="309"/>
      <c r="JQB163" s="309"/>
      <c r="JQC163" s="309"/>
      <c r="JQD163" s="309"/>
      <c r="JQE163" s="309"/>
      <c r="JQF163" s="309"/>
      <c r="JQG163" s="309"/>
      <c r="JQH163" s="309"/>
      <c r="JQI163" s="309"/>
      <c r="JQJ163" s="309"/>
      <c r="JQK163" s="309"/>
      <c r="JQL163" s="309"/>
      <c r="JQM163" s="309"/>
      <c r="JQN163" s="309"/>
      <c r="JQO163" s="309"/>
      <c r="JQP163" s="309"/>
      <c r="JQQ163" s="309"/>
      <c r="JQR163" s="309"/>
      <c r="JQS163" s="309"/>
      <c r="JQT163" s="309"/>
      <c r="JQU163" s="309"/>
      <c r="JQV163" s="309"/>
      <c r="JQW163" s="309"/>
      <c r="JQX163" s="309"/>
      <c r="JQY163" s="309"/>
      <c r="JQZ163" s="309"/>
      <c r="JRA163" s="309"/>
      <c r="JRB163" s="309"/>
      <c r="JRC163" s="309"/>
      <c r="JRD163" s="309"/>
      <c r="JRE163" s="309"/>
      <c r="JRF163" s="309"/>
      <c r="JRG163" s="309"/>
      <c r="JRH163" s="309"/>
      <c r="JRI163" s="309"/>
      <c r="JRJ163" s="309"/>
      <c r="JRK163" s="309"/>
      <c r="JRL163" s="309"/>
      <c r="JRM163" s="309"/>
      <c r="JRN163" s="309"/>
      <c r="JRO163" s="309"/>
      <c r="JRP163" s="309"/>
      <c r="JRQ163" s="309"/>
      <c r="JRR163" s="309"/>
      <c r="JRS163" s="309"/>
      <c r="JRT163" s="309"/>
      <c r="JRU163" s="309"/>
      <c r="JRV163" s="309"/>
      <c r="JRW163" s="309"/>
      <c r="JRX163" s="309"/>
      <c r="JRY163" s="309"/>
      <c r="JRZ163" s="309"/>
      <c r="JSA163" s="309"/>
      <c r="JSB163" s="309"/>
      <c r="JSC163" s="309"/>
      <c r="JSD163" s="309"/>
      <c r="JSE163" s="309"/>
      <c r="JSF163" s="309"/>
      <c r="JSG163" s="309"/>
      <c r="JSH163" s="309"/>
      <c r="JSI163" s="309"/>
      <c r="JSJ163" s="309"/>
      <c r="JSK163" s="309"/>
      <c r="JSL163" s="309"/>
      <c r="JSM163" s="309"/>
      <c r="JSN163" s="309"/>
      <c r="JSO163" s="309"/>
      <c r="JSP163" s="309"/>
      <c r="JSQ163" s="309"/>
      <c r="JSR163" s="309"/>
      <c r="JSS163" s="309"/>
      <c r="JST163" s="309"/>
      <c r="JSU163" s="309"/>
      <c r="JSV163" s="309"/>
      <c r="JSW163" s="309"/>
      <c r="JSX163" s="309"/>
      <c r="JSY163" s="309"/>
      <c r="JSZ163" s="309"/>
      <c r="JTA163" s="309"/>
      <c r="JTB163" s="309"/>
      <c r="JTC163" s="309"/>
      <c r="JTD163" s="309"/>
      <c r="JTE163" s="309"/>
      <c r="JTF163" s="309"/>
      <c r="JTG163" s="309"/>
      <c r="JTH163" s="309"/>
      <c r="JTI163" s="309"/>
      <c r="JTJ163" s="309"/>
      <c r="JTK163" s="309"/>
      <c r="JTL163" s="309"/>
      <c r="JTM163" s="309"/>
      <c r="JTN163" s="309"/>
      <c r="JTO163" s="309"/>
      <c r="JTP163" s="309"/>
      <c r="JTQ163" s="309"/>
      <c r="JTR163" s="309"/>
      <c r="JTS163" s="309"/>
      <c r="JTT163" s="309"/>
      <c r="JTU163" s="309"/>
      <c r="JTV163" s="309"/>
      <c r="JTW163" s="309"/>
      <c r="JTX163" s="309"/>
      <c r="JTY163" s="309"/>
      <c r="JTZ163" s="309"/>
      <c r="JUA163" s="309"/>
      <c r="JUB163" s="309"/>
      <c r="JUC163" s="309"/>
      <c r="JUD163" s="309"/>
      <c r="JUE163" s="309"/>
      <c r="JUF163" s="309"/>
      <c r="JUG163" s="309"/>
      <c r="JUH163" s="309"/>
      <c r="JUI163" s="309"/>
      <c r="JUJ163" s="309"/>
      <c r="JUK163" s="309"/>
      <c r="JUL163" s="309"/>
      <c r="JUM163" s="309"/>
      <c r="JUN163" s="309"/>
      <c r="JUO163" s="309"/>
      <c r="JUP163" s="309"/>
      <c r="JUQ163" s="309"/>
      <c r="JUR163" s="309"/>
      <c r="JUS163" s="309"/>
      <c r="JUT163" s="309"/>
      <c r="JUU163" s="309"/>
      <c r="JUV163" s="309"/>
      <c r="JUW163" s="309"/>
      <c r="JUX163" s="309"/>
      <c r="JUY163" s="309"/>
      <c r="JUZ163" s="309"/>
      <c r="JVA163" s="309"/>
      <c r="JVB163" s="309"/>
      <c r="JVC163" s="309"/>
      <c r="JVD163" s="309"/>
      <c r="JVE163" s="309"/>
      <c r="JVF163" s="309"/>
      <c r="JVG163" s="309"/>
      <c r="JVH163" s="309"/>
      <c r="JVI163" s="309"/>
      <c r="JVJ163" s="309"/>
      <c r="JVK163" s="309"/>
      <c r="JVL163" s="309"/>
      <c r="JVM163" s="309"/>
      <c r="JVN163" s="309"/>
      <c r="JVO163" s="309"/>
      <c r="JVP163" s="309"/>
      <c r="JVQ163" s="309"/>
      <c r="JVR163" s="309"/>
      <c r="JVS163" s="309"/>
      <c r="JVT163" s="309"/>
      <c r="JVU163" s="309"/>
      <c r="JVV163" s="309"/>
      <c r="JVW163" s="309"/>
      <c r="JVX163" s="309"/>
      <c r="JVY163" s="309"/>
      <c r="JVZ163" s="309"/>
      <c r="JWA163" s="309"/>
      <c r="JWB163" s="309"/>
      <c r="JWC163" s="309"/>
      <c r="JWD163" s="309"/>
      <c r="JWE163" s="309"/>
      <c r="JWF163" s="309"/>
      <c r="JWG163" s="309"/>
      <c r="JWH163" s="309"/>
      <c r="JWI163" s="309"/>
      <c r="JWJ163" s="309"/>
      <c r="JWK163" s="309"/>
      <c r="JWL163" s="309"/>
      <c r="JWM163" s="309"/>
      <c r="JWN163" s="309"/>
      <c r="JWO163" s="309"/>
      <c r="JWP163" s="309"/>
      <c r="JWQ163" s="309"/>
      <c r="JWR163" s="309"/>
      <c r="JWS163" s="309"/>
      <c r="JWT163" s="309"/>
      <c r="JWU163" s="309"/>
      <c r="JWV163" s="309"/>
      <c r="JWW163" s="309"/>
      <c r="JWX163" s="309"/>
      <c r="JWY163" s="309"/>
      <c r="JWZ163" s="309"/>
      <c r="JXA163" s="309"/>
      <c r="JXB163" s="309"/>
      <c r="JXC163" s="309"/>
      <c r="JXD163" s="309"/>
      <c r="JXE163" s="309"/>
      <c r="JXF163" s="309"/>
      <c r="JXG163" s="309"/>
      <c r="JXH163" s="309"/>
      <c r="JXI163" s="309"/>
      <c r="JXJ163" s="309"/>
      <c r="JXK163" s="309"/>
      <c r="JXL163" s="309"/>
      <c r="JXM163" s="309"/>
      <c r="JXN163" s="309"/>
      <c r="JXO163" s="309"/>
      <c r="JXP163" s="309"/>
      <c r="JXQ163" s="309"/>
      <c r="JXR163" s="309"/>
      <c r="JXS163" s="309"/>
      <c r="JXT163" s="309"/>
      <c r="JXU163" s="309"/>
      <c r="JXV163" s="309"/>
      <c r="JXW163" s="309"/>
      <c r="JXX163" s="309"/>
      <c r="JXY163" s="309"/>
      <c r="JXZ163" s="309"/>
      <c r="JYA163" s="309"/>
      <c r="JYB163" s="309"/>
      <c r="JYC163" s="309"/>
      <c r="JYD163" s="309"/>
      <c r="JYE163" s="309"/>
      <c r="JYF163" s="309"/>
      <c r="JYG163" s="309"/>
      <c r="JYH163" s="309"/>
      <c r="JYI163" s="309"/>
      <c r="JYJ163" s="309"/>
      <c r="JYK163" s="309"/>
      <c r="JYL163" s="309"/>
      <c r="JYM163" s="309"/>
      <c r="JYN163" s="309"/>
      <c r="JYO163" s="309"/>
      <c r="JYP163" s="309"/>
      <c r="JYQ163" s="309"/>
      <c r="JYR163" s="309"/>
      <c r="JYS163" s="309"/>
      <c r="JYT163" s="309"/>
      <c r="JYU163" s="309"/>
      <c r="JYV163" s="309"/>
      <c r="JYW163" s="309"/>
      <c r="JYX163" s="309"/>
      <c r="JYY163" s="309"/>
      <c r="JYZ163" s="309"/>
      <c r="JZA163" s="309"/>
      <c r="JZB163" s="309"/>
      <c r="JZC163" s="309"/>
      <c r="JZD163" s="309"/>
      <c r="JZE163" s="309"/>
      <c r="JZF163" s="309"/>
      <c r="JZG163" s="309"/>
      <c r="JZH163" s="309"/>
      <c r="JZI163" s="309"/>
      <c r="JZJ163" s="309"/>
      <c r="JZK163" s="309"/>
      <c r="JZL163" s="309"/>
      <c r="JZM163" s="309"/>
      <c r="JZN163" s="309"/>
      <c r="JZO163" s="309"/>
      <c r="JZP163" s="309"/>
      <c r="JZQ163" s="309"/>
      <c r="JZR163" s="309"/>
      <c r="JZS163" s="309"/>
      <c r="JZT163" s="309"/>
      <c r="JZU163" s="309"/>
      <c r="JZV163" s="309"/>
      <c r="JZW163" s="309"/>
      <c r="JZX163" s="309"/>
      <c r="JZY163" s="309"/>
      <c r="JZZ163" s="309"/>
      <c r="KAA163" s="309"/>
      <c r="KAB163" s="309"/>
      <c r="KAC163" s="309"/>
      <c r="KAD163" s="309"/>
      <c r="KAE163" s="309"/>
      <c r="KAF163" s="309"/>
      <c r="KAG163" s="309"/>
      <c r="KAH163" s="309"/>
      <c r="KAI163" s="309"/>
      <c r="KAJ163" s="309"/>
      <c r="KAK163" s="309"/>
      <c r="KAL163" s="309"/>
      <c r="KAM163" s="309"/>
      <c r="KAN163" s="309"/>
      <c r="KAO163" s="309"/>
      <c r="KAP163" s="309"/>
      <c r="KAQ163" s="309"/>
      <c r="KAR163" s="309"/>
      <c r="KAS163" s="309"/>
      <c r="KAT163" s="309"/>
      <c r="KAU163" s="309"/>
      <c r="KAV163" s="309"/>
      <c r="KAW163" s="309"/>
      <c r="KAX163" s="309"/>
      <c r="KAY163" s="309"/>
      <c r="KAZ163" s="309"/>
      <c r="KBA163" s="309"/>
      <c r="KBB163" s="309"/>
      <c r="KBC163" s="309"/>
      <c r="KBD163" s="309"/>
      <c r="KBE163" s="309"/>
      <c r="KBF163" s="309"/>
      <c r="KBG163" s="309"/>
      <c r="KBH163" s="309"/>
      <c r="KBI163" s="309"/>
      <c r="KBJ163" s="309"/>
      <c r="KBK163" s="309"/>
      <c r="KBL163" s="309"/>
      <c r="KBM163" s="309"/>
      <c r="KBN163" s="309"/>
      <c r="KBO163" s="309"/>
      <c r="KBP163" s="309"/>
      <c r="KBQ163" s="309"/>
      <c r="KBR163" s="309"/>
      <c r="KBS163" s="309"/>
      <c r="KBT163" s="309"/>
      <c r="KBU163" s="309"/>
      <c r="KBV163" s="309"/>
      <c r="KBW163" s="309"/>
      <c r="KBX163" s="309"/>
      <c r="KBY163" s="309"/>
      <c r="KBZ163" s="309"/>
      <c r="KCA163" s="309"/>
      <c r="KCB163" s="309"/>
      <c r="KCC163" s="309"/>
      <c r="KCD163" s="309"/>
      <c r="KCE163" s="309"/>
      <c r="KCF163" s="309"/>
      <c r="KCG163" s="309"/>
      <c r="KCH163" s="309"/>
      <c r="KCI163" s="309"/>
      <c r="KCJ163" s="309"/>
      <c r="KCK163" s="309"/>
      <c r="KCL163" s="309"/>
      <c r="KCM163" s="309"/>
      <c r="KCN163" s="309"/>
      <c r="KCO163" s="309"/>
      <c r="KCP163" s="309"/>
      <c r="KCQ163" s="309"/>
      <c r="KCR163" s="309"/>
      <c r="KCS163" s="309"/>
      <c r="KCT163" s="309"/>
      <c r="KCU163" s="309"/>
      <c r="KCV163" s="309"/>
      <c r="KCW163" s="309"/>
      <c r="KCX163" s="309"/>
      <c r="KCY163" s="309"/>
      <c r="KCZ163" s="309"/>
      <c r="KDA163" s="309"/>
      <c r="KDB163" s="309"/>
      <c r="KDC163" s="309"/>
      <c r="KDD163" s="309"/>
      <c r="KDE163" s="309"/>
      <c r="KDF163" s="309"/>
      <c r="KDG163" s="309"/>
      <c r="KDH163" s="309"/>
      <c r="KDI163" s="309"/>
      <c r="KDJ163" s="309"/>
      <c r="KDK163" s="309"/>
      <c r="KDL163" s="309"/>
      <c r="KDM163" s="309"/>
      <c r="KDN163" s="309"/>
      <c r="KDO163" s="309"/>
      <c r="KDP163" s="309"/>
      <c r="KDQ163" s="309"/>
      <c r="KDR163" s="309"/>
      <c r="KDS163" s="309"/>
      <c r="KDT163" s="309"/>
      <c r="KDU163" s="309"/>
      <c r="KDV163" s="309"/>
      <c r="KDW163" s="309"/>
      <c r="KDX163" s="309"/>
      <c r="KDY163" s="309"/>
      <c r="KDZ163" s="309"/>
      <c r="KEA163" s="309"/>
      <c r="KEB163" s="309"/>
      <c r="KEC163" s="309"/>
      <c r="KED163" s="309"/>
      <c r="KEE163" s="309"/>
      <c r="KEF163" s="309"/>
      <c r="KEG163" s="309"/>
      <c r="KEH163" s="309"/>
      <c r="KEI163" s="309"/>
      <c r="KEJ163" s="309"/>
      <c r="KEK163" s="309"/>
      <c r="KEL163" s="309"/>
      <c r="KEM163" s="309"/>
      <c r="KEN163" s="309"/>
      <c r="KEO163" s="309"/>
      <c r="KEP163" s="309"/>
      <c r="KEQ163" s="309"/>
      <c r="KER163" s="309"/>
      <c r="KES163" s="309"/>
      <c r="KET163" s="309"/>
      <c r="KEU163" s="309"/>
      <c r="KEV163" s="309"/>
      <c r="KEW163" s="309"/>
      <c r="KEX163" s="309"/>
      <c r="KEY163" s="309"/>
      <c r="KEZ163" s="309"/>
      <c r="KFA163" s="309"/>
      <c r="KFB163" s="309"/>
      <c r="KFC163" s="309"/>
      <c r="KFD163" s="309"/>
      <c r="KFE163" s="309"/>
      <c r="KFF163" s="309"/>
      <c r="KFG163" s="309"/>
      <c r="KFH163" s="309"/>
      <c r="KFI163" s="309"/>
      <c r="KFJ163" s="309"/>
      <c r="KFK163" s="309"/>
      <c r="KFL163" s="309"/>
      <c r="KFM163" s="309"/>
      <c r="KFN163" s="309"/>
      <c r="KFO163" s="309"/>
      <c r="KFP163" s="309"/>
      <c r="KFQ163" s="309"/>
      <c r="KFR163" s="309"/>
      <c r="KFS163" s="309"/>
      <c r="KFT163" s="309"/>
      <c r="KFU163" s="309"/>
      <c r="KFV163" s="309"/>
      <c r="KFW163" s="309"/>
      <c r="KFX163" s="309"/>
      <c r="KFY163" s="309"/>
      <c r="KFZ163" s="309"/>
      <c r="KGA163" s="309"/>
      <c r="KGB163" s="309"/>
      <c r="KGC163" s="309"/>
      <c r="KGD163" s="309"/>
      <c r="KGE163" s="309"/>
      <c r="KGF163" s="309"/>
      <c r="KGG163" s="309"/>
      <c r="KGH163" s="309"/>
      <c r="KGI163" s="309"/>
      <c r="KGJ163" s="309"/>
      <c r="KGK163" s="309"/>
      <c r="KGL163" s="309"/>
      <c r="KGM163" s="309"/>
      <c r="KGN163" s="309"/>
      <c r="KGO163" s="309"/>
      <c r="KGP163" s="309"/>
      <c r="KGQ163" s="309"/>
      <c r="KGR163" s="309"/>
      <c r="KGS163" s="309"/>
      <c r="KGT163" s="309"/>
      <c r="KGU163" s="309"/>
      <c r="KGV163" s="309"/>
      <c r="KGW163" s="309"/>
      <c r="KGX163" s="309"/>
      <c r="KGY163" s="309"/>
      <c r="KGZ163" s="309"/>
      <c r="KHA163" s="309"/>
      <c r="KHB163" s="309"/>
      <c r="KHC163" s="309"/>
      <c r="KHD163" s="309"/>
      <c r="KHE163" s="309"/>
      <c r="KHF163" s="309"/>
      <c r="KHG163" s="309"/>
      <c r="KHH163" s="309"/>
      <c r="KHI163" s="309"/>
      <c r="KHJ163" s="309"/>
      <c r="KHK163" s="309"/>
      <c r="KHL163" s="309"/>
      <c r="KHM163" s="309"/>
      <c r="KHN163" s="309"/>
      <c r="KHO163" s="309"/>
      <c r="KHP163" s="309"/>
      <c r="KHQ163" s="309"/>
      <c r="KHR163" s="309"/>
      <c r="KHS163" s="309"/>
      <c r="KHT163" s="309"/>
      <c r="KHU163" s="309"/>
      <c r="KHV163" s="309"/>
      <c r="KHW163" s="309"/>
      <c r="KHX163" s="309"/>
      <c r="KHY163" s="309"/>
      <c r="KHZ163" s="309"/>
      <c r="KIA163" s="309"/>
      <c r="KIB163" s="309"/>
      <c r="KIC163" s="309"/>
      <c r="KID163" s="309"/>
      <c r="KIE163" s="309"/>
      <c r="KIF163" s="309"/>
      <c r="KIG163" s="309"/>
      <c r="KIH163" s="309"/>
      <c r="KII163" s="309"/>
      <c r="KIJ163" s="309"/>
      <c r="KIK163" s="309"/>
      <c r="KIL163" s="309"/>
      <c r="KIM163" s="309"/>
      <c r="KIN163" s="309"/>
      <c r="KIO163" s="309"/>
      <c r="KIP163" s="309"/>
      <c r="KIQ163" s="309"/>
      <c r="KIR163" s="309"/>
      <c r="KIS163" s="309"/>
      <c r="KIT163" s="309"/>
      <c r="KIU163" s="309"/>
      <c r="KIV163" s="309"/>
      <c r="KIW163" s="309"/>
      <c r="KIX163" s="309"/>
      <c r="KIY163" s="309"/>
      <c r="KIZ163" s="309"/>
      <c r="KJA163" s="309"/>
      <c r="KJB163" s="309"/>
      <c r="KJC163" s="309"/>
      <c r="KJD163" s="309"/>
      <c r="KJE163" s="309"/>
      <c r="KJF163" s="309"/>
      <c r="KJG163" s="309"/>
      <c r="KJH163" s="309"/>
      <c r="KJI163" s="309"/>
      <c r="KJJ163" s="309"/>
      <c r="KJK163" s="309"/>
      <c r="KJL163" s="309"/>
      <c r="KJM163" s="309"/>
      <c r="KJN163" s="309"/>
      <c r="KJO163" s="309"/>
      <c r="KJP163" s="309"/>
      <c r="KJQ163" s="309"/>
      <c r="KJR163" s="309"/>
      <c r="KJS163" s="309"/>
      <c r="KJT163" s="309"/>
      <c r="KJU163" s="309"/>
      <c r="KJV163" s="309"/>
      <c r="KJW163" s="309"/>
      <c r="KJX163" s="309"/>
      <c r="KJY163" s="309"/>
      <c r="KJZ163" s="309"/>
      <c r="KKA163" s="309"/>
      <c r="KKB163" s="309"/>
      <c r="KKC163" s="309"/>
      <c r="KKD163" s="309"/>
      <c r="KKE163" s="309"/>
      <c r="KKF163" s="309"/>
      <c r="KKG163" s="309"/>
      <c r="KKH163" s="309"/>
      <c r="KKI163" s="309"/>
      <c r="KKJ163" s="309"/>
      <c r="KKK163" s="309"/>
      <c r="KKL163" s="309"/>
      <c r="KKM163" s="309"/>
      <c r="KKN163" s="309"/>
      <c r="KKO163" s="309"/>
      <c r="KKP163" s="309"/>
      <c r="KKQ163" s="309"/>
      <c r="KKR163" s="309"/>
      <c r="KKS163" s="309"/>
      <c r="KKT163" s="309"/>
      <c r="KKU163" s="309"/>
      <c r="KKV163" s="309"/>
      <c r="KKW163" s="309"/>
      <c r="KKX163" s="309"/>
      <c r="KKY163" s="309"/>
      <c r="KKZ163" s="309"/>
      <c r="KLA163" s="309"/>
      <c r="KLB163" s="309"/>
      <c r="KLC163" s="309"/>
      <c r="KLD163" s="309"/>
      <c r="KLE163" s="309"/>
      <c r="KLF163" s="309"/>
      <c r="KLG163" s="309"/>
      <c r="KLH163" s="309"/>
      <c r="KLI163" s="309"/>
      <c r="KLJ163" s="309"/>
      <c r="KLK163" s="309"/>
      <c r="KLL163" s="309"/>
      <c r="KLM163" s="309"/>
      <c r="KLN163" s="309"/>
      <c r="KLO163" s="309"/>
      <c r="KLP163" s="309"/>
      <c r="KLQ163" s="309"/>
      <c r="KLR163" s="309"/>
      <c r="KLS163" s="309"/>
      <c r="KLT163" s="309"/>
      <c r="KLU163" s="309"/>
      <c r="KLV163" s="309"/>
      <c r="KLW163" s="309"/>
      <c r="KLX163" s="309"/>
      <c r="KLY163" s="309"/>
      <c r="KLZ163" s="309"/>
      <c r="KMA163" s="309"/>
      <c r="KMB163" s="309"/>
      <c r="KMC163" s="309"/>
      <c r="KMD163" s="309"/>
      <c r="KME163" s="309"/>
      <c r="KMF163" s="309"/>
      <c r="KMG163" s="309"/>
      <c r="KMH163" s="309"/>
      <c r="KMI163" s="309"/>
      <c r="KMJ163" s="309"/>
      <c r="KMK163" s="309"/>
      <c r="KML163" s="309"/>
      <c r="KMM163" s="309"/>
      <c r="KMN163" s="309"/>
      <c r="KMO163" s="309"/>
      <c r="KMP163" s="309"/>
      <c r="KMQ163" s="309"/>
      <c r="KMR163" s="309"/>
      <c r="KMS163" s="309"/>
      <c r="KMT163" s="309"/>
      <c r="KMU163" s="309"/>
      <c r="KMV163" s="309"/>
      <c r="KMW163" s="309"/>
      <c r="KMX163" s="309"/>
      <c r="KMY163" s="309"/>
      <c r="KMZ163" s="309"/>
      <c r="KNA163" s="309"/>
      <c r="KNB163" s="309"/>
      <c r="KNC163" s="309"/>
      <c r="KND163" s="309"/>
      <c r="KNE163" s="309"/>
      <c r="KNF163" s="309"/>
      <c r="KNG163" s="309"/>
      <c r="KNH163" s="309"/>
      <c r="KNI163" s="309"/>
      <c r="KNJ163" s="309"/>
      <c r="KNK163" s="309"/>
      <c r="KNL163" s="309"/>
      <c r="KNM163" s="309"/>
      <c r="KNN163" s="309"/>
      <c r="KNO163" s="309"/>
      <c r="KNP163" s="309"/>
      <c r="KNQ163" s="309"/>
      <c r="KNR163" s="309"/>
      <c r="KNS163" s="309"/>
      <c r="KNT163" s="309"/>
      <c r="KNU163" s="309"/>
      <c r="KNV163" s="309"/>
      <c r="KNW163" s="309"/>
      <c r="KNX163" s="309"/>
      <c r="KNY163" s="309"/>
      <c r="KNZ163" s="309"/>
      <c r="KOA163" s="309"/>
      <c r="KOB163" s="309"/>
      <c r="KOC163" s="309"/>
      <c r="KOD163" s="309"/>
      <c r="KOE163" s="309"/>
      <c r="KOF163" s="309"/>
      <c r="KOG163" s="309"/>
      <c r="KOH163" s="309"/>
      <c r="KOI163" s="309"/>
      <c r="KOJ163" s="309"/>
      <c r="KOK163" s="309"/>
      <c r="KOL163" s="309"/>
      <c r="KOM163" s="309"/>
      <c r="KON163" s="309"/>
      <c r="KOO163" s="309"/>
      <c r="KOP163" s="309"/>
      <c r="KOQ163" s="309"/>
      <c r="KOR163" s="309"/>
      <c r="KOS163" s="309"/>
      <c r="KOT163" s="309"/>
      <c r="KOU163" s="309"/>
      <c r="KOV163" s="309"/>
      <c r="KOW163" s="309"/>
      <c r="KOX163" s="309"/>
      <c r="KOY163" s="309"/>
      <c r="KOZ163" s="309"/>
      <c r="KPA163" s="309"/>
      <c r="KPB163" s="309"/>
      <c r="KPC163" s="309"/>
      <c r="KPD163" s="309"/>
      <c r="KPE163" s="309"/>
      <c r="KPF163" s="309"/>
      <c r="KPG163" s="309"/>
      <c r="KPH163" s="309"/>
      <c r="KPI163" s="309"/>
      <c r="KPJ163" s="309"/>
      <c r="KPK163" s="309"/>
      <c r="KPL163" s="309"/>
      <c r="KPM163" s="309"/>
      <c r="KPN163" s="309"/>
      <c r="KPO163" s="309"/>
      <c r="KPP163" s="309"/>
      <c r="KPQ163" s="309"/>
      <c r="KPR163" s="309"/>
      <c r="KPS163" s="309"/>
      <c r="KPT163" s="309"/>
      <c r="KPU163" s="309"/>
      <c r="KPV163" s="309"/>
      <c r="KPW163" s="309"/>
      <c r="KPX163" s="309"/>
      <c r="KPY163" s="309"/>
      <c r="KPZ163" s="309"/>
      <c r="KQA163" s="309"/>
      <c r="KQB163" s="309"/>
      <c r="KQC163" s="309"/>
      <c r="KQD163" s="309"/>
      <c r="KQE163" s="309"/>
      <c r="KQF163" s="309"/>
      <c r="KQG163" s="309"/>
      <c r="KQH163" s="309"/>
      <c r="KQI163" s="309"/>
      <c r="KQJ163" s="309"/>
      <c r="KQK163" s="309"/>
      <c r="KQL163" s="309"/>
      <c r="KQM163" s="309"/>
      <c r="KQN163" s="309"/>
      <c r="KQO163" s="309"/>
      <c r="KQP163" s="309"/>
      <c r="KQQ163" s="309"/>
      <c r="KQR163" s="309"/>
      <c r="KQS163" s="309"/>
      <c r="KQT163" s="309"/>
      <c r="KQU163" s="309"/>
      <c r="KQV163" s="309"/>
      <c r="KQW163" s="309"/>
      <c r="KQX163" s="309"/>
      <c r="KQY163" s="309"/>
      <c r="KQZ163" s="309"/>
      <c r="KRA163" s="309"/>
      <c r="KRB163" s="309"/>
      <c r="KRC163" s="309"/>
      <c r="KRD163" s="309"/>
      <c r="KRE163" s="309"/>
      <c r="KRF163" s="309"/>
      <c r="KRG163" s="309"/>
      <c r="KRH163" s="309"/>
      <c r="KRI163" s="309"/>
      <c r="KRJ163" s="309"/>
      <c r="KRK163" s="309"/>
      <c r="KRL163" s="309"/>
      <c r="KRM163" s="309"/>
      <c r="KRN163" s="309"/>
      <c r="KRO163" s="309"/>
      <c r="KRP163" s="309"/>
      <c r="KRQ163" s="309"/>
      <c r="KRR163" s="309"/>
      <c r="KRS163" s="309"/>
      <c r="KRT163" s="309"/>
      <c r="KRU163" s="309"/>
      <c r="KRV163" s="309"/>
      <c r="KRW163" s="309"/>
      <c r="KRX163" s="309"/>
      <c r="KRY163" s="309"/>
      <c r="KRZ163" s="309"/>
      <c r="KSA163" s="309"/>
      <c r="KSB163" s="309"/>
      <c r="KSC163" s="309"/>
      <c r="KSD163" s="309"/>
      <c r="KSE163" s="309"/>
      <c r="KSF163" s="309"/>
      <c r="KSG163" s="309"/>
      <c r="KSH163" s="309"/>
      <c r="KSI163" s="309"/>
      <c r="KSJ163" s="309"/>
      <c r="KSK163" s="309"/>
      <c r="KSL163" s="309"/>
      <c r="KSM163" s="309"/>
      <c r="KSN163" s="309"/>
      <c r="KSO163" s="309"/>
      <c r="KSP163" s="309"/>
      <c r="KSQ163" s="309"/>
      <c r="KSR163" s="309"/>
      <c r="KSS163" s="309"/>
      <c r="KST163" s="309"/>
      <c r="KSU163" s="309"/>
      <c r="KSV163" s="309"/>
      <c r="KSW163" s="309"/>
      <c r="KSX163" s="309"/>
      <c r="KSY163" s="309"/>
      <c r="KSZ163" s="309"/>
      <c r="KTA163" s="309"/>
      <c r="KTB163" s="309"/>
      <c r="KTC163" s="309"/>
      <c r="KTD163" s="309"/>
      <c r="KTE163" s="309"/>
      <c r="KTF163" s="309"/>
      <c r="KTG163" s="309"/>
      <c r="KTH163" s="309"/>
      <c r="KTI163" s="309"/>
      <c r="KTJ163" s="309"/>
      <c r="KTK163" s="309"/>
      <c r="KTL163" s="309"/>
      <c r="KTM163" s="309"/>
      <c r="KTN163" s="309"/>
      <c r="KTO163" s="309"/>
      <c r="KTP163" s="309"/>
      <c r="KTQ163" s="309"/>
      <c r="KTR163" s="309"/>
      <c r="KTS163" s="309"/>
      <c r="KTT163" s="309"/>
      <c r="KTU163" s="309"/>
      <c r="KTV163" s="309"/>
      <c r="KTW163" s="309"/>
      <c r="KTX163" s="309"/>
      <c r="KTY163" s="309"/>
      <c r="KTZ163" s="309"/>
      <c r="KUA163" s="309"/>
      <c r="KUB163" s="309"/>
      <c r="KUC163" s="309"/>
      <c r="KUD163" s="309"/>
      <c r="KUE163" s="309"/>
      <c r="KUF163" s="309"/>
      <c r="KUG163" s="309"/>
      <c r="KUH163" s="309"/>
      <c r="KUI163" s="309"/>
      <c r="KUJ163" s="309"/>
      <c r="KUK163" s="309"/>
      <c r="KUL163" s="309"/>
      <c r="KUM163" s="309"/>
      <c r="KUN163" s="309"/>
      <c r="KUO163" s="309"/>
      <c r="KUP163" s="309"/>
      <c r="KUQ163" s="309"/>
      <c r="KUR163" s="309"/>
      <c r="KUS163" s="309"/>
      <c r="KUT163" s="309"/>
      <c r="KUU163" s="309"/>
      <c r="KUV163" s="309"/>
      <c r="KUW163" s="309"/>
      <c r="KUX163" s="309"/>
      <c r="KUY163" s="309"/>
      <c r="KUZ163" s="309"/>
      <c r="KVA163" s="309"/>
      <c r="KVB163" s="309"/>
      <c r="KVC163" s="309"/>
      <c r="KVD163" s="309"/>
      <c r="KVE163" s="309"/>
      <c r="KVF163" s="309"/>
      <c r="KVG163" s="309"/>
      <c r="KVH163" s="309"/>
      <c r="KVI163" s="309"/>
      <c r="KVJ163" s="309"/>
      <c r="KVK163" s="309"/>
      <c r="KVL163" s="309"/>
      <c r="KVM163" s="309"/>
      <c r="KVN163" s="309"/>
      <c r="KVO163" s="309"/>
      <c r="KVP163" s="309"/>
      <c r="KVQ163" s="309"/>
      <c r="KVR163" s="309"/>
      <c r="KVS163" s="309"/>
      <c r="KVT163" s="309"/>
      <c r="KVU163" s="309"/>
      <c r="KVV163" s="309"/>
      <c r="KVW163" s="309"/>
      <c r="KVX163" s="309"/>
      <c r="KVY163" s="309"/>
      <c r="KVZ163" s="309"/>
      <c r="KWA163" s="309"/>
      <c r="KWB163" s="309"/>
      <c r="KWC163" s="309"/>
      <c r="KWD163" s="309"/>
      <c r="KWE163" s="309"/>
      <c r="KWF163" s="309"/>
      <c r="KWG163" s="309"/>
      <c r="KWH163" s="309"/>
      <c r="KWI163" s="309"/>
      <c r="KWJ163" s="309"/>
      <c r="KWK163" s="309"/>
      <c r="KWL163" s="309"/>
      <c r="KWM163" s="309"/>
      <c r="KWN163" s="309"/>
      <c r="KWO163" s="309"/>
      <c r="KWP163" s="309"/>
      <c r="KWQ163" s="309"/>
      <c r="KWR163" s="309"/>
      <c r="KWS163" s="309"/>
      <c r="KWT163" s="309"/>
      <c r="KWU163" s="309"/>
      <c r="KWV163" s="309"/>
      <c r="KWW163" s="309"/>
      <c r="KWX163" s="309"/>
      <c r="KWY163" s="309"/>
      <c r="KWZ163" s="309"/>
      <c r="KXA163" s="309"/>
      <c r="KXB163" s="309"/>
      <c r="KXC163" s="309"/>
      <c r="KXD163" s="309"/>
      <c r="KXE163" s="309"/>
      <c r="KXF163" s="309"/>
      <c r="KXG163" s="309"/>
      <c r="KXH163" s="309"/>
      <c r="KXI163" s="309"/>
      <c r="KXJ163" s="309"/>
      <c r="KXK163" s="309"/>
      <c r="KXL163" s="309"/>
      <c r="KXM163" s="309"/>
      <c r="KXN163" s="309"/>
      <c r="KXO163" s="309"/>
      <c r="KXP163" s="309"/>
      <c r="KXQ163" s="309"/>
      <c r="KXR163" s="309"/>
      <c r="KXS163" s="309"/>
      <c r="KXT163" s="309"/>
      <c r="KXU163" s="309"/>
      <c r="KXV163" s="309"/>
      <c r="KXW163" s="309"/>
      <c r="KXX163" s="309"/>
      <c r="KXY163" s="309"/>
      <c r="KXZ163" s="309"/>
      <c r="KYA163" s="309"/>
      <c r="KYB163" s="309"/>
      <c r="KYC163" s="309"/>
      <c r="KYD163" s="309"/>
      <c r="KYE163" s="309"/>
      <c r="KYF163" s="309"/>
      <c r="KYG163" s="309"/>
      <c r="KYH163" s="309"/>
      <c r="KYI163" s="309"/>
      <c r="KYJ163" s="309"/>
      <c r="KYK163" s="309"/>
      <c r="KYL163" s="309"/>
      <c r="KYM163" s="309"/>
      <c r="KYN163" s="309"/>
      <c r="KYO163" s="309"/>
      <c r="KYP163" s="309"/>
      <c r="KYQ163" s="309"/>
      <c r="KYR163" s="309"/>
      <c r="KYS163" s="309"/>
      <c r="KYT163" s="309"/>
      <c r="KYU163" s="309"/>
      <c r="KYV163" s="309"/>
      <c r="KYW163" s="309"/>
      <c r="KYX163" s="309"/>
      <c r="KYY163" s="309"/>
      <c r="KYZ163" s="309"/>
      <c r="KZA163" s="309"/>
      <c r="KZB163" s="309"/>
      <c r="KZC163" s="309"/>
      <c r="KZD163" s="309"/>
      <c r="KZE163" s="309"/>
      <c r="KZF163" s="309"/>
      <c r="KZG163" s="309"/>
      <c r="KZH163" s="309"/>
      <c r="KZI163" s="309"/>
      <c r="KZJ163" s="309"/>
      <c r="KZK163" s="309"/>
      <c r="KZL163" s="309"/>
      <c r="KZM163" s="309"/>
      <c r="KZN163" s="309"/>
      <c r="KZO163" s="309"/>
      <c r="KZP163" s="309"/>
      <c r="KZQ163" s="309"/>
      <c r="KZR163" s="309"/>
      <c r="KZS163" s="309"/>
      <c r="KZT163" s="309"/>
      <c r="KZU163" s="309"/>
      <c r="KZV163" s="309"/>
      <c r="KZW163" s="309"/>
      <c r="KZX163" s="309"/>
      <c r="KZY163" s="309"/>
      <c r="KZZ163" s="309"/>
      <c r="LAA163" s="309"/>
      <c r="LAB163" s="309"/>
      <c r="LAC163" s="309"/>
      <c r="LAD163" s="309"/>
      <c r="LAE163" s="309"/>
      <c r="LAF163" s="309"/>
      <c r="LAG163" s="309"/>
      <c r="LAH163" s="309"/>
      <c r="LAI163" s="309"/>
      <c r="LAJ163" s="309"/>
      <c r="LAK163" s="309"/>
      <c r="LAL163" s="309"/>
      <c r="LAM163" s="309"/>
      <c r="LAN163" s="309"/>
      <c r="LAO163" s="309"/>
      <c r="LAP163" s="309"/>
      <c r="LAQ163" s="309"/>
      <c r="LAR163" s="309"/>
      <c r="LAS163" s="309"/>
      <c r="LAT163" s="309"/>
      <c r="LAU163" s="309"/>
      <c r="LAV163" s="309"/>
      <c r="LAW163" s="309"/>
      <c r="LAX163" s="309"/>
      <c r="LAY163" s="309"/>
      <c r="LAZ163" s="309"/>
      <c r="LBA163" s="309"/>
      <c r="LBB163" s="309"/>
      <c r="LBC163" s="309"/>
      <c r="LBD163" s="309"/>
      <c r="LBE163" s="309"/>
      <c r="LBF163" s="309"/>
      <c r="LBG163" s="309"/>
      <c r="LBH163" s="309"/>
      <c r="LBI163" s="309"/>
      <c r="LBJ163" s="309"/>
      <c r="LBK163" s="309"/>
      <c r="LBL163" s="309"/>
      <c r="LBM163" s="309"/>
      <c r="LBN163" s="309"/>
      <c r="LBO163" s="309"/>
      <c r="LBP163" s="309"/>
      <c r="LBQ163" s="309"/>
      <c r="LBR163" s="309"/>
      <c r="LBS163" s="309"/>
      <c r="LBT163" s="309"/>
      <c r="LBU163" s="309"/>
      <c r="LBV163" s="309"/>
      <c r="LBW163" s="309"/>
      <c r="LBX163" s="309"/>
      <c r="LBY163" s="309"/>
      <c r="LBZ163" s="309"/>
      <c r="LCA163" s="309"/>
      <c r="LCB163" s="309"/>
      <c r="LCC163" s="309"/>
      <c r="LCD163" s="309"/>
      <c r="LCE163" s="309"/>
      <c r="LCF163" s="309"/>
      <c r="LCG163" s="309"/>
      <c r="LCH163" s="309"/>
      <c r="LCI163" s="309"/>
      <c r="LCJ163" s="309"/>
      <c r="LCK163" s="309"/>
      <c r="LCL163" s="309"/>
      <c r="LCM163" s="309"/>
      <c r="LCN163" s="309"/>
      <c r="LCO163" s="309"/>
      <c r="LCP163" s="309"/>
      <c r="LCQ163" s="309"/>
      <c r="LCR163" s="309"/>
      <c r="LCS163" s="309"/>
      <c r="LCT163" s="309"/>
      <c r="LCU163" s="309"/>
      <c r="LCV163" s="309"/>
      <c r="LCW163" s="309"/>
      <c r="LCX163" s="309"/>
      <c r="LCY163" s="309"/>
      <c r="LCZ163" s="309"/>
      <c r="LDA163" s="309"/>
      <c r="LDB163" s="309"/>
      <c r="LDC163" s="309"/>
      <c r="LDD163" s="309"/>
      <c r="LDE163" s="309"/>
      <c r="LDF163" s="309"/>
      <c r="LDG163" s="309"/>
      <c r="LDH163" s="309"/>
      <c r="LDI163" s="309"/>
      <c r="LDJ163" s="309"/>
      <c r="LDK163" s="309"/>
      <c r="LDL163" s="309"/>
      <c r="LDM163" s="309"/>
      <c r="LDN163" s="309"/>
      <c r="LDO163" s="309"/>
      <c r="LDP163" s="309"/>
      <c r="LDQ163" s="309"/>
      <c r="LDR163" s="309"/>
      <c r="LDS163" s="309"/>
      <c r="LDT163" s="309"/>
      <c r="LDU163" s="309"/>
      <c r="LDV163" s="309"/>
      <c r="LDW163" s="309"/>
      <c r="LDX163" s="309"/>
      <c r="LDY163" s="309"/>
      <c r="LDZ163" s="309"/>
      <c r="LEA163" s="309"/>
      <c r="LEB163" s="309"/>
      <c r="LEC163" s="309"/>
      <c r="LED163" s="309"/>
      <c r="LEE163" s="309"/>
      <c r="LEF163" s="309"/>
      <c r="LEG163" s="309"/>
      <c r="LEH163" s="309"/>
      <c r="LEI163" s="309"/>
      <c r="LEJ163" s="309"/>
      <c r="LEK163" s="309"/>
      <c r="LEL163" s="309"/>
      <c r="LEM163" s="309"/>
      <c r="LEN163" s="309"/>
      <c r="LEO163" s="309"/>
      <c r="LEP163" s="309"/>
      <c r="LEQ163" s="309"/>
      <c r="LER163" s="309"/>
      <c r="LES163" s="309"/>
      <c r="LET163" s="309"/>
      <c r="LEU163" s="309"/>
      <c r="LEV163" s="309"/>
      <c r="LEW163" s="309"/>
      <c r="LEX163" s="309"/>
      <c r="LEY163" s="309"/>
      <c r="LEZ163" s="309"/>
      <c r="LFA163" s="309"/>
      <c r="LFB163" s="309"/>
      <c r="LFC163" s="309"/>
      <c r="LFD163" s="309"/>
      <c r="LFE163" s="309"/>
      <c r="LFF163" s="309"/>
      <c r="LFG163" s="309"/>
      <c r="LFH163" s="309"/>
      <c r="LFI163" s="309"/>
      <c r="LFJ163" s="309"/>
      <c r="LFK163" s="309"/>
      <c r="LFL163" s="309"/>
      <c r="LFM163" s="309"/>
      <c r="LFN163" s="309"/>
      <c r="LFO163" s="309"/>
      <c r="LFP163" s="309"/>
      <c r="LFQ163" s="309"/>
      <c r="LFR163" s="309"/>
      <c r="LFS163" s="309"/>
      <c r="LFT163" s="309"/>
      <c r="LFU163" s="309"/>
      <c r="LFV163" s="309"/>
      <c r="LFW163" s="309"/>
      <c r="LFX163" s="309"/>
      <c r="LFY163" s="309"/>
      <c r="LFZ163" s="309"/>
      <c r="LGA163" s="309"/>
      <c r="LGB163" s="309"/>
      <c r="LGC163" s="309"/>
      <c r="LGD163" s="309"/>
      <c r="LGE163" s="309"/>
      <c r="LGF163" s="309"/>
      <c r="LGG163" s="309"/>
      <c r="LGH163" s="309"/>
      <c r="LGI163" s="309"/>
      <c r="LGJ163" s="309"/>
      <c r="LGK163" s="309"/>
      <c r="LGL163" s="309"/>
      <c r="LGM163" s="309"/>
      <c r="LGN163" s="309"/>
      <c r="LGO163" s="309"/>
      <c r="LGP163" s="309"/>
      <c r="LGQ163" s="309"/>
      <c r="LGR163" s="309"/>
      <c r="LGS163" s="309"/>
      <c r="LGT163" s="309"/>
      <c r="LGU163" s="309"/>
      <c r="LGV163" s="309"/>
      <c r="LGW163" s="309"/>
      <c r="LGX163" s="309"/>
      <c r="LGY163" s="309"/>
      <c r="LGZ163" s="309"/>
      <c r="LHA163" s="309"/>
      <c r="LHB163" s="309"/>
      <c r="LHC163" s="309"/>
      <c r="LHD163" s="309"/>
      <c r="LHE163" s="309"/>
      <c r="LHF163" s="309"/>
      <c r="LHG163" s="309"/>
      <c r="LHH163" s="309"/>
      <c r="LHI163" s="309"/>
      <c r="LHJ163" s="309"/>
      <c r="LHK163" s="309"/>
      <c r="LHL163" s="309"/>
      <c r="LHM163" s="309"/>
      <c r="LHN163" s="309"/>
      <c r="LHO163" s="309"/>
      <c r="LHP163" s="309"/>
      <c r="LHQ163" s="309"/>
      <c r="LHR163" s="309"/>
      <c r="LHS163" s="309"/>
      <c r="LHT163" s="309"/>
      <c r="LHU163" s="309"/>
      <c r="LHV163" s="309"/>
      <c r="LHW163" s="309"/>
      <c r="LHX163" s="309"/>
      <c r="LHY163" s="309"/>
      <c r="LHZ163" s="309"/>
      <c r="LIA163" s="309"/>
      <c r="LIB163" s="309"/>
      <c r="LIC163" s="309"/>
      <c r="LID163" s="309"/>
      <c r="LIE163" s="309"/>
      <c r="LIF163" s="309"/>
      <c r="LIG163" s="309"/>
      <c r="LIH163" s="309"/>
      <c r="LII163" s="309"/>
      <c r="LIJ163" s="309"/>
      <c r="LIK163" s="309"/>
      <c r="LIL163" s="309"/>
      <c r="LIM163" s="309"/>
      <c r="LIN163" s="309"/>
      <c r="LIO163" s="309"/>
      <c r="LIP163" s="309"/>
      <c r="LIQ163" s="309"/>
      <c r="LIR163" s="309"/>
      <c r="LIS163" s="309"/>
      <c r="LIT163" s="309"/>
      <c r="LIU163" s="309"/>
      <c r="LIV163" s="309"/>
      <c r="LIW163" s="309"/>
      <c r="LIX163" s="309"/>
      <c r="LIY163" s="309"/>
      <c r="LIZ163" s="309"/>
      <c r="LJA163" s="309"/>
      <c r="LJB163" s="309"/>
      <c r="LJC163" s="309"/>
      <c r="LJD163" s="309"/>
      <c r="LJE163" s="309"/>
      <c r="LJF163" s="309"/>
      <c r="LJG163" s="309"/>
      <c r="LJH163" s="309"/>
      <c r="LJI163" s="309"/>
      <c r="LJJ163" s="309"/>
      <c r="LJK163" s="309"/>
      <c r="LJL163" s="309"/>
      <c r="LJM163" s="309"/>
      <c r="LJN163" s="309"/>
      <c r="LJO163" s="309"/>
      <c r="LJP163" s="309"/>
      <c r="LJQ163" s="309"/>
      <c r="LJR163" s="309"/>
      <c r="LJS163" s="309"/>
      <c r="LJT163" s="309"/>
      <c r="LJU163" s="309"/>
      <c r="LJV163" s="309"/>
      <c r="LJW163" s="309"/>
      <c r="LJX163" s="309"/>
      <c r="LJY163" s="309"/>
      <c r="LJZ163" s="309"/>
      <c r="LKA163" s="309"/>
      <c r="LKB163" s="309"/>
      <c r="LKC163" s="309"/>
      <c r="LKD163" s="309"/>
      <c r="LKE163" s="309"/>
      <c r="LKF163" s="309"/>
      <c r="LKG163" s="309"/>
      <c r="LKH163" s="309"/>
      <c r="LKI163" s="309"/>
      <c r="LKJ163" s="309"/>
      <c r="LKK163" s="309"/>
      <c r="LKL163" s="309"/>
      <c r="LKM163" s="309"/>
      <c r="LKN163" s="309"/>
      <c r="LKO163" s="309"/>
      <c r="LKP163" s="309"/>
      <c r="LKQ163" s="309"/>
      <c r="LKR163" s="309"/>
      <c r="LKS163" s="309"/>
      <c r="LKT163" s="309"/>
      <c r="LKU163" s="309"/>
      <c r="LKV163" s="309"/>
      <c r="LKW163" s="309"/>
      <c r="LKX163" s="309"/>
      <c r="LKY163" s="309"/>
      <c r="LKZ163" s="309"/>
      <c r="LLA163" s="309"/>
      <c r="LLB163" s="309"/>
      <c r="LLC163" s="309"/>
      <c r="LLD163" s="309"/>
      <c r="LLE163" s="309"/>
      <c r="LLF163" s="309"/>
      <c r="LLG163" s="309"/>
      <c r="LLH163" s="309"/>
      <c r="LLI163" s="309"/>
      <c r="LLJ163" s="309"/>
      <c r="LLK163" s="309"/>
      <c r="LLL163" s="309"/>
      <c r="LLM163" s="309"/>
      <c r="LLN163" s="309"/>
      <c r="LLO163" s="309"/>
      <c r="LLP163" s="309"/>
      <c r="LLQ163" s="309"/>
      <c r="LLR163" s="309"/>
      <c r="LLS163" s="309"/>
      <c r="LLT163" s="309"/>
      <c r="LLU163" s="309"/>
      <c r="LLV163" s="309"/>
      <c r="LLW163" s="309"/>
      <c r="LLX163" s="309"/>
      <c r="LLY163" s="309"/>
      <c r="LLZ163" s="309"/>
      <c r="LMA163" s="309"/>
      <c r="LMB163" s="309"/>
      <c r="LMC163" s="309"/>
      <c r="LMD163" s="309"/>
      <c r="LME163" s="309"/>
      <c r="LMF163" s="309"/>
      <c r="LMG163" s="309"/>
      <c r="LMH163" s="309"/>
      <c r="LMI163" s="309"/>
      <c r="LMJ163" s="309"/>
      <c r="LMK163" s="309"/>
      <c r="LML163" s="309"/>
      <c r="LMM163" s="309"/>
      <c r="LMN163" s="309"/>
      <c r="LMO163" s="309"/>
      <c r="LMP163" s="309"/>
      <c r="LMQ163" s="309"/>
      <c r="LMR163" s="309"/>
      <c r="LMS163" s="309"/>
      <c r="LMT163" s="309"/>
      <c r="LMU163" s="309"/>
      <c r="LMV163" s="309"/>
      <c r="LMW163" s="309"/>
      <c r="LMX163" s="309"/>
      <c r="LMY163" s="309"/>
      <c r="LMZ163" s="309"/>
      <c r="LNA163" s="309"/>
      <c r="LNB163" s="309"/>
      <c r="LNC163" s="309"/>
      <c r="LND163" s="309"/>
      <c r="LNE163" s="309"/>
      <c r="LNF163" s="309"/>
      <c r="LNG163" s="309"/>
      <c r="LNH163" s="309"/>
      <c r="LNI163" s="309"/>
      <c r="LNJ163" s="309"/>
      <c r="LNK163" s="309"/>
      <c r="LNL163" s="309"/>
      <c r="LNM163" s="309"/>
      <c r="LNN163" s="309"/>
      <c r="LNO163" s="309"/>
      <c r="LNP163" s="309"/>
      <c r="LNQ163" s="309"/>
      <c r="LNR163" s="309"/>
      <c r="LNS163" s="309"/>
      <c r="LNT163" s="309"/>
      <c r="LNU163" s="309"/>
      <c r="LNV163" s="309"/>
      <c r="LNW163" s="309"/>
      <c r="LNX163" s="309"/>
      <c r="LNY163" s="309"/>
      <c r="LNZ163" s="309"/>
      <c r="LOA163" s="309"/>
      <c r="LOB163" s="309"/>
      <c r="LOC163" s="309"/>
      <c r="LOD163" s="309"/>
      <c r="LOE163" s="309"/>
      <c r="LOF163" s="309"/>
      <c r="LOG163" s="309"/>
      <c r="LOH163" s="309"/>
      <c r="LOI163" s="309"/>
      <c r="LOJ163" s="309"/>
      <c r="LOK163" s="309"/>
      <c r="LOL163" s="309"/>
      <c r="LOM163" s="309"/>
      <c r="LON163" s="309"/>
      <c r="LOO163" s="309"/>
      <c r="LOP163" s="309"/>
      <c r="LOQ163" s="309"/>
      <c r="LOR163" s="309"/>
      <c r="LOS163" s="309"/>
      <c r="LOT163" s="309"/>
      <c r="LOU163" s="309"/>
      <c r="LOV163" s="309"/>
      <c r="LOW163" s="309"/>
      <c r="LOX163" s="309"/>
      <c r="LOY163" s="309"/>
      <c r="LOZ163" s="309"/>
      <c r="LPA163" s="309"/>
      <c r="LPB163" s="309"/>
      <c r="LPC163" s="309"/>
      <c r="LPD163" s="309"/>
      <c r="LPE163" s="309"/>
      <c r="LPF163" s="309"/>
      <c r="LPG163" s="309"/>
      <c r="LPH163" s="309"/>
      <c r="LPI163" s="309"/>
      <c r="LPJ163" s="309"/>
      <c r="LPK163" s="309"/>
      <c r="LPL163" s="309"/>
      <c r="LPM163" s="309"/>
      <c r="LPN163" s="309"/>
      <c r="LPO163" s="309"/>
      <c r="LPP163" s="309"/>
      <c r="LPQ163" s="309"/>
      <c r="LPR163" s="309"/>
      <c r="LPS163" s="309"/>
      <c r="LPT163" s="309"/>
      <c r="LPU163" s="309"/>
      <c r="LPV163" s="309"/>
      <c r="LPW163" s="309"/>
      <c r="LPX163" s="309"/>
      <c r="LPY163" s="309"/>
      <c r="LPZ163" s="309"/>
      <c r="LQA163" s="309"/>
      <c r="LQB163" s="309"/>
      <c r="LQC163" s="309"/>
      <c r="LQD163" s="309"/>
      <c r="LQE163" s="309"/>
      <c r="LQF163" s="309"/>
      <c r="LQG163" s="309"/>
      <c r="LQH163" s="309"/>
      <c r="LQI163" s="309"/>
      <c r="LQJ163" s="309"/>
      <c r="LQK163" s="309"/>
      <c r="LQL163" s="309"/>
      <c r="LQM163" s="309"/>
      <c r="LQN163" s="309"/>
      <c r="LQO163" s="309"/>
      <c r="LQP163" s="309"/>
      <c r="LQQ163" s="309"/>
      <c r="LQR163" s="309"/>
      <c r="LQS163" s="309"/>
      <c r="LQT163" s="309"/>
      <c r="LQU163" s="309"/>
      <c r="LQV163" s="309"/>
      <c r="LQW163" s="309"/>
      <c r="LQX163" s="309"/>
      <c r="LQY163" s="309"/>
      <c r="LQZ163" s="309"/>
      <c r="LRA163" s="309"/>
      <c r="LRB163" s="309"/>
      <c r="LRC163" s="309"/>
      <c r="LRD163" s="309"/>
      <c r="LRE163" s="309"/>
      <c r="LRF163" s="309"/>
      <c r="LRG163" s="309"/>
      <c r="LRH163" s="309"/>
      <c r="LRI163" s="309"/>
      <c r="LRJ163" s="309"/>
      <c r="LRK163" s="309"/>
      <c r="LRL163" s="309"/>
      <c r="LRM163" s="309"/>
      <c r="LRN163" s="309"/>
      <c r="LRO163" s="309"/>
      <c r="LRP163" s="309"/>
      <c r="LRQ163" s="309"/>
      <c r="LRR163" s="309"/>
      <c r="LRS163" s="309"/>
      <c r="LRT163" s="309"/>
      <c r="LRU163" s="309"/>
      <c r="LRV163" s="309"/>
      <c r="LRW163" s="309"/>
      <c r="LRX163" s="309"/>
      <c r="LRY163" s="309"/>
      <c r="LRZ163" s="309"/>
      <c r="LSA163" s="309"/>
      <c r="LSB163" s="309"/>
      <c r="LSC163" s="309"/>
      <c r="LSD163" s="309"/>
      <c r="LSE163" s="309"/>
      <c r="LSF163" s="309"/>
      <c r="LSG163" s="309"/>
      <c r="LSH163" s="309"/>
      <c r="LSI163" s="309"/>
      <c r="LSJ163" s="309"/>
      <c r="LSK163" s="309"/>
      <c r="LSL163" s="309"/>
      <c r="LSM163" s="309"/>
      <c r="LSN163" s="309"/>
      <c r="LSO163" s="309"/>
      <c r="LSP163" s="309"/>
      <c r="LSQ163" s="309"/>
      <c r="LSR163" s="309"/>
      <c r="LSS163" s="309"/>
      <c r="LST163" s="309"/>
      <c r="LSU163" s="309"/>
      <c r="LSV163" s="309"/>
      <c r="LSW163" s="309"/>
      <c r="LSX163" s="309"/>
      <c r="LSY163" s="309"/>
      <c r="LSZ163" s="309"/>
      <c r="LTA163" s="309"/>
      <c r="LTB163" s="309"/>
      <c r="LTC163" s="309"/>
      <c r="LTD163" s="309"/>
      <c r="LTE163" s="309"/>
      <c r="LTF163" s="309"/>
      <c r="LTG163" s="309"/>
      <c r="LTH163" s="309"/>
      <c r="LTI163" s="309"/>
      <c r="LTJ163" s="309"/>
      <c r="LTK163" s="309"/>
      <c r="LTL163" s="309"/>
      <c r="LTM163" s="309"/>
      <c r="LTN163" s="309"/>
      <c r="LTO163" s="309"/>
      <c r="LTP163" s="309"/>
      <c r="LTQ163" s="309"/>
      <c r="LTR163" s="309"/>
      <c r="LTS163" s="309"/>
      <c r="LTT163" s="309"/>
      <c r="LTU163" s="309"/>
      <c r="LTV163" s="309"/>
      <c r="LTW163" s="309"/>
      <c r="LTX163" s="309"/>
      <c r="LTY163" s="309"/>
      <c r="LTZ163" s="309"/>
      <c r="LUA163" s="309"/>
      <c r="LUB163" s="309"/>
      <c r="LUC163" s="309"/>
      <c r="LUD163" s="309"/>
      <c r="LUE163" s="309"/>
      <c r="LUF163" s="309"/>
      <c r="LUG163" s="309"/>
      <c r="LUH163" s="309"/>
      <c r="LUI163" s="309"/>
      <c r="LUJ163" s="309"/>
      <c r="LUK163" s="309"/>
      <c r="LUL163" s="309"/>
      <c r="LUM163" s="309"/>
      <c r="LUN163" s="309"/>
      <c r="LUO163" s="309"/>
      <c r="LUP163" s="309"/>
      <c r="LUQ163" s="309"/>
      <c r="LUR163" s="309"/>
      <c r="LUS163" s="309"/>
      <c r="LUT163" s="309"/>
      <c r="LUU163" s="309"/>
      <c r="LUV163" s="309"/>
      <c r="LUW163" s="309"/>
      <c r="LUX163" s="309"/>
      <c r="LUY163" s="309"/>
      <c r="LUZ163" s="309"/>
      <c r="LVA163" s="309"/>
      <c r="LVB163" s="309"/>
      <c r="LVC163" s="309"/>
      <c r="LVD163" s="309"/>
      <c r="LVE163" s="309"/>
      <c r="LVF163" s="309"/>
      <c r="LVG163" s="309"/>
      <c r="LVH163" s="309"/>
      <c r="LVI163" s="309"/>
      <c r="LVJ163" s="309"/>
      <c r="LVK163" s="309"/>
      <c r="LVL163" s="309"/>
      <c r="LVM163" s="309"/>
      <c r="LVN163" s="309"/>
      <c r="LVO163" s="309"/>
      <c r="LVP163" s="309"/>
      <c r="LVQ163" s="309"/>
      <c r="LVR163" s="309"/>
      <c r="LVS163" s="309"/>
      <c r="LVT163" s="309"/>
      <c r="LVU163" s="309"/>
      <c r="LVV163" s="309"/>
      <c r="LVW163" s="309"/>
      <c r="LVX163" s="309"/>
      <c r="LVY163" s="309"/>
      <c r="LVZ163" s="309"/>
      <c r="LWA163" s="309"/>
      <c r="LWB163" s="309"/>
      <c r="LWC163" s="309"/>
      <c r="LWD163" s="309"/>
      <c r="LWE163" s="309"/>
      <c r="LWF163" s="309"/>
      <c r="LWG163" s="309"/>
      <c r="LWH163" s="309"/>
      <c r="LWI163" s="309"/>
      <c r="LWJ163" s="309"/>
      <c r="LWK163" s="309"/>
      <c r="LWL163" s="309"/>
      <c r="LWM163" s="309"/>
      <c r="LWN163" s="309"/>
      <c r="LWO163" s="309"/>
      <c r="LWP163" s="309"/>
      <c r="LWQ163" s="309"/>
      <c r="LWR163" s="309"/>
      <c r="LWS163" s="309"/>
      <c r="LWT163" s="309"/>
      <c r="LWU163" s="309"/>
      <c r="LWV163" s="309"/>
      <c r="LWW163" s="309"/>
      <c r="LWX163" s="309"/>
      <c r="LWY163" s="309"/>
      <c r="LWZ163" s="309"/>
      <c r="LXA163" s="309"/>
      <c r="LXB163" s="309"/>
      <c r="LXC163" s="309"/>
      <c r="LXD163" s="309"/>
      <c r="LXE163" s="309"/>
      <c r="LXF163" s="309"/>
      <c r="LXG163" s="309"/>
      <c r="LXH163" s="309"/>
      <c r="LXI163" s="309"/>
      <c r="LXJ163" s="309"/>
      <c r="LXK163" s="309"/>
      <c r="LXL163" s="309"/>
      <c r="LXM163" s="309"/>
      <c r="LXN163" s="309"/>
      <c r="LXO163" s="309"/>
      <c r="LXP163" s="309"/>
      <c r="LXQ163" s="309"/>
      <c r="LXR163" s="309"/>
      <c r="LXS163" s="309"/>
      <c r="LXT163" s="309"/>
      <c r="LXU163" s="309"/>
      <c r="LXV163" s="309"/>
      <c r="LXW163" s="309"/>
      <c r="LXX163" s="309"/>
      <c r="LXY163" s="309"/>
      <c r="LXZ163" s="309"/>
      <c r="LYA163" s="309"/>
      <c r="LYB163" s="309"/>
      <c r="LYC163" s="309"/>
      <c r="LYD163" s="309"/>
      <c r="LYE163" s="309"/>
      <c r="LYF163" s="309"/>
      <c r="LYG163" s="309"/>
      <c r="LYH163" s="309"/>
      <c r="LYI163" s="309"/>
      <c r="LYJ163" s="309"/>
      <c r="LYK163" s="309"/>
      <c r="LYL163" s="309"/>
      <c r="LYM163" s="309"/>
      <c r="LYN163" s="309"/>
      <c r="LYO163" s="309"/>
      <c r="LYP163" s="309"/>
      <c r="LYQ163" s="309"/>
      <c r="LYR163" s="309"/>
      <c r="LYS163" s="309"/>
      <c r="LYT163" s="309"/>
      <c r="LYU163" s="309"/>
      <c r="LYV163" s="309"/>
      <c r="LYW163" s="309"/>
      <c r="LYX163" s="309"/>
      <c r="LYY163" s="309"/>
      <c r="LYZ163" s="309"/>
      <c r="LZA163" s="309"/>
      <c r="LZB163" s="309"/>
      <c r="LZC163" s="309"/>
      <c r="LZD163" s="309"/>
      <c r="LZE163" s="309"/>
      <c r="LZF163" s="309"/>
      <c r="LZG163" s="309"/>
      <c r="LZH163" s="309"/>
      <c r="LZI163" s="309"/>
      <c r="LZJ163" s="309"/>
      <c r="LZK163" s="309"/>
      <c r="LZL163" s="309"/>
      <c r="LZM163" s="309"/>
      <c r="LZN163" s="309"/>
      <c r="LZO163" s="309"/>
      <c r="LZP163" s="309"/>
      <c r="LZQ163" s="309"/>
      <c r="LZR163" s="309"/>
      <c r="LZS163" s="309"/>
      <c r="LZT163" s="309"/>
      <c r="LZU163" s="309"/>
      <c r="LZV163" s="309"/>
      <c r="LZW163" s="309"/>
      <c r="LZX163" s="309"/>
      <c r="LZY163" s="309"/>
      <c r="LZZ163" s="309"/>
      <c r="MAA163" s="309"/>
      <c r="MAB163" s="309"/>
      <c r="MAC163" s="309"/>
      <c r="MAD163" s="309"/>
      <c r="MAE163" s="309"/>
      <c r="MAF163" s="309"/>
      <c r="MAG163" s="309"/>
      <c r="MAH163" s="309"/>
      <c r="MAI163" s="309"/>
      <c r="MAJ163" s="309"/>
      <c r="MAK163" s="309"/>
      <c r="MAL163" s="309"/>
      <c r="MAM163" s="309"/>
      <c r="MAN163" s="309"/>
      <c r="MAO163" s="309"/>
      <c r="MAP163" s="309"/>
      <c r="MAQ163" s="309"/>
      <c r="MAR163" s="309"/>
      <c r="MAS163" s="309"/>
      <c r="MAT163" s="309"/>
      <c r="MAU163" s="309"/>
      <c r="MAV163" s="309"/>
      <c r="MAW163" s="309"/>
      <c r="MAX163" s="309"/>
      <c r="MAY163" s="309"/>
      <c r="MAZ163" s="309"/>
      <c r="MBA163" s="309"/>
      <c r="MBB163" s="309"/>
      <c r="MBC163" s="309"/>
      <c r="MBD163" s="309"/>
      <c r="MBE163" s="309"/>
      <c r="MBF163" s="309"/>
      <c r="MBG163" s="309"/>
      <c r="MBH163" s="309"/>
      <c r="MBI163" s="309"/>
      <c r="MBJ163" s="309"/>
      <c r="MBK163" s="309"/>
      <c r="MBL163" s="309"/>
      <c r="MBM163" s="309"/>
      <c r="MBN163" s="309"/>
      <c r="MBO163" s="309"/>
      <c r="MBP163" s="309"/>
      <c r="MBQ163" s="309"/>
      <c r="MBR163" s="309"/>
      <c r="MBS163" s="309"/>
      <c r="MBT163" s="309"/>
      <c r="MBU163" s="309"/>
      <c r="MBV163" s="309"/>
      <c r="MBW163" s="309"/>
      <c r="MBX163" s="309"/>
      <c r="MBY163" s="309"/>
      <c r="MBZ163" s="309"/>
      <c r="MCA163" s="309"/>
      <c r="MCB163" s="309"/>
      <c r="MCC163" s="309"/>
      <c r="MCD163" s="309"/>
      <c r="MCE163" s="309"/>
      <c r="MCF163" s="309"/>
      <c r="MCG163" s="309"/>
      <c r="MCH163" s="309"/>
      <c r="MCI163" s="309"/>
      <c r="MCJ163" s="309"/>
      <c r="MCK163" s="309"/>
      <c r="MCL163" s="309"/>
      <c r="MCM163" s="309"/>
      <c r="MCN163" s="309"/>
      <c r="MCO163" s="309"/>
      <c r="MCP163" s="309"/>
      <c r="MCQ163" s="309"/>
      <c r="MCR163" s="309"/>
      <c r="MCS163" s="309"/>
      <c r="MCT163" s="309"/>
      <c r="MCU163" s="309"/>
      <c r="MCV163" s="309"/>
      <c r="MCW163" s="309"/>
      <c r="MCX163" s="309"/>
      <c r="MCY163" s="309"/>
      <c r="MCZ163" s="309"/>
      <c r="MDA163" s="309"/>
      <c r="MDB163" s="309"/>
      <c r="MDC163" s="309"/>
      <c r="MDD163" s="309"/>
      <c r="MDE163" s="309"/>
      <c r="MDF163" s="309"/>
      <c r="MDG163" s="309"/>
      <c r="MDH163" s="309"/>
      <c r="MDI163" s="309"/>
      <c r="MDJ163" s="309"/>
      <c r="MDK163" s="309"/>
      <c r="MDL163" s="309"/>
      <c r="MDM163" s="309"/>
      <c r="MDN163" s="309"/>
      <c r="MDO163" s="309"/>
      <c r="MDP163" s="309"/>
      <c r="MDQ163" s="309"/>
      <c r="MDR163" s="309"/>
      <c r="MDS163" s="309"/>
      <c r="MDT163" s="309"/>
      <c r="MDU163" s="309"/>
      <c r="MDV163" s="309"/>
      <c r="MDW163" s="309"/>
      <c r="MDX163" s="309"/>
      <c r="MDY163" s="309"/>
      <c r="MDZ163" s="309"/>
      <c r="MEA163" s="309"/>
      <c r="MEB163" s="309"/>
      <c r="MEC163" s="309"/>
      <c r="MED163" s="309"/>
      <c r="MEE163" s="309"/>
      <c r="MEF163" s="309"/>
      <c r="MEG163" s="309"/>
      <c r="MEH163" s="309"/>
      <c r="MEI163" s="309"/>
      <c r="MEJ163" s="309"/>
      <c r="MEK163" s="309"/>
      <c r="MEL163" s="309"/>
      <c r="MEM163" s="309"/>
      <c r="MEN163" s="309"/>
      <c r="MEO163" s="309"/>
      <c r="MEP163" s="309"/>
      <c r="MEQ163" s="309"/>
      <c r="MER163" s="309"/>
      <c r="MES163" s="309"/>
      <c r="MET163" s="309"/>
      <c r="MEU163" s="309"/>
      <c r="MEV163" s="309"/>
      <c r="MEW163" s="309"/>
      <c r="MEX163" s="309"/>
      <c r="MEY163" s="309"/>
      <c r="MEZ163" s="309"/>
      <c r="MFA163" s="309"/>
      <c r="MFB163" s="309"/>
      <c r="MFC163" s="309"/>
      <c r="MFD163" s="309"/>
      <c r="MFE163" s="309"/>
      <c r="MFF163" s="309"/>
      <c r="MFG163" s="309"/>
      <c r="MFH163" s="309"/>
      <c r="MFI163" s="309"/>
      <c r="MFJ163" s="309"/>
      <c r="MFK163" s="309"/>
      <c r="MFL163" s="309"/>
      <c r="MFM163" s="309"/>
      <c r="MFN163" s="309"/>
      <c r="MFO163" s="309"/>
      <c r="MFP163" s="309"/>
      <c r="MFQ163" s="309"/>
      <c r="MFR163" s="309"/>
      <c r="MFS163" s="309"/>
      <c r="MFT163" s="309"/>
      <c r="MFU163" s="309"/>
      <c r="MFV163" s="309"/>
      <c r="MFW163" s="309"/>
      <c r="MFX163" s="309"/>
      <c r="MFY163" s="309"/>
      <c r="MFZ163" s="309"/>
      <c r="MGA163" s="309"/>
      <c r="MGB163" s="309"/>
      <c r="MGC163" s="309"/>
      <c r="MGD163" s="309"/>
      <c r="MGE163" s="309"/>
      <c r="MGF163" s="309"/>
      <c r="MGG163" s="309"/>
      <c r="MGH163" s="309"/>
      <c r="MGI163" s="309"/>
      <c r="MGJ163" s="309"/>
      <c r="MGK163" s="309"/>
      <c r="MGL163" s="309"/>
      <c r="MGM163" s="309"/>
      <c r="MGN163" s="309"/>
      <c r="MGO163" s="309"/>
      <c r="MGP163" s="309"/>
      <c r="MGQ163" s="309"/>
      <c r="MGR163" s="309"/>
      <c r="MGS163" s="309"/>
      <c r="MGT163" s="309"/>
      <c r="MGU163" s="309"/>
      <c r="MGV163" s="309"/>
      <c r="MGW163" s="309"/>
      <c r="MGX163" s="309"/>
      <c r="MGY163" s="309"/>
      <c r="MGZ163" s="309"/>
      <c r="MHA163" s="309"/>
      <c r="MHB163" s="309"/>
      <c r="MHC163" s="309"/>
      <c r="MHD163" s="309"/>
      <c r="MHE163" s="309"/>
      <c r="MHF163" s="309"/>
      <c r="MHG163" s="309"/>
      <c r="MHH163" s="309"/>
      <c r="MHI163" s="309"/>
      <c r="MHJ163" s="309"/>
      <c r="MHK163" s="309"/>
      <c r="MHL163" s="309"/>
      <c r="MHM163" s="309"/>
      <c r="MHN163" s="309"/>
      <c r="MHO163" s="309"/>
      <c r="MHP163" s="309"/>
      <c r="MHQ163" s="309"/>
      <c r="MHR163" s="309"/>
      <c r="MHS163" s="309"/>
      <c r="MHT163" s="309"/>
      <c r="MHU163" s="309"/>
      <c r="MHV163" s="309"/>
      <c r="MHW163" s="309"/>
      <c r="MHX163" s="309"/>
      <c r="MHY163" s="309"/>
      <c r="MHZ163" s="309"/>
      <c r="MIA163" s="309"/>
      <c r="MIB163" s="309"/>
      <c r="MIC163" s="309"/>
      <c r="MID163" s="309"/>
      <c r="MIE163" s="309"/>
      <c r="MIF163" s="309"/>
      <c r="MIG163" s="309"/>
      <c r="MIH163" s="309"/>
      <c r="MII163" s="309"/>
      <c r="MIJ163" s="309"/>
      <c r="MIK163" s="309"/>
      <c r="MIL163" s="309"/>
      <c r="MIM163" s="309"/>
      <c r="MIN163" s="309"/>
      <c r="MIO163" s="309"/>
      <c r="MIP163" s="309"/>
      <c r="MIQ163" s="309"/>
      <c r="MIR163" s="309"/>
      <c r="MIS163" s="309"/>
      <c r="MIT163" s="309"/>
      <c r="MIU163" s="309"/>
      <c r="MIV163" s="309"/>
      <c r="MIW163" s="309"/>
      <c r="MIX163" s="309"/>
      <c r="MIY163" s="309"/>
      <c r="MIZ163" s="309"/>
      <c r="MJA163" s="309"/>
      <c r="MJB163" s="309"/>
      <c r="MJC163" s="309"/>
      <c r="MJD163" s="309"/>
      <c r="MJE163" s="309"/>
      <c r="MJF163" s="309"/>
      <c r="MJG163" s="309"/>
      <c r="MJH163" s="309"/>
      <c r="MJI163" s="309"/>
      <c r="MJJ163" s="309"/>
      <c r="MJK163" s="309"/>
      <c r="MJL163" s="309"/>
      <c r="MJM163" s="309"/>
      <c r="MJN163" s="309"/>
      <c r="MJO163" s="309"/>
      <c r="MJP163" s="309"/>
      <c r="MJQ163" s="309"/>
      <c r="MJR163" s="309"/>
      <c r="MJS163" s="309"/>
      <c r="MJT163" s="309"/>
      <c r="MJU163" s="309"/>
      <c r="MJV163" s="309"/>
      <c r="MJW163" s="309"/>
      <c r="MJX163" s="309"/>
      <c r="MJY163" s="309"/>
      <c r="MJZ163" s="309"/>
      <c r="MKA163" s="309"/>
      <c r="MKB163" s="309"/>
      <c r="MKC163" s="309"/>
      <c r="MKD163" s="309"/>
      <c r="MKE163" s="309"/>
      <c r="MKF163" s="309"/>
      <c r="MKG163" s="309"/>
      <c r="MKH163" s="309"/>
      <c r="MKI163" s="309"/>
      <c r="MKJ163" s="309"/>
      <c r="MKK163" s="309"/>
      <c r="MKL163" s="309"/>
      <c r="MKM163" s="309"/>
      <c r="MKN163" s="309"/>
      <c r="MKO163" s="309"/>
      <c r="MKP163" s="309"/>
      <c r="MKQ163" s="309"/>
      <c r="MKR163" s="309"/>
      <c r="MKS163" s="309"/>
      <c r="MKT163" s="309"/>
      <c r="MKU163" s="309"/>
      <c r="MKV163" s="309"/>
      <c r="MKW163" s="309"/>
      <c r="MKX163" s="309"/>
      <c r="MKY163" s="309"/>
      <c r="MKZ163" s="309"/>
      <c r="MLA163" s="309"/>
      <c r="MLB163" s="309"/>
      <c r="MLC163" s="309"/>
      <c r="MLD163" s="309"/>
      <c r="MLE163" s="309"/>
      <c r="MLF163" s="309"/>
      <c r="MLG163" s="309"/>
      <c r="MLH163" s="309"/>
      <c r="MLI163" s="309"/>
      <c r="MLJ163" s="309"/>
      <c r="MLK163" s="309"/>
      <c r="MLL163" s="309"/>
      <c r="MLM163" s="309"/>
      <c r="MLN163" s="309"/>
      <c r="MLO163" s="309"/>
      <c r="MLP163" s="309"/>
      <c r="MLQ163" s="309"/>
      <c r="MLR163" s="309"/>
      <c r="MLS163" s="309"/>
      <c r="MLT163" s="309"/>
      <c r="MLU163" s="309"/>
      <c r="MLV163" s="309"/>
      <c r="MLW163" s="309"/>
      <c r="MLX163" s="309"/>
      <c r="MLY163" s="309"/>
      <c r="MLZ163" s="309"/>
      <c r="MMA163" s="309"/>
      <c r="MMB163" s="309"/>
      <c r="MMC163" s="309"/>
      <c r="MMD163" s="309"/>
      <c r="MME163" s="309"/>
      <c r="MMF163" s="309"/>
      <c r="MMG163" s="309"/>
      <c r="MMH163" s="309"/>
      <c r="MMI163" s="309"/>
      <c r="MMJ163" s="309"/>
      <c r="MMK163" s="309"/>
      <c r="MML163" s="309"/>
      <c r="MMM163" s="309"/>
      <c r="MMN163" s="309"/>
      <c r="MMO163" s="309"/>
      <c r="MMP163" s="309"/>
      <c r="MMQ163" s="309"/>
      <c r="MMR163" s="309"/>
      <c r="MMS163" s="309"/>
      <c r="MMT163" s="309"/>
      <c r="MMU163" s="309"/>
      <c r="MMV163" s="309"/>
      <c r="MMW163" s="309"/>
      <c r="MMX163" s="309"/>
      <c r="MMY163" s="309"/>
      <c r="MMZ163" s="309"/>
      <c r="MNA163" s="309"/>
      <c r="MNB163" s="309"/>
      <c r="MNC163" s="309"/>
      <c r="MND163" s="309"/>
      <c r="MNE163" s="309"/>
      <c r="MNF163" s="309"/>
      <c r="MNG163" s="309"/>
      <c r="MNH163" s="309"/>
      <c r="MNI163" s="309"/>
      <c r="MNJ163" s="309"/>
      <c r="MNK163" s="309"/>
      <c r="MNL163" s="309"/>
      <c r="MNM163" s="309"/>
      <c r="MNN163" s="309"/>
      <c r="MNO163" s="309"/>
      <c r="MNP163" s="309"/>
      <c r="MNQ163" s="309"/>
      <c r="MNR163" s="309"/>
      <c r="MNS163" s="309"/>
      <c r="MNT163" s="309"/>
      <c r="MNU163" s="309"/>
      <c r="MNV163" s="309"/>
      <c r="MNW163" s="309"/>
      <c r="MNX163" s="309"/>
      <c r="MNY163" s="309"/>
      <c r="MNZ163" s="309"/>
      <c r="MOA163" s="309"/>
      <c r="MOB163" s="309"/>
      <c r="MOC163" s="309"/>
      <c r="MOD163" s="309"/>
      <c r="MOE163" s="309"/>
      <c r="MOF163" s="309"/>
      <c r="MOG163" s="309"/>
      <c r="MOH163" s="309"/>
      <c r="MOI163" s="309"/>
      <c r="MOJ163" s="309"/>
      <c r="MOK163" s="309"/>
      <c r="MOL163" s="309"/>
      <c r="MOM163" s="309"/>
      <c r="MON163" s="309"/>
      <c r="MOO163" s="309"/>
      <c r="MOP163" s="309"/>
      <c r="MOQ163" s="309"/>
      <c r="MOR163" s="309"/>
      <c r="MOS163" s="309"/>
      <c r="MOT163" s="309"/>
      <c r="MOU163" s="309"/>
      <c r="MOV163" s="309"/>
      <c r="MOW163" s="309"/>
      <c r="MOX163" s="309"/>
      <c r="MOY163" s="309"/>
      <c r="MOZ163" s="309"/>
      <c r="MPA163" s="309"/>
      <c r="MPB163" s="309"/>
      <c r="MPC163" s="309"/>
      <c r="MPD163" s="309"/>
      <c r="MPE163" s="309"/>
      <c r="MPF163" s="309"/>
      <c r="MPG163" s="309"/>
      <c r="MPH163" s="309"/>
      <c r="MPI163" s="309"/>
      <c r="MPJ163" s="309"/>
      <c r="MPK163" s="309"/>
      <c r="MPL163" s="309"/>
      <c r="MPM163" s="309"/>
      <c r="MPN163" s="309"/>
      <c r="MPO163" s="309"/>
      <c r="MPP163" s="309"/>
      <c r="MPQ163" s="309"/>
      <c r="MPR163" s="309"/>
      <c r="MPS163" s="309"/>
      <c r="MPT163" s="309"/>
      <c r="MPU163" s="309"/>
      <c r="MPV163" s="309"/>
      <c r="MPW163" s="309"/>
      <c r="MPX163" s="309"/>
      <c r="MPY163" s="309"/>
      <c r="MPZ163" s="309"/>
      <c r="MQA163" s="309"/>
      <c r="MQB163" s="309"/>
      <c r="MQC163" s="309"/>
      <c r="MQD163" s="309"/>
      <c r="MQE163" s="309"/>
      <c r="MQF163" s="309"/>
      <c r="MQG163" s="309"/>
      <c r="MQH163" s="309"/>
      <c r="MQI163" s="309"/>
      <c r="MQJ163" s="309"/>
      <c r="MQK163" s="309"/>
      <c r="MQL163" s="309"/>
      <c r="MQM163" s="309"/>
      <c r="MQN163" s="309"/>
      <c r="MQO163" s="309"/>
      <c r="MQP163" s="309"/>
      <c r="MQQ163" s="309"/>
      <c r="MQR163" s="309"/>
      <c r="MQS163" s="309"/>
      <c r="MQT163" s="309"/>
      <c r="MQU163" s="309"/>
      <c r="MQV163" s="309"/>
      <c r="MQW163" s="309"/>
      <c r="MQX163" s="309"/>
      <c r="MQY163" s="309"/>
      <c r="MQZ163" s="309"/>
      <c r="MRA163" s="309"/>
      <c r="MRB163" s="309"/>
      <c r="MRC163" s="309"/>
      <c r="MRD163" s="309"/>
      <c r="MRE163" s="309"/>
      <c r="MRF163" s="309"/>
      <c r="MRG163" s="309"/>
      <c r="MRH163" s="309"/>
      <c r="MRI163" s="309"/>
      <c r="MRJ163" s="309"/>
      <c r="MRK163" s="309"/>
      <c r="MRL163" s="309"/>
      <c r="MRM163" s="309"/>
      <c r="MRN163" s="309"/>
      <c r="MRO163" s="309"/>
      <c r="MRP163" s="309"/>
      <c r="MRQ163" s="309"/>
      <c r="MRR163" s="309"/>
      <c r="MRS163" s="309"/>
      <c r="MRT163" s="309"/>
      <c r="MRU163" s="309"/>
      <c r="MRV163" s="309"/>
      <c r="MRW163" s="309"/>
      <c r="MRX163" s="309"/>
      <c r="MRY163" s="309"/>
      <c r="MRZ163" s="309"/>
      <c r="MSA163" s="309"/>
      <c r="MSB163" s="309"/>
      <c r="MSC163" s="309"/>
      <c r="MSD163" s="309"/>
      <c r="MSE163" s="309"/>
      <c r="MSF163" s="309"/>
      <c r="MSG163" s="309"/>
      <c r="MSH163" s="309"/>
      <c r="MSI163" s="309"/>
      <c r="MSJ163" s="309"/>
      <c r="MSK163" s="309"/>
      <c r="MSL163" s="309"/>
      <c r="MSM163" s="309"/>
      <c r="MSN163" s="309"/>
      <c r="MSO163" s="309"/>
      <c r="MSP163" s="309"/>
      <c r="MSQ163" s="309"/>
      <c r="MSR163" s="309"/>
      <c r="MSS163" s="309"/>
      <c r="MST163" s="309"/>
      <c r="MSU163" s="309"/>
      <c r="MSV163" s="309"/>
      <c r="MSW163" s="309"/>
      <c r="MSX163" s="309"/>
      <c r="MSY163" s="309"/>
      <c r="MSZ163" s="309"/>
      <c r="MTA163" s="309"/>
      <c r="MTB163" s="309"/>
      <c r="MTC163" s="309"/>
      <c r="MTD163" s="309"/>
      <c r="MTE163" s="309"/>
      <c r="MTF163" s="309"/>
      <c r="MTG163" s="309"/>
      <c r="MTH163" s="309"/>
      <c r="MTI163" s="309"/>
      <c r="MTJ163" s="309"/>
      <c r="MTK163" s="309"/>
      <c r="MTL163" s="309"/>
      <c r="MTM163" s="309"/>
      <c r="MTN163" s="309"/>
      <c r="MTO163" s="309"/>
      <c r="MTP163" s="309"/>
      <c r="MTQ163" s="309"/>
      <c r="MTR163" s="309"/>
      <c r="MTS163" s="309"/>
      <c r="MTT163" s="309"/>
      <c r="MTU163" s="309"/>
      <c r="MTV163" s="309"/>
      <c r="MTW163" s="309"/>
      <c r="MTX163" s="309"/>
      <c r="MTY163" s="309"/>
      <c r="MTZ163" s="309"/>
      <c r="MUA163" s="309"/>
      <c r="MUB163" s="309"/>
      <c r="MUC163" s="309"/>
      <c r="MUD163" s="309"/>
      <c r="MUE163" s="309"/>
      <c r="MUF163" s="309"/>
      <c r="MUG163" s="309"/>
      <c r="MUH163" s="309"/>
      <c r="MUI163" s="309"/>
      <c r="MUJ163" s="309"/>
      <c r="MUK163" s="309"/>
      <c r="MUL163" s="309"/>
      <c r="MUM163" s="309"/>
      <c r="MUN163" s="309"/>
      <c r="MUO163" s="309"/>
      <c r="MUP163" s="309"/>
      <c r="MUQ163" s="309"/>
      <c r="MUR163" s="309"/>
      <c r="MUS163" s="309"/>
      <c r="MUT163" s="309"/>
      <c r="MUU163" s="309"/>
      <c r="MUV163" s="309"/>
      <c r="MUW163" s="309"/>
      <c r="MUX163" s="309"/>
      <c r="MUY163" s="309"/>
      <c r="MUZ163" s="309"/>
      <c r="MVA163" s="309"/>
      <c r="MVB163" s="309"/>
      <c r="MVC163" s="309"/>
      <c r="MVD163" s="309"/>
      <c r="MVE163" s="309"/>
      <c r="MVF163" s="309"/>
      <c r="MVG163" s="309"/>
      <c r="MVH163" s="309"/>
      <c r="MVI163" s="309"/>
      <c r="MVJ163" s="309"/>
      <c r="MVK163" s="309"/>
      <c r="MVL163" s="309"/>
      <c r="MVM163" s="309"/>
      <c r="MVN163" s="309"/>
      <c r="MVO163" s="309"/>
      <c r="MVP163" s="309"/>
      <c r="MVQ163" s="309"/>
      <c r="MVR163" s="309"/>
      <c r="MVS163" s="309"/>
      <c r="MVT163" s="309"/>
      <c r="MVU163" s="309"/>
      <c r="MVV163" s="309"/>
      <c r="MVW163" s="309"/>
      <c r="MVX163" s="309"/>
      <c r="MVY163" s="309"/>
      <c r="MVZ163" s="309"/>
      <c r="MWA163" s="309"/>
      <c r="MWB163" s="309"/>
      <c r="MWC163" s="309"/>
      <c r="MWD163" s="309"/>
      <c r="MWE163" s="309"/>
      <c r="MWF163" s="309"/>
      <c r="MWG163" s="309"/>
      <c r="MWH163" s="309"/>
      <c r="MWI163" s="309"/>
      <c r="MWJ163" s="309"/>
      <c r="MWK163" s="309"/>
      <c r="MWL163" s="309"/>
      <c r="MWM163" s="309"/>
      <c r="MWN163" s="309"/>
      <c r="MWO163" s="309"/>
      <c r="MWP163" s="309"/>
      <c r="MWQ163" s="309"/>
      <c r="MWR163" s="309"/>
      <c r="MWS163" s="309"/>
      <c r="MWT163" s="309"/>
      <c r="MWU163" s="309"/>
      <c r="MWV163" s="309"/>
      <c r="MWW163" s="309"/>
      <c r="MWX163" s="309"/>
      <c r="MWY163" s="309"/>
      <c r="MWZ163" s="309"/>
      <c r="MXA163" s="309"/>
      <c r="MXB163" s="309"/>
      <c r="MXC163" s="309"/>
      <c r="MXD163" s="309"/>
      <c r="MXE163" s="309"/>
      <c r="MXF163" s="309"/>
      <c r="MXG163" s="309"/>
      <c r="MXH163" s="309"/>
      <c r="MXI163" s="309"/>
      <c r="MXJ163" s="309"/>
      <c r="MXK163" s="309"/>
      <c r="MXL163" s="309"/>
      <c r="MXM163" s="309"/>
      <c r="MXN163" s="309"/>
      <c r="MXO163" s="309"/>
      <c r="MXP163" s="309"/>
      <c r="MXQ163" s="309"/>
      <c r="MXR163" s="309"/>
      <c r="MXS163" s="309"/>
      <c r="MXT163" s="309"/>
      <c r="MXU163" s="309"/>
      <c r="MXV163" s="309"/>
      <c r="MXW163" s="309"/>
      <c r="MXX163" s="309"/>
      <c r="MXY163" s="309"/>
      <c r="MXZ163" s="309"/>
      <c r="MYA163" s="309"/>
      <c r="MYB163" s="309"/>
      <c r="MYC163" s="309"/>
      <c r="MYD163" s="309"/>
      <c r="MYE163" s="309"/>
      <c r="MYF163" s="309"/>
      <c r="MYG163" s="309"/>
      <c r="MYH163" s="309"/>
      <c r="MYI163" s="309"/>
      <c r="MYJ163" s="309"/>
      <c r="MYK163" s="309"/>
      <c r="MYL163" s="309"/>
      <c r="MYM163" s="309"/>
      <c r="MYN163" s="309"/>
      <c r="MYO163" s="309"/>
      <c r="MYP163" s="309"/>
      <c r="MYQ163" s="309"/>
      <c r="MYR163" s="309"/>
      <c r="MYS163" s="309"/>
      <c r="MYT163" s="309"/>
      <c r="MYU163" s="309"/>
      <c r="MYV163" s="309"/>
      <c r="MYW163" s="309"/>
      <c r="MYX163" s="309"/>
      <c r="MYY163" s="309"/>
      <c r="MYZ163" s="309"/>
      <c r="MZA163" s="309"/>
      <c r="MZB163" s="309"/>
      <c r="MZC163" s="309"/>
      <c r="MZD163" s="309"/>
      <c r="MZE163" s="309"/>
      <c r="MZF163" s="309"/>
      <c r="MZG163" s="309"/>
      <c r="MZH163" s="309"/>
      <c r="MZI163" s="309"/>
      <c r="MZJ163" s="309"/>
      <c r="MZK163" s="309"/>
      <c r="MZL163" s="309"/>
      <c r="MZM163" s="309"/>
      <c r="MZN163" s="309"/>
      <c r="MZO163" s="309"/>
      <c r="MZP163" s="309"/>
      <c r="MZQ163" s="309"/>
      <c r="MZR163" s="309"/>
      <c r="MZS163" s="309"/>
      <c r="MZT163" s="309"/>
      <c r="MZU163" s="309"/>
      <c r="MZV163" s="309"/>
      <c r="MZW163" s="309"/>
      <c r="MZX163" s="309"/>
      <c r="MZY163" s="309"/>
      <c r="MZZ163" s="309"/>
      <c r="NAA163" s="309"/>
      <c r="NAB163" s="309"/>
      <c r="NAC163" s="309"/>
      <c r="NAD163" s="309"/>
      <c r="NAE163" s="309"/>
      <c r="NAF163" s="309"/>
      <c r="NAG163" s="309"/>
      <c r="NAH163" s="309"/>
      <c r="NAI163" s="309"/>
      <c r="NAJ163" s="309"/>
      <c r="NAK163" s="309"/>
      <c r="NAL163" s="309"/>
      <c r="NAM163" s="309"/>
      <c r="NAN163" s="309"/>
      <c r="NAO163" s="309"/>
      <c r="NAP163" s="309"/>
      <c r="NAQ163" s="309"/>
      <c r="NAR163" s="309"/>
      <c r="NAS163" s="309"/>
      <c r="NAT163" s="309"/>
      <c r="NAU163" s="309"/>
      <c r="NAV163" s="309"/>
      <c r="NAW163" s="309"/>
      <c r="NAX163" s="309"/>
      <c r="NAY163" s="309"/>
      <c r="NAZ163" s="309"/>
      <c r="NBA163" s="309"/>
      <c r="NBB163" s="309"/>
      <c r="NBC163" s="309"/>
      <c r="NBD163" s="309"/>
      <c r="NBE163" s="309"/>
      <c r="NBF163" s="309"/>
      <c r="NBG163" s="309"/>
      <c r="NBH163" s="309"/>
      <c r="NBI163" s="309"/>
      <c r="NBJ163" s="309"/>
      <c r="NBK163" s="309"/>
      <c r="NBL163" s="309"/>
      <c r="NBM163" s="309"/>
      <c r="NBN163" s="309"/>
      <c r="NBO163" s="309"/>
      <c r="NBP163" s="309"/>
      <c r="NBQ163" s="309"/>
      <c r="NBR163" s="309"/>
      <c r="NBS163" s="309"/>
      <c r="NBT163" s="309"/>
      <c r="NBU163" s="309"/>
      <c r="NBV163" s="309"/>
      <c r="NBW163" s="309"/>
      <c r="NBX163" s="309"/>
      <c r="NBY163" s="309"/>
      <c r="NBZ163" s="309"/>
      <c r="NCA163" s="309"/>
      <c r="NCB163" s="309"/>
      <c r="NCC163" s="309"/>
      <c r="NCD163" s="309"/>
      <c r="NCE163" s="309"/>
      <c r="NCF163" s="309"/>
      <c r="NCG163" s="309"/>
      <c r="NCH163" s="309"/>
      <c r="NCI163" s="309"/>
      <c r="NCJ163" s="309"/>
      <c r="NCK163" s="309"/>
      <c r="NCL163" s="309"/>
      <c r="NCM163" s="309"/>
      <c r="NCN163" s="309"/>
      <c r="NCO163" s="309"/>
      <c r="NCP163" s="309"/>
      <c r="NCQ163" s="309"/>
      <c r="NCR163" s="309"/>
      <c r="NCS163" s="309"/>
      <c r="NCT163" s="309"/>
      <c r="NCU163" s="309"/>
      <c r="NCV163" s="309"/>
      <c r="NCW163" s="309"/>
      <c r="NCX163" s="309"/>
      <c r="NCY163" s="309"/>
      <c r="NCZ163" s="309"/>
      <c r="NDA163" s="309"/>
      <c r="NDB163" s="309"/>
      <c r="NDC163" s="309"/>
      <c r="NDD163" s="309"/>
      <c r="NDE163" s="309"/>
      <c r="NDF163" s="309"/>
      <c r="NDG163" s="309"/>
      <c r="NDH163" s="309"/>
      <c r="NDI163" s="309"/>
      <c r="NDJ163" s="309"/>
      <c r="NDK163" s="309"/>
      <c r="NDL163" s="309"/>
      <c r="NDM163" s="309"/>
      <c r="NDN163" s="309"/>
      <c r="NDO163" s="309"/>
      <c r="NDP163" s="309"/>
      <c r="NDQ163" s="309"/>
      <c r="NDR163" s="309"/>
      <c r="NDS163" s="309"/>
      <c r="NDT163" s="309"/>
      <c r="NDU163" s="309"/>
      <c r="NDV163" s="309"/>
      <c r="NDW163" s="309"/>
      <c r="NDX163" s="309"/>
      <c r="NDY163" s="309"/>
      <c r="NDZ163" s="309"/>
      <c r="NEA163" s="309"/>
      <c r="NEB163" s="309"/>
      <c r="NEC163" s="309"/>
      <c r="NED163" s="309"/>
      <c r="NEE163" s="309"/>
      <c r="NEF163" s="309"/>
      <c r="NEG163" s="309"/>
      <c r="NEH163" s="309"/>
      <c r="NEI163" s="309"/>
      <c r="NEJ163" s="309"/>
      <c r="NEK163" s="309"/>
      <c r="NEL163" s="309"/>
      <c r="NEM163" s="309"/>
      <c r="NEN163" s="309"/>
      <c r="NEO163" s="309"/>
      <c r="NEP163" s="309"/>
      <c r="NEQ163" s="309"/>
      <c r="NER163" s="309"/>
      <c r="NES163" s="309"/>
      <c r="NET163" s="309"/>
      <c r="NEU163" s="309"/>
      <c r="NEV163" s="309"/>
      <c r="NEW163" s="309"/>
      <c r="NEX163" s="309"/>
      <c r="NEY163" s="309"/>
      <c r="NEZ163" s="309"/>
      <c r="NFA163" s="309"/>
      <c r="NFB163" s="309"/>
      <c r="NFC163" s="309"/>
      <c r="NFD163" s="309"/>
      <c r="NFE163" s="309"/>
      <c r="NFF163" s="309"/>
      <c r="NFG163" s="309"/>
      <c r="NFH163" s="309"/>
      <c r="NFI163" s="309"/>
      <c r="NFJ163" s="309"/>
      <c r="NFK163" s="309"/>
      <c r="NFL163" s="309"/>
      <c r="NFM163" s="309"/>
      <c r="NFN163" s="309"/>
      <c r="NFO163" s="309"/>
      <c r="NFP163" s="309"/>
      <c r="NFQ163" s="309"/>
      <c r="NFR163" s="309"/>
      <c r="NFS163" s="309"/>
      <c r="NFT163" s="309"/>
      <c r="NFU163" s="309"/>
      <c r="NFV163" s="309"/>
      <c r="NFW163" s="309"/>
      <c r="NFX163" s="309"/>
      <c r="NFY163" s="309"/>
      <c r="NFZ163" s="309"/>
      <c r="NGA163" s="309"/>
      <c r="NGB163" s="309"/>
      <c r="NGC163" s="309"/>
      <c r="NGD163" s="309"/>
      <c r="NGE163" s="309"/>
      <c r="NGF163" s="309"/>
      <c r="NGG163" s="309"/>
      <c r="NGH163" s="309"/>
      <c r="NGI163" s="309"/>
      <c r="NGJ163" s="309"/>
      <c r="NGK163" s="309"/>
      <c r="NGL163" s="309"/>
      <c r="NGM163" s="309"/>
      <c r="NGN163" s="309"/>
      <c r="NGO163" s="309"/>
      <c r="NGP163" s="309"/>
      <c r="NGQ163" s="309"/>
      <c r="NGR163" s="309"/>
      <c r="NGS163" s="309"/>
      <c r="NGT163" s="309"/>
      <c r="NGU163" s="309"/>
      <c r="NGV163" s="309"/>
      <c r="NGW163" s="309"/>
      <c r="NGX163" s="309"/>
      <c r="NGY163" s="309"/>
      <c r="NGZ163" s="309"/>
      <c r="NHA163" s="309"/>
      <c r="NHB163" s="309"/>
      <c r="NHC163" s="309"/>
      <c r="NHD163" s="309"/>
      <c r="NHE163" s="309"/>
      <c r="NHF163" s="309"/>
      <c r="NHG163" s="309"/>
      <c r="NHH163" s="309"/>
      <c r="NHI163" s="309"/>
      <c r="NHJ163" s="309"/>
      <c r="NHK163" s="309"/>
      <c r="NHL163" s="309"/>
      <c r="NHM163" s="309"/>
      <c r="NHN163" s="309"/>
      <c r="NHO163" s="309"/>
      <c r="NHP163" s="309"/>
      <c r="NHQ163" s="309"/>
      <c r="NHR163" s="309"/>
      <c r="NHS163" s="309"/>
      <c r="NHT163" s="309"/>
      <c r="NHU163" s="309"/>
      <c r="NHV163" s="309"/>
      <c r="NHW163" s="309"/>
      <c r="NHX163" s="309"/>
      <c r="NHY163" s="309"/>
      <c r="NHZ163" s="309"/>
      <c r="NIA163" s="309"/>
      <c r="NIB163" s="309"/>
      <c r="NIC163" s="309"/>
      <c r="NID163" s="309"/>
      <c r="NIE163" s="309"/>
      <c r="NIF163" s="309"/>
      <c r="NIG163" s="309"/>
      <c r="NIH163" s="309"/>
      <c r="NII163" s="309"/>
      <c r="NIJ163" s="309"/>
      <c r="NIK163" s="309"/>
      <c r="NIL163" s="309"/>
      <c r="NIM163" s="309"/>
      <c r="NIN163" s="309"/>
      <c r="NIO163" s="309"/>
      <c r="NIP163" s="309"/>
      <c r="NIQ163" s="309"/>
      <c r="NIR163" s="309"/>
      <c r="NIS163" s="309"/>
      <c r="NIT163" s="309"/>
      <c r="NIU163" s="309"/>
      <c r="NIV163" s="309"/>
      <c r="NIW163" s="309"/>
      <c r="NIX163" s="309"/>
      <c r="NIY163" s="309"/>
      <c r="NIZ163" s="309"/>
      <c r="NJA163" s="309"/>
      <c r="NJB163" s="309"/>
      <c r="NJC163" s="309"/>
      <c r="NJD163" s="309"/>
      <c r="NJE163" s="309"/>
      <c r="NJF163" s="309"/>
      <c r="NJG163" s="309"/>
      <c r="NJH163" s="309"/>
      <c r="NJI163" s="309"/>
      <c r="NJJ163" s="309"/>
      <c r="NJK163" s="309"/>
      <c r="NJL163" s="309"/>
      <c r="NJM163" s="309"/>
      <c r="NJN163" s="309"/>
      <c r="NJO163" s="309"/>
      <c r="NJP163" s="309"/>
      <c r="NJQ163" s="309"/>
      <c r="NJR163" s="309"/>
      <c r="NJS163" s="309"/>
      <c r="NJT163" s="309"/>
      <c r="NJU163" s="309"/>
      <c r="NJV163" s="309"/>
      <c r="NJW163" s="309"/>
      <c r="NJX163" s="309"/>
      <c r="NJY163" s="309"/>
      <c r="NJZ163" s="309"/>
      <c r="NKA163" s="309"/>
      <c r="NKB163" s="309"/>
      <c r="NKC163" s="309"/>
      <c r="NKD163" s="309"/>
      <c r="NKE163" s="309"/>
      <c r="NKF163" s="309"/>
      <c r="NKG163" s="309"/>
      <c r="NKH163" s="309"/>
      <c r="NKI163" s="309"/>
      <c r="NKJ163" s="309"/>
      <c r="NKK163" s="309"/>
      <c r="NKL163" s="309"/>
      <c r="NKM163" s="309"/>
      <c r="NKN163" s="309"/>
      <c r="NKO163" s="309"/>
      <c r="NKP163" s="309"/>
      <c r="NKQ163" s="309"/>
      <c r="NKR163" s="309"/>
      <c r="NKS163" s="309"/>
      <c r="NKT163" s="309"/>
      <c r="NKU163" s="309"/>
      <c r="NKV163" s="309"/>
      <c r="NKW163" s="309"/>
      <c r="NKX163" s="309"/>
      <c r="NKY163" s="309"/>
      <c r="NKZ163" s="309"/>
      <c r="NLA163" s="309"/>
      <c r="NLB163" s="309"/>
      <c r="NLC163" s="309"/>
      <c r="NLD163" s="309"/>
      <c r="NLE163" s="309"/>
      <c r="NLF163" s="309"/>
      <c r="NLG163" s="309"/>
      <c r="NLH163" s="309"/>
      <c r="NLI163" s="309"/>
      <c r="NLJ163" s="309"/>
      <c r="NLK163" s="309"/>
      <c r="NLL163" s="309"/>
      <c r="NLM163" s="309"/>
      <c r="NLN163" s="309"/>
      <c r="NLO163" s="309"/>
      <c r="NLP163" s="309"/>
      <c r="NLQ163" s="309"/>
      <c r="NLR163" s="309"/>
      <c r="NLS163" s="309"/>
      <c r="NLT163" s="309"/>
      <c r="NLU163" s="309"/>
      <c r="NLV163" s="309"/>
      <c r="NLW163" s="309"/>
      <c r="NLX163" s="309"/>
      <c r="NLY163" s="309"/>
      <c r="NLZ163" s="309"/>
      <c r="NMA163" s="309"/>
      <c r="NMB163" s="309"/>
      <c r="NMC163" s="309"/>
      <c r="NMD163" s="309"/>
      <c r="NME163" s="309"/>
      <c r="NMF163" s="309"/>
      <c r="NMG163" s="309"/>
      <c r="NMH163" s="309"/>
      <c r="NMI163" s="309"/>
      <c r="NMJ163" s="309"/>
      <c r="NMK163" s="309"/>
      <c r="NML163" s="309"/>
      <c r="NMM163" s="309"/>
      <c r="NMN163" s="309"/>
      <c r="NMO163" s="309"/>
      <c r="NMP163" s="309"/>
      <c r="NMQ163" s="309"/>
      <c r="NMR163" s="309"/>
      <c r="NMS163" s="309"/>
      <c r="NMT163" s="309"/>
      <c r="NMU163" s="309"/>
      <c r="NMV163" s="309"/>
      <c r="NMW163" s="309"/>
      <c r="NMX163" s="309"/>
      <c r="NMY163" s="309"/>
      <c r="NMZ163" s="309"/>
      <c r="NNA163" s="309"/>
      <c r="NNB163" s="309"/>
      <c r="NNC163" s="309"/>
      <c r="NND163" s="309"/>
      <c r="NNE163" s="309"/>
      <c r="NNF163" s="309"/>
      <c r="NNG163" s="309"/>
      <c r="NNH163" s="309"/>
      <c r="NNI163" s="309"/>
      <c r="NNJ163" s="309"/>
      <c r="NNK163" s="309"/>
      <c r="NNL163" s="309"/>
      <c r="NNM163" s="309"/>
      <c r="NNN163" s="309"/>
      <c r="NNO163" s="309"/>
      <c r="NNP163" s="309"/>
      <c r="NNQ163" s="309"/>
      <c r="NNR163" s="309"/>
      <c r="NNS163" s="309"/>
      <c r="NNT163" s="309"/>
      <c r="NNU163" s="309"/>
      <c r="NNV163" s="309"/>
      <c r="NNW163" s="309"/>
      <c r="NNX163" s="309"/>
      <c r="NNY163" s="309"/>
      <c r="NNZ163" s="309"/>
      <c r="NOA163" s="309"/>
      <c r="NOB163" s="309"/>
      <c r="NOC163" s="309"/>
      <c r="NOD163" s="309"/>
      <c r="NOE163" s="309"/>
      <c r="NOF163" s="309"/>
      <c r="NOG163" s="309"/>
      <c r="NOH163" s="309"/>
      <c r="NOI163" s="309"/>
      <c r="NOJ163" s="309"/>
      <c r="NOK163" s="309"/>
      <c r="NOL163" s="309"/>
      <c r="NOM163" s="309"/>
      <c r="NON163" s="309"/>
      <c r="NOO163" s="309"/>
      <c r="NOP163" s="309"/>
      <c r="NOQ163" s="309"/>
      <c r="NOR163" s="309"/>
      <c r="NOS163" s="309"/>
      <c r="NOT163" s="309"/>
      <c r="NOU163" s="309"/>
      <c r="NOV163" s="309"/>
      <c r="NOW163" s="309"/>
      <c r="NOX163" s="309"/>
      <c r="NOY163" s="309"/>
      <c r="NOZ163" s="309"/>
      <c r="NPA163" s="309"/>
      <c r="NPB163" s="309"/>
      <c r="NPC163" s="309"/>
      <c r="NPD163" s="309"/>
      <c r="NPE163" s="309"/>
      <c r="NPF163" s="309"/>
      <c r="NPG163" s="309"/>
      <c r="NPH163" s="309"/>
      <c r="NPI163" s="309"/>
      <c r="NPJ163" s="309"/>
      <c r="NPK163" s="309"/>
      <c r="NPL163" s="309"/>
      <c r="NPM163" s="309"/>
      <c r="NPN163" s="309"/>
      <c r="NPO163" s="309"/>
      <c r="NPP163" s="309"/>
      <c r="NPQ163" s="309"/>
      <c r="NPR163" s="309"/>
      <c r="NPS163" s="309"/>
      <c r="NPT163" s="309"/>
      <c r="NPU163" s="309"/>
      <c r="NPV163" s="309"/>
      <c r="NPW163" s="309"/>
      <c r="NPX163" s="309"/>
      <c r="NPY163" s="309"/>
      <c r="NPZ163" s="309"/>
      <c r="NQA163" s="309"/>
      <c r="NQB163" s="309"/>
      <c r="NQC163" s="309"/>
      <c r="NQD163" s="309"/>
      <c r="NQE163" s="309"/>
      <c r="NQF163" s="309"/>
      <c r="NQG163" s="309"/>
      <c r="NQH163" s="309"/>
      <c r="NQI163" s="309"/>
      <c r="NQJ163" s="309"/>
      <c r="NQK163" s="309"/>
      <c r="NQL163" s="309"/>
      <c r="NQM163" s="309"/>
      <c r="NQN163" s="309"/>
      <c r="NQO163" s="309"/>
      <c r="NQP163" s="309"/>
      <c r="NQQ163" s="309"/>
      <c r="NQR163" s="309"/>
      <c r="NQS163" s="309"/>
      <c r="NQT163" s="309"/>
      <c r="NQU163" s="309"/>
      <c r="NQV163" s="309"/>
      <c r="NQW163" s="309"/>
      <c r="NQX163" s="309"/>
      <c r="NQY163" s="309"/>
      <c r="NQZ163" s="309"/>
      <c r="NRA163" s="309"/>
      <c r="NRB163" s="309"/>
      <c r="NRC163" s="309"/>
      <c r="NRD163" s="309"/>
      <c r="NRE163" s="309"/>
      <c r="NRF163" s="309"/>
      <c r="NRG163" s="309"/>
      <c r="NRH163" s="309"/>
      <c r="NRI163" s="309"/>
      <c r="NRJ163" s="309"/>
      <c r="NRK163" s="309"/>
      <c r="NRL163" s="309"/>
      <c r="NRM163" s="309"/>
      <c r="NRN163" s="309"/>
      <c r="NRO163" s="309"/>
      <c r="NRP163" s="309"/>
      <c r="NRQ163" s="309"/>
      <c r="NRR163" s="309"/>
      <c r="NRS163" s="309"/>
      <c r="NRT163" s="309"/>
      <c r="NRU163" s="309"/>
      <c r="NRV163" s="309"/>
      <c r="NRW163" s="309"/>
      <c r="NRX163" s="309"/>
      <c r="NRY163" s="309"/>
      <c r="NRZ163" s="309"/>
      <c r="NSA163" s="309"/>
      <c r="NSB163" s="309"/>
      <c r="NSC163" s="309"/>
      <c r="NSD163" s="309"/>
      <c r="NSE163" s="309"/>
      <c r="NSF163" s="309"/>
      <c r="NSG163" s="309"/>
      <c r="NSH163" s="309"/>
      <c r="NSI163" s="309"/>
      <c r="NSJ163" s="309"/>
      <c r="NSK163" s="309"/>
      <c r="NSL163" s="309"/>
      <c r="NSM163" s="309"/>
      <c r="NSN163" s="309"/>
      <c r="NSO163" s="309"/>
      <c r="NSP163" s="309"/>
      <c r="NSQ163" s="309"/>
      <c r="NSR163" s="309"/>
      <c r="NSS163" s="309"/>
      <c r="NST163" s="309"/>
      <c r="NSU163" s="309"/>
      <c r="NSV163" s="309"/>
      <c r="NSW163" s="309"/>
      <c r="NSX163" s="309"/>
      <c r="NSY163" s="309"/>
      <c r="NSZ163" s="309"/>
      <c r="NTA163" s="309"/>
      <c r="NTB163" s="309"/>
      <c r="NTC163" s="309"/>
      <c r="NTD163" s="309"/>
      <c r="NTE163" s="309"/>
      <c r="NTF163" s="309"/>
      <c r="NTG163" s="309"/>
      <c r="NTH163" s="309"/>
      <c r="NTI163" s="309"/>
      <c r="NTJ163" s="309"/>
      <c r="NTK163" s="309"/>
      <c r="NTL163" s="309"/>
      <c r="NTM163" s="309"/>
      <c r="NTN163" s="309"/>
      <c r="NTO163" s="309"/>
      <c r="NTP163" s="309"/>
      <c r="NTQ163" s="309"/>
      <c r="NTR163" s="309"/>
      <c r="NTS163" s="309"/>
      <c r="NTT163" s="309"/>
      <c r="NTU163" s="309"/>
      <c r="NTV163" s="309"/>
      <c r="NTW163" s="309"/>
      <c r="NTX163" s="309"/>
      <c r="NTY163" s="309"/>
      <c r="NTZ163" s="309"/>
      <c r="NUA163" s="309"/>
      <c r="NUB163" s="309"/>
      <c r="NUC163" s="309"/>
      <c r="NUD163" s="309"/>
      <c r="NUE163" s="309"/>
      <c r="NUF163" s="309"/>
      <c r="NUG163" s="309"/>
      <c r="NUH163" s="309"/>
      <c r="NUI163" s="309"/>
      <c r="NUJ163" s="309"/>
      <c r="NUK163" s="309"/>
      <c r="NUL163" s="309"/>
      <c r="NUM163" s="309"/>
      <c r="NUN163" s="309"/>
      <c r="NUO163" s="309"/>
      <c r="NUP163" s="309"/>
      <c r="NUQ163" s="309"/>
      <c r="NUR163" s="309"/>
      <c r="NUS163" s="309"/>
      <c r="NUT163" s="309"/>
      <c r="NUU163" s="309"/>
      <c r="NUV163" s="309"/>
      <c r="NUW163" s="309"/>
      <c r="NUX163" s="309"/>
      <c r="NUY163" s="309"/>
      <c r="NUZ163" s="309"/>
      <c r="NVA163" s="309"/>
      <c r="NVB163" s="309"/>
      <c r="NVC163" s="309"/>
      <c r="NVD163" s="309"/>
      <c r="NVE163" s="309"/>
      <c r="NVF163" s="309"/>
      <c r="NVG163" s="309"/>
      <c r="NVH163" s="309"/>
      <c r="NVI163" s="309"/>
      <c r="NVJ163" s="309"/>
      <c r="NVK163" s="309"/>
      <c r="NVL163" s="309"/>
      <c r="NVM163" s="309"/>
      <c r="NVN163" s="309"/>
      <c r="NVO163" s="309"/>
      <c r="NVP163" s="309"/>
      <c r="NVQ163" s="309"/>
      <c r="NVR163" s="309"/>
      <c r="NVS163" s="309"/>
      <c r="NVT163" s="309"/>
      <c r="NVU163" s="309"/>
      <c r="NVV163" s="309"/>
      <c r="NVW163" s="309"/>
      <c r="NVX163" s="309"/>
      <c r="NVY163" s="309"/>
      <c r="NVZ163" s="309"/>
      <c r="NWA163" s="309"/>
      <c r="NWB163" s="309"/>
      <c r="NWC163" s="309"/>
      <c r="NWD163" s="309"/>
      <c r="NWE163" s="309"/>
      <c r="NWF163" s="309"/>
      <c r="NWG163" s="309"/>
      <c r="NWH163" s="309"/>
      <c r="NWI163" s="309"/>
      <c r="NWJ163" s="309"/>
      <c r="NWK163" s="309"/>
      <c r="NWL163" s="309"/>
      <c r="NWM163" s="309"/>
      <c r="NWN163" s="309"/>
      <c r="NWO163" s="309"/>
      <c r="NWP163" s="309"/>
      <c r="NWQ163" s="309"/>
      <c r="NWR163" s="309"/>
      <c r="NWS163" s="309"/>
      <c r="NWT163" s="309"/>
      <c r="NWU163" s="309"/>
      <c r="NWV163" s="309"/>
      <c r="NWW163" s="309"/>
      <c r="NWX163" s="309"/>
      <c r="NWY163" s="309"/>
      <c r="NWZ163" s="309"/>
      <c r="NXA163" s="309"/>
      <c r="NXB163" s="309"/>
      <c r="NXC163" s="309"/>
      <c r="NXD163" s="309"/>
      <c r="NXE163" s="309"/>
      <c r="NXF163" s="309"/>
      <c r="NXG163" s="309"/>
      <c r="NXH163" s="309"/>
      <c r="NXI163" s="309"/>
      <c r="NXJ163" s="309"/>
      <c r="NXK163" s="309"/>
      <c r="NXL163" s="309"/>
      <c r="NXM163" s="309"/>
      <c r="NXN163" s="309"/>
      <c r="NXO163" s="309"/>
      <c r="NXP163" s="309"/>
      <c r="NXQ163" s="309"/>
      <c r="NXR163" s="309"/>
      <c r="NXS163" s="309"/>
      <c r="NXT163" s="309"/>
      <c r="NXU163" s="309"/>
      <c r="NXV163" s="309"/>
      <c r="NXW163" s="309"/>
      <c r="NXX163" s="309"/>
      <c r="NXY163" s="309"/>
      <c r="NXZ163" s="309"/>
      <c r="NYA163" s="309"/>
      <c r="NYB163" s="309"/>
      <c r="NYC163" s="309"/>
      <c r="NYD163" s="309"/>
      <c r="NYE163" s="309"/>
      <c r="NYF163" s="309"/>
      <c r="NYG163" s="309"/>
      <c r="NYH163" s="309"/>
      <c r="NYI163" s="309"/>
      <c r="NYJ163" s="309"/>
      <c r="NYK163" s="309"/>
      <c r="NYL163" s="309"/>
      <c r="NYM163" s="309"/>
      <c r="NYN163" s="309"/>
      <c r="NYO163" s="309"/>
      <c r="NYP163" s="309"/>
      <c r="NYQ163" s="309"/>
      <c r="NYR163" s="309"/>
      <c r="NYS163" s="309"/>
      <c r="NYT163" s="309"/>
      <c r="NYU163" s="309"/>
      <c r="NYV163" s="309"/>
      <c r="NYW163" s="309"/>
      <c r="NYX163" s="309"/>
      <c r="NYY163" s="309"/>
      <c r="NYZ163" s="309"/>
      <c r="NZA163" s="309"/>
      <c r="NZB163" s="309"/>
      <c r="NZC163" s="309"/>
      <c r="NZD163" s="309"/>
      <c r="NZE163" s="309"/>
      <c r="NZF163" s="309"/>
      <c r="NZG163" s="309"/>
      <c r="NZH163" s="309"/>
      <c r="NZI163" s="309"/>
      <c r="NZJ163" s="309"/>
      <c r="NZK163" s="309"/>
      <c r="NZL163" s="309"/>
      <c r="NZM163" s="309"/>
      <c r="NZN163" s="309"/>
      <c r="NZO163" s="309"/>
      <c r="NZP163" s="309"/>
      <c r="NZQ163" s="309"/>
      <c r="NZR163" s="309"/>
      <c r="NZS163" s="309"/>
      <c r="NZT163" s="309"/>
      <c r="NZU163" s="309"/>
      <c r="NZV163" s="309"/>
      <c r="NZW163" s="309"/>
      <c r="NZX163" s="309"/>
      <c r="NZY163" s="309"/>
      <c r="NZZ163" s="309"/>
      <c r="OAA163" s="309"/>
      <c r="OAB163" s="309"/>
      <c r="OAC163" s="309"/>
      <c r="OAD163" s="309"/>
      <c r="OAE163" s="309"/>
      <c r="OAF163" s="309"/>
      <c r="OAG163" s="309"/>
      <c r="OAH163" s="309"/>
      <c r="OAI163" s="309"/>
      <c r="OAJ163" s="309"/>
      <c r="OAK163" s="309"/>
      <c r="OAL163" s="309"/>
      <c r="OAM163" s="309"/>
      <c r="OAN163" s="309"/>
      <c r="OAO163" s="309"/>
      <c r="OAP163" s="309"/>
      <c r="OAQ163" s="309"/>
      <c r="OAR163" s="309"/>
      <c r="OAS163" s="309"/>
      <c r="OAT163" s="309"/>
      <c r="OAU163" s="309"/>
      <c r="OAV163" s="309"/>
      <c r="OAW163" s="309"/>
      <c r="OAX163" s="309"/>
      <c r="OAY163" s="309"/>
      <c r="OAZ163" s="309"/>
      <c r="OBA163" s="309"/>
      <c r="OBB163" s="309"/>
      <c r="OBC163" s="309"/>
      <c r="OBD163" s="309"/>
      <c r="OBE163" s="309"/>
      <c r="OBF163" s="309"/>
      <c r="OBG163" s="309"/>
      <c r="OBH163" s="309"/>
      <c r="OBI163" s="309"/>
      <c r="OBJ163" s="309"/>
      <c r="OBK163" s="309"/>
      <c r="OBL163" s="309"/>
      <c r="OBM163" s="309"/>
      <c r="OBN163" s="309"/>
      <c r="OBO163" s="309"/>
      <c r="OBP163" s="309"/>
      <c r="OBQ163" s="309"/>
      <c r="OBR163" s="309"/>
      <c r="OBS163" s="309"/>
      <c r="OBT163" s="309"/>
      <c r="OBU163" s="309"/>
      <c r="OBV163" s="309"/>
      <c r="OBW163" s="309"/>
      <c r="OBX163" s="309"/>
      <c r="OBY163" s="309"/>
      <c r="OBZ163" s="309"/>
      <c r="OCA163" s="309"/>
      <c r="OCB163" s="309"/>
      <c r="OCC163" s="309"/>
      <c r="OCD163" s="309"/>
      <c r="OCE163" s="309"/>
      <c r="OCF163" s="309"/>
      <c r="OCG163" s="309"/>
      <c r="OCH163" s="309"/>
      <c r="OCI163" s="309"/>
      <c r="OCJ163" s="309"/>
      <c r="OCK163" s="309"/>
      <c r="OCL163" s="309"/>
      <c r="OCM163" s="309"/>
      <c r="OCN163" s="309"/>
      <c r="OCO163" s="309"/>
      <c r="OCP163" s="309"/>
      <c r="OCQ163" s="309"/>
      <c r="OCR163" s="309"/>
      <c r="OCS163" s="309"/>
      <c r="OCT163" s="309"/>
      <c r="OCU163" s="309"/>
      <c r="OCV163" s="309"/>
      <c r="OCW163" s="309"/>
      <c r="OCX163" s="309"/>
      <c r="OCY163" s="309"/>
      <c r="OCZ163" s="309"/>
      <c r="ODA163" s="309"/>
      <c r="ODB163" s="309"/>
      <c r="ODC163" s="309"/>
      <c r="ODD163" s="309"/>
      <c r="ODE163" s="309"/>
      <c r="ODF163" s="309"/>
      <c r="ODG163" s="309"/>
      <c r="ODH163" s="309"/>
      <c r="ODI163" s="309"/>
      <c r="ODJ163" s="309"/>
      <c r="ODK163" s="309"/>
      <c r="ODL163" s="309"/>
      <c r="ODM163" s="309"/>
      <c r="ODN163" s="309"/>
      <c r="ODO163" s="309"/>
      <c r="ODP163" s="309"/>
      <c r="ODQ163" s="309"/>
      <c r="ODR163" s="309"/>
      <c r="ODS163" s="309"/>
      <c r="ODT163" s="309"/>
      <c r="ODU163" s="309"/>
      <c r="ODV163" s="309"/>
      <c r="ODW163" s="309"/>
      <c r="ODX163" s="309"/>
      <c r="ODY163" s="309"/>
      <c r="ODZ163" s="309"/>
      <c r="OEA163" s="309"/>
      <c r="OEB163" s="309"/>
      <c r="OEC163" s="309"/>
      <c r="OED163" s="309"/>
      <c r="OEE163" s="309"/>
      <c r="OEF163" s="309"/>
      <c r="OEG163" s="309"/>
      <c r="OEH163" s="309"/>
      <c r="OEI163" s="309"/>
      <c r="OEJ163" s="309"/>
      <c r="OEK163" s="309"/>
      <c r="OEL163" s="309"/>
      <c r="OEM163" s="309"/>
      <c r="OEN163" s="309"/>
      <c r="OEO163" s="309"/>
      <c r="OEP163" s="309"/>
      <c r="OEQ163" s="309"/>
      <c r="OER163" s="309"/>
      <c r="OES163" s="309"/>
      <c r="OET163" s="309"/>
      <c r="OEU163" s="309"/>
      <c r="OEV163" s="309"/>
      <c r="OEW163" s="309"/>
      <c r="OEX163" s="309"/>
      <c r="OEY163" s="309"/>
      <c r="OEZ163" s="309"/>
      <c r="OFA163" s="309"/>
      <c r="OFB163" s="309"/>
      <c r="OFC163" s="309"/>
      <c r="OFD163" s="309"/>
      <c r="OFE163" s="309"/>
      <c r="OFF163" s="309"/>
      <c r="OFG163" s="309"/>
      <c r="OFH163" s="309"/>
      <c r="OFI163" s="309"/>
      <c r="OFJ163" s="309"/>
      <c r="OFK163" s="309"/>
      <c r="OFL163" s="309"/>
      <c r="OFM163" s="309"/>
      <c r="OFN163" s="309"/>
      <c r="OFO163" s="309"/>
      <c r="OFP163" s="309"/>
      <c r="OFQ163" s="309"/>
      <c r="OFR163" s="309"/>
      <c r="OFS163" s="309"/>
      <c r="OFT163" s="309"/>
      <c r="OFU163" s="309"/>
      <c r="OFV163" s="309"/>
      <c r="OFW163" s="309"/>
      <c r="OFX163" s="309"/>
      <c r="OFY163" s="309"/>
      <c r="OFZ163" s="309"/>
      <c r="OGA163" s="309"/>
      <c r="OGB163" s="309"/>
      <c r="OGC163" s="309"/>
      <c r="OGD163" s="309"/>
      <c r="OGE163" s="309"/>
      <c r="OGF163" s="309"/>
      <c r="OGG163" s="309"/>
      <c r="OGH163" s="309"/>
      <c r="OGI163" s="309"/>
      <c r="OGJ163" s="309"/>
      <c r="OGK163" s="309"/>
      <c r="OGL163" s="309"/>
      <c r="OGM163" s="309"/>
      <c r="OGN163" s="309"/>
      <c r="OGO163" s="309"/>
      <c r="OGP163" s="309"/>
      <c r="OGQ163" s="309"/>
      <c r="OGR163" s="309"/>
      <c r="OGS163" s="309"/>
      <c r="OGT163" s="309"/>
      <c r="OGU163" s="309"/>
      <c r="OGV163" s="309"/>
      <c r="OGW163" s="309"/>
      <c r="OGX163" s="309"/>
      <c r="OGY163" s="309"/>
      <c r="OGZ163" s="309"/>
      <c r="OHA163" s="309"/>
      <c r="OHB163" s="309"/>
      <c r="OHC163" s="309"/>
      <c r="OHD163" s="309"/>
      <c r="OHE163" s="309"/>
      <c r="OHF163" s="309"/>
      <c r="OHG163" s="309"/>
      <c r="OHH163" s="309"/>
      <c r="OHI163" s="309"/>
      <c r="OHJ163" s="309"/>
      <c r="OHK163" s="309"/>
      <c r="OHL163" s="309"/>
      <c r="OHM163" s="309"/>
      <c r="OHN163" s="309"/>
      <c r="OHO163" s="309"/>
      <c r="OHP163" s="309"/>
      <c r="OHQ163" s="309"/>
      <c r="OHR163" s="309"/>
      <c r="OHS163" s="309"/>
      <c r="OHT163" s="309"/>
      <c r="OHU163" s="309"/>
      <c r="OHV163" s="309"/>
      <c r="OHW163" s="309"/>
      <c r="OHX163" s="309"/>
      <c r="OHY163" s="309"/>
      <c r="OHZ163" s="309"/>
      <c r="OIA163" s="309"/>
      <c r="OIB163" s="309"/>
      <c r="OIC163" s="309"/>
      <c r="OID163" s="309"/>
      <c r="OIE163" s="309"/>
      <c r="OIF163" s="309"/>
      <c r="OIG163" s="309"/>
      <c r="OIH163" s="309"/>
      <c r="OII163" s="309"/>
      <c r="OIJ163" s="309"/>
      <c r="OIK163" s="309"/>
      <c r="OIL163" s="309"/>
      <c r="OIM163" s="309"/>
      <c r="OIN163" s="309"/>
      <c r="OIO163" s="309"/>
      <c r="OIP163" s="309"/>
      <c r="OIQ163" s="309"/>
      <c r="OIR163" s="309"/>
      <c r="OIS163" s="309"/>
      <c r="OIT163" s="309"/>
      <c r="OIU163" s="309"/>
      <c r="OIV163" s="309"/>
      <c r="OIW163" s="309"/>
      <c r="OIX163" s="309"/>
      <c r="OIY163" s="309"/>
      <c r="OIZ163" s="309"/>
      <c r="OJA163" s="309"/>
      <c r="OJB163" s="309"/>
      <c r="OJC163" s="309"/>
      <c r="OJD163" s="309"/>
      <c r="OJE163" s="309"/>
      <c r="OJF163" s="309"/>
      <c r="OJG163" s="309"/>
      <c r="OJH163" s="309"/>
      <c r="OJI163" s="309"/>
      <c r="OJJ163" s="309"/>
      <c r="OJK163" s="309"/>
      <c r="OJL163" s="309"/>
      <c r="OJM163" s="309"/>
      <c r="OJN163" s="309"/>
      <c r="OJO163" s="309"/>
      <c r="OJP163" s="309"/>
      <c r="OJQ163" s="309"/>
      <c r="OJR163" s="309"/>
      <c r="OJS163" s="309"/>
      <c r="OJT163" s="309"/>
      <c r="OJU163" s="309"/>
      <c r="OJV163" s="309"/>
      <c r="OJW163" s="309"/>
      <c r="OJX163" s="309"/>
      <c r="OJY163" s="309"/>
      <c r="OJZ163" s="309"/>
      <c r="OKA163" s="309"/>
      <c r="OKB163" s="309"/>
      <c r="OKC163" s="309"/>
      <c r="OKD163" s="309"/>
      <c r="OKE163" s="309"/>
      <c r="OKF163" s="309"/>
      <c r="OKG163" s="309"/>
      <c r="OKH163" s="309"/>
      <c r="OKI163" s="309"/>
      <c r="OKJ163" s="309"/>
      <c r="OKK163" s="309"/>
      <c r="OKL163" s="309"/>
      <c r="OKM163" s="309"/>
      <c r="OKN163" s="309"/>
      <c r="OKO163" s="309"/>
      <c r="OKP163" s="309"/>
      <c r="OKQ163" s="309"/>
      <c r="OKR163" s="309"/>
      <c r="OKS163" s="309"/>
      <c r="OKT163" s="309"/>
      <c r="OKU163" s="309"/>
      <c r="OKV163" s="309"/>
      <c r="OKW163" s="309"/>
      <c r="OKX163" s="309"/>
      <c r="OKY163" s="309"/>
      <c r="OKZ163" s="309"/>
      <c r="OLA163" s="309"/>
      <c r="OLB163" s="309"/>
      <c r="OLC163" s="309"/>
      <c r="OLD163" s="309"/>
      <c r="OLE163" s="309"/>
      <c r="OLF163" s="309"/>
      <c r="OLG163" s="309"/>
      <c r="OLH163" s="309"/>
      <c r="OLI163" s="309"/>
      <c r="OLJ163" s="309"/>
      <c r="OLK163" s="309"/>
      <c r="OLL163" s="309"/>
      <c r="OLM163" s="309"/>
      <c r="OLN163" s="309"/>
      <c r="OLO163" s="309"/>
      <c r="OLP163" s="309"/>
      <c r="OLQ163" s="309"/>
      <c r="OLR163" s="309"/>
      <c r="OLS163" s="309"/>
      <c r="OLT163" s="309"/>
      <c r="OLU163" s="309"/>
      <c r="OLV163" s="309"/>
      <c r="OLW163" s="309"/>
      <c r="OLX163" s="309"/>
      <c r="OLY163" s="309"/>
      <c r="OLZ163" s="309"/>
      <c r="OMA163" s="309"/>
      <c r="OMB163" s="309"/>
      <c r="OMC163" s="309"/>
      <c r="OMD163" s="309"/>
      <c r="OME163" s="309"/>
      <c r="OMF163" s="309"/>
      <c r="OMG163" s="309"/>
      <c r="OMH163" s="309"/>
      <c r="OMI163" s="309"/>
      <c r="OMJ163" s="309"/>
      <c r="OMK163" s="309"/>
      <c r="OML163" s="309"/>
      <c r="OMM163" s="309"/>
      <c r="OMN163" s="309"/>
      <c r="OMO163" s="309"/>
      <c r="OMP163" s="309"/>
      <c r="OMQ163" s="309"/>
      <c r="OMR163" s="309"/>
      <c r="OMS163" s="309"/>
      <c r="OMT163" s="309"/>
      <c r="OMU163" s="309"/>
      <c r="OMV163" s="309"/>
      <c r="OMW163" s="309"/>
      <c r="OMX163" s="309"/>
      <c r="OMY163" s="309"/>
      <c r="OMZ163" s="309"/>
      <c r="ONA163" s="309"/>
      <c r="ONB163" s="309"/>
      <c r="ONC163" s="309"/>
      <c r="OND163" s="309"/>
      <c r="ONE163" s="309"/>
      <c r="ONF163" s="309"/>
      <c r="ONG163" s="309"/>
      <c r="ONH163" s="309"/>
      <c r="ONI163" s="309"/>
      <c r="ONJ163" s="309"/>
      <c r="ONK163" s="309"/>
      <c r="ONL163" s="309"/>
      <c r="ONM163" s="309"/>
      <c r="ONN163" s="309"/>
      <c r="ONO163" s="309"/>
      <c r="ONP163" s="309"/>
      <c r="ONQ163" s="309"/>
      <c r="ONR163" s="309"/>
      <c r="ONS163" s="309"/>
      <c r="ONT163" s="309"/>
      <c r="ONU163" s="309"/>
      <c r="ONV163" s="309"/>
      <c r="ONW163" s="309"/>
      <c r="ONX163" s="309"/>
      <c r="ONY163" s="309"/>
      <c r="ONZ163" s="309"/>
      <c r="OOA163" s="309"/>
      <c r="OOB163" s="309"/>
      <c r="OOC163" s="309"/>
      <c r="OOD163" s="309"/>
      <c r="OOE163" s="309"/>
      <c r="OOF163" s="309"/>
      <c r="OOG163" s="309"/>
      <c r="OOH163" s="309"/>
      <c r="OOI163" s="309"/>
      <c r="OOJ163" s="309"/>
      <c r="OOK163" s="309"/>
      <c r="OOL163" s="309"/>
      <c r="OOM163" s="309"/>
      <c r="OON163" s="309"/>
      <c r="OOO163" s="309"/>
      <c r="OOP163" s="309"/>
      <c r="OOQ163" s="309"/>
      <c r="OOR163" s="309"/>
      <c r="OOS163" s="309"/>
      <c r="OOT163" s="309"/>
      <c r="OOU163" s="309"/>
      <c r="OOV163" s="309"/>
      <c r="OOW163" s="309"/>
      <c r="OOX163" s="309"/>
      <c r="OOY163" s="309"/>
      <c r="OOZ163" s="309"/>
      <c r="OPA163" s="309"/>
      <c r="OPB163" s="309"/>
      <c r="OPC163" s="309"/>
      <c r="OPD163" s="309"/>
      <c r="OPE163" s="309"/>
      <c r="OPF163" s="309"/>
      <c r="OPG163" s="309"/>
      <c r="OPH163" s="309"/>
      <c r="OPI163" s="309"/>
      <c r="OPJ163" s="309"/>
      <c r="OPK163" s="309"/>
      <c r="OPL163" s="309"/>
      <c r="OPM163" s="309"/>
      <c r="OPN163" s="309"/>
      <c r="OPO163" s="309"/>
      <c r="OPP163" s="309"/>
      <c r="OPQ163" s="309"/>
      <c r="OPR163" s="309"/>
      <c r="OPS163" s="309"/>
      <c r="OPT163" s="309"/>
      <c r="OPU163" s="309"/>
      <c r="OPV163" s="309"/>
      <c r="OPW163" s="309"/>
      <c r="OPX163" s="309"/>
      <c r="OPY163" s="309"/>
      <c r="OPZ163" s="309"/>
      <c r="OQA163" s="309"/>
      <c r="OQB163" s="309"/>
      <c r="OQC163" s="309"/>
      <c r="OQD163" s="309"/>
      <c r="OQE163" s="309"/>
      <c r="OQF163" s="309"/>
      <c r="OQG163" s="309"/>
      <c r="OQH163" s="309"/>
      <c r="OQI163" s="309"/>
      <c r="OQJ163" s="309"/>
      <c r="OQK163" s="309"/>
      <c r="OQL163" s="309"/>
      <c r="OQM163" s="309"/>
      <c r="OQN163" s="309"/>
      <c r="OQO163" s="309"/>
      <c r="OQP163" s="309"/>
      <c r="OQQ163" s="309"/>
      <c r="OQR163" s="309"/>
      <c r="OQS163" s="309"/>
      <c r="OQT163" s="309"/>
      <c r="OQU163" s="309"/>
      <c r="OQV163" s="309"/>
      <c r="OQW163" s="309"/>
      <c r="OQX163" s="309"/>
      <c r="OQY163" s="309"/>
      <c r="OQZ163" s="309"/>
      <c r="ORA163" s="309"/>
      <c r="ORB163" s="309"/>
      <c r="ORC163" s="309"/>
      <c r="ORD163" s="309"/>
      <c r="ORE163" s="309"/>
      <c r="ORF163" s="309"/>
      <c r="ORG163" s="309"/>
      <c r="ORH163" s="309"/>
      <c r="ORI163" s="309"/>
      <c r="ORJ163" s="309"/>
      <c r="ORK163" s="309"/>
      <c r="ORL163" s="309"/>
      <c r="ORM163" s="309"/>
      <c r="ORN163" s="309"/>
      <c r="ORO163" s="309"/>
      <c r="ORP163" s="309"/>
      <c r="ORQ163" s="309"/>
      <c r="ORR163" s="309"/>
      <c r="ORS163" s="309"/>
      <c r="ORT163" s="309"/>
      <c r="ORU163" s="309"/>
      <c r="ORV163" s="309"/>
      <c r="ORW163" s="309"/>
      <c r="ORX163" s="309"/>
      <c r="ORY163" s="309"/>
      <c r="ORZ163" s="309"/>
      <c r="OSA163" s="309"/>
      <c r="OSB163" s="309"/>
      <c r="OSC163" s="309"/>
      <c r="OSD163" s="309"/>
      <c r="OSE163" s="309"/>
      <c r="OSF163" s="309"/>
      <c r="OSG163" s="309"/>
      <c r="OSH163" s="309"/>
      <c r="OSI163" s="309"/>
      <c r="OSJ163" s="309"/>
      <c r="OSK163" s="309"/>
      <c r="OSL163" s="309"/>
      <c r="OSM163" s="309"/>
      <c r="OSN163" s="309"/>
      <c r="OSO163" s="309"/>
      <c r="OSP163" s="309"/>
      <c r="OSQ163" s="309"/>
      <c r="OSR163" s="309"/>
      <c r="OSS163" s="309"/>
      <c r="OST163" s="309"/>
      <c r="OSU163" s="309"/>
      <c r="OSV163" s="309"/>
      <c r="OSW163" s="309"/>
      <c r="OSX163" s="309"/>
      <c r="OSY163" s="309"/>
      <c r="OSZ163" s="309"/>
      <c r="OTA163" s="309"/>
      <c r="OTB163" s="309"/>
      <c r="OTC163" s="309"/>
      <c r="OTD163" s="309"/>
      <c r="OTE163" s="309"/>
      <c r="OTF163" s="309"/>
      <c r="OTG163" s="309"/>
      <c r="OTH163" s="309"/>
      <c r="OTI163" s="309"/>
      <c r="OTJ163" s="309"/>
      <c r="OTK163" s="309"/>
      <c r="OTL163" s="309"/>
      <c r="OTM163" s="309"/>
      <c r="OTN163" s="309"/>
      <c r="OTO163" s="309"/>
      <c r="OTP163" s="309"/>
      <c r="OTQ163" s="309"/>
      <c r="OTR163" s="309"/>
      <c r="OTS163" s="309"/>
      <c r="OTT163" s="309"/>
      <c r="OTU163" s="309"/>
      <c r="OTV163" s="309"/>
      <c r="OTW163" s="309"/>
      <c r="OTX163" s="309"/>
      <c r="OTY163" s="309"/>
      <c r="OTZ163" s="309"/>
      <c r="OUA163" s="309"/>
      <c r="OUB163" s="309"/>
      <c r="OUC163" s="309"/>
      <c r="OUD163" s="309"/>
      <c r="OUE163" s="309"/>
      <c r="OUF163" s="309"/>
      <c r="OUG163" s="309"/>
      <c r="OUH163" s="309"/>
      <c r="OUI163" s="309"/>
      <c r="OUJ163" s="309"/>
      <c r="OUK163" s="309"/>
      <c r="OUL163" s="309"/>
      <c r="OUM163" s="309"/>
      <c r="OUN163" s="309"/>
      <c r="OUO163" s="309"/>
      <c r="OUP163" s="309"/>
      <c r="OUQ163" s="309"/>
      <c r="OUR163" s="309"/>
      <c r="OUS163" s="309"/>
      <c r="OUT163" s="309"/>
      <c r="OUU163" s="309"/>
      <c r="OUV163" s="309"/>
      <c r="OUW163" s="309"/>
      <c r="OUX163" s="309"/>
      <c r="OUY163" s="309"/>
      <c r="OUZ163" s="309"/>
      <c r="OVA163" s="309"/>
      <c r="OVB163" s="309"/>
      <c r="OVC163" s="309"/>
      <c r="OVD163" s="309"/>
      <c r="OVE163" s="309"/>
      <c r="OVF163" s="309"/>
      <c r="OVG163" s="309"/>
      <c r="OVH163" s="309"/>
      <c r="OVI163" s="309"/>
      <c r="OVJ163" s="309"/>
      <c r="OVK163" s="309"/>
      <c r="OVL163" s="309"/>
      <c r="OVM163" s="309"/>
      <c r="OVN163" s="309"/>
      <c r="OVO163" s="309"/>
      <c r="OVP163" s="309"/>
      <c r="OVQ163" s="309"/>
      <c r="OVR163" s="309"/>
      <c r="OVS163" s="309"/>
      <c r="OVT163" s="309"/>
      <c r="OVU163" s="309"/>
      <c r="OVV163" s="309"/>
      <c r="OVW163" s="309"/>
      <c r="OVX163" s="309"/>
      <c r="OVY163" s="309"/>
      <c r="OVZ163" s="309"/>
      <c r="OWA163" s="309"/>
      <c r="OWB163" s="309"/>
      <c r="OWC163" s="309"/>
      <c r="OWD163" s="309"/>
      <c r="OWE163" s="309"/>
      <c r="OWF163" s="309"/>
      <c r="OWG163" s="309"/>
      <c r="OWH163" s="309"/>
      <c r="OWI163" s="309"/>
      <c r="OWJ163" s="309"/>
      <c r="OWK163" s="309"/>
      <c r="OWL163" s="309"/>
      <c r="OWM163" s="309"/>
      <c r="OWN163" s="309"/>
      <c r="OWO163" s="309"/>
      <c r="OWP163" s="309"/>
      <c r="OWQ163" s="309"/>
      <c r="OWR163" s="309"/>
      <c r="OWS163" s="309"/>
      <c r="OWT163" s="309"/>
      <c r="OWU163" s="309"/>
      <c r="OWV163" s="309"/>
      <c r="OWW163" s="309"/>
      <c r="OWX163" s="309"/>
      <c r="OWY163" s="309"/>
      <c r="OWZ163" s="309"/>
      <c r="OXA163" s="309"/>
      <c r="OXB163" s="309"/>
      <c r="OXC163" s="309"/>
      <c r="OXD163" s="309"/>
      <c r="OXE163" s="309"/>
      <c r="OXF163" s="309"/>
      <c r="OXG163" s="309"/>
      <c r="OXH163" s="309"/>
      <c r="OXI163" s="309"/>
      <c r="OXJ163" s="309"/>
      <c r="OXK163" s="309"/>
      <c r="OXL163" s="309"/>
      <c r="OXM163" s="309"/>
      <c r="OXN163" s="309"/>
      <c r="OXO163" s="309"/>
      <c r="OXP163" s="309"/>
      <c r="OXQ163" s="309"/>
      <c r="OXR163" s="309"/>
      <c r="OXS163" s="309"/>
      <c r="OXT163" s="309"/>
      <c r="OXU163" s="309"/>
      <c r="OXV163" s="309"/>
      <c r="OXW163" s="309"/>
      <c r="OXX163" s="309"/>
      <c r="OXY163" s="309"/>
      <c r="OXZ163" s="309"/>
      <c r="OYA163" s="309"/>
      <c r="OYB163" s="309"/>
      <c r="OYC163" s="309"/>
      <c r="OYD163" s="309"/>
      <c r="OYE163" s="309"/>
      <c r="OYF163" s="309"/>
      <c r="OYG163" s="309"/>
      <c r="OYH163" s="309"/>
      <c r="OYI163" s="309"/>
      <c r="OYJ163" s="309"/>
      <c r="OYK163" s="309"/>
      <c r="OYL163" s="309"/>
      <c r="OYM163" s="309"/>
      <c r="OYN163" s="309"/>
      <c r="OYO163" s="309"/>
      <c r="OYP163" s="309"/>
      <c r="OYQ163" s="309"/>
      <c r="OYR163" s="309"/>
      <c r="OYS163" s="309"/>
      <c r="OYT163" s="309"/>
      <c r="OYU163" s="309"/>
      <c r="OYV163" s="309"/>
      <c r="OYW163" s="309"/>
      <c r="OYX163" s="309"/>
      <c r="OYY163" s="309"/>
      <c r="OYZ163" s="309"/>
      <c r="OZA163" s="309"/>
      <c r="OZB163" s="309"/>
      <c r="OZC163" s="309"/>
      <c r="OZD163" s="309"/>
      <c r="OZE163" s="309"/>
      <c r="OZF163" s="309"/>
      <c r="OZG163" s="309"/>
      <c r="OZH163" s="309"/>
      <c r="OZI163" s="309"/>
      <c r="OZJ163" s="309"/>
      <c r="OZK163" s="309"/>
      <c r="OZL163" s="309"/>
      <c r="OZM163" s="309"/>
      <c r="OZN163" s="309"/>
      <c r="OZO163" s="309"/>
      <c r="OZP163" s="309"/>
      <c r="OZQ163" s="309"/>
      <c r="OZR163" s="309"/>
      <c r="OZS163" s="309"/>
      <c r="OZT163" s="309"/>
      <c r="OZU163" s="309"/>
      <c r="OZV163" s="309"/>
      <c r="OZW163" s="309"/>
      <c r="OZX163" s="309"/>
      <c r="OZY163" s="309"/>
      <c r="OZZ163" s="309"/>
      <c r="PAA163" s="309"/>
      <c r="PAB163" s="309"/>
      <c r="PAC163" s="309"/>
      <c r="PAD163" s="309"/>
      <c r="PAE163" s="309"/>
      <c r="PAF163" s="309"/>
      <c r="PAG163" s="309"/>
      <c r="PAH163" s="309"/>
      <c r="PAI163" s="309"/>
      <c r="PAJ163" s="309"/>
      <c r="PAK163" s="309"/>
      <c r="PAL163" s="309"/>
      <c r="PAM163" s="309"/>
      <c r="PAN163" s="309"/>
      <c r="PAO163" s="309"/>
      <c r="PAP163" s="309"/>
      <c r="PAQ163" s="309"/>
      <c r="PAR163" s="309"/>
      <c r="PAS163" s="309"/>
      <c r="PAT163" s="309"/>
      <c r="PAU163" s="309"/>
      <c r="PAV163" s="309"/>
      <c r="PAW163" s="309"/>
      <c r="PAX163" s="309"/>
      <c r="PAY163" s="309"/>
      <c r="PAZ163" s="309"/>
      <c r="PBA163" s="309"/>
      <c r="PBB163" s="309"/>
      <c r="PBC163" s="309"/>
      <c r="PBD163" s="309"/>
      <c r="PBE163" s="309"/>
      <c r="PBF163" s="309"/>
      <c r="PBG163" s="309"/>
      <c r="PBH163" s="309"/>
      <c r="PBI163" s="309"/>
      <c r="PBJ163" s="309"/>
      <c r="PBK163" s="309"/>
      <c r="PBL163" s="309"/>
      <c r="PBM163" s="309"/>
      <c r="PBN163" s="309"/>
      <c r="PBO163" s="309"/>
      <c r="PBP163" s="309"/>
      <c r="PBQ163" s="309"/>
      <c r="PBR163" s="309"/>
      <c r="PBS163" s="309"/>
      <c r="PBT163" s="309"/>
      <c r="PBU163" s="309"/>
      <c r="PBV163" s="309"/>
      <c r="PBW163" s="309"/>
      <c r="PBX163" s="309"/>
      <c r="PBY163" s="309"/>
      <c r="PBZ163" s="309"/>
      <c r="PCA163" s="309"/>
      <c r="PCB163" s="309"/>
      <c r="PCC163" s="309"/>
      <c r="PCD163" s="309"/>
      <c r="PCE163" s="309"/>
      <c r="PCF163" s="309"/>
      <c r="PCG163" s="309"/>
      <c r="PCH163" s="309"/>
      <c r="PCI163" s="309"/>
      <c r="PCJ163" s="309"/>
      <c r="PCK163" s="309"/>
      <c r="PCL163" s="309"/>
      <c r="PCM163" s="309"/>
      <c r="PCN163" s="309"/>
      <c r="PCO163" s="309"/>
      <c r="PCP163" s="309"/>
      <c r="PCQ163" s="309"/>
      <c r="PCR163" s="309"/>
      <c r="PCS163" s="309"/>
      <c r="PCT163" s="309"/>
      <c r="PCU163" s="309"/>
      <c r="PCV163" s="309"/>
      <c r="PCW163" s="309"/>
      <c r="PCX163" s="309"/>
      <c r="PCY163" s="309"/>
      <c r="PCZ163" s="309"/>
      <c r="PDA163" s="309"/>
      <c r="PDB163" s="309"/>
      <c r="PDC163" s="309"/>
      <c r="PDD163" s="309"/>
      <c r="PDE163" s="309"/>
      <c r="PDF163" s="309"/>
      <c r="PDG163" s="309"/>
      <c r="PDH163" s="309"/>
      <c r="PDI163" s="309"/>
      <c r="PDJ163" s="309"/>
      <c r="PDK163" s="309"/>
      <c r="PDL163" s="309"/>
      <c r="PDM163" s="309"/>
      <c r="PDN163" s="309"/>
      <c r="PDO163" s="309"/>
      <c r="PDP163" s="309"/>
      <c r="PDQ163" s="309"/>
      <c r="PDR163" s="309"/>
      <c r="PDS163" s="309"/>
      <c r="PDT163" s="309"/>
      <c r="PDU163" s="309"/>
      <c r="PDV163" s="309"/>
      <c r="PDW163" s="309"/>
      <c r="PDX163" s="309"/>
      <c r="PDY163" s="309"/>
      <c r="PDZ163" s="309"/>
      <c r="PEA163" s="309"/>
      <c r="PEB163" s="309"/>
      <c r="PEC163" s="309"/>
      <c r="PED163" s="309"/>
      <c r="PEE163" s="309"/>
      <c r="PEF163" s="309"/>
      <c r="PEG163" s="309"/>
      <c r="PEH163" s="309"/>
      <c r="PEI163" s="309"/>
      <c r="PEJ163" s="309"/>
      <c r="PEK163" s="309"/>
      <c r="PEL163" s="309"/>
      <c r="PEM163" s="309"/>
      <c r="PEN163" s="309"/>
      <c r="PEO163" s="309"/>
      <c r="PEP163" s="309"/>
      <c r="PEQ163" s="309"/>
      <c r="PER163" s="309"/>
      <c r="PES163" s="309"/>
      <c r="PET163" s="309"/>
      <c r="PEU163" s="309"/>
      <c r="PEV163" s="309"/>
      <c r="PEW163" s="309"/>
      <c r="PEX163" s="309"/>
      <c r="PEY163" s="309"/>
      <c r="PEZ163" s="309"/>
      <c r="PFA163" s="309"/>
      <c r="PFB163" s="309"/>
      <c r="PFC163" s="309"/>
      <c r="PFD163" s="309"/>
      <c r="PFE163" s="309"/>
      <c r="PFF163" s="309"/>
      <c r="PFG163" s="309"/>
      <c r="PFH163" s="309"/>
      <c r="PFI163" s="309"/>
      <c r="PFJ163" s="309"/>
      <c r="PFK163" s="309"/>
      <c r="PFL163" s="309"/>
      <c r="PFM163" s="309"/>
      <c r="PFN163" s="309"/>
      <c r="PFO163" s="309"/>
      <c r="PFP163" s="309"/>
      <c r="PFQ163" s="309"/>
      <c r="PFR163" s="309"/>
      <c r="PFS163" s="309"/>
      <c r="PFT163" s="309"/>
      <c r="PFU163" s="309"/>
      <c r="PFV163" s="309"/>
      <c r="PFW163" s="309"/>
      <c r="PFX163" s="309"/>
      <c r="PFY163" s="309"/>
      <c r="PFZ163" s="309"/>
      <c r="PGA163" s="309"/>
      <c r="PGB163" s="309"/>
      <c r="PGC163" s="309"/>
      <c r="PGD163" s="309"/>
      <c r="PGE163" s="309"/>
      <c r="PGF163" s="309"/>
      <c r="PGG163" s="309"/>
      <c r="PGH163" s="309"/>
      <c r="PGI163" s="309"/>
      <c r="PGJ163" s="309"/>
      <c r="PGK163" s="309"/>
      <c r="PGL163" s="309"/>
      <c r="PGM163" s="309"/>
      <c r="PGN163" s="309"/>
      <c r="PGO163" s="309"/>
      <c r="PGP163" s="309"/>
      <c r="PGQ163" s="309"/>
      <c r="PGR163" s="309"/>
      <c r="PGS163" s="309"/>
      <c r="PGT163" s="309"/>
      <c r="PGU163" s="309"/>
      <c r="PGV163" s="309"/>
      <c r="PGW163" s="309"/>
      <c r="PGX163" s="309"/>
      <c r="PGY163" s="309"/>
      <c r="PGZ163" s="309"/>
      <c r="PHA163" s="309"/>
      <c r="PHB163" s="309"/>
      <c r="PHC163" s="309"/>
      <c r="PHD163" s="309"/>
      <c r="PHE163" s="309"/>
      <c r="PHF163" s="309"/>
      <c r="PHG163" s="309"/>
      <c r="PHH163" s="309"/>
      <c r="PHI163" s="309"/>
      <c r="PHJ163" s="309"/>
      <c r="PHK163" s="309"/>
      <c r="PHL163" s="309"/>
      <c r="PHM163" s="309"/>
      <c r="PHN163" s="309"/>
      <c r="PHO163" s="309"/>
      <c r="PHP163" s="309"/>
      <c r="PHQ163" s="309"/>
      <c r="PHR163" s="309"/>
      <c r="PHS163" s="309"/>
      <c r="PHT163" s="309"/>
      <c r="PHU163" s="309"/>
      <c r="PHV163" s="309"/>
      <c r="PHW163" s="309"/>
      <c r="PHX163" s="309"/>
      <c r="PHY163" s="309"/>
      <c r="PHZ163" s="309"/>
      <c r="PIA163" s="309"/>
      <c r="PIB163" s="309"/>
      <c r="PIC163" s="309"/>
      <c r="PID163" s="309"/>
      <c r="PIE163" s="309"/>
      <c r="PIF163" s="309"/>
      <c r="PIG163" s="309"/>
      <c r="PIH163" s="309"/>
      <c r="PII163" s="309"/>
      <c r="PIJ163" s="309"/>
      <c r="PIK163" s="309"/>
      <c r="PIL163" s="309"/>
      <c r="PIM163" s="309"/>
      <c r="PIN163" s="309"/>
      <c r="PIO163" s="309"/>
      <c r="PIP163" s="309"/>
      <c r="PIQ163" s="309"/>
      <c r="PIR163" s="309"/>
      <c r="PIS163" s="309"/>
      <c r="PIT163" s="309"/>
      <c r="PIU163" s="309"/>
      <c r="PIV163" s="309"/>
      <c r="PIW163" s="309"/>
      <c r="PIX163" s="309"/>
      <c r="PIY163" s="309"/>
      <c r="PIZ163" s="309"/>
      <c r="PJA163" s="309"/>
      <c r="PJB163" s="309"/>
      <c r="PJC163" s="309"/>
      <c r="PJD163" s="309"/>
      <c r="PJE163" s="309"/>
      <c r="PJF163" s="309"/>
      <c r="PJG163" s="309"/>
      <c r="PJH163" s="309"/>
      <c r="PJI163" s="309"/>
      <c r="PJJ163" s="309"/>
      <c r="PJK163" s="309"/>
      <c r="PJL163" s="309"/>
      <c r="PJM163" s="309"/>
      <c r="PJN163" s="309"/>
      <c r="PJO163" s="309"/>
      <c r="PJP163" s="309"/>
      <c r="PJQ163" s="309"/>
      <c r="PJR163" s="309"/>
      <c r="PJS163" s="309"/>
      <c r="PJT163" s="309"/>
      <c r="PJU163" s="309"/>
      <c r="PJV163" s="309"/>
      <c r="PJW163" s="309"/>
      <c r="PJX163" s="309"/>
      <c r="PJY163" s="309"/>
      <c r="PJZ163" s="309"/>
      <c r="PKA163" s="309"/>
      <c r="PKB163" s="309"/>
      <c r="PKC163" s="309"/>
      <c r="PKD163" s="309"/>
      <c r="PKE163" s="309"/>
      <c r="PKF163" s="309"/>
      <c r="PKG163" s="309"/>
      <c r="PKH163" s="309"/>
      <c r="PKI163" s="309"/>
      <c r="PKJ163" s="309"/>
      <c r="PKK163" s="309"/>
      <c r="PKL163" s="309"/>
      <c r="PKM163" s="309"/>
      <c r="PKN163" s="309"/>
      <c r="PKO163" s="309"/>
      <c r="PKP163" s="309"/>
      <c r="PKQ163" s="309"/>
      <c r="PKR163" s="309"/>
      <c r="PKS163" s="309"/>
      <c r="PKT163" s="309"/>
      <c r="PKU163" s="309"/>
      <c r="PKV163" s="309"/>
      <c r="PKW163" s="309"/>
      <c r="PKX163" s="309"/>
      <c r="PKY163" s="309"/>
      <c r="PKZ163" s="309"/>
      <c r="PLA163" s="309"/>
      <c r="PLB163" s="309"/>
      <c r="PLC163" s="309"/>
      <c r="PLD163" s="309"/>
      <c r="PLE163" s="309"/>
      <c r="PLF163" s="309"/>
      <c r="PLG163" s="309"/>
      <c r="PLH163" s="309"/>
      <c r="PLI163" s="309"/>
      <c r="PLJ163" s="309"/>
      <c r="PLK163" s="309"/>
      <c r="PLL163" s="309"/>
      <c r="PLM163" s="309"/>
      <c r="PLN163" s="309"/>
      <c r="PLO163" s="309"/>
      <c r="PLP163" s="309"/>
      <c r="PLQ163" s="309"/>
      <c r="PLR163" s="309"/>
      <c r="PLS163" s="309"/>
      <c r="PLT163" s="309"/>
      <c r="PLU163" s="309"/>
      <c r="PLV163" s="309"/>
      <c r="PLW163" s="309"/>
      <c r="PLX163" s="309"/>
      <c r="PLY163" s="309"/>
      <c r="PLZ163" s="309"/>
      <c r="PMA163" s="309"/>
      <c r="PMB163" s="309"/>
      <c r="PMC163" s="309"/>
      <c r="PMD163" s="309"/>
      <c r="PME163" s="309"/>
      <c r="PMF163" s="309"/>
      <c r="PMG163" s="309"/>
      <c r="PMH163" s="309"/>
      <c r="PMI163" s="309"/>
      <c r="PMJ163" s="309"/>
      <c r="PMK163" s="309"/>
      <c r="PML163" s="309"/>
      <c r="PMM163" s="309"/>
      <c r="PMN163" s="309"/>
      <c r="PMO163" s="309"/>
      <c r="PMP163" s="309"/>
      <c r="PMQ163" s="309"/>
      <c r="PMR163" s="309"/>
      <c r="PMS163" s="309"/>
      <c r="PMT163" s="309"/>
      <c r="PMU163" s="309"/>
      <c r="PMV163" s="309"/>
      <c r="PMW163" s="309"/>
      <c r="PMX163" s="309"/>
      <c r="PMY163" s="309"/>
      <c r="PMZ163" s="309"/>
      <c r="PNA163" s="309"/>
      <c r="PNB163" s="309"/>
      <c r="PNC163" s="309"/>
      <c r="PND163" s="309"/>
      <c r="PNE163" s="309"/>
      <c r="PNF163" s="309"/>
      <c r="PNG163" s="309"/>
      <c r="PNH163" s="309"/>
      <c r="PNI163" s="309"/>
      <c r="PNJ163" s="309"/>
      <c r="PNK163" s="309"/>
      <c r="PNL163" s="309"/>
      <c r="PNM163" s="309"/>
      <c r="PNN163" s="309"/>
      <c r="PNO163" s="309"/>
      <c r="PNP163" s="309"/>
      <c r="PNQ163" s="309"/>
      <c r="PNR163" s="309"/>
      <c r="PNS163" s="309"/>
      <c r="PNT163" s="309"/>
      <c r="PNU163" s="309"/>
      <c r="PNV163" s="309"/>
      <c r="PNW163" s="309"/>
      <c r="PNX163" s="309"/>
      <c r="PNY163" s="309"/>
      <c r="PNZ163" s="309"/>
      <c r="POA163" s="309"/>
      <c r="POB163" s="309"/>
      <c r="POC163" s="309"/>
      <c r="POD163" s="309"/>
      <c r="POE163" s="309"/>
      <c r="POF163" s="309"/>
      <c r="POG163" s="309"/>
      <c r="POH163" s="309"/>
      <c r="POI163" s="309"/>
      <c r="POJ163" s="309"/>
      <c r="POK163" s="309"/>
      <c r="POL163" s="309"/>
      <c r="POM163" s="309"/>
      <c r="PON163" s="309"/>
      <c r="POO163" s="309"/>
      <c r="POP163" s="309"/>
      <c r="POQ163" s="309"/>
      <c r="POR163" s="309"/>
      <c r="POS163" s="309"/>
      <c r="POT163" s="309"/>
      <c r="POU163" s="309"/>
      <c r="POV163" s="309"/>
      <c r="POW163" s="309"/>
      <c r="POX163" s="309"/>
      <c r="POY163" s="309"/>
      <c r="POZ163" s="309"/>
      <c r="PPA163" s="309"/>
      <c r="PPB163" s="309"/>
      <c r="PPC163" s="309"/>
      <c r="PPD163" s="309"/>
      <c r="PPE163" s="309"/>
      <c r="PPF163" s="309"/>
      <c r="PPG163" s="309"/>
      <c r="PPH163" s="309"/>
      <c r="PPI163" s="309"/>
      <c r="PPJ163" s="309"/>
      <c r="PPK163" s="309"/>
      <c r="PPL163" s="309"/>
      <c r="PPM163" s="309"/>
      <c r="PPN163" s="309"/>
      <c r="PPO163" s="309"/>
      <c r="PPP163" s="309"/>
      <c r="PPQ163" s="309"/>
      <c r="PPR163" s="309"/>
      <c r="PPS163" s="309"/>
      <c r="PPT163" s="309"/>
      <c r="PPU163" s="309"/>
      <c r="PPV163" s="309"/>
      <c r="PPW163" s="309"/>
      <c r="PPX163" s="309"/>
      <c r="PPY163" s="309"/>
      <c r="PPZ163" s="309"/>
      <c r="PQA163" s="309"/>
      <c r="PQB163" s="309"/>
      <c r="PQC163" s="309"/>
      <c r="PQD163" s="309"/>
      <c r="PQE163" s="309"/>
      <c r="PQF163" s="309"/>
      <c r="PQG163" s="309"/>
      <c r="PQH163" s="309"/>
      <c r="PQI163" s="309"/>
      <c r="PQJ163" s="309"/>
      <c r="PQK163" s="309"/>
      <c r="PQL163" s="309"/>
      <c r="PQM163" s="309"/>
      <c r="PQN163" s="309"/>
      <c r="PQO163" s="309"/>
      <c r="PQP163" s="309"/>
      <c r="PQQ163" s="309"/>
      <c r="PQR163" s="309"/>
      <c r="PQS163" s="309"/>
      <c r="PQT163" s="309"/>
      <c r="PQU163" s="309"/>
      <c r="PQV163" s="309"/>
      <c r="PQW163" s="309"/>
      <c r="PQX163" s="309"/>
      <c r="PQY163" s="309"/>
      <c r="PQZ163" s="309"/>
      <c r="PRA163" s="309"/>
      <c r="PRB163" s="309"/>
      <c r="PRC163" s="309"/>
      <c r="PRD163" s="309"/>
      <c r="PRE163" s="309"/>
      <c r="PRF163" s="309"/>
      <c r="PRG163" s="309"/>
      <c r="PRH163" s="309"/>
      <c r="PRI163" s="309"/>
      <c r="PRJ163" s="309"/>
      <c r="PRK163" s="309"/>
      <c r="PRL163" s="309"/>
      <c r="PRM163" s="309"/>
      <c r="PRN163" s="309"/>
      <c r="PRO163" s="309"/>
      <c r="PRP163" s="309"/>
      <c r="PRQ163" s="309"/>
      <c r="PRR163" s="309"/>
      <c r="PRS163" s="309"/>
      <c r="PRT163" s="309"/>
      <c r="PRU163" s="309"/>
      <c r="PRV163" s="309"/>
      <c r="PRW163" s="309"/>
      <c r="PRX163" s="309"/>
      <c r="PRY163" s="309"/>
      <c r="PRZ163" s="309"/>
      <c r="PSA163" s="309"/>
      <c r="PSB163" s="309"/>
      <c r="PSC163" s="309"/>
      <c r="PSD163" s="309"/>
      <c r="PSE163" s="309"/>
      <c r="PSF163" s="309"/>
      <c r="PSG163" s="309"/>
      <c r="PSH163" s="309"/>
      <c r="PSI163" s="309"/>
      <c r="PSJ163" s="309"/>
      <c r="PSK163" s="309"/>
      <c r="PSL163" s="309"/>
      <c r="PSM163" s="309"/>
      <c r="PSN163" s="309"/>
      <c r="PSO163" s="309"/>
      <c r="PSP163" s="309"/>
      <c r="PSQ163" s="309"/>
      <c r="PSR163" s="309"/>
      <c r="PSS163" s="309"/>
      <c r="PST163" s="309"/>
      <c r="PSU163" s="309"/>
      <c r="PSV163" s="309"/>
      <c r="PSW163" s="309"/>
      <c r="PSX163" s="309"/>
      <c r="PSY163" s="309"/>
      <c r="PSZ163" s="309"/>
      <c r="PTA163" s="309"/>
      <c r="PTB163" s="309"/>
      <c r="PTC163" s="309"/>
      <c r="PTD163" s="309"/>
      <c r="PTE163" s="309"/>
      <c r="PTF163" s="309"/>
      <c r="PTG163" s="309"/>
      <c r="PTH163" s="309"/>
      <c r="PTI163" s="309"/>
      <c r="PTJ163" s="309"/>
      <c r="PTK163" s="309"/>
      <c r="PTL163" s="309"/>
      <c r="PTM163" s="309"/>
      <c r="PTN163" s="309"/>
      <c r="PTO163" s="309"/>
      <c r="PTP163" s="309"/>
      <c r="PTQ163" s="309"/>
      <c r="PTR163" s="309"/>
      <c r="PTS163" s="309"/>
      <c r="PTT163" s="309"/>
      <c r="PTU163" s="309"/>
      <c r="PTV163" s="309"/>
      <c r="PTW163" s="309"/>
      <c r="PTX163" s="309"/>
      <c r="PTY163" s="309"/>
      <c r="PTZ163" s="309"/>
      <c r="PUA163" s="309"/>
      <c r="PUB163" s="309"/>
      <c r="PUC163" s="309"/>
      <c r="PUD163" s="309"/>
      <c r="PUE163" s="309"/>
      <c r="PUF163" s="309"/>
      <c r="PUG163" s="309"/>
      <c r="PUH163" s="309"/>
      <c r="PUI163" s="309"/>
      <c r="PUJ163" s="309"/>
      <c r="PUK163" s="309"/>
      <c r="PUL163" s="309"/>
      <c r="PUM163" s="309"/>
      <c r="PUN163" s="309"/>
      <c r="PUO163" s="309"/>
      <c r="PUP163" s="309"/>
      <c r="PUQ163" s="309"/>
      <c r="PUR163" s="309"/>
      <c r="PUS163" s="309"/>
      <c r="PUT163" s="309"/>
      <c r="PUU163" s="309"/>
      <c r="PUV163" s="309"/>
      <c r="PUW163" s="309"/>
      <c r="PUX163" s="309"/>
      <c r="PUY163" s="309"/>
      <c r="PUZ163" s="309"/>
      <c r="PVA163" s="309"/>
      <c r="PVB163" s="309"/>
      <c r="PVC163" s="309"/>
      <c r="PVD163" s="309"/>
      <c r="PVE163" s="309"/>
      <c r="PVF163" s="309"/>
      <c r="PVG163" s="309"/>
      <c r="PVH163" s="309"/>
      <c r="PVI163" s="309"/>
      <c r="PVJ163" s="309"/>
      <c r="PVK163" s="309"/>
      <c r="PVL163" s="309"/>
      <c r="PVM163" s="309"/>
      <c r="PVN163" s="309"/>
      <c r="PVO163" s="309"/>
      <c r="PVP163" s="309"/>
      <c r="PVQ163" s="309"/>
      <c r="PVR163" s="309"/>
      <c r="PVS163" s="309"/>
      <c r="PVT163" s="309"/>
      <c r="PVU163" s="309"/>
      <c r="PVV163" s="309"/>
      <c r="PVW163" s="309"/>
      <c r="PVX163" s="309"/>
      <c r="PVY163" s="309"/>
      <c r="PVZ163" s="309"/>
      <c r="PWA163" s="309"/>
      <c r="PWB163" s="309"/>
      <c r="PWC163" s="309"/>
      <c r="PWD163" s="309"/>
      <c r="PWE163" s="309"/>
      <c r="PWF163" s="309"/>
      <c r="PWG163" s="309"/>
      <c r="PWH163" s="309"/>
      <c r="PWI163" s="309"/>
      <c r="PWJ163" s="309"/>
      <c r="PWK163" s="309"/>
      <c r="PWL163" s="309"/>
      <c r="PWM163" s="309"/>
      <c r="PWN163" s="309"/>
      <c r="PWO163" s="309"/>
      <c r="PWP163" s="309"/>
      <c r="PWQ163" s="309"/>
      <c r="PWR163" s="309"/>
      <c r="PWS163" s="309"/>
      <c r="PWT163" s="309"/>
      <c r="PWU163" s="309"/>
      <c r="PWV163" s="309"/>
      <c r="PWW163" s="309"/>
      <c r="PWX163" s="309"/>
      <c r="PWY163" s="309"/>
      <c r="PWZ163" s="309"/>
      <c r="PXA163" s="309"/>
      <c r="PXB163" s="309"/>
      <c r="PXC163" s="309"/>
      <c r="PXD163" s="309"/>
      <c r="PXE163" s="309"/>
      <c r="PXF163" s="309"/>
      <c r="PXG163" s="309"/>
      <c r="PXH163" s="309"/>
      <c r="PXI163" s="309"/>
      <c r="PXJ163" s="309"/>
      <c r="PXK163" s="309"/>
      <c r="PXL163" s="309"/>
      <c r="PXM163" s="309"/>
      <c r="PXN163" s="309"/>
      <c r="PXO163" s="309"/>
      <c r="PXP163" s="309"/>
      <c r="PXQ163" s="309"/>
      <c r="PXR163" s="309"/>
      <c r="PXS163" s="309"/>
      <c r="PXT163" s="309"/>
      <c r="PXU163" s="309"/>
      <c r="PXV163" s="309"/>
      <c r="PXW163" s="309"/>
      <c r="PXX163" s="309"/>
      <c r="PXY163" s="309"/>
      <c r="PXZ163" s="309"/>
      <c r="PYA163" s="309"/>
      <c r="PYB163" s="309"/>
      <c r="PYC163" s="309"/>
      <c r="PYD163" s="309"/>
      <c r="PYE163" s="309"/>
      <c r="PYF163" s="309"/>
      <c r="PYG163" s="309"/>
      <c r="PYH163" s="309"/>
      <c r="PYI163" s="309"/>
      <c r="PYJ163" s="309"/>
      <c r="PYK163" s="309"/>
      <c r="PYL163" s="309"/>
      <c r="PYM163" s="309"/>
      <c r="PYN163" s="309"/>
      <c r="PYO163" s="309"/>
      <c r="PYP163" s="309"/>
      <c r="PYQ163" s="309"/>
      <c r="PYR163" s="309"/>
      <c r="PYS163" s="309"/>
      <c r="PYT163" s="309"/>
      <c r="PYU163" s="309"/>
      <c r="PYV163" s="309"/>
      <c r="PYW163" s="309"/>
      <c r="PYX163" s="309"/>
      <c r="PYY163" s="309"/>
      <c r="PYZ163" s="309"/>
      <c r="PZA163" s="309"/>
      <c r="PZB163" s="309"/>
      <c r="PZC163" s="309"/>
      <c r="PZD163" s="309"/>
      <c r="PZE163" s="309"/>
      <c r="PZF163" s="309"/>
      <c r="PZG163" s="309"/>
      <c r="PZH163" s="309"/>
      <c r="PZI163" s="309"/>
      <c r="PZJ163" s="309"/>
      <c r="PZK163" s="309"/>
      <c r="PZL163" s="309"/>
      <c r="PZM163" s="309"/>
      <c r="PZN163" s="309"/>
      <c r="PZO163" s="309"/>
      <c r="PZP163" s="309"/>
      <c r="PZQ163" s="309"/>
      <c r="PZR163" s="309"/>
      <c r="PZS163" s="309"/>
      <c r="PZT163" s="309"/>
      <c r="PZU163" s="309"/>
      <c r="PZV163" s="309"/>
      <c r="PZW163" s="309"/>
      <c r="PZX163" s="309"/>
      <c r="PZY163" s="309"/>
      <c r="PZZ163" s="309"/>
      <c r="QAA163" s="309"/>
      <c r="QAB163" s="309"/>
      <c r="QAC163" s="309"/>
      <c r="QAD163" s="309"/>
      <c r="QAE163" s="309"/>
      <c r="QAF163" s="309"/>
      <c r="QAG163" s="309"/>
      <c r="QAH163" s="309"/>
      <c r="QAI163" s="309"/>
      <c r="QAJ163" s="309"/>
      <c r="QAK163" s="309"/>
      <c r="QAL163" s="309"/>
      <c r="QAM163" s="309"/>
      <c r="QAN163" s="309"/>
      <c r="QAO163" s="309"/>
      <c r="QAP163" s="309"/>
      <c r="QAQ163" s="309"/>
      <c r="QAR163" s="309"/>
      <c r="QAS163" s="309"/>
      <c r="QAT163" s="309"/>
      <c r="QAU163" s="309"/>
      <c r="QAV163" s="309"/>
      <c r="QAW163" s="309"/>
      <c r="QAX163" s="309"/>
      <c r="QAY163" s="309"/>
      <c r="QAZ163" s="309"/>
      <c r="QBA163" s="309"/>
      <c r="QBB163" s="309"/>
      <c r="QBC163" s="309"/>
      <c r="QBD163" s="309"/>
      <c r="QBE163" s="309"/>
      <c r="QBF163" s="309"/>
      <c r="QBG163" s="309"/>
      <c r="QBH163" s="309"/>
      <c r="QBI163" s="309"/>
      <c r="QBJ163" s="309"/>
      <c r="QBK163" s="309"/>
      <c r="QBL163" s="309"/>
      <c r="QBM163" s="309"/>
      <c r="QBN163" s="309"/>
      <c r="QBO163" s="309"/>
      <c r="QBP163" s="309"/>
      <c r="QBQ163" s="309"/>
      <c r="QBR163" s="309"/>
      <c r="QBS163" s="309"/>
      <c r="QBT163" s="309"/>
      <c r="QBU163" s="309"/>
      <c r="QBV163" s="309"/>
      <c r="QBW163" s="309"/>
      <c r="QBX163" s="309"/>
      <c r="QBY163" s="309"/>
      <c r="QBZ163" s="309"/>
      <c r="QCA163" s="309"/>
      <c r="QCB163" s="309"/>
      <c r="QCC163" s="309"/>
      <c r="QCD163" s="309"/>
      <c r="QCE163" s="309"/>
      <c r="QCF163" s="309"/>
      <c r="QCG163" s="309"/>
      <c r="QCH163" s="309"/>
      <c r="QCI163" s="309"/>
      <c r="QCJ163" s="309"/>
      <c r="QCK163" s="309"/>
      <c r="QCL163" s="309"/>
      <c r="QCM163" s="309"/>
      <c r="QCN163" s="309"/>
      <c r="QCO163" s="309"/>
      <c r="QCP163" s="309"/>
      <c r="QCQ163" s="309"/>
      <c r="QCR163" s="309"/>
      <c r="QCS163" s="309"/>
      <c r="QCT163" s="309"/>
      <c r="QCU163" s="309"/>
      <c r="QCV163" s="309"/>
      <c r="QCW163" s="309"/>
      <c r="QCX163" s="309"/>
      <c r="QCY163" s="309"/>
      <c r="QCZ163" s="309"/>
      <c r="QDA163" s="309"/>
      <c r="QDB163" s="309"/>
      <c r="QDC163" s="309"/>
      <c r="QDD163" s="309"/>
      <c r="QDE163" s="309"/>
      <c r="QDF163" s="309"/>
      <c r="QDG163" s="309"/>
      <c r="QDH163" s="309"/>
      <c r="QDI163" s="309"/>
      <c r="QDJ163" s="309"/>
      <c r="QDK163" s="309"/>
      <c r="QDL163" s="309"/>
      <c r="QDM163" s="309"/>
      <c r="QDN163" s="309"/>
      <c r="QDO163" s="309"/>
      <c r="QDP163" s="309"/>
      <c r="QDQ163" s="309"/>
      <c r="QDR163" s="309"/>
      <c r="QDS163" s="309"/>
      <c r="QDT163" s="309"/>
      <c r="QDU163" s="309"/>
      <c r="QDV163" s="309"/>
      <c r="QDW163" s="309"/>
      <c r="QDX163" s="309"/>
      <c r="QDY163" s="309"/>
      <c r="QDZ163" s="309"/>
      <c r="QEA163" s="309"/>
      <c r="QEB163" s="309"/>
      <c r="QEC163" s="309"/>
      <c r="QED163" s="309"/>
      <c r="QEE163" s="309"/>
      <c r="QEF163" s="309"/>
      <c r="QEG163" s="309"/>
      <c r="QEH163" s="309"/>
      <c r="QEI163" s="309"/>
      <c r="QEJ163" s="309"/>
      <c r="QEK163" s="309"/>
      <c r="QEL163" s="309"/>
      <c r="QEM163" s="309"/>
      <c r="QEN163" s="309"/>
      <c r="QEO163" s="309"/>
      <c r="QEP163" s="309"/>
      <c r="QEQ163" s="309"/>
      <c r="QER163" s="309"/>
      <c r="QES163" s="309"/>
      <c r="QET163" s="309"/>
      <c r="QEU163" s="309"/>
      <c r="QEV163" s="309"/>
      <c r="QEW163" s="309"/>
      <c r="QEX163" s="309"/>
      <c r="QEY163" s="309"/>
      <c r="QEZ163" s="309"/>
      <c r="QFA163" s="309"/>
      <c r="QFB163" s="309"/>
      <c r="QFC163" s="309"/>
      <c r="QFD163" s="309"/>
      <c r="QFE163" s="309"/>
      <c r="QFF163" s="309"/>
      <c r="QFG163" s="309"/>
      <c r="QFH163" s="309"/>
      <c r="QFI163" s="309"/>
      <c r="QFJ163" s="309"/>
      <c r="QFK163" s="309"/>
      <c r="QFL163" s="309"/>
      <c r="QFM163" s="309"/>
      <c r="QFN163" s="309"/>
      <c r="QFO163" s="309"/>
      <c r="QFP163" s="309"/>
      <c r="QFQ163" s="309"/>
      <c r="QFR163" s="309"/>
      <c r="QFS163" s="309"/>
      <c r="QFT163" s="309"/>
      <c r="QFU163" s="309"/>
      <c r="QFV163" s="309"/>
      <c r="QFW163" s="309"/>
      <c r="QFX163" s="309"/>
      <c r="QFY163" s="309"/>
      <c r="QFZ163" s="309"/>
      <c r="QGA163" s="309"/>
      <c r="QGB163" s="309"/>
      <c r="QGC163" s="309"/>
      <c r="QGD163" s="309"/>
      <c r="QGE163" s="309"/>
      <c r="QGF163" s="309"/>
      <c r="QGG163" s="309"/>
      <c r="QGH163" s="309"/>
      <c r="QGI163" s="309"/>
      <c r="QGJ163" s="309"/>
      <c r="QGK163" s="309"/>
      <c r="QGL163" s="309"/>
      <c r="QGM163" s="309"/>
      <c r="QGN163" s="309"/>
      <c r="QGO163" s="309"/>
      <c r="QGP163" s="309"/>
      <c r="QGQ163" s="309"/>
      <c r="QGR163" s="309"/>
      <c r="QGS163" s="309"/>
      <c r="QGT163" s="309"/>
      <c r="QGU163" s="309"/>
      <c r="QGV163" s="309"/>
      <c r="QGW163" s="309"/>
      <c r="QGX163" s="309"/>
      <c r="QGY163" s="309"/>
      <c r="QGZ163" s="309"/>
      <c r="QHA163" s="309"/>
      <c r="QHB163" s="309"/>
      <c r="QHC163" s="309"/>
      <c r="QHD163" s="309"/>
      <c r="QHE163" s="309"/>
      <c r="QHF163" s="309"/>
      <c r="QHG163" s="309"/>
      <c r="QHH163" s="309"/>
      <c r="QHI163" s="309"/>
      <c r="QHJ163" s="309"/>
      <c r="QHK163" s="309"/>
      <c r="QHL163" s="309"/>
      <c r="QHM163" s="309"/>
      <c r="QHN163" s="309"/>
      <c r="QHO163" s="309"/>
      <c r="QHP163" s="309"/>
      <c r="QHQ163" s="309"/>
      <c r="QHR163" s="309"/>
      <c r="QHS163" s="309"/>
      <c r="QHT163" s="309"/>
      <c r="QHU163" s="309"/>
      <c r="QHV163" s="309"/>
      <c r="QHW163" s="309"/>
      <c r="QHX163" s="309"/>
      <c r="QHY163" s="309"/>
      <c r="QHZ163" s="309"/>
      <c r="QIA163" s="309"/>
      <c r="QIB163" s="309"/>
      <c r="QIC163" s="309"/>
      <c r="QID163" s="309"/>
      <c r="QIE163" s="309"/>
      <c r="QIF163" s="309"/>
      <c r="QIG163" s="309"/>
      <c r="QIH163" s="309"/>
      <c r="QII163" s="309"/>
      <c r="QIJ163" s="309"/>
      <c r="QIK163" s="309"/>
      <c r="QIL163" s="309"/>
      <c r="QIM163" s="309"/>
      <c r="QIN163" s="309"/>
      <c r="QIO163" s="309"/>
      <c r="QIP163" s="309"/>
      <c r="QIQ163" s="309"/>
      <c r="QIR163" s="309"/>
      <c r="QIS163" s="309"/>
      <c r="QIT163" s="309"/>
      <c r="QIU163" s="309"/>
      <c r="QIV163" s="309"/>
      <c r="QIW163" s="309"/>
      <c r="QIX163" s="309"/>
      <c r="QIY163" s="309"/>
      <c r="QIZ163" s="309"/>
      <c r="QJA163" s="309"/>
      <c r="QJB163" s="309"/>
      <c r="QJC163" s="309"/>
      <c r="QJD163" s="309"/>
      <c r="QJE163" s="309"/>
      <c r="QJF163" s="309"/>
      <c r="QJG163" s="309"/>
      <c r="QJH163" s="309"/>
      <c r="QJI163" s="309"/>
      <c r="QJJ163" s="309"/>
      <c r="QJK163" s="309"/>
      <c r="QJL163" s="309"/>
      <c r="QJM163" s="309"/>
      <c r="QJN163" s="309"/>
      <c r="QJO163" s="309"/>
      <c r="QJP163" s="309"/>
      <c r="QJQ163" s="309"/>
      <c r="QJR163" s="309"/>
      <c r="QJS163" s="309"/>
      <c r="QJT163" s="309"/>
      <c r="QJU163" s="309"/>
      <c r="QJV163" s="309"/>
      <c r="QJW163" s="309"/>
      <c r="QJX163" s="309"/>
      <c r="QJY163" s="309"/>
      <c r="QJZ163" s="309"/>
      <c r="QKA163" s="309"/>
      <c r="QKB163" s="309"/>
      <c r="QKC163" s="309"/>
      <c r="QKD163" s="309"/>
      <c r="QKE163" s="309"/>
      <c r="QKF163" s="309"/>
      <c r="QKG163" s="309"/>
      <c r="QKH163" s="309"/>
      <c r="QKI163" s="309"/>
      <c r="QKJ163" s="309"/>
      <c r="QKK163" s="309"/>
      <c r="QKL163" s="309"/>
      <c r="QKM163" s="309"/>
      <c r="QKN163" s="309"/>
      <c r="QKO163" s="309"/>
      <c r="QKP163" s="309"/>
      <c r="QKQ163" s="309"/>
      <c r="QKR163" s="309"/>
      <c r="QKS163" s="309"/>
      <c r="QKT163" s="309"/>
      <c r="QKU163" s="309"/>
      <c r="QKV163" s="309"/>
      <c r="QKW163" s="309"/>
      <c r="QKX163" s="309"/>
      <c r="QKY163" s="309"/>
      <c r="QKZ163" s="309"/>
      <c r="QLA163" s="309"/>
      <c r="QLB163" s="309"/>
      <c r="QLC163" s="309"/>
      <c r="QLD163" s="309"/>
      <c r="QLE163" s="309"/>
      <c r="QLF163" s="309"/>
      <c r="QLG163" s="309"/>
      <c r="QLH163" s="309"/>
      <c r="QLI163" s="309"/>
      <c r="QLJ163" s="309"/>
      <c r="QLK163" s="309"/>
      <c r="QLL163" s="309"/>
      <c r="QLM163" s="309"/>
      <c r="QLN163" s="309"/>
      <c r="QLO163" s="309"/>
      <c r="QLP163" s="309"/>
      <c r="QLQ163" s="309"/>
      <c r="QLR163" s="309"/>
      <c r="QLS163" s="309"/>
      <c r="QLT163" s="309"/>
      <c r="QLU163" s="309"/>
      <c r="QLV163" s="309"/>
      <c r="QLW163" s="309"/>
      <c r="QLX163" s="309"/>
      <c r="QLY163" s="309"/>
      <c r="QLZ163" s="309"/>
      <c r="QMA163" s="309"/>
      <c r="QMB163" s="309"/>
      <c r="QMC163" s="309"/>
      <c r="QMD163" s="309"/>
      <c r="QME163" s="309"/>
      <c r="QMF163" s="309"/>
      <c r="QMG163" s="309"/>
      <c r="QMH163" s="309"/>
      <c r="QMI163" s="309"/>
      <c r="QMJ163" s="309"/>
      <c r="QMK163" s="309"/>
      <c r="QML163" s="309"/>
      <c r="QMM163" s="309"/>
      <c r="QMN163" s="309"/>
      <c r="QMO163" s="309"/>
      <c r="QMP163" s="309"/>
      <c r="QMQ163" s="309"/>
      <c r="QMR163" s="309"/>
      <c r="QMS163" s="309"/>
      <c r="QMT163" s="309"/>
      <c r="QMU163" s="309"/>
      <c r="QMV163" s="309"/>
      <c r="QMW163" s="309"/>
      <c r="QMX163" s="309"/>
      <c r="QMY163" s="309"/>
      <c r="QMZ163" s="309"/>
      <c r="QNA163" s="309"/>
      <c r="QNB163" s="309"/>
      <c r="QNC163" s="309"/>
      <c r="QND163" s="309"/>
      <c r="QNE163" s="309"/>
      <c r="QNF163" s="309"/>
      <c r="QNG163" s="309"/>
      <c r="QNH163" s="309"/>
      <c r="QNI163" s="309"/>
      <c r="QNJ163" s="309"/>
      <c r="QNK163" s="309"/>
      <c r="QNL163" s="309"/>
      <c r="QNM163" s="309"/>
      <c r="QNN163" s="309"/>
      <c r="QNO163" s="309"/>
      <c r="QNP163" s="309"/>
      <c r="QNQ163" s="309"/>
      <c r="QNR163" s="309"/>
      <c r="QNS163" s="309"/>
      <c r="QNT163" s="309"/>
      <c r="QNU163" s="309"/>
      <c r="QNV163" s="309"/>
      <c r="QNW163" s="309"/>
      <c r="QNX163" s="309"/>
      <c r="QNY163" s="309"/>
      <c r="QNZ163" s="309"/>
      <c r="QOA163" s="309"/>
      <c r="QOB163" s="309"/>
      <c r="QOC163" s="309"/>
      <c r="QOD163" s="309"/>
      <c r="QOE163" s="309"/>
      <c r="QOF163" s="309"/>
      <c r="QOG163" s="309"/>
      <c r="QOH163" s="309"/>
      <c r="QOI163" s="309"/>
      <c r="QOJ163" s="309"/>
      <c r="QOK163" s="309"/>
      <c r="QOL163" s="309"/>
      <c r="QOM163" s="309"/>
      <c r="QON163" s="309"/>
      <c r="QOO163" s="309"/>
      <c r="QOP163" s="309"/>
      <c r="QOQ163" s="309"/>
      <c r="QOR163" s="309"/>
      <c r="QOS163" s="309"/>
      <c r="QOT163" s="309"/>
      <c r="QOU163" s="309"/>
      <c r="QOV163" s="309"/>
      <c r="QOW163" s="309"/>
      <c r="QOX163" s="309"/>
      <c r="QOY163" s="309"/>
      <c r="QOZ163" s="309"/>
      <c r="QPA163" s="309"/>
      <c r="QPB163" s="309"/>
      <c r="QPC163" s="309"/>
      <c r="QPD163" s="309"/>
      <c r="QPE163" s="309"/>
      <c r="QPF163" s="309"/>
      <c r="QPG163" s="309"/>
      <c r="QPH163" s="309"/>
      <c r="QPI163" s="309"/>
      <c r="QPJ163" s="309"/>
      <c r="QPK163" s="309"/>
      <c r="QPL163" s="309"/>
      <c r="QPM163" s="309"/>
      <c r="QPN163" s="309"/>
      <c r="QPO163" s="309"/>
      <c r="QPP163" s="309"/>
      <c r="QPQ163" s="309"/>
      <c r="QPR163" s="309"/>
      <c r="QPS163" s="309"/>
      <c r="QPT163" s="309"/>
      <c r="QPU163" s="309"/>
      <c r="QPV163" s="309"/>
      <c r="QPW163" s="309"/>
      <c r="QPX163" s="309"/>
      <c r="QPY163" s="309"/>
      <c r="QPZ163" s="309"/>
      <c r="QQA163" s="309"/>
      <c r="QQB163" s="309"/>
      <c r="QQC163" s="309"/>
      <c r="QQD163" s="309"/>
      <c r="QQE163" s="309"/>
      <c r="QQF163" s="309"/>
      <c r="QQG163" s="309"/>
      <c r="QQH163" s="309"/>
      <c r="QQI163" s="309"/>
      <c r="QQJ163" s="309"/>
      <c r="QQK163" s="309"/>
      <c r="QQL163" s="309"/>
      <c r="QQM163" s="309"/>
      <c r="QQN163" s="309"/>
      <c r="QQO163" s="309"/>
      <c r="QQP163" s="309"/>
      <c r="QQQ163" s="309"/>
      <c r="QQR163" s="309"/>
      <c r="QQS163" s="309"/>
      <c r="QQT163" s="309"/>
      <c r="QQU163" s="309"/>
      <c r="QQV163" s="309"/>
      <c r="QQW163" s="309"/>
      <c r="QQX163" s="309"/>
      <c r="QQY163" s="309"/>
      <c r="QQZ163" s="309"/>
      <c r="QRA163" s="309"/>
      <c r="QRB163" s="309"/>
      <c r="QRC163" s="309"/>
      <c r="QRD163" s="309"/>
      <c r="QRE163" s="309"/>
      <c r="QRF163" s="309"/>
      <c r="QRG163" s="309"/>
      <c r="QRH163" s="309"/>
      <c r="QRI163" s="309"/>
      <c r="QRJ163" s="309"/>
      <c r="QRK163" s="309"/>
      <c r="QRL163" s="309"/>
      <c r="QRM163" s="309"/>
      <c r="QRN163" s="309"/>
      <c r="QRO163" s="309"/>
      <c r="QRP163" s="309"/>
      <c r="QRQ163" s="309"/>
      <c r="QRR163" s="309"/>
      <c r="QRS163" s="309"/>
      <c r="QRT163" s="309"/>
      <c r="QRU163" s="309"/>
      <c r="QRV163" s="309"/>
      <c r="QRW163" s="309"/>
      <c r="QRX163" s="309"/>
      <c r="QRY163" s="309"/>
      <c r="QRZ163" s="309"/>
      <c r="QSA163" s="309"/>
      <c r="QSB163" s="309"/>
      <c r="QSC163" s="309"/>
      <c r="QSD163" s="309"/>
      <c r="QSE163" s="309"/>
      <c r="QSF163" s="309"/>
      <c r="QSG163" s="309"/>
      <c r="QSH163" s="309"/>
      <c r="QSI163" s="309"/>
      <c r="QSJ163" s="309"/>
      <c r="QSK163" s="309"/>
      <c r="QSL163" s="309"/>
      <c r="QSM163" s="309"/>
      <c r="QSN163" s="309"/>
      <c r="QSO163" s="309"/>
      <c r="QSP163" s="309"/>
      <c r="QSQ163" s="309"/>
      <c r="QSR163" s="309"/>
      <c r="QSS163" s="309"/>
      <c r="QST163" s="309"/>
      <c r="QSU163" s="309"/>
      <c r="QSV163" s="309"/>
      <c r="QSW163" s="309"/>
      <c r="QSX163" s="309"/>
      <c r="QSY163" s="309"/>
      <c r="QSZ163" s="309"/>
      <c r="QTA163" s="309"/>
      <c r="QTB163" s="309"/>
      <c r="QTC163" s="309"/>
      <c r="QTD163" s="309"/>
      <c r="QTE163" s="309"/>
      <c r="QTF163" s="309"/>
      <c r="QTG163" s="309"/>
      <c r="QTH163" s="309"/>
      <c r="QTI163" s="309"/>
      <c r="QTJ163" s="309"/>
      <c r="QTK163" s="309"/>
      <c r="QTL163" s="309"/>
      <c r="QTM163" s="309"/>
      <c r="QTN163" s="309"/>
      <c r="QTO163" s="309"/>
      <c r="QTP163" s="309"/>
      <c r="QTQ163" s="309"/>
      <c r="QTR163" s="309"/>
      <c r="QTS163" s="309"/>
      <c r="QTT163" s="309"/>
      <c r="QTU163" s="309"/>
      <c r="QTV163" s="309"/>
      <c r="QTW163" s="309"/>
      <c r="QTX163" s="309"/>
      <c r="QTY163" s="309"/>
      <c r="QTZ163" s="309"/>
      <c r="QUA163" s="309"/>
      <c r="QUB163" s="309"/>
      <c r="QUC163" s="309"/>
      <c r="QUD163" s="309"/>
      <c r="QUE163" s="309"/>
      <c r="QUF163" s="309"/>
      <c r="QUG163" s="309"/>
      <c r="QUH163" s="309"/>
      <c r="QUI163" s="309"/>
      <c r="QUJ163" s="309"/>
      <c r="QUK163" s="309"/>
      <c r="QUL163" s="309"/>
      <c r="QUM163" s="309"/>
      <c r="QUN163" s="309"/>
      <c r="QUO163" s="309"/>
      <c r="QUP163" s="309"/>
      <c r="QUQ163" s="309"/>
      <c r="QUR163" s="309"/>
      <c r="QUS163" s="309"/>
      <c r="QUT163" s="309"/>
      <c r="QUU163" s="309"/>
      <c r="QUV163" s="309"/>
      <c r="QUW163" s="309"/>
      <c r="QUX163" s="309"/>
      <c r="QUY163" s="309"/>
      <c r="QUZ163" s="309"/>
      <c r="QVA163" s="309"/>
      <c r="QVB163" s="309"/>
      <c r="QVC163" s="309"/>
      <c r="QVD163" s="309"/>
      <c r="QVE163" s="309"/>
      <c r="QVF163" s="309"/>
      <c r="QVG163" s="309"/>
      <c r="QVH163" s="309"/>
      <c r="QVI163" s="309"/>
      <c r="QVJ163" s="309"/>
      <c r="QVK163" s="309"/>
      <c r="QVL163" s="309"/>
      <c r="QVM163" s="309"/>
      <c r="QVN163" s="309"/>
      <c r="QVO163" s="309"/>
      <c r="QVP163" s="309"/>
      <c r="QVQ163" s="309"/>
      <c r="QVR163" s="309"/>
      <c r="QVS163" s="309"/>
      <c r="QVT163" s="309"/>
      <c r="QVU163" s="309"/>
      <c r="QVV163" s="309"/>
      <c r="QVW163" s="309"/>
      <c r="QVX163" s="309"/>
      <c r="QVY163" s="309"/>
      <c r="QVZ163" s="309"/>
      <c r="QWA163" s="309"/>
      <c r="QWB163" s="309"/>
      <c r="QWC163" s="309"/>
      <c r="QWD163" s="309"/>
      <c r="QWE163" s="309"/>
      <c r="QWF163" s="309"/>
      <c r="QWG163" s="309"/>
      <c r="QWH163" s="309"/>
      <c r="QWI163" s="309"/>
      <c r="QWJ163" s="309"/>
      <c r="QWK163" s="309"/>
      <c r="QWL163" s="309"/>
      <c r="QWM163" s="309"/>
      <c r="QWN163" s="309"/>
      <c r="QWO163" s="309"/>
      <c r="QWP163" s="309"/>
      <c r="QWQ163" s="309"/>
      <c r="QWR163" s="309"/>
      <c r="QWS163" s="309"/>
      <c r="QWT163" s="309"/>
      <c r="QWU163" s="309"/>
      <c r="QWV163" s="309"/>
      <c r="QWW163" s="309"/>
      <c r="QWX163" s="309"/>
      <c r="QWY163" s="309"/>
      <c r="QWZ163" s="309"/>
      <c r="QXA163" s="309"/>
      <c r="QXB163" s="309"/>
      <c r="QXC163" s="309"/>
      <c r="QXD163" s="309"/>
      <c r="QXE163" s="309"/>
      <c r="QXF163" s="309"/>
      <c r="QXG163" s="309"/>
      <c r="QXH163" s="309"/>
      <c r="QXI163" s="309"/>
      <c r="QXJ163" s="309"/>
      <c r="QXK163" s="309"/>
      <c r="QXL163" s="309"/>
      <c r="QXM163" s="309"/>
      <c r="QXN163" s="309"/>
      <c r="QXO163" s="309"/>
      <c r="QXP163" s="309"/>
      <c r="QXQ163" s="309"/>
      <c r="QXR163" s="309"/>
      <c r="QXS163" s="309"/>
      <c r="QXT163" s="309"/>
      <c r="QXU163" s="309"/>
      <c r="QXV163" s="309"/>
      <c r="QXW163" s="309"/>
      <c r="QXX163" s="309"/>
      <c r="QXY163" s="309"/>
      <c r="QXZ163" s="309"/>
      <c r="QYA163" s="309"/>
      <c r="QYB163" s="309"/>
      <c r="QYC163" s="309"/>
      <c r="QYD163" s="309"/>
      <c r="QYE163" s="309"/>
      <c r="QYF163" s="309"/>
      <c r="QYG163" s="309"/>
      <c r="QYH163" s="309"/>
      <c r="QYI163" s="309"/>
      <c r="QYJ163" s="309"/>
      <c r="QYK163" s="309"/>
      <c r="QYL163" s="309"/>
      <c r="QYM163" s="309"/>
      <c r="QYN163" s="309"/>
      <c r="QYO163" s="309"/>
      <c r="QYP163" s="309"/>
      <c r="QYQ163" s="309"/>
      <c r="QYR163" s="309"/>
      <c r="QYS163" s="309"/>
      <c r="QYT163" s="309"/>
      <c r="QYU163" s="309"/>
      <c r="QYV163" s="309"/>
      <c r="QYW163" s="309"/>
      <c r="QYX163" s="309"/>
      <c r="QYY163" s="309"/>
      <c r="QYZ163" s="309"/>
      <c r="QZA163" s="309"/>
      <c r="QZB163" s="309"/>
      <c r="QZC163" s="309"/>
      <c r="QZD163" s="309"/>
      <c r="QZE163" s="309"/>
      <c r="QZF163" s="309"/>
      <c r="QZG163" s="309"/>
      <c r="QZH163" s="309"/>
      <c r="QZI163" s="309"/>
      <c r="QZJ163" s="309"/>
      <c r="QZK163" s="309"/>
      <c r="QZL163" s="309"/>
      <c r="QZM163" s="309"/>
      <c r="QZN163" s="309"/>
      <c r="QZO163" s="309"/>
      <c r="QZP163" s="309"/>
      <c r="QZQ163" s="309"/>
      <c r="QZR163" s="309"/>
      <c r="QZS163" s="309"/>
      <c r="QZT163" s="309"/>
      <c r="QZU163" s="309"/>
      <c r="QZV163" s="309"/>
      <c r="QZW163" s="309"/>
      <c r="QZX163" s="309"/>
      <c r="QZY163" s="309"/>
      <c r="QZZ163" s="309"/>
      <c r="RAA163" s="309"/>
      <c r="RAB163" s="309"/>
      <c r="RAC163" s="309"/>
      <c r="RAD163" s="309"/>
      <c r="RAE163" s="309"/>
      <c r="RAF163" s="309"/>
      <c r="RAG163" s="309"/>
      <c r="RAH163" s="309"/>
      <c r="RAI163" s="309"/>
      <c r="RAJ163" s="309"/>
      <c r="RAK163" s="309"/>
      <c r="RAL163" s="309"/>
      <c r="RAM163" s="309"/>
      <c r="RAN163" s="309"/>
      <c r="RAO163" s="309"/>
      <c r="RAP163" s="309"/>
      <c r="RAQ163" s="309"/>
      <c r="RAR163" s="309"/>
      <c r="RAS163" s="309"/>
      <c r="RAT163" s="309"/>
      <c r="RAU163" s="309"/>
      <c r="RAV163" s="309"/>
      <c r="RAW163" s="309"/>
      <c r="RAX163" s="309"/>
      <c r="RAY163" s="309"/>
      <c r="RAZ163" s="309"/>
      <c r="RBA163" s="309"/>
      <c r="RBB163" s="309"/>
      <c r="RBC163" s="309"/>
      <c r="RBD163" s="309"/>
      <c r="RBE163" s="309"/>
      <c r="RBF163" s="309"/>
      <c r="RBG163" s="309"/>
      <c r="RBH163" s="309"/>
      <c r="RBI163" s="309"/>
      <c r="RBJ163" s="309"/>
      <c r="RBK163" s="309"/>
      <c r="RBL163" s="309"/>
      <c r="RBM163" s="309"/>
      <c r="RBN163" s="309"/>
      <c r="RBO163" s="309"/>
      <c r="RBP163" s="309"/>
      <c r="RBQ163" s="309"/>
      <c r="RBR163" s="309"/>
      <c r="RBS163" s="309"/>
      <c r="RBT163" s="309"/>
      <c r="RBU163" s="309"/>
      <c r="RBV163" s="309"/>
      <c r="RBW163" s="309"/>
      <c r="RBX163" s="309"/>
      <c r="RBY163" s="309"/>
      <c r="RBZ163" s="309"/>
      <c r="RCA163" s="309"/>
      <c r="RCB163" s="309"/>
      <c r="RCC163" s="309"/>
      <c r="RCD163" s="309"/>
      <c r="RCE163" s="309"/>
      <c r="RCF163" s="309"/>
      <c r="RCG163" s="309"/>
      <c r="RCH163" s="309"/>
      <c r="RCI163" s="309"/>
      <c r="RCJ163" s="309"/>
      <c r="RCK163" s="309"/>
      <c r="RCL163" s="309"/>
      <c r="RCM163" s="309"/>
      <c r="RCN163" s="309"/>
      <c r="RCO163" s="309"/>
      <c r="RCP163" s="309"/>
      <c r="RCQ163" s="309"/>
      <c r="RCR163" s="309"/>
      <c r="RCS163" s="309"/>
      <c r="RCT163" s="309"/>
      <c r="RCU163" s="309"/>
      <c r="RCV163" s="309"/>
      <c r="RCW163" s="309"/>
      <c r="RCX163" s="309"/>
      <c r="RCY163" s="309"/>
      <c r="RCZ163" s="309"/>
      <c r="RDA163" s="309"/>
      <c r="RDB163" s="309"/>
      <c r="RDC163" s="309"/>
      <c r="RDD163" s="309"/>
      <c r="RDE163" s="309"/>
      <c r="RDF163" s="309"/>
      <c r="RDG163" s="309"/>
      <c r="RDH163" s="309"/>
      <c r="RDI163" s="309"/>
      <c r="RDJ163" s="309"/>
      <c r="RDK163" s="309"/>
      <c r="RDL163" s="309"/>
      <c r="RDM163" s="309"/>
      <c r="RDN163" s="309"/>
      <c r="RDO163" s="309"/>
      <c r="RDP163" s="309"/>
      <c r="RDQ163" s="309"/>
      <c r="RDR163" s="309"/>
      <c r="RDS163" s="309"/>
      <c r="RDT163" s="309"/>
      <c r="RDU163" s="309"/>
      <c r="RDV163" s="309"/>
      <c r="RDW163" s="309"/>
      <c r="RDX163" s="309"/>
      <c r="RDY163" s="309"/>
      <c r="RDZ163" s="309"/>
      <c r="REA163" s="309"/>
      <c r="REB163" s="309"/>
      <c r="REC163" s="309"/>
      <c r="RED163" s="309"/>
      <c r="REE163" s="309"/>
      <c r="REF163" s="309"/>
      <c r="REG163" s="309"/>
      <c r="REH163" s="309"/>
      <c r="REI163" s="309"/>
      <c r="REJ163" s="309"/>
      <c r="REK163" s="309"/>
      <c r="REL163" s="309"/>
      <c r="REM163" s="309"/>
      <c r="REN163" s="309"/>
      <c r="REO163" s="309"/>
      <c r="REP163" s="309"/>
      <c r="REQ163" s="309"/>
      <c r="RER163" s="309"/>
      <c r="RES163" s="309"/>
      <c r="RET163" s="309"/>
      <c r="REU163" s="309"/>
      <c r="REV163" s="309"/>
      <c r="REW163" s="309"/>
      <c r="REX163" s="309"/>
      <c r="REY163" s="309"/>
      <c r="REZ163" s="309"/>
      <c r="RFA163" s="309"/>
      <c r="RFB163" s="309"/>
      <c r="RFC163" s="309"/>
      <c r="RFD163" s="309"/>
      <c r="RFE163" s="309"/>
      <c r="RFF163" s="309"/>
      <c r="RFG163" s="309"/>
      <c r="RFH163" s="309"/>
      <c r="RFI163" s="309"/>
      <c r="RFJ163" s="309"/>
      <c r="RFK163" s="309"/>
      <c r="RFL163" s="309"/>
      <c r="RFM163" s="309"/>
      <c r="RFN163" s="309"/>
      <c r="RFO163" s="309"/>
      <c r="RFP163" s="309"/>
      <c r="RFQ163" s="309"/>
      <c r="RFR163" s="309"/>
      <c r="RFS163" s="309"/>
      <c r="RFT163" s="309"/>
      <c r="RFU163" s="309"/>
      <c r="RFV163" s="309"/>
      <c r="RFW163" s="309"/>
      <c r="RFX163" s="309"/>
      <c r="RFY163" s="309"/>
      <c r="RFZ163" s="309"/>
      <c r="RGA163" s="309"/>
      <c r="RGB163" s="309"/>
      <c r="RGC163" s="309"/>
      <c r="RGD163" s="309"/>
      <c r="RGE163" s="309"/>
      <c r="RGF163" s="309"/>
      <c r="RGG163" s="309"/>
      <c r="RGH163" s="309"/>
      <c r="RGI163" s="309"/>
      <c r="RGJ163" s="309"/>
      <c r="RGK163" s="309"/>
      <c r="RGL163" s="309"/>
      <c r="RGM163" s="309"/>
      <c r="RGN163" s="309"/>
      <c r="RGO163" s="309"/>
      <c r="RGP163" s="309"/>
      <c r="RGQ163" s="309"/>
      <c r="RGR163" s="309"/>
      <c r="RGS163" s="309"/>
      <c r="RGT163" s="309"/>
      <c r="RGU163" s="309"/>
      <c r="RGV163" s="309"/>
      <c r="RGW163" s="309"/>
      <c r="RGX163" s="309"/>
      <c r="RGY163" s="309"/>
      <c r="RGZ163" s="309"/>
      <c r="RHA163" s="309"/>
      <c r="RHB163" s="309"/>
      <c r="RHC163" s="309"/>
      <c r="RHD163" s="309"/>
      <c r="RHE163" s="309"/>
      <c r="RHF163" s="309"/>
      <c r="RHG163" s="309"/>
      <c r="RHH163" s="309"/>
      <c r="RHI163" s="309"/>
      <c r="RHJ163" s="309"/>
      <c r="RHK163" s="309"/>
      <c r="RHL163" s="309"/>
      <c r="RHM163" s="309"/>
      <c r="RHN163" s="309"/>
      <c r="RHO163" s="309"/>
      <c r="RHP163" s="309"/>
      <c r="RHQ163" s="309"/>
      <c r="RHR163" s="309"/>
      <c r="RHS163" s="309"/>
      <c r="RHT163" s="309"/>
      <c r="RHU163" s="309"/>
      <c r="RHV163" s="309"/>
      <c r="RHW163" s="309"/>
      <c r="RHX163" s="309"/>
      <c r="RHY163" s="309"/>
      <c r="RHZ163" s="309"/>
      <c r="RIA163" s="309"/>
      <c r="RIB163" s="309"/>
      <c r="RIC163" s="309"/>
      <c r="RID163" s="309"/>
      <c r="RIE163" s="309"/>
      <c r="RIF163" s="309"/>
      <c r="RIG163" s="309"/>
      <c r="RIH163" s="309"/>
      <c r="RII163" s="309"/>
      <c r="RIJ163" s="309"/>
      <c r="RIK163" s="309"/>
      <c r="RIL163" s="309"/>
      <c r="RIM163" s="309"/>
      <c r="RIN163" s="309"/>
      <c r="RIO163" s="309"/>
      <c r="RIP163" s="309"/>
      <c r="RIQ163" s="309"/>
      <c r="RIR163" s="309"/>
      <c r="RIS163" s="309"/>
      <c r="RIT163" s="309"/>
      <c r="RIU163" s="309"/>
      <c r="RIV163" s="309"/>
      <c r="RIW163" s="309"/>
      <c r="RIX163" s="309"/>
      <c r="RIY163" s="309"/>
      <c r="RIZ163" s="309"/>
      <c r="RJA163" s="309"/>
      <c r="RJB163" s="309"/>
      <c r="RJC163" s="309"/>
      <c r="RJD163" s="309"/>
      <c r="RJE163" s="309"/>
      <c r="RJF163" s="309"/>
      <c r="RJG163" s="309"/>
      <c r="RJH163" s="309"/>
      <c r="RJI163" s="309"/>
      <c r="RJJ163" s="309"/>
      <c r="RJK163" s="309"/>
      <c r="RJL163" s="309"/>
      <c r="RJM163" s="309"/>
      <c r="RJN163" s="309"/>
      <c r="RJO163" s="309"/>
      <c r="RJP163" s="309"/>
      <c r="RJQ163" s="309"/>
      <c r="RJR163" s="309"/>
      <c r="RJS163" s="309"/>
      <c r="RJT163" s="309"/>
      <c r="RJU163" s="309"/>
      <c r="RJV163" s="309"/>
      <c r="RJW163" s="309"/>
      <c r="RJX163" s="309"/>
      <c r="RJY163" s="309"/>
      <c r="RJZ163" s="309"/>
      <c r="RKA163" s="309"/>
      <c r="RKB163" s="309"/>
      <c r="RKC163" s="309"/>
      <c r="RKD163" s="309"/>
      <c r="RKE163" s="309"/>
      <c r="RKF163" s="309"/>
      <c r="RKG163" s="309"/>
      <c r="RKH163" s="309"/>
      <c r="RKI163" s="309"/>
      <c r="RKJ163" s="309"/>
      <c r="RKK163" s="309"/>
      <c r="RKL163" s="309"/>
      <c r="RKM163" s="309"/>
      <c r="RKN163" s="309"/>
      <c r="RKO163" s="309"/>
      <c r="RKP163" s="309"/>
      <c r="RKQ163" s="309"/>
      <c r="RKR163" s="309"/>
      <c r="RKS163" s="309"/>
      <c r="RKT163" s="309"/>
      <c r="RKU163" s="309"/>
      <c r="RKV163" s="309"/>
      <c r="RKW163" s="309"/>
      <c r="RKX163" s="309"/>
      <c r="RKY163" s="309"/>
      <c r="RKZ163" s="309"/>
      <c r="RLA163" s="309"/>
      <c r="RLB163" s="309"/>
      <c r="RLC163" s="309"/>
      <c r="RLD163" s="309"/>
      <c r="RLE163" s="309"/>
      <c r="RLF163" s="309"/>
      <c r="RLG163" s="309"/>
      <c r="RLH163" s="309"/>
      <c r="RLI163" s="309"/>
      <c r="RLJ163" s="309"/>
      <c r="RLK163" s="309"/>
      <c r="RLL163" s="309"/>
      <c r="RLM163" s="309"/>
      <c r="RLN163" s="309"/>
      <c r="RLO163" s="309"/>
      <c r="RLP163" s="309"/>
      <c r="RLQ163" s="309"/>
      <c r="RLR163" s="309"/>
      <c r="RLS163" s="309"/>
      <c r="RLT163" s="309"/>
      <c r="RLU163" s="309"/>
      <c r="RLV163" s="309"/>
      <c r="RLW163" s="309"/>
      <c r="RLX163" s="309"/>
      <c r="RLY163" s="309"/>
      <c r="RLZ163" s="309"/>
      <c r="RMA163" s="309"/>
      <c r="RMB163" s="309"/>
      <c r="RMC163" s="309"/>
      <c r="RMD163" s="309"/>
      <c r="RME163" s="309"/>
      <c r="RMF163" s="309"/>
      <c r="RMG163" s="309"/>
      <c r="RMH163" s="309"/>
      <c r="RMI163" s="309"/>
      <c r="RMJ163" s="309"/>
      <c r="RMK163" s="309"/>
      <c r="RML163" s="309"/>
      <c r="RMM163" s="309"/>
      <c r="RMN163" s="309"/>
      <c r="RMO163" s="309"/>
      <c r="RMP163" s="309"/>
      <c r="RMQ163" s="309"/>
      <c r="RMR163" s="309"/>
      <c r="RMS163" s="309"/>
      <c r="RMT163" s="309"/>
      <c r="RMU163" s="309"/>
      <c r="RMV163" s="309"/>
      <c r="RMW163" s="309"/>
      <c r="RMX163" s="309"/>
      <c r="RMY163" s="309"/>
      <c r="RMZ163" s="309"/>
      <c r="RNA163" s="309"/>
      <c r="RNB163" s="309"/>
      <c r="RNC163" s="309"/>
      <c r="RND163" s="309"/>
      <c r="RNE163" s="309"/>
      <c r="RNF163" s="309"/>
      <c r="RNG163" s="309"/>
      <c r="RNH163" s="309"/>
      <c r="RNI163" s="309"/>
      <c r="RNJ163" s="309"/>
      <c r="RNK163" s="309"/>
      <c r="RNL163" s="309"/>
      <c r="RNM163" s="309"/>
      <c r="RNN163" s="309"/>
      <c r="RNO163" s="309"/>
      <c r="RNP163" s="309"/>
      <c r="RNQ163" s="309"/>
      <c r="RNR163" s="309"/>
      <c r="RNS163" s="309"/>
      <c r="RNT163" s="309"/>
      <c r="RNU163" s="309"/>
      <c r="RNV163" s="309"/>
      <c r="RNW163" s="309"/>
      <c r="RNX163" s="309"/>
      <c r="RNY163" s="309"/>
      <c r="RNZ163" s="309"/>
      <c r="ROA163" s="309"/>
      <c r="ROB163" s="309"/>
      <c r="ROC163" s="309"/>
      <c r="ROD163" s="309"/>
      <c r="ROE163" s="309"/>
      <c r="ROF163" s="309"/>
      <c r="ROG163" s="309"/>
      <c r="ROH163" s="309"/>
      <c r="ROI163" s="309"/>
      <c r="ROJ163" s="309"/>
      <c r="ROK163" s="309"/>
      <c r="ROL163" s="309"/>
      <c r="ROM163" s="309"/>
      <c r="RON163" s="309"/>
      <c r="ROO163" s="309"/>
      <c r="ROP163" s="309"/>
      <c r="ROQ163" s="309"/>
      <c r="ROR163" s="309"/>
      <c r="ROS163" s="309"/>
      <c r="ROT163" s="309"/>
      <c r="ROU163" s="309"/>
      <c r="ROV163" s="309"/>
      <c r="ROW163" s="309"/>
      <c r="ROX163" s="309"/>
      <c r="ROY163" s="309"/>
      <c r="ROZ163" s="309"/>
      <c r="RPA163" s="309"/>
      <c r="RPB163" s="309"/>
      <c r="RPC163" s="309"/>
      <c r="RPD163" s="309"/>
      <c r="RPE163" s="309"/>
      <c r="RPF163" s="309"/>
      <c r="RPG163" s="309"/>
      <c r="RPH163" s="309"/>
      <c r="RPI163" s="309"/>
      <c r="RPJ163" s="309"/>
      <c r="RPK163" s="309"/>
      <c r="RPL163" s="309"/>
      <c r="RPM163" s="309"/>
      <c r="RPN163" s="309"/>
      <c r="RPO163" s="309"/>
      <c r="RPP163" s="309"/>
      <c r="RPQ163" s="309"/>
      <c r="RPR163" s="309"/>
      <c r="RPS163" s="309"/>
      <c r="RPT163" s="309"/>
      <c r="RPU163" s="309"/>
      <c r="RPV163" s="309"/>
      <c r="RPW163" s="309"/>
      <c r="RPX163" s="309"/>
      <c r="RPY163" s="309"/>
      <c r="RPZ163" s="309"/>
      <c r="RQA163" s="309"/>
      <c r="RQB163" s="309"/>
      <c r="RQC163" s="309"/>
      <c r="RQD163" s="309"/>
      <c r="RQE163" s="309"/>
      <c r="RQF163" s="309"/>
      <c r="RQG163" s="309"/>
      <c r="RQH163" s="309"/>
      <c r="RQI163" s="309"/>
      <c r="RQJ163" s="309"/>
      <c r="RQK163" s="309"/>
      <c r="RQL163" s="309"/>
      <c r="RQM163" s="309"/>
      <c r="RQN163" s="309"/>
      <c r="RQO163" s="309"/>
      <c r="RQP163" s="309"/>
      <c r="RQQ163" s="309"/>
      <c r="RQR163" s="309"/>
      <c r="RQS163" s="309"/>
      <c r="RQT163" s="309"/>
      <c r="RQU163" s="309"/>
      <c r="RQV163" s="309"/>
      <c r="RQW163" s="309"/>
      <c r="RQX163" s="309"/>
      <c r="RQY163" s="309"/>
      <c r="RQZ163" s="309"/>
      <c r="RRA163" s="309"/>
      <c r="RRB163" s="309"/>
      <c r="RRC163" s="309"/>
      <c r="RRD163" s="309"/>
      <c r="RRE163" s="309"/>
      <c r="RRF163" s="309"/>
      <c r="RRG163" s="309"/>
      <c r="RRH163" s="309"/>
      <c r="RRI163" s="309"/>
      <c r="RRJ163" s="309"/>
      <c r="RRK163" s="309"/>
      <c r="RRL163" s="309"/>
      <c r="RRM163" s="309"/>
      <c r="RRN163" s="309"/>
      <c r="RRO163" s="309"/>
      <c r="RRP163" s="309"/>
      <c r="RRQ163" s="309"/>
      <c r="RRR163" s="309"/>
      <c r="RRS163" s="309"/>
      <c r="RRT163" s="309"/>
      <c r="RRU163" s="309"/>
      <c r="RRV163" s="309"/>
      <c r="RRW163" s="309"/>
      <c r="RRX163" s="309"/>
      <c r="RRY163" s="309"/>
      <c r="RRZ163" s="309"/>
      <c r="RSA163" s="309"/>
      <c r="RSB163" s="309"/>
      <c r="RSC163" s="309"/>
      <c r="RSD163" s="309"/>
      <c r="RSE163" s="309"/>
      <c r="RSF163" s="309"/>
      <c r="RSG163" s="309"/>
      <c r="RSH163" s="309"/>
      <c r="RSI163" s="309"/>
      <c r="RSJ163" s="309"/>
      <c r="RSK163" s="309"/>
      <c r="RSL163" s="309"/>
      <c r="RSM163" s="309"/>
      <c r="RSN163" s="309"/>
      <c r="RSO163" s="309"/>
      <c r="RSP163" s="309"/>
      <c r="RSQ163" s="309"/>
      <c r="RSR163" s="309"/>
      <c r="RSS163" s="309"/>
      <c r="RST163" s="309"/>
      <c r="RSU163" s="309"/>
      <c r="RSV163" s="309"/>
      <c r="RSW163" s="309"/>
      <c r="RSX163" s="309"/>
      <c r="RSY163" s="309"/>
      <c r="RSZ163" s="309"/>
      <c r="RTA163" s="309"/>
      <c r="RTB163" s="309"/>
      <c r="RTC163" s="309"/>
      <c r="RTD163" s="309"/>
      <c r="RTE163" s="309"/>
      <c r="RTF163" s="309"/>
      <c r="RTG163" s="309"/>
      <c r="RTH163" s="309"/>
      <c r="RTI163" s="309"/>
      <c r="RTJ163" s="309"/>
      <c r="RTK163" s="309"/>
      <c r="RTL163" s="309"/>
      <c r="RTM163" s="309"/>
      <c r="RTN163" s="309"/>
      <c r="RTO163" s="309"/>
      <c r="RTP163" s="309"/>
      <c r="RTQ163" s="309"/>
      <c r="RTR163" s="309"/>
      <c r="RTS163" s="309"/>
      <c r="RTT163" s="309"/>
      <c r="RTU163" s="309"/>
      <c r="RTV163" s="309"/>
      <c r="RTW163" s="309"/>
      <c r="RTX163" s="309"/>
      <c r="RTY163" s="309"/>
      <c r="RTZ163" s="309"/>
      <c r="RUA163" s="309"/>
      <c r="RUB163" s="309"/>
      <c r="RUC163" s="309"/>
      <c r="RUD163" s="309"/>
      <c r="RUE163" s="309"/>
      <c r="RUF163" s="309"/>
      <c r="RUG163" s="309"/>
      <c r="RUH163" s="309"/>
      <c r="RUI163" s="309"/>
      <c r="RUJ163" s="309"/>
      <c r="RUK163" s="309"/>
      <c r="RUL163" s="309"/>
      <c r="RUM163" s="309"/>
      <c r="RUN163" s="309"/>
      <c r="RUO163" s="309"/>
      <c r="RUP163" s="309"/>
      <c r="RUQ163" s="309"/>
      <c r="RUR163" s="309"/>
      <c r="RUS163" s="309"/>
      <c r="RUT163" s="309"/>
      <c r="RUU163" s="309"/>
      <c r="RUV163" s="309"/>
      <c r="RUW163" s="309"/>
      <c r="RUX163" s="309"/>
      <c r="RUY163" s="309"/>
      <c r="RUZ163" s="309"/>
      <c r="RVA163" s="309"/>
      <c r="RVB163" s="309"/>
      <c r="RVC163" s="309"/>
      <c r="RVD163" s="309"/>
      <c r="RVE163" s="309"/>
      <c r="RVF163" s="309"/>
      <c r="RVG163" s="309"/>
      <c r="RVH163" s="309"/>
      <c r="RVI163" s="309"/>
      <c r="RVJ163" s="309"/>
      <c r="RVK163" s="309"/>
      <c r="RVL163" s="309"/>
      <c r="RVM163" s="309"/>
      <c r="RVN163" s="309"/>
      <c r="RVO163" s="309"/>
      <c r="RVP163" s="309"/>
      <c r="RVQ163" s="309"/>
      <c r="RVR163" s="309"/>
      <c r="RVS163" s="309"/>
      <c r="RVT163" s="309"/>
      <c r="RVU163" s="309"/>
      <c r="RVV163" s="309"/>
      <c r="RVW163" s="309"/>
      <c r="RVX163" s="309"/>
      <c r="RVY163" s="309"/>
      <c r="RVZ163" s="309"/>
      <c r="RWA163" s="309"/>
      <c r="RWB163" s="309"/>
      <c r="RWC163" s="309"/>
      <c r="RWD163" s="309"/>
      <c r="RWE163" s="309"/>
      <c r="RWF163" s="309"/>
      <c r="RWG163" s="309"/>
      <c r="RWH163" s="309"/>
      <c r="RWI163" s="309"/>
      <c r="RWJ163" s="309"/>
      <c r="RWK163" s="309"/>
      <c r="RWL163" s="309"/>
      <c r="RWM163" s="309"/>
      <c r="RWN163" s="309"/>
      <c r="RWO163" s="309"/>
      <c r="RWP163" s="309"/>
      <c r="RWQ163" s="309"/>
      <c r="RWR163" s="309"/>
      <c r="RWS163" s="309"/>
      <c r="RWT163" s="309"/>
      <c r="RWU163" s="309"/>
      <c r="RWV163" s="309"/>
      <c r="RWW163" s="309"/>
      <c r="RWX163" s="309"/>
      <c r="RWY163" s="309"/>
      <c r="RWZ163" s="309"/>
      <c r="RXA163" s="309"/>
      <c r="RXB163" s="309"/>
      <c r="RXC163" s="309"/>
      <c r="RXD163" s="309"/>
      <c r="RXE163" s="309"/>
      <c r="RXF163" s="309"/>
      <c r="RXG163" s="309"/>
      <c r="RXH163" s="309"/>
      <c r="RXI163" s="309"/>
      <c r="RXJ163" s="309"/>
      <c r="RXK163" s="309"/>
      <c r="RXL163" s="309"/>
      <c r="RXM163" s="309"/>
      <c r="RXN163" s="309"/>
      <c r="RXO163" s="309"/>
      <c r="RXP163" s="309"/>
      <c r="RXQ163" s="309"/>
      <c r="RXR163" s="309"/>
      <c r="RXS163" s="309"/>
      <c r="RXT163" s="309"/>
      <c r="RXU163" s="309"/>
      <c r="RXV163" s="309"/>
      <c r="RXW163" s="309"/>
      <c r="RXX163" s="309"/>
      <c r="RXY163" s="309"/>
      <c r="RXZ163" s="309"/>
      <c r="RYA163" s="309"/>
      <c r="RYB163" s="309"/>
      <c r="RYC163" s="309"/>
      <c r="RYD163" s="309"/>
      <c r="RYE163" s="309"/>
      <c r="RYF163" s="309"/>
      <c r="RYG163" s="309"/>
      <c r="RYH163" s="309"/>
      <c r="RYI163" s="309"/>
      <c r="RYJ163" s="309"/>
      <c r="RYK163" s="309"/>
      <c r="RYL163" s="309"/>
      <c r="RYM163" s="309"/>
      <c r="RYN163" s="309"/>
      <c r="RYO163" s="309"/>
      <c r="RYP163" s="309"/>
      <c r="RYQ163" s="309"/>
      <c r="RYR163" s="309"/>
      <c r="RYS163" s="309"/>
      <c r="RYT163" s="309"/>
      <c r="RYU163" s="309"/>
      <c r="RYV163" s="309"/>
      <c r="RYW163" s="309"/>
      <c r="RYX163" s="309"/>
      <c r="RYY163" s="309"/>
      <c r="RYZ163" s="309"/>
      <c r="RZA163" s="309"/>
      <c r="RZB163" s="309"/>
      <c r="RZC163" s="309"/>
      <c r="RZD163" s="309"/>
      <c r="RZE163" s="309"/>
      <c r="RZF163" s="309"/>
      <c r="RZG163" s="309"/>
      <c r="RZH163" s="309"/>
      <c r="RZI163" s="309"/>
      <c r="RZJ163" s="309"/>
      <c r="RZK163" s="309"/>
      <c r="RZL163" s="309"/>
      <c r="RZM163" s="309"/>
      <c r="RZN163" s="309"/>
      <c r="RZO163" s="309"/>
      <c r="RZP163" s="309"/>
      <c r="RZQ163" s="309"/>
      <c r="RZR163" s="309"/>
      <c r="RZS163" s="309"/>
      <c r="RZT163" s="309"/>
      <c r="RZU163" s="309"/>
      <c r="RZV163" s="309"/>
      <c r="RZW163" s="309"/>
      <c r="RZX163" s="309"/>
      <c r="RZY163" s="309"/>
      <c r="RZZ163" s="309"/>
      <c r="SAA163" s="309"/>
      <c r="SAB163" s="309"/>
      <c r="SAC163" s="309"/>
      <c r="SAD163" s="309"/>
      <c r="SAE163" s="309"/>
      <c r="SAF163" s="309"/>
      <c r="SAG163" s="309"/>
      <c r="SAH163" s="309"/>
      <c r="SAI163" s="309"/>
      <c r="SAJ163" s="309"/>
      <c r="SAK163" s="309"/>
      <c r="SAL163" s="309"/>
      <c r="SAM163" s="309"/>
      <c r="SAN163" s="309"/>
      <c r="SAO163" s="309"/>
      <c r="SAP163" s="309"/>
      <c r="SAQ163" s="309"/>
      <c r="SAR163" s="309"/>
      <c r="SAS163" s="309"/>
      <c r="SAT163" s="309"/>
      <c r="SAU163" s="309"/>
      <c r="SAV163" s="309"/>
      <c r="SAW163" s="309"/>
      <c r="SAX163" s="309"/>
      <c r="SAY163" s="309"/>
      <c r="SAZ163" s="309"/>
      <c r="SBA163" s="309"/>
      <c r="SBB163" s="309"/>
      <c r="SBC163" s="309"/>
      <c r="SBD163" s="309"/>
      <c r="SBE163" s="309"/>
      <c r="SBF163" s="309"/>
      <c r="SBG163" s="309"/>
      <c r="SBH163" s="309"/>
      <c r="SBI163" s="309"/>
      <c r="SBJ163" s="309"/>
      <c r="SBK163" s="309"/>
      <c r="SBL163" s="309"/>
      <c r="SBM163" s="309"/>
      <c r="SBN163" s="309"/>
      <c r="SBO163" s="309"/>
      <c r="SBP163" s="309"/>
      <c r="SBQ163" s="309"/>
      <c r="SBR163" s="309"/>
      <c r="SBS163" s="309"/>
      <c r="SBT163" s="309"/>
      <c r="SBU163" s="309"/>
      <c r="SBV163" s="309"/>
      <c r="SBW163" s="309"/>
      <c r="SBX163" s="309"/>
      <c r="SBY163" s="309"/>
      <c r="SBZ163" s="309"/>
      <c r="SCA163" s="309"/>
      <c r="SCB163" s="309"/>
      <c r="SCC163" s="309"/>
      <c r="SCD163" s="309"/>
      <c r="SCE163" s="309"/>
      <c r="SCF163" s="309"/>
      <c r="SCG163" s="309"/>
      <c r="SCH163" s="309"/>
      <c r="SCI163" s="309"/>
      <c r="SCJ163" s="309"/>
      <c r="SCK163" s="309"/>
      <c r="SCL163" s="309"/>
      <c r="SCM163" s="309"/>
      <c r="SCN163" s="309"/>
      <c r="SCO163" s="309"/>
      <c r="SCP163" s="309"/>
      <c r="SCQ163" s="309"/>
      <c r="SCR163" s="309"/>
      <c r="SCS163" s="309"/>
      <c r="SCT163" s="309"/>
      <c r="SCU163" s="309"/>
      <c r="SCV163" s="309"/>
      <c r="SCW163" s="309"/>
      <c r="SCX163" s="309"/>
      <c r="SCY163" s="309"/>
      <c r="SCZ163" s="309"/>
      <c r="SDA163" s="309"/>
      <c r="SDB163" s="309"/>
      <c r="SDC163" s="309"/>
      <c r="SDD163" s="309"/>
      <c r="SDE163" s="309"/>
      <c r="SDF163" s="309"/>
      <c r="SDG163" s="309"/>
      <c r="SDH163" s="309"/>
      <c r="SDI163" s="309"/>
      <c r="SDJ163" s="309"/>
      <c r="SDK163" s="309"/>
      <c r="SDL163" s="309"/>
      <c r="SDM163" s="309"/>
      <c r="SDN163" s="309"/>
      <c r="SDO163" s="309"/>
      <c r="SDP163" s="309"/>
      <c r="SDQ163" s="309"/>
      <c r="SDR163" s="309"/>
      <c r="SDS163" s="309"/>
      <c r="SDT163" s="309"/>
      <c r="SDU163" s="309"/>
      <c r="SDV163" s="309"/>
      <c r="SDW163" s="309"/>
      <c r="SDX163" s="309"/>
      <c r="SDY163" s="309"/>
      <c r="SDZ163" s="309"/>
      <c r="SEA163" s="309"/>
      <c r="SEB163" s="309"/>
      <c r="SEC163" s="309"/>
      <c r="SED163" s="309"/>
      <c r="SEE163" s="309"/>
      <c r="SEF163" s="309"/>
      <c r="SEG163" s="309"/>
      <c r="SEH163" s="309"/>
      <c r="SEI163" s="309"/>
      <c r="SEJ163" s="309"/>
      <c r="SEK163" s="309"/>
      <c r="SEL163" s="309"/>
      <c r="SEM163" s="309"/>
      <c r="SEN163" s="309"/>
      <c r="SEO163" s="309"/>
      <c r="SEP163" s="309"/>
      <c r="SEQ163" s="309"/>
      <c r="SER163" s="309"/>
      <c r="SES163" s="309"/>
      <c r="SET163" s="309"/>
      <c r="SEU163" s="309"/>
      <c r="SEV163" s="309"/>
      <c r="SEW163" s="309"/>
      <c r="SEX163" s="309"/>
      <c r="SEY163" s="309"/>
      <c r="SEZ163" s="309"/>
      <c r="SFA163" s="309"/>
      <c r="SFB163" s="309"/>
      <c r="SFC163" s="309"/>
      <c r="SFD163" s="309"/>
      <c r="SFE163" s="309"/>
      <c r="SFF163" s="309"/>
      <c r="SFG163" s="309"/>
      <c r="SFH163" s="309"/>
      <c r="SFI163" s="309"/>
      <c r="SFJ163" s="309"/>
      <c r="SFK163" s="309"/>
      <c r="SFL163" s="309"/>
      <c r="SFM163" s="309"/>
      <c r="SFN163" s="309"/>
      <c r="SFO163" s="309"/>
      <c r="SFP163" s="309"/>
      <c r="SFQ163" s="309"/>
      <c r="SFR163" s="309"/>
      <c r="SFS163" s="309"/>
      <c r="SFT163" s="309"/>
      <c r="SFU163" s="309"/>
      <c r="SFV163" s="309"/>
      <c r="SFW163" s="309"/>
      <c r="SFX163" s="309"/>
      <c r="SFY163" s="309"/>
      <c r="SFZ163" s="309"/>
      <c r="SGA163" s="309"/>
      <c r="SGB163" s="309"/>
      <c r="SGC163" s="309"/>
      <c r="SGD163" s="309"/>
      <c r="SGE163" s="309"/>
      <c r="SGF163" s="309"/>
      <c r="SGG163" s="309"/>
      <c r="SGH163" s="309"/>
      <c r="SGI163" s="309"/>
      <c r="SGJ163" s="309"/>
      <c r="SGK163" s="309"/>
      <c r="SGL163" s="309"/>
      <c r="SGM163" s="309"/>
      <c r="SGN163" s="309"/>
      <c r="SGO163" s="309"/>
      <c r="SGP163" s="309"/>
      <c r="SGQ163" s="309"/>
      <c r="SGR163" s="309"/>
      <c r="SGS163" s="309"/>
      <c r="SGT163" s="309"/>
      <c r="SGU163" s="309"/>
      <c r="SGV163" s="309"/>
      <c r="SGW163" s="309"/>
      <c r="SGX163" s="309"/>
      <c r="SGY163" s="309"/>
      <c r="SGZ163" s="309"/>
      <c r="SHA163" s="309"/>
      <c r="SHB163" s="309"/>
      <c r="SHC163" s="309"/>
      <c r="SHD163" s="309"/>
      <c r="SHE163" s="309"/>
      <c r="SHF163" s="309"/>
      <c r="SHG163" s="309"/>
      <c r="SHH163" s="309"/>
      <c r="SHI163" s="309"/>
      <c r="SHJ163" s="309"/>
      <c r="SHK163" s="309"/>
      <c r="SHL163" s="309"/>
      <c r="SHM163" s="309"/>
      <c r="SHN163" s="309"/>
      <c r="SHO163" s="309"/>
      <c r="SHP163" s="309"/>
      <c r="SHQ163" s="309"/>
      <c r="SHR163" s="309"/>
      <c r="SHS163" s="309"/>
      <c r="SHT163" s="309"/>
      <c r="SHU163" s="309"/>
      <c r="SHV163" s="309"/>
      <c r="SHW163" s="309"/>
      <c r="SHX163" s="309"/>
      <c r="SHY163" s="309"/>
      <c r="SHZ163" s="309"/>
      <c r="SIA163" s="309"/>
      <c r="SIB163" s="309"/>
      <c r="SIC163" s="309"/>
      <c r="SID163" s="309"/>
      <c r="SIE163" s="309"/>
      <c r="SIF163" s="309"/>
      <c r="SIG163" s="309"/>
      <c r="SIH163" s="309"/>
      <c r="SII163" s="309"/>
      <c r="SIJ163" s="309"/>
      <c r="SIK163" s="309"/>
      <c r="SIL163" s="309"/>
      <c r="SIM163" s="309"/>
      <c r="SIN163" s="309"/>
      <c r="SIO163" s="309"/>
      <c r="SIP163" s="309"/>
      <c r="SIQ163" s="309"/>
      <c r="SIR163" s="309"/>
      <c r="SIS163" s="309"/>
      <c r="SIT163" s="309"/>
      <c r="SIU163" s="309"/>
      <c r="SIV163" s="309"/>
      <c r="SIW163" s="309"/>
      <c r="SIX163" s="309"/>
      <c r="SIY163" s="309"/>
      <c r="SIZ163" s="309"/>
      <c r="SJA163" s="309"/>
      <c r="SJB163" s="309"/>
      <c r="SJC163" s="309"/>
      <c r="SJD163" s="309"/>
      <c r="SJE163" s="309"/>
      <c r="SJF163" s="309"/>
      <c r="SJG163" s="309"/>
      <c r="SJH163" s="309"/>
      <c r="SJI163" s="309"/>
      <c r="SJJ163" s="309"/>
      <c r="SJK163" s="309"/>
      <c r="SJL163" s="309"/>
      <c r="SJM163" s="309"/>
      <c r="SJN163" s="309"/>
      <c r="SJO163" s="309"/>
      <c r="SJP163" s="309"/>
      <c r="SJQ163" s="309"/>
      <c r="SJR163" s="309"/>
      <c r="SJS163" s="309"/>
      <c r="SJT163" s="309"/>
      <c r="SJU163" s="309"/>
      <c r="SJV163" s="309"/>
      <c r="SJW163" s="309"/>
      <c r="SJX163" s="309"/>
      <c r="SJY163" s="309"/>
      <c r="SJZ163" s="309"/>
      <c r="SKA163" s="309"/>
      <c r="SKB163" s="309"/>
      <c r="SKC163" s="309"/>
      <c r="SKD163" s="309"/>
      <c r="SKE163" s="309"/>
      <c r="SKF163" s="309"/>
      <c r="SKG163" s="309"/>
      <c r="SKH163" s="309"/>
      <c r="SKI163" s="309"/>
      <c r="SKJ163" s="309"/>
      <c r="SKK163" s="309"/>
      <c r="SKL163" s="309"/>
      <c r="SKM163" s="309"/>
      <c r="SKN163" s="309"/>
      <c r="SKO163" s="309"/>
      <c r="SKP163" s="309"/>
      <c r="SKQ163" s="309"/>
      <c r="SKR163" s="309"/>
      <c r="SKS163" s="309"/>
      <c r="SKT163" s="309"/>
      <c r="SKU163" s="309"/>
      <c r="SKV163" s="309"/>
      <c r="SKW163" s="309"/>
      <c r="SKX163" s="309"/>
      <c r="SKY163" s="309"/>
      <c r="SKZ163" s="309"/>
      <c r="SLA163" s="309"/>
      <c r="SLB163" s="309"/>
      <c r="SLC163" s="309"/>
      <c r="SLD163" s="309"/>
      <c r="SLE163" s="309"/>
      <c r="SLF163" s="309"/>
      <c r="SLG163" s="309"/>
      <c r="SLH163" s="309"/>
      <c r="SLI163" s="309"/>
      <c r="SLJ163" s="309"/>
      <c r="SLK163" s="309"/>
      <c r="SLL163" s="309"/>
      <c r="SLM163" s="309"/>
      <c r="SLN163" s="309"/>
      <c r="SLO163" s="309"/>
      <c r="SLP163" s="309"/>
      <c r="SLQ163" s="309"/>
      <c r="SLR163" s="309"/>
      <c r="SLS163" s="309"/>
      <c r="SLT163" s="309"/>
      <c r="SLU163" s="309"/>
      <c r="SLV163" s="309"/>
      <c r="SLW163" s="309"/>
      <c r="SLX163" s="309"/>
      <c r="SLY163" s="309"/>
      <c r="SLZ163" s="309"/>
      <c r="SMA163" s="309"/>
      <c r="SMB163" s="309"/>
      <c r="SMC163" s="309"/>
      <c r="SMD163" s="309"/>
      <c r="SME163" s="309"/>
      <c r="SMF163" s="309"/>
      <c r="SMG163" s="309"/>
      <c r="SMH163" s="309"/>
      <c r="SMI163" s="309"/>
      <c r="SMJ163" s="309"/>
      <c r="SMK163" s="309"/>
      <c r="SML163" s="309"/>
      <c r="SMM163" s="309"/>
      <c r="SMN163" s="309"/>
      <c r="SMO163" s="309"/>
      <c r="SMP163" s="309"/>
      <c r="SMQ163" s="309"/>
      <c r="SMR163" s="309"/>
      <c r="SMS163" s="309"/>
      <c r="SMT163" s="309"/>
      <c r="SMU163" s="309"/>
      <c r="SMV163" s="309"/>
      <c r="SMW163" s="309"/>
      <c r="SMX163" s="309"/>
      <c r="SMY163" s="309"/>
      <c r="SMZ163" s="309"/>
      <c r="SNA163" s="309"/>
      <c r="SNB163" s="309"/>
      <c r="SNC163" s="309"/>
      <c r="SND163" s="309"/>
      <c r="SNE163" s="309"/>
      <c r="SNF163" s="309"/>
      <c r="SNG163" s="309"/>
      <c r="SNH163" s="309"/>
      <c r="SNI163" s="309"/>
      <c r="SNJ163" s="309"/>
      <c r="SNK163" s="309"/>
      <c r="SNL163" s="309"/>
      <c r="SNM163" s="309"/>
      <c r="SNN163" s="309"/>
      <c r="SNO163" s="309"/>
      <c r="SNP163" s="309"/>
      <c r="SNQ163" s="309"/>
      <c r="SNR163" s="309"/>
      <c r="SNS163" s="309"/>
      <c r="SNT163" s="309"/>
      <c r="SNU163" s="309"/>
      <c r="SNV163" s="309"/>
      <c r="SNW163" s="309"/>
      <c r="SNX163" s="309"/>
      <c r="SNY163" s="309"/>
      <c r="SNZ163" s="309"/>
      <c r="SOA163" s="309"/>
      <c r="SOB163" s="309"/>
      <c r="SOC163" s="309"/>
      <c r="SOD163" s="309"/>
      <c r="SOE163" s="309"/>
      <c r="SOF163" s="309"/>
      <c r="SOG163" s="309"/>
      <c r="SOH163" s="309"/>
      <c r="SOI163" s="309"/>
      <c r="SOJ163" s="309"/>
      <c r="SOK163" s="309"/>
      <c r="SOL163" s="309"/>
      <c r="SOM163" s="309"/>
      <c r="SON163" s="309"/>
      <c r="SOO163" s="309"/>
      <c r="SOP163" s="309"/>
      <c r="SOQ163" s="309"/>
      <c r="SOR163" s="309"/>
      <c r="SOS163" s="309"/>
      <c r="SOT163" s="309"/>
      <c r="SOU163" s="309"/>
      <c r="SOV163" s="309"/>
      <c r="SOW163" s="309"/>
      <c r="SOX163" s="309"/>
      <c r="SOY163" s="309"/>
      <c r="SOZ163" s="309"/>
      <c r="SPA163" s="309"/>
      <c r="SPB163" s="309"/>
      <c r="SPC163" s="309"/>
      <c r="SPD163" s="309"/>
      <c r="SPE163" s="309"/>
      <c r="SPF163" s="309"/>
      <c r="SPG163" s="309"/>
      <c r="SPH163" s="309"/>
      <c r="SPI163" s="309"/>
      <c r="SPJ163" s="309"/>
      <c r="SPK163" s="309"/>
      <c r="SPL163" s="309"/>
      <c r="SPM163" s="309"/>
      <c r="SPN163" s="309"/>
      <c r="SPO163" s="309"/>
      <c r="SPP163" s="309"/>
      <c r="SPQ163" s="309"/>
      <c r="SPR163" s="309"/>
      <c r="SPS163" s="309"/>
      <c r="SPT163" s="309"/>
      <c r="SPU163" s="309"/>
      <c r="SPV163" s="309"/>
      <c r="SPW163" s="309"/>
      <c r="SPX163" s="309"/>
      <c r="SPY163" s="309"/>
      <c r="SPZ163" s="309"/>
      <c r="SQA163" s="309"/>
      <c r="SQB163" s="309"/>
      <c r="SQC163" s="309"/>
      <c r="SQD163" s="309"/>
      <c r="SQE163" s="309"/>
      <c r="SQF163" s="309"/>
      <c r="SQG163" s="309"/>
      <c r="SQH163" s="309"/>
      <c r="SQI163" s="309"/>
      <c r="SQJ163" s="309"/>
      <c r="SQK163" s="309"/>
      <c r="SQL163" s="309"/>
      <c r="SQM163" s="309"/>
      <c r="SQN163" s="309"/>
      <c r="SQO163" s="309"/>
      <c r="SQP163" s="309"/>
      <c r="SQQ163" s="309"/>
      <c r="SQR163" s="309"/>
      <c r="SQS163" s="309"/>
      <c r="SQT163" s="309"/>
      <c r="SQU163" s="309"/>
      <c r="SQV163" s="309"/>
      <c r="SQW163" s="309"/>
      <c r="SQX163" s="309"/>
      <c r="SQY163" s="309"/>
      <c r="SQZ163" s="309"/>
      <c r="SRA163" s="309"/>
      <c r="SRB163" s="309"/>
      <c r="SRC163" s="309"/>
      <c r="SRD163" s="309"/>
      <c r="SRE163" s="309"/>
      <c r="SRF163" s="309"/>
      <c r="SRG163" s="309"/>
      <c r="SRH163" s="309"/>
      <c r="SRI163" s="309"/>
      <c r="SRJ163" s="309"/>
      <c r="SRK163" s="309"/>
      <c r="SRL163" s="309"/>
      <c r="SRM163" s="309"/>
      <c r="SRN163" s="309"/>
      <c r="SRO163" s="309"/>
      <c r="SRP163" s="309"/>
      <c r="SRQ163" s="309"/>
      <c r="SRR163" s="309"/>
      <c r="SRS163" s="309"/>
      <c r="SRT163" s="309"/>
      <c r="SRU163" s="309"/>
      <c r="SRV163" s="309"/>
      <c r="SRW163" s="309"/>
      <c r="SRX163" s="309"/>
      <c r="SRY163" s="309"/>
      <c r="SRZ163" s="309"/>
      <c r="SSA163" s="309"/>
      <c r="SSB163" s="309"/>
      <c r="SSC163" s="309"/>
      <c r="SSD163" s="309"/>
      <c r="SSE163" s="309"/>
      <c r="SSF163" s="309"/>
      <c r="SSG163" s="309"/>
      <c r="SSH163" s="309"/>
      <c r="SSI163" s="309"/>
      <c r="SSJ163" s="309"/>
      <c r="SSK163" s="309"/>
      <c r="SSL163" s="309"/>
      <c r="SSM163" s="309"/>
      <c r="SSN163" s="309"/>
      <c r="SSO163" s="309"/>
      <c r="SSP163" s="309"/>
      <c r="SSQ163" s="309"/>
      <c r="SSR163" s="309"/>
      <c r="SSS163" s="309"/>
      <c r="SST163" s="309"/>
      <c r="SSU163" s="309"/>
      <c r="SSV163" s="309"/>
      <c r="SSW163" s="309"/>
      <c r="SSX163" s="309"/>
      <c r="SSY163" s="309"/>
      <c r="SSZ163" s="309"/>
      <c r="STA163" s="309"/>
      <c r="STB163" s="309"/>
      <c r="STC163" s="309"/>
      <c r="STD163" s="309"/>
      <c r="STE163" s="309"/>
      <c r="STF163" s="309"/>
      <c r="STG163" s="309"/>
      <c r="STH163" s="309"/>
      <c r="STI163" s="309"/>
      <c r="STJ163" s="309"/>
      <c r="STK163" s="309"/>
      <c r="STL163" s="309"/>
      <c r="STM163" s="309"/>
      <c r="STN163" s="309"/>
      <c r="STO163" s="309"/>
      <c r="STP163" s="309"/>
      <c r="STQ163" s="309"/>
      <c r="STR163" s="309"/>
      <c r="STS163" s="309"/>
      <c r="STT163" s="309"/>
      <c r="STU163" s="309"/>
      <c r="STV163" s="309"/>
      <c r="STW163" s="309"/>
      <c r="STX163" s="309"/>
      <c r="STY163" s="309"/>
      <c r="STZ163" s="309"/>
      <c r="SUA163" s="309"/>
      <c r="SUB163" s="309"/>
      <c r="SUC163" s="309"/>
      <c r="SUD163" s="309"/>
      <c r="SUE163" s="309"/>
      <c r="SUF163" s="309"/>
      <c r="SUG163" s="309"/>
      <c r="SUH163" s="309"/>
      <c r="SUI163" s="309"/>
      <c r="SUJ163" s="309"/>
      <c r="SUK163" s="309"/>
      <c r="SUL163" s="309"/>
      <c r="SUM163" s="309"/>
      <c r="SUN163" s="309"/>
      <c r="SUO163" s="309"/>
      <c r="SUP163" s="309"/>
      <c r="SUQ163" s="309"/>
      <c r="SUR163" s="309"/>
      <c r="SUS163" s="309"/>
      <c r="SUT163" s="309"/>
      <c r="SUU163" s="309"/>
      <c r="SUV163" s="309"/>
      <c r="SUW163" s="309"/>
      <c r="SUX163" s="309"/>
      <c r="SUY163" s="309"/>
      <c r="SUZ163" s="309"/>
      <c r="SVA163" s="309"/>
      <c r="SVB163" s="309"/>
      <c r="SVC163" s="309"/>
      <c r="SVD163" s="309"/>
      <c r="SVE163" s="309"/>
      <c r="SVF163" s="309"/>
      <c r="SVG163" s="309"/>
      <c r="SVH163" s="309"/>
      <c r="SVI163" s="309"/>
      <c r="SVJ163" s="309"/>
      <c r="SVK163" s="309"/>
      <c r="SVL163" s="309"/>
      <c r="SVM163" s="309"/>
      <c r="SVN163" s="309"/>
      <c r="SVO163" s="309"/>
      <c r="SVP163" s="309"/>
      <c r="SVQ163" s="309"/>
      <c r="SVR163" s="309"/>
      <c r="SVS163" s="309"/>
      <c r="SVT163" s="309"/>
      <c r="SVU163" s="309"/>
      <c r="SVV163" s="309"/>
      <c r="SVW163" s="309"/>
      <c r="SVX163" s="309"/>
      <c r="SVY163" s="309"/>
      <c r="SVZ163" s="309"/>
      <c r="SWA163" s="309"/>
      <c r="SWB163" s="309"/>
      <c r="SWC163" s="309"/>
      <c r="SWD163" s="309"/>
      <c r="SWE163" s="309"/>
      <c r="SWF163" s="309"/>
      <c r="SWG163" s="309"/>
      <c r="SWH163" s="309"/>
      <c r="SWI163" s="309"/>
      <c r="SWJ163" s="309"/>
      <c r="SWK163" s="309"/>
      <c r="SWL163" s="309"/>
      <c r="SWM163" s="309"/>
      <c r="SWN163" s="309"/>
      <c r="SWO163" s="309"/>
      <c r="SWP163" s="309"/>
      <c r="SWQ163" s="309"/>
      <c r="SWR163" s="309"/>
      <c r="SWS163" s="309"/>
      <c r="SWT163" s="309"/>
      <c r="SWU163" s="309"/>
      <c r="SWV163" s="309"/>
      <c r="SWW163" s="309"/>
      <c r="SWX163" s="309"/>
      <c r="SWY163" s="309"/>
      <c r="SWZ163" s="309"/>
      <c r="SXA163" s="309"/>
      <c r="SXB163" s="309"/>
      <c r="SXC163" s="309"/>
      <c r="SXD163" s="309"/>
      <c r="SXE163" s="309"/>
      <c r="SXF163" s="309"/>
      <c r="SXG163" s="309"/>
      <c r="SXH163" s="309"/>
      <c r="SXI163" s="309"/>
      <c r="SXJ163" s="309"/>
      <c r="SXK163" s="309"/>
      <c r="SXL163" s="309"/>
      <c r="SXM163" s="309"/>
      <c r="SXN163" s="309"/>
      <c r="SXO163" s="309"/>
      <c r="SXP163" s="309"/>
      <c r="SXQ163" s="309"/>
      <c r="SXR163" s="309"/>
      <c r="SXS163" s="309"/>
      <c r="SXT163" s="309"/>
      <c r="SXU163" s="309"/>
      <c r="SXV163" s="309"/>
      <c r="SXW163" s="309"/>
      <c r="SXX163" s="309"/>
      <c r="SXY163" s="309"/>
      <c r="SXZ163" s="309"/>
      <c r="SYA163" s="309"/>
      <c r="SYB163" s="309"/>
      <c r="SYC163" s="309"/>
      <c r="SYD163" s="309"/>
      <c r="SYE163" s="309"/>
      <c r="SYF163" s="309"/>
      <c r="SYG163" s="309"/>
      <c r="SYH163" s="309"/>
      <c r="SYI163" s="309"/>
      <c r="SYJ163" s="309"/>
      <c r="SYK163" s="309"/>
      <c r="SYL163" s="309"/>
      <c r="SYM163" s="309"/>
      <c r="SYN163" s="309"/>
      <c r="SYO163" s="309"/>
      <c r="SYP163" s="309"/>
      <c r="SYQ163" s="309"/>
      <c r="SYR163" s="309"/>
      <c r="SYS163" s="309"/>
      <c r="SYT163" s="309"/>
      <c r="SYU163" s="309"/>
      <c r="SYV163" s="309"/>
      <c r="SYW163" s="309"/>
      <c r="SYX163" s="309"/>
      <c r="SYY163" s="309"/>
      <c r="SYZ163" s="309"/>
      <c r="SZA163" s="309"/>
      <c r="SZB163" s="309"/>
      <c r="SZC163" s="309"/>
      <c r="SZD163" s="309"/>
      <c r="SZE163" s="309"/>
      <c r="SZF163" s="309"/>
      <c r="SZG163" s="309"/>
      <c r="SZH163" s="309"/>
      <c r="SZI163" s="309"/>
      <c r="SZJ163" s="309"/>
      <c r="SZK163" s="309"/>
      <c r="SZL163" s="309"/>
      <c r="SZM163" s="309"/>
      <c r="SZN163" s="309"/>
      <c r="SZO163" s="309"/>
      <c r="SZP163" s="309"/>
      <c r="SZQ163" s="309"/>
      <c r="SZR163" s="309"/>
      <c r="SZS163" s="309"/>
      <c r="SZT163" s="309"/>
      <c r="SZU163" s="309"/>
      <c r="SZV163" s="309"/>
      <c r="SZW163" s="309"/>
      <c r="SZX163" s="309"/>
      <c r="SZY163" s="309"/>
      <c r="SZZ163" s="309"/>
      <c r="TAA163" s="309"/>
      <c r="TAB163" s="309"/>
      <c r="TAC163" s="309"/>
      <c r="TAD163" s="309"/>
      <c r="TAE163" s="309"/>
      <c r="TAF163" s="309"/>
      <c r="TAG163" s="309"/>
      <c r="TAH163" s="309"/>
      <c r="TAI163" s="309"/>
      <c r="TAJ163" s="309"/>
      <c r="TAK163" s="309"/>
      <c r="TAL163" s="309"/>
      <c r="TAM163" s="309"/>
      <c r="TAN163" s="309"/>
      <c r="TAO163" s="309"/>
      <c r="TAP163" s="309"/>
      <c r="TAQ163" s="309"/>
      <c r="TAR163" s="309"/>
      <c r="TAS163" s="309"/>
      <c r="TAT163" s="309"/>
      <c r="TAU163" s="309"/>
      <c r="TAV163" s="309"/>
      <c r="TAW163" s="309"/>
      <c r="TAX163" s="309"/>
      <c r="TAY163" s="309"/>
      <c r="TAZ163" s="309"/>
      <c r="TBA163" s="309"/>
      <c r="TBB163" s="309"/>
      <c r="TBC163" s="309"/>
      <c r="TBD163" s="309"/>
      <c r="TBE163" s="309"/>
      <c r="TBF163" s="309"/>
      <c r="TBG163" s="309"/>
      <c r="TBH163" s="309"/>
      <c r="TBI163" s="309"/>
      <c r="TBJ163" s="309"/>
      <c r="TBK163" s="309"/>
      <c r="TBL163" s="309"/>
      <c r="TBM163" s="309"/>
      <c r="TBN163" s="309"/>
      <c r="TBO163" s="309"/>
      <c r="TBP163" s="309"/>
      <c r="TBQ163" s="309"/>
      <c r="TBR163" s="309"/>
      <c r="TBS163" s="309"/>
      <c r="TBT163" s="309"/>
      <c r="TBU163" s="309"/>
      <c r="TBV163" s="309"/>
      <c r="TBW163" s="309"/>
      <c r="TBX163" s="309"/>
      <c r="TBY163" s="309"/>
      <c r="TBZ163" s="309"/>
      <c r="TCA163" s="309"/>
      <c r="TCB163" s="309"/>
      <c r="TCC163" s="309"/>
      <c r="TCD163" s="309"/>
      <c r="TCE163" s="309"/>
      <c r="TCF163" s="309"/>
      <c r="TCG163" s="309"/>
      <c r="TCH163" s="309"/>
      <c r="TCI163" s="309"/>
      <c r="TCJ163" s="309"/>
      <c r="TCK163" s="309"/>
      <c r="TCL163" s="309"/>
      <c r="TCM163" s="309"/>
      <c r="TCN163" s="309"/>
      <c r="TCO163" s="309"/>
      <c r="TCP163" s="309"/>
      <c r="TCQ163" s="309"/>
      <c r="TCR163" s="309"/>
      <c r="TCS163" s="309"/>
      <c r="TCT163" s="309"/>
      <c r="TCU163" s="309"/>
      <c r="TCV163" s="309"/>
      <c r="TCW163" s="309"/>
      <c r="TCX163" s="309"/>
      <c r="TCY163" s="309"/>
      <c r="TCZ163" s="309"/>
      <c r="TDA163" s="309"/>
      <c r="TDB163" s="309"/>
      <c r="TDC163" s="309"/>
      <c r="TDD163" s="309"/>
      <c r="TDE163" s="309"/>
      <c r="TDF163" s="309"/>
      <c r="TDG163" s="309"/>
      <c r="TDH163" s="309"/>
      <c r="TDI163" s="309"/>
      <c r="TDJ163" s="309"/>
      <c r="TDK163" s="309"/>
      <c r="TDL163" s="309"/>
      <c r="TDM163" s="309"/>
      <c r="TDN163" s="309"/>
      <c r="TDO163" s="309"/>
      <c r="TDP163" s="309"/>
      <c r="TDQ163" s="309"/>
      <c r="TDR163" s="309"/>
      <c r="TDS163" s="309"/>
      <c r="TDT163" s="309"/>
      <c r="TDU163" s="309"/>
      <c r="TDV163" s="309"/>
      <c r="TDW163" s="309"/>
      <c r="TDX163" s="309"/>
      <c r="TDY163" s="309"/>
      <c r="TDZ163" s="309"/>
      <c r="TEA163" s="309"/>
      <c r="TEB163" s="309"/>
      <c r="TEC163" s="309"/>
      <c r="TED163" s="309"/>
      <c r="TEE163" s="309"/>
      <c r="TEF163" s="309"/>
      <c r="TEG163" s="309"/>
      <c r="TEH163" s="309"/>
      <c r="TEI163" s="309"/>
      <c r="TEJ163" s="309"/>
      <c r="TEK163" s="309"/>
      <c r="TEL163" s="309"/>
      <c r="TEM163" s="309"/>
      <c r="TEN163" s="309"/>
      <c r="TEO163" s="309"/>
      <c r="TEP163" s="309"/>
      <c r="TEQ163" s="309"/>
      <c r="TER163" s="309"/>
      <c r="TES163" s="309"/>
      <c r="TET163" s="309"/>
      <c r="TEU163" s="309"/>
      <c r="TEV163" s="309"/>
      <c r="TEW163" s="309"/>
      <c r="TEX163" s="309"/>
      <c r="TEY163" s="309"/>
      <c r="TEZ163" s="309"/>
      <c r="TFA163" s="309"/>
      <c r="TFB163" s="309"/>
      <c r="TFC163" s="309"/>
      <c r="TFD163" s="309"/>
      <c r="TFE163" s="309"/>
      <c r="TFF163" s="309"/>
      <c r="TFG163" s="309"/>
      <c r="TFH163" s="309"/>
      <c r="TFI163" s="309"/>
      <c r="TFJ163" s="309"/>
      <c r="TFK163" s="309"/>
      <c r="TFL163" s="309"/>
      <c r="TFM163" s="309"/>
      <c r="TFN163" s="309"/>
      <c r="TFO163" s="309"/>
      <c r="TFP163" s="309"/>
      <c r="TFQ163" s="309"/>
      <c r="TFR163" s="309"/>
      <c r="TFS163" s="309"/>
      <c r="TFT163" s="309"/>
      <c r="TFU163" s="309"/>
      <c r="TFV163" s="309"/>
      <c r="TFW163" s="309"/>
      <c r="TFX163" s="309"/>
      <c r="TFY163" s="309"/>
      <c r="TFZ163" s="309"/>
      <c r="TGA163" s="309"/>
      <c r="TGB163" s="309"/>
      <c r="TGC163" s="309"/>
      <c r="TGD163" s="309"/>
      <c r="TGE163" s="309"/>
      <c r="TGF163" s="309"/>
      <c r="TGG163" s="309"/>
      <c r="TGH163" s="309"/>
      <c r="TGI163" s="309"/>
      <c r="TGJ163" s="309"/>
      <c r="TGK163" s="309"/>
      <c r="TGL163" s="309"/>
      <c r="TGM163" s="309"/>
      <c r="TGN163" s="309"/>
      <c r="TGO163" s="309"/>
      <c r="TGP163" s="309"/>
      <c r="TGQ163" s="309"/>
      <c r="TGR163" s="309"/>
      <c r="TGS163" s="309"/>
      <c r="TGT163" s="309"/>
      <c r="TGU163" s="309"/>
      <c r="TGV163" s="309"/>
      <c r="TGW163" s="309"/>
      <c r="TGX163" s="309"/>
      <c r="TGY163" s="309"/>
      <c r="TGZ163" s="309"/>
      <c r="THA163" s="309"/>
      <c r="THB163" s="309"/>
      <c r="THC163" s="309"/>
      <c r="THD163" s="309"/>
      <c r="THE163" s="309"/>
      <c r="THF163" s="309"/>
      <c r="THG163" s="309"/>
      <c r="THH163" s="309"/>
      <c r="THI163" s="309"/>
      <c r="THJ163" s="309"/>
      <c r="THK163" s="309"/>
      <c r="THL163" s="309"/>
      <c r="THM163" s="309"/>
      <c r="THN163" s="309"/>
      <c r="THO163" s="309"/>
      <c r="THP163" s="309"/>
      <c r="THQ163" s="309"/>
      <c r="THR163" s="309"/>
      <c r="THS163" s="309"/>
      <c r="THT163" s="309"/>
      <c r="THU163" s="309"/>
      <c r="THV163" s="309"/>
      <c r="THW163" s="309"/>
      <c r="THX163" s="309"/>
      <c r="THY163" s="309"/>
      <c r="THZ163" s="309"/>
      <c r="TIA163" s="309"/>
      <c r="TIB163" s="309"/>
      <c r="TIC163" s="309"/>
      <c r="TID163" s="309"/>
      <c r="TIE163" s="309"/>
      <c r="TIF163" s="309"/>
      <c r="TIG163" s="309"/>
      <c r="TIH163" s="309"/>
      <c r="TII163" s="309"/>
      <c r="TIJ163" s="309"/>
      <c r="TIK163" s="309"/>
      <c r="TIL163" s="309"/>
      <c r="TIM163" s="309"/>
      <c r="TIN163" s="309"/>
      <c r="TIO163" s="309"/>
      <c r="TIP163" s="309"/>
      <c r="TIQ163" s="309"/>
      <c r="TIR163" s="309"/>
      <c r="TIS163" s="309"/>
      <c r="TIT163" s="309"/>
      <c r="TIU163" s="309"/>
      <c r="TIV163" s="309"/>
      <c r="TIW163" s="309"/>
      <c r="TIX163" s="309"/>
      <c r="TIY163" s="309"/>
      <c r="TIZ163" s="309"/>
      <c r="TJA163" s="309"/>
      <c r="TJB163" s="309"/>
      <c r="TJC163" s="309"/>
      <c r="TJD163" s="309"/>
      <c r="TJE163" s="309"/>
      <c r="TJF163" s="309"/>
      <c r="TJG163" s="309"/>
      <c r="TJH163" s="309"/>
      <c r="TJI163" s="309"/>
      <c r="TJJ163" s="309"/>
      <c r="TJK163" s="309"/>
      <c r="TJL163" s="309"/>
      <c r="TJM163" s="309"/>
      <c r="TJN163" s="309"/>
      <c r="TJO163" s="309"/>
      <c r="TJP163" s="309"/>
      <c r="TJQ163" s="309"/>
      <c r="TJR163" s="309"/>
      <c r="TJS163" s="309"/>
      <c r="TJT163" s="309"/>
      <c r="TJU163" s="309"/>
      <c r="TJV163" s="309"/>
      <c r="TJW163" s="309"/>
      <c r="TJX163" s="309"/>
      <c r="TJY163" s="309"/>
      <c r="TJZ163" s="309"/>
      <c r="TKA163" s="309"/>
      <c r="TKB163" s="309"/>
      <c r="TKC163" s="309"/>
      <c r="TKD163" s="309"/>
      <c r="TKE163" s="309"/>
      <c r="TKF163" s="309"/>
      <c r="TKG163" s="309"/>
      <c r="TKH163" s="309"/>
      <c r="TKI163" s="309"/>
      <c r="TKJ163" s="309"/>
      <c r="TKK163" s="309"/>
      <c r="TKL163" s="309"/>
      <c r="TKM163" s="309"/>
      <c r="TKN163" s="309"/>
      <c r="TKO163" s="309"/>
      <c r="TKP163" s="309"/>
      <c r="TKQ163" s="309"/>
      <c r="TKR163" s="309"/>
      <c r="TKS163" s="309"/>
      <c r="TKT163" s="309"/>
      <c r="TKU163" s="309"/>
      <c r="TKV163" s="309"/>
      <c r="TKW163" s="309"/>
      <c r="TKX163" s="309"/>
      <c r="TKY163" s="309"/>
      <c r="TKZ163" s="309"/>
      <c r="TLA163" s="309"/>
      <c r="TLB163" s="309"/>
      <c r="TLC163" s="309"/>
      <c r="TLD163" s="309"/>
      <c r="TLE163" s="309"/>
      <c r="TLF163" s="309"/>
      <c r="TLG163" s="309"/>
      <c r="TLH163" s="309"/>
      <c r="TLI163" s="309"/>
      <c r="TLJ163" s="309"/>
      <c r="TLK163" s="309"/>
      <c r="TLL163" s="309"/>
      <c r="TLM163" s="309"/>
      <c r="TLN163" s="309"/>
      <c r="TLO163" s="309"/>
      <c r="TLP163" s="309"/>
      <c r="TLQ163" s="309"/>
      <c r="TLR163" s="309"/>
      <c r="TLS163" s="309"/>
      <c r="TLT163" s="309"/>
      <c r="TLU163" s="309"/>
      <c r="TLV163" s="309"/>
      <c r="TLW163" s="309"/>
      <c r="TLX163" s="309"/>
      <c r="TLY163" s="309"/>
      <c r="TLZ163" s="309"/>
      <c r="TMA163" s="309"/>
      <c r="TMB163" s="309"/>
      <c r="TMC163" s="309"/>
      <c r="TMD163" s="309"/>
      <c r="TME163" s="309"/>
      <c r="TMF163" s="309"/>
      <c r="TMG163" s="309"/>
      <c r="TMH163" s="309"/>
      <c r="TMI163" s="309"/>
      <c r="TMJ163" s="309"/>
      <c r="TMK163" s="309"/>
      <c r="TML163" s="309"/>
      <c r="TMM163" s="309"/>
      <c r="TMN163" s="309"/>
      <c r="TMO163" s="309"/>
      <c r="TMP163" s="309"/>
      <c r="TMQ163" s="309"/>
      <c r="TMR163" s="309"/>
      <c r="TMS163" s="309"/>
      <c r="TMT163" s="309"/>
      <c r="TMU163" s="309"/>
      <c r="TMV163" s="309"/>
      <c r="TMW163" s="309"/>
      <c r="TMX163" s="309"/>
      <c r="TMY163" s="309"/>
      <c r="TMZ163" s="309"/>
      <c r="TNA163" s="309"/>
      <c r="TNB163" s="309"/>
      <c r="TNC163" s="309"/>
      <c r="TND163" s="309"/>
      <c r="TNE163" s="309"/>
      <c r="TNF163" s="309"/>
      <c r="TNG163" s="309"/>
      <c r="TNH163" s="309"/>
      <c r="TNI163" s="309"/>
      <c r="TNJ163" s="309"/>
      <c r="TNK163" s="309"/>
      <c r="TNL163" s="309"/>
      <c r="TNM163" s="309"/>
      <c r="TNN163" s="309"/>
      <c r="TNO163" s="309"/>
      <c r="TNP163" s="309"/>
      <c r="TNQ163" s="309"/>
      <c r="TNR163" s="309"/>
      <c r="TNS163" s="309"/>
      <c r="TNT163" s="309"/>
      <c r="TNU163" s="309"/>
      <c r="TNV163" s="309"/>
      <c r="TNW163" s="309"/>
      <c r="TNX163" s="309"/>
      <c r="TNY163" s="309"/>
      <c r="TNZ163" s="309"/>
      <c r="TOA163" s="309"/>
      <c r="TOB163" s="309"/>
      <c r="TOC163" s="309"/>
      <c r="TOD163" s="309"/>
      <c r="TOE163" s="309"/>
      <c r="TOF163" s="309"/>
      <c r="TOG163" s="309"/>
      <c r="TOH163" s="309"/>
      <c r="TOI163" s="309"/>
      <c r="TOJ163" s="309"/>
      <c r="TOK163" s="309"/>
      <c r="TOL163" s="309"/>
      <c r="TOM163" s="309"/>
      <c r="TON163" s="309"/>
      <c r="TOO163" s="309"/>
      <c r="TOP163" s="309"/>
      <c r="TOQ163" s="309"/>
      <c r="TOR163" s="309"/>
      <c r="TOS163" s="309"/>
      <c r="TOT163" s="309"/>
      <c r="TOU163" s="309"/>
      <c r="TOV163" s="309"/>
      <c r="TOW163" s="309"/>
      <c r="TOX163" s="309"/>
      <c r="TOY163" s="309"/>
      <c r="TOZ163" s="309"/>
      <c r="TPA163" s="309"/>
      <c r="TPB163" s="309"/>
      <c r="TPC163" s="309"/>
      <c r="TPD163" s="309"/>
      <c r="TPE163" s="309"/>
      <c r="TPF163" s="309"/>
      <c r="TPG163" s="309"/>
      <c r="TPH163" s="309"/>
      <c r="TPI163" s="309"/>
      <c r="TPJ163" s="309"/>
      <c r="TPK163" s="309"/>
      <c r="TPL163" s="309"/>
      <c r="TPM163" s="309"/>
      <c r="TPN163" s="309"/>
      <c r="TPO163" s="309"/>
      <c r="TPP163" s="309"/>
      <c r="TPQ163" s="309"/>
      <c r="TPR163" s="309"/>
      <c r="TPS163" s="309"/>
      <c r="TPT163" s="309"/>
      <c r="TPU163" s="309"/>
      <c r="TPV163" s="309"/>
      <c r="TPW163" s="309"/>
      <c r="TPX163" s="309"/>
      <c r="TPY163" s="309"/>
      <c r="TPZ163" s="309"/>
      <c r="TQA163" s="309"/>
      <c r="TQB163" s="309"/>
      <c r="TQC163" s="309"/>
      <c r="TQD163" s="309"/>
      <c r="TQE163" s="309"/>
      <c r="TQF163" s="309"/>
      <c r="TQG163" s="309"/>
      <c r="TQH163" s="309"/>
      <c r="TQI163" s="309"/>
      <c r="TQJ163" s="309"/>
      <c r="TQK163" s="309"/>
      <c r="TQL163" s="309"/>
      <c r="TQM163" s="309"/>
      <c r="TQN163" s="309"/>
      <c r="TQO163" s="309"/>
      <c r="TQP163" s="309"/>
      <c r="TQQ163" s="309"/>
      <c r="TQR163" s="309"/>
      <c r="TQS163" s="309"/>
      <c r="TQT163" s="309"/>
      <c r="TQU163" s="309"/>
      <c r="TQV163" s="309"/>
      <c r="TQW163" s="309"/>
      <c r="TQX163" s="309"/>
      <c r="TQY163" s="309"/>
      <c r="TQZ163" s="309"/>
      <c r="TRA163" s="309"/>
      <c r="TRB163" s="309"/>
      <c r="TRC163" s="309"/>
      <c r="TRD163" s="309"/>
      <c r="TRE163" s="309"/>
      <c r="TRF163" s="309"/>
      <c r="TRG163" s="309"/>
      <c r="TRH163" s="309"/>
      <c r="TRI163" s="309"/>
      <c r="TRJ163" s="309"/>
      <c r="TRK163" s="309"/>
      <c r="TRL163" s="309"/>
      <c r="TRM163" s="309"/>
      <c r="TRN163" s="309"/>
      <c r="TRO163" s="309"/>
      <c r="TRP163" s="309"/>
      <c r="TRQ163" s="309"/>
      <c r="TRR163" s="309"/>
      <c r="TRS163" s="309"/>
      <c r="TRT163" s="309"/>
      <c r="TRU163" s="309"/>
      <c r="TRV163" s="309"/>
      <c r="TRW163" s="309"/>
      <c r="TRX163" s="309"/>
      <c r="TRY163" s="309"/>
      <c r="TRZ163" s="309"/>
      <c r="TSA163" s="309"/>
      <c r="TSB163" s="309"/>
      <c r="TSC163" s="309"/>
      <c r="TSD163" s="309"/>
      <c r="TSE163" s="309"/>
      <c r="TSF163" s="309"/>
      <c r="TSG163" s="309"/>
      <c r="TSH163" s="309"/>
      <c r="TSI163" s="309"/>
      <c r="TSJ163" s="309"/>
      <c r="TSK163" s="309"/>
      <c r="TSL163" s="309"/>
      <c r="TSM163" s="309"/>
      <c r="TSN163" s="309"/>
      <c r="TSO163" s="309"/>
      <c r="TSP163" s="309"/>
      <c r="TSQ163" s="309"/>
      <c r="TSR163" s="309"/>
      <c r="TSS163" s="309"/>
      <c r="TST163" s="309"/>
      <c r="TSU163" s="309"/>
      <c r="TSV163" s="309"/>
      <c r="TSW163" s="309"/>
      <c r="TSX163" s="309"/>
      <c r="TSY163" s="309"/>
      <c r="TSZ163" s="309"/>
      <c r="TTA163" s="309"/>
      <c r="TTB163" s="309"/>
      <c r="TTC163" s="309"/>
      <c r="TTD163" s="309"/>
      <c r="TTE163" s="309"/>
      <c r="TTF163" s="309"/>
      <c r="TTG163" s="309"/>
      <c r="TTH163" s="309"/>
      <c r="TTI163" s="309"/>
      <c r="TTJ163" s="309"/>
      <c r="TTK163" s="309"/>
      <c r="TTL163" s="309"/>
      <c r="TTM163" s="309"/>
      <c r="TTN163" s="309"/>
      <c r="TTO163" s="309"/>
      <c r="TTP163" s="309"/>
      <c r="TTQ163" s="309"/>
      <c r="TTR163" s="309"/>
      <c r="TTS163" s="309"/>
      <c r="TTT163" s="309"/>
      <c r="TTU163" s="309"/>
      <c r="TTV163" s="309"/>
      <c r="TTW163" s="309"/>
      <c r="TTX163" s="309"/>
      <c r="TTY163" s="309"/>
      <c r="TTZ163" s="309"/>
      <c r="TUA163" s="309"/>
      <c r="TUB163" s="309"/>
      <c r="TUC163" s="309"/>
      <c r="TUD163" s="309"/>
      <c r="TUE163" s="309"/>
      <c r="TUF163" s="309"/>
      <c r="TUG163" s="309"/>
      <c r="TUH163" s="309"/>
      <c r="TUI163" s="309"/>
      <c r="TUJ163" s="309"/>
      <c r="TUK163" s="309"/>
      <c r="TUL163" s="309"/>
      <c r="TUM163" s="309"/>
      <c r="TUN163" s="309"/>
      <c r="TUO163" s="309"/>
      <c r="TUP163" s="309"/>
      <c r="TUQ163" s="309"/>
      <c r="TUR163" s="309"/>
      <c r="TUS163" s="309"/>
      <c r="TUT163" s="309"/>
      <c r="TUU163" s="309"/>
      <c r="TUV163" s="309"/>
      <c r="TUW163" s="309"/>
      <c r="TUX163" s="309"/>
      <c r="TUY163" s="309"/>
      <c r="TUZ163" s="309"/>
      <c r="TVA163" s="309"/>
      <c r="TVB163" s="309"/>
      <c r="TVC163" s="309"/>
      <c r="TVD163" s="309"/>
      <c r="TVE163" s="309"/>
      <c r="TVF163" s="309"/>
      <c r="TVG163" s="309"/>
      <c r="TVH163" s="309"/>
      <c r="TVI163" s="309"/>
      <c r="TVJ163" s="309"/>
      <c r="TVK163" s="309"/>
      <c r="TVL163" s="309"/>
      <c r="TVM163" s="309"/>
      <c r="TVN163" s="309"/>
      <c r="TVO163" s="309"/>
      <c r="TVP163" s="309"/>
      <c r="TVQ163" s="309"/>
      <c r="TVR163" s="309"/>
      <c r="TVS163" s="309"/>
      <c r="TVT163" s="309"/>
      <c r="TVU163" s="309"/>
      <c r="TVV163" s="309"/>
      <c r="TVW163" s="309"/>
      <c r="TVX163" s="309"/>
      <c r="TVY163" s="309"/>
      <c r="TVZ163" s="309"/>
      <c r="TWA163" s="309"/>
      <c r="TWB163" s="309"/>
      <c r="TWC163" s="309"/>
      <c r="TWD163" s="309"/>
      <c r="TWE163" s="309"/>
      <c r="TWF163" s="309"/>
      <c r="TWG163" s="309"/>
      <c r="TWH163" s="309"/>
      <c r="TWI163" s="309"/>
      <c r="TWJ163" s="309"/>
      <c r="TWK163" s="309"/>
      <c r="TWL163" s="309"/>
      <c r="TWM163" s="309"/>
      <c r="TWN163" s="309"/>
      <c r="TWO163" s="309"/>
      <c r="TWP163" s="309"/>
      <c r="TWQ163" s="309"/>
      <c r="TWR163" s="309"/>
      <c r="TWS163" s="309"/>
      <c r="TWT163" s="309"/>
      <c r="TWU163" s="309"/>
      <c r="TWV163" s="309"/>
      <c r="TWW163" s="309"/>
      <c r="TWX163" s="309"/>
      <c r="TWY163" s="309"/>
      <c r="TWZ163" s="309"/>
      <c r="TXA163" s="309"/>
      <c r="TXB163" s="309"/>
      <c r="TXC163" s="309"/>
      <c r="TXD163" s="309"/>
      <c r="TXE163" s="309"/>
      <c r="TXF163" s="309"/>
      <c r="TXG163" s="309"/>
      <c r="TXH163" s="309"/>
      <c r="TXI163" s="309"/>
      <c r="TXJ163" s="309"/>
      <c r="TXK163" s="309"/>
      <c r="TXL163" s="309"/>
      <c r="TXM163" s="309"/>
      <c r="TXN163" s="309"/>
      <c r="TXO163" s="309"/>
      <c r="TXP163" s="309"/>
      <c r="TXQ163" s="309"/>
      <c r="TXR163" s="309"/>
      <c r="TXS163" s="309"/>
      <c r="TXT163" s="309"/>
      <c r="TXU163" s="309"/>
      <c r="TXV163" s="309"/>
      <c r="TXW163" s="309"/>
      <c r="TXX163" s="309"/>
      <c r="TXY163" s="309"/>
      <c r="TXZ163" s="309"/>
      <c r="TYA163" s="309"/>
      <c r="TYB163" s="309"/>
      <c r="TYC163" s="309"/>
      <c r="TYD163" s="309"/>
      <c r="TYE163" s="309"/>
      <c r="TYF163" s="309"/>
      <c r="TYG163" s="309"/>
      <c r="TYH163" s="309"/>
      <c r="TYI163" s="309"/>
      <c r="TYJ163" s="309"/>
      <c r="TYK163" s="309"/>
      <c r="TYL163" s="309"/>
      <c r="TYM163" s="309"/>
      <c r="TYN163" s="309"/>
      <c r="TYO163" s="309"/>
      <c r="TYP163" s="309"/>
      <c r="TYQ163" s="309"/>
      <c r="TYR163" s="309"/>
      <c r="TYS163" s="309"/>
      <c r="TYT163" s="309"/>
      <c r="TYU163" s="309"/>
      <c r="TYV163" s="309"/>
      <c r="TYW163" s="309"/>
      <c r="TYX163" s="309"/>
      <c r="TYY163" s="309"/>
      <c r="TYZ163" s="309"/>
      <c r="TZA163" s="309"/>
      <c r="TZB163" s="309"/>
      <c r="TZC163" s="309"/>
      <c r="TZD163" s="309"/>
      <c r="TZE163" s="309"/>
      <c r="TZF163" s="309"/>
      <c r="TZG163" s="309"/>
      <c r="TZH163" s="309"/>
      <c r="TZI163" s="309"/>
      <c r="TZJ163" s="309"/>
      <c r="TZK163" s="309"/>
      <c r="TZL163" s="309"/>
      <c r="TZM163" s="309"/>
      <c r="TZN163" s="309"/>
      <c r="TZO163" s="309"/>
      <c r="TZP163" s="309"/>
      <c r="TZQ163" s="309"/>
      <c r="TZR163" s="309"/>
      <c r="TZS163" s="309"/>
      <c r="TZT163" s="309"/>
      <c r="TZU163" s="309"/>
      <c r="TZV163" s="309"/>
      <c r="TZW163" s="309"/>
      <c r="TZX163" s="309"/>
      <c r="TZY163" s="309"/>
      <c r="TZZ163" s="309"/>
      <c r="UAA163" s="309"/>
      <c r="UAB163" s="309"/>
      <c r="UAC163" s="309"/>
      <c r="UAD163" s="309"/>
      <c r="UAE163" s="309"/>
      <c r="UAF163" s="309"/>
      <c r="UAG163" s="309"/>
      <c r="UAH163" s="309"/>
      <c r="UAI163" s="309"/>
      <c r="UAJ163" s="309"/>
      <c r="UAK163" s="309"/>
      <c r="UAL163" s="309"/>
      <c r="UAM163" s="309"/>
      <c r="UAN163" s="309"/>
      <c r="UAO163" s="309"/>
      <c r="UAP163" s="309"/>
      <c r="UAQ163" s="309"/>
      <c r="UAR163" s="309"/>
      <c r="UAS163" s="309"/>
      <c r="UAT163" s="309"/>
      <c r="UAU163" s="309"/>
      <c r="UAV163" s="309"/>
      <c r="UAW163" s="309"/>
      <c r="UAX163" s="309"/>
      <c r="UAY163" s="309"/>
      <c r="UAZ163" s="309"/>
      <c r="UBA163" s="309"/>
      <c r="UBB163" s="309"/>
      <c r="UBC163" s="309"/>
      <c r="UBD163" s="309"/>
      <c r="UBE163" s="309"/>
      <c r="UBF163" s="309"/>
      <c r="UBG163" s="309"/>
      <c r="UBH163" s="309"/>
      <c r="UBI163" s="309"/>
      <c r="UBJ163" s="309"/>
      <c r="UBK163" s="309"/>
      <c r="UBL163" s="309"/>
      <c r="UBM163" s="309"/>
      <c r="UBN163" s="309"/>
      <c r="UBO163" s="309"/>
      <c r="UBP163" s="309"/>
      <c r="UBQ163" s="309"/>
      <c r="UBR163" s="309"/>
      <c r="UBS163" s="309"/>
      <c r="UBT163" s="309"/>
      <c r="UBU163" s="309"/>
      <c r="UBV163" s="309"/>
      <c r="UBW163" s="309"/>
      <c r="UBX163" s="309"/>
      <c r="UBY163" s="309"/>
      <c r="UBZ163" s="309"/>
      <c r="UCA163" s="309"/>
      <c r="UCB163" s="309"/>
      <c r="UCC163" s="309"/>
      <c r="UCD163" s="309"/>
      <c r="UCE163" s="309"/>
      <c r="UCF163" s="309"/>
      <c r="UCG163" s="309"/>
      <c r="UCH163" s="309"/>
      <c r="UCI163" s="309"/>
      <c r="UCJ163" s="309"/>
      <c r="UCK163" s="309"/>
      <c r="UCL163" s="309"/>
      <c r="UCM163" s="309"/>
      <c r="UCN163" s="309"/>
      <c r="UCO163" s="309"/>
      <c r="UCP163" s="309"/>
      <c r="UCQ163" s="309"/>
      <c r="UCR163" s="309"/>
      <c r="UCS163" s="309"/>
      <c r="UCT163" s="309"/>
      <c r="UCU163" s="309"/>
      <c r="UCV163" s="309"/>
      <c r="UCW163" s="309"/>
      <c r="UCX163" s="309"/>
      <c r="UCY163" s="309"/>
      <c r="UCZ163" s="309"/>
      <c r="UDA163" s="309"/>
      <c r="UDB163" s="309"/>
      <c r="UDC163" s="309"/>
      <c r="UDD163" s="309"/>
      <c r="UDE163" s="309"/>
      <c r="UDF163" s="309"/>
      <c r="UDG163" s="309"/>
      <c r="UDH163" s="309"/>
      <c r="UDI163" s="309"/>
      <c r="UDJ163" s="309"/>
      <c r="UDK163" s="309"/>
      <c r="UDL163" s="309"/>
      <c r="UDM163" s="309"/>
      <c r="UDN163" s="309"/>
      <c r="UDO163" s="309"/>
      <c r="UDP163" s="309"/>
      <c r="UDQ163" s="309"/>
      <c r="UDR163" s="309"/>
      <c r="UDS163" s="309"/>
      <c r="UDT163" s="309"/>
      <c r="UDU163" s="309"/>
      <c r="UDV163" s="309"/>
      <c r="UDW163" s="309"/>
      <c r="UDX163" s="309"/>
      <c r="UDY163" s="309"/>
      <c r="UDZ163" s="309"/>
      <c r="UEA163" s="309"/>
      <c r="UEB163" s="309"/>
      <c r="UEC163" s="309"/>
      <c r="UED163" s="309"/>
      <c r="UEE163" s="309"/>
      <c r="UEF163" s="309"/>
      <c r="UEG163" s="309"/>
      <c r="UEH163" s="309"/>
      <c r="UEI163" s="309"/>
      <c r="UEJ163" s="309"/>
      <c r="UEK163" s="309"/>
      <c r="UEL163" s="309"/>
      <c r="UEM163" s="309"/>
      <c r="UEN163" s="309"/>
      <c r="UEO163" s="309"/>
      <c r="UEP163" s="309"/>
      <c r="UEQ163" s="309"/>
      <c r="UER163" s="309"/>
      <c r="UES163" s="309"/>
      <c r="UET163" s="309"/>
      <c r="UEU163" s="309"/>
      <c r="UEV163" s="309"/>
      <c r="UEW163" s="309"/>
      <c r="UEX163" s="309"/>
      <c r="UEY163" s="309"/>
      <c r="UEZ163" s="309"/>
      <c r="UFA163" s="309"/>
      <c r="UFB163" s="309"/>
      <c r="UFC163" s="309"/>
      <c r="UFD163" s="309"/>
      <c r="UFE163" s="309"/>
      <c r="UFF163" s="309"/>
      <c r="UFG163" s="309"/>
      <c r="UFH163" s="309"/>
      <c r="UFI163" s="309"/>
      <c r="UFJ163" s="309"/>
      <c r="UFK163" s="309"/>
      <c r="UFL163" s="309"/>
      <c r="UFM163" s="309"/>
      <c r="UFN163" s="309"/>
      <c r="UFO163" s="309"/>
      <c r="UFP163" s="309"/>
      <c r="UFQ163" s="309"/>
      <c r="UFR163" s="309"/>
      <c r="UFS163" s="309"/>
      <c r="UFT163" s="309"/>
      <c r="UFU163" s="309"/>
      <c r="UFV163" s="309"/>
      <c r="UFW163" s="309"/>
      <c r="UFX163" s="309"/>
      <c r="UFY163" s="309"/>
      <c r="UFZ163" s="309"/>
      <c r="UGA163" s="309"/>
      <c r="UGB163" s="309"/>
      <c r="UGC163" s="309"/>
      <c r="UGD163" s="309"/>
      <c r="UGE163" s="309"/>
      <c r="UGF163" s="309"/>
      <c r="UGG163" s="309"/>
      <c r="UGH163" s="309"/>
      <c r="UGI163" s="309"/>
      <c r="UGJ163" s="309"/>
      <c r="UGK163" s="309"/>
      <c r="UGL163" s="309"/>
      <c r="UGM163" s="309"/>
      <c r="UGN163" s="309"/>
      <c r="UGO163" s="309"/>
      <c r="UGP163" s="309"/>
      <c r="UGQ163" s="309"/>
      <c r="UGR163" s="309"/>
      <c r="UGS163" s="309"/>
      <c r="UGT163" s="309"/>
      <c r="UGU163" s="309"/>
      <c r="UGV163" s="309"/>
      <c r="UGW163" s="309"/>
      <c r="UGX163" s="309"/>
      <c r="UGY163" s="309"/>
      <c r="UGZ163" s="309"/>
      <c r="UHA163" s="309"/>
      <c r="UHB163" s="309"/>
      <c r="UHC163" s="309"/>
      <c r="UHD163" s="309"/>
      <c r="UHE163" s="309"/>
      <c r="UHF163" s="309"/>
      <c r="UHG163" s="309"/>
      <c r="UHH163" s="309"/>
      <c r="UHI163" s="309"/>
      <c r="UHJ163" s="309"/>
      <c r="UHK163" s="309"/>
      <c r="UHL163" s="309"/>
      <c r="UHM163" s="309"/>
      <c r="UHN163" s="309"/>
      <c r="UHO163" s="309"/>
      <c r="UHP163" s="309"/>
      <c r="UHQ163" s="309"/>
      <c r="UHR163" s="309"/>
      <c r="UHS163" s="309"/>
      <c r="UHT163" s="309"/>
      <c r="UHU163" s="309"/>
      <c r="UHV163" s="309"/>
      <c r="UHW163" s="309"/>
      <c r="UHX163" s="309"/>
      <c r="UHY163" s="309"/>
      <c r="UHZ163" s="309"/>
      <c r="UIA163" s="309"/>
      <c r="UIB163" s="309"/>
      <c r="UIC163" s="309"/>
      <c r="UID163" s="309"/>
      <c r="UIE163" s="309"/>
      <c r="UIF163" s="309"/>
      <c r="UIG163" s="309"/>
      <c r="UIH163" s="309"/>
      <c r="UII163" s="309"/>
      <c r="UIJ163" s="309"/>
      <c r="UIK163" s="309"/>
      <c r="UIL163" s="309"/>
      <c r="UIM163" s="309"/>
      <c r="UIN163" s="309"/>
      <c r="UIO163" s="309"/>
      <c r="UIP163" s="309"/>
      <c r="UIQ163" s="309"/>
      <c r="UIR163" s="309"/>
      <c r="UIS163" s="309"/>
      <c r="UIT163" s="309"/>
      <c r="UIU163" s="309"/>
      <c r="UIV163" s="309"/>
      <c r="UIW163" s="309"/>
      <c r="UIX163" s="309"/>
      <c r="UIY163" s="309"/>
      <c r="UIZ163" s="309"/>
      <c r="UJA163" s="309"/>
      <c r="UJB163" s="309"/>
      <c r="UJC163" s="309"/>
      <c r="UJD163" s="309"/>
      <c r="UJE163" s="309"/>
      <c r="UJF163" s="309"/>
      <c r="UJG163" s="309"/>
      <c r="UJH163" s="309"/>
      <c r="UJI163" s="309"/>
      <c r="UJJ163" s="309"/>
      <c r="UJK163" s="309"/>
      <c r="UJL163" s="309"/>
      <c r="UJM163" s="309"/>
      <c r="UJN163" s="309"/>
      <c r="UJO163" s="309"/>
      <c r="UJP163" s="309"/>
      <c r="UJQ163" s="309"/>
      <c r="UJR163" s="309"/>
      <c r="UJS163" s="309"/>
      <c r="UJT163" s="309"/>
      <c r="UJU163" s="309"/>
      <c r="UJV163" s="309"/>
      <c r="UJW163" s="309"/>
      <c r="UJX163" s="309"/>
      <c r="UJY163" s="309"/>
      <c r="UJZ163" s="309"/>
      <c r="UKA163" s="309"/>
      <c r="UKB163" s="309"/>
      <c r="UKC163" s="309"/>
      <c r="UKD163" s="309"/>
      <c r="UKE163" s="309"/>
      <c r="UKF163" s="309"/>
      <c r="UKG163" s="309"/>
      <c r="UKH163" s="309"/>
      <c r="UKI163" s="309"/>
      <c r="UKJ163" s="309"/>
      <c r="UKK163" s="309"/>
      <c r="UKL163" s="309"/>
      <c r="UKM163" s="309"/>
      <c r="UKN163" s="309"/>
      <c r="UKO163" s="309"/>
      <c r="UKP163" s="309"/>
      <c r="UKQ163" s="309"/>
      <c r="UKR163" s="309"/>
      <c r="UKS163" s="309"/>
      <c r="UKT163" s="309"/>
      <c r="UKU163" s="309"/>
      <c r="UKV163" s="309"/>
      <c r="UKW163" s="309"/>
      <c r="UKX163" s="309"/>
      <c r="UKY163" s="309"/>
      <c r="UKZ163" s="309"/>
      <c r="ULA163" s="309"/>
      <c r="ULB163" s="309"/>
      <c r="ULC163" s="309"/>
      <c r="ULD163" s="309"/>
      <c r="ULE163" s="309"/>
      <c r="ULF163" s="309"/>
      <c r="ULG163" s="309"/>
      <c r="ULH163" s="309"/>
      <c r="ULI163" s="309"/>
      <c r="ULJ163" s="309"/>
      <c r="ULK163" s="309"/>
      <c r="ULL163" s="309"/>
      <c r="ULM163" s="309"/>
      <c r="ULN163" s="309"/>
      <c r="ULO163" s="309"/>
      <c r="ULP163" s="309"/>
      <c r="ULQ163" s="309"/>
      <c r="ULR163" s="309"/>
      <c r="ULS163" s="309"/>
      <c r="ULT163" s="309"/>
      <c r="ULU163" s="309"/>
      <c r="ULV163" s="309"/>
      <c r="ULW163" s="309"/>
      <c r="ULX163" s="309"/>
      <c r="ULY163" s="309"/>
      <c r="ULZ163" s="309"/>
      <c r="UMA163" s="309"/>
      <c r="UMB163" s="309"/>
      <c r="UMC163" s="309"/>
      <c r="UMD163" s="309"/>
      <c r="UME163" s="309"/>
      <c r="UMF163" s="309"/>
      <c r="UMG163" s="309"/>
      <c r="UMH163" s="309"/>
      <c r="UMI163" s="309"/>
      <c r="UMJ163" s="309"/>
      <c r="UMK163" s="309"/>
      <c r="UML163" s="309"/>
      <c r="UMM163" s="309"/>
      <c r="UMN163" s="309"/>
      <c r="UMO163" s="309"/>
      <c r="UMP163" s="309"/>
      <c r="UMQ163" s="309"/>
      <c r="UMR163" s="309"/>
      <c r="UMS163" s="309"/>
      <c r="UMT163" s="309"/>
      <c r="UMU163" s="309"/>
      <c r="UMV163" s="309"/>
      <c r="UMW163" s="309"/>
      <c r="UMX163" s="309"/>
      <c r="UMY163" s="309"/>
      <c r="UMZ163" s="309"/>
      <c r="UNA163" s="309"/>
      <c r="UNB163" s="309"/>
      <c r="UNC163" s="309"/>
      <c r="UND163" s="309"/>
      <c r="UNE163" s="309"/>
      <c r="UNF163" s="309"/>
      <c r="UNG163" s="309"/>
      <c r="UNH163" s="309"/>
      <c r="UNI163" s="309"/>
      <c r="UNJ163" s="309"/>
      <c r="UNK163" s="309"/>
      <c r="UNL163" s="309"/>
      <c r="UNM163" s="309"/>
      <c r="UNN163" s="309"/>
      <c r="UNO163" s="309"/>
      <c r="UNP163" s="309"/>
      <c r="UNQ163" s="309"/>
      <c r="UNR163" s="309"/>
      <c r="UNS163" s="309"/>
      <c r="UNT163" s="309"/>
      <c r="UNU163" s="309"/>
      <c r="UNV163" s="309"/>
      <c r="UNW163" s="309"/>
      <c r="UNX163" s="309"/>
      <c r="UNY163" s="309"/>
      <c r="UNZ163" s="309"/>
      <c r="UOA163" s="309"/>
      <c r="UOB163" s="309"/>
      <c r="UOC163" s="309"/>
      <c r="UOD163" s="309"/>
      <c r="UOE163" s="309"/>
      <c r="UOF163" s="309"/>
      <c r="UOG163" s="309"/>
      <c r="UOH163" s="309"/>
      <c r="UOI163" s="309"/>
      <c r="UOJ163" s="309"/>
      <c r="UOK163" s="309"/>
      <c r="UOL163" s="309"/>
      <c r="UOM163" s="309"/>
      <c r="UON163" s="309"/>
      <c r="UOO163" s="309"/>
      <c r="UOP163" s="309"/>
      <c r="UOQ163" s="309"/>
      <c r="UOR163" s="309"/>
      <c r="UOS163" s="309"/>
      <c r="UOT163" s="309"/>
      <c r="UOU163" s="309"/>
      <c r="UOV163" s="309"/>
      <c r="UOW163" s="309"/>
      <c r="UOX163" s="309"/>
      <c r="UOY163" s="309"/>
      <c r="UOZ163" s="309"/>
      <c r="UPA163" s="309"/>
      <c r="UPB163" s="309"/>
      <c r="UPC163" s="309"/>
      <c r="UPD163" s="309"/>
      <c r="UPE163" s="309"/>
      <c r="UPF163" s="309"/>
      <c r="UPG163" s="309"/>
      <c r="UPH163" s="309"/>
      <c r="UPI163" s="309"/>
      <c r="UPJ163" s="309"/>
      <c r="UPK163" s="309"/>
      <c r="UPL163" s="309"/>
      <c r="UPM163" s="309"/>
      <c r="UPN163" s="309"/>
      <c r="UPO163" s="309"/>
      <c r="UPP163" s="309"/>
      <c r="UPQ163" s="309"/>
      <c r="UPR163" s="309"/>
      <c r="UPS163" s="309"/>
      <c r="UPT163" s="309"/>
      <c r="UPU163" s="309"/>
      <c r="UPV163" s="309"/>
      <c r="UPW163" s="309"/>
      <c r="UPX163" s="309"/>
      <c r="UPY163" s="309"/>
      <c r="UPZ163" s="309"/>
      <c r="UQA163" s="309"/>
      <c r="UQB163" s="309"/>
      <c r="UQC163" s="309"/>
      <c r="UQD163" s="309"/>
      <c r="UQE163" s="309"/>
      <c r="UQF163" s="309"/>
      <c r="UQG163" s="309"/>
      <c r="UQH163" s="309"/>
      <c r="UQI163" s="309"/>
      <c r="UQJ163" s="309"/>
      <c r="UQK163" s="309"/>
      <c r="UQL163" s="309"/>
      <c r="UQM163" s="309"/>
      <c r="UQN163" s="309"/>
      <c r="UQO163" s="309"/>
      <c r="UQP163" s="309"/>
      <c r="UQQ163" s="309"/>
      <c r="UQR163" s="309"/>
      <c r="UQS163" s="309"/>
      <c r="UQT163" s="309"/>
      <c r="UQU163" s="309"/>
      <c r="UQV163" s="309"/>
      <c r="UQW163" s="309"/>
      <c r="UQX163" s="309"/>
      <c r="UQY163" s="309"/>
      <c r="UQZ163" s="309"/>
      <c r="URA163" s="309"/>
      <c r="URB163" s="309"/>
      <c r="URC163" s="309"/>
      <c r="URD163" s="309"/>
      <c r="URE163" s="309"/>
      <c r="URF163" s="309"/>
      <c r="URG163" s="309"/>
      <c r="URH163" s="309"/>
      <c r="URI163" s="309"/>
      <c r="URJ163" s="309"/>
      <c r="URK163" s="309"/>
      <c r="URL163" s="309"/>
      <c r="URM163" s="309"/>
      <c r="URN163" s="309"/>
      <c r="URO163" s="309"/>
      <c r="URP163" s="309"/>
      <c r="URQ163" s="309"/>
      <c r="URR163" s="309"/>
      <c r="URS163" s="309"/>
      <c r="URT163" s="309"/>
      <c r="URU163" s="309"/>
      <c r="URV163" s="309"/>
      <c r="URW163" s="309"/>
      <c r="URX163" s="309"/>
      <c r="URY163" s="309"/>
      <c r="URZ163" s="309"/>
      <c r="USA163" s="309"/>
      <c r="USB163" s="309"/>
      <c r="USC163" s="309"/>
      <c r="USD163" s="309"/>
      <c r="USE163" s="309"/>
      <c r="USF163" s="309"/>
      <c r="USG163" s="309"/>
      <c r="USH163" s="309"/>
      <c r="USI163" s="309"/>
      <c r="USJ163" s="309"/>
      <c r="USK163" s="309"/>
      <c r="USL163" s="309"/>
      <c r="USM163" s="309"/>
      <c r="USN163" s="309"/>
      <c r="USO163" s="309"/>
      <c r="USP163" s="309"/>
      <c r="USQ163" s="309"/>
      <c r="USR163" s="309"/>
      <c r="USS163" s="309"/>
      <c r="UST163" s="309"/>
      <c r="USU163" s="309"/>
      <c r="USV163" s="309"/>
      <c r="USW163" s="309"/>
      <c r="USX163" s="309"/>
      <c r="USY163" s="309"/>
      <c r="USZ163" s="309"/>
      <c r="UTA163" s="309"/>
      <c r="UTB163" s="309"/>
      <c r="UTC163" s="309"/>
      <c r="UTD163" s="309"/>
      <c r="UTE163" s="309"/>
      <c r="UTF163" s="309"/>
      <c r="UTG163" s="309"/>
      <c r="UTH163" s="309"/>
      <c r="UTI163" s="309"/>
      <c r="UTJ163" s="309"/>
      <c r="UTK163" s="309"/>
      <c r="UTL163" s="309"/>
      <c r="UTM163" s="309"/>
      <c r="UTN163" s="309"/>
      <c r="UTO163" s="309"/>
      <c r="UTP163" s="309"/>
      <c r="UTQ163" s="309"/>
      <c r="UTR163" s="309"/>
      <c r="UTS163" s="309"/>
      <c r="UTT163" s="309"/>
      <c r="UTU163" s="309"/>
      <c r="UTV163" s="309"/>
      <c r="UTW163" s="309"/>
      <c r="UTX163" s="309"/>
      <c r="UTY163" s="309"/>
      <c r="UTZ163" s="309"/>
      <c r="UUA163" s="309"/>
      <c r="UUB163" s="309"/>
      <c r="UUC163" s="309"/>
      <c r="UUD163" s="309"/>
      <c r="UUE163" s="309"/>
      <c r="UUF163" s="309"/>
      <c r="UUG163" s="309"/>
      <c r="UUH163" s="309"/>
      <c r="UUI163" s="309"/>
      <c r="UUJ163" s="309"/>
      <c r="UUK163" s="309"/>
      <c r="UUL163" s="309"/>
      <c r="UUM163" s="309"/>
      <c r="UUN163" s="309"/>
      <c r="UUO163" s="309"/>
      <c r="UUP163" s="309"/>
      <c r="UUQ163" s="309"/>
      <c r="UUR163" s="309"/>
      <c r="UUS163" s="309"/>
      <c r="UUT163" s="309"/>
      <c r="UUU163" s="309"/>
      <c r="UUV163" s="309"/>
      <c r="UUW163" s="309"/>
      <c r="UUX163" s="309"/>
      <c r="UUY163" s="309"/>
      <c r="UUZ163" s="309"/>
      <c r="UVA163" s="309"/>
      <c r="UVB163" s="309"/>
      <c r="UVC163" s="309"/>
      <c r="UVD163" s="309"/>
      <c r="UVE163" s="309"/>
      <c r="UVF163" s="309"/>
      <c r="UVG163" s="309"/>
      <c r="UVH163" s="309"/>
      <c r="UVI163" s="309"/>
      <c r="UVJ163" s="309"/>
      <c r="UVK163" s="309"/>
      <c r="UVL163" s="309"/>
      <c r="UVM163" s="309"/>
      <c r="UVN163" s="309"/>
      <c r="UVO163" s="309"/>
      <c r="UVP163" s="309"/>
      <c r="UVQ163" s="309"/>
      <c r="UVR163" s="309"/>
      <c r="UVS163" s="309"/>
      <c r="UVT163" s="309"/>
      <c r="UVU163" s="309"/>
      <c r="UVV163" s="309"/>
      <c r="UVW163" s="309"/>
      <c r="UVX163" s="309"/>
      <c r="UVY163" s="309"/>
      <c r="UVZ163" s="309"/>
      <c r="UWA163" s="309"/>
      <c r="UWB163" s="309"/>
      <c r="UWC163" s="309"/>
      <c r="UWD163" s="309"/>
      <c r="UWE163" s="309"/>
      <c r="UWF163" s="309"/>
      <c r="UWG163" s="309"/>
      <c r="UWH163" s="309"/>
      <c r="UWI163" s="309"/>
      <c r="UWJ163" s="309"/>
      <c r="UWK163" s="309"/>
      <c r="UWL163" s="309"/>
      <c r="UWM163" s="309"/>
      <c r="UWN163" s="309"/>
      <c r="UWO163" s="309"/>
      <c r="UWP163" s="309"/>
      <c r="UWQ163" s="309"/>
      <c r="UWR163" s="309"/>
      <c r="UWS163" s="309"/>
      <c r="UWT163" s="309"/>
      <c r="UWU163" s="309"/>
      <c r="UWV163" s="309"/>
      <c r="UWW163" s="309"/>
      <c r="UWX163" s="309"/>
      <c r="UWY163" s="309"/>
      <c r="UWZ163" s="309"/>
      <c r="UXA163" s="309"/>
      <c r="UXB163" s="309"/>
      <c r="UXC163" s="309"/>
      <c r="UXD163" s="309"/>
      <c r="UXE163" s="309"/>
      <c r="UXF163" s="309"/>
      <c r="UXG163" s="309"/>
      <c r="UXH163" s="309"/>
      <c r="UXI163" s="309"/>
      <c r="UXJ163" s="309"/>
      <c r="UXK163" s="309"/>
      <c r="UXL163" s="309"/>
      <c r="UXM163" s="309"/>
      <c r="UXN163" s="309"/>
      <c r="UXO163" s="309"/>
      <c r="UXP163" s="309"/>
      <c r="UXQ163" s="309"/>
      <c r="UXR163" s="309"/>
      <c r="UXS163" s="309"/>
      <c r="UXT163" s="309"/>
      <c r="UXU163" s="309"/>
      <c r="UXV163" s="309"/>
      <c r="UXW163" s="309"/>
      <c r="UXX163" s="309"/>
      <c r="UXY163" s="309"/>
      <c r="UXZ163" s="309"/>
      <c r="UYA163" s="309"/>
      <c r="UYB163" s="309"/>
      <c r="UYC163" s="309"/>
      <c r="UYD163" s="309"/>
      <c r="UYE163" s="309"/>
      <c r="UYF163" s="309"/>
      <c r="UYG163" s="309"/>
      <c r="UYH163" s="309"/>
      <c r="UYI163" s="309"/>
      <c r="UYJ163" s="309"/>
      <c r="UYK163" s="309"/>
      <c r="UYL163" s="309"/>
      <c r="UYM163" s="309"/>
      <c r="UYN163" s="309"/>
      <c r="UYO163" s="309"/>
      <c r="UYP163" s="309"/>
      <c r="UYQ163" s="309"/>
      <c r="UYR163" s="309"/>
      <c r="UYS163" s="309"/>
      <c r="UYT163" s="309"/>
      <c r="UYU163" s="309"/>
      <c r="UYV163" s="309"/>
      <c r="UYW163" s="309"/>
      <c r="UYX163" s="309"/>
      <c r="UYY163" s="309"/>
      <c r="UYZ163" s="309"/>
      <c r="UZA163" s="309"/>
      <c r="UZB163" s="309"/>
      <c r="UZC163" s="309"/>
      <c r="UZD163" s="309"/>
      <c r="UZE163" s="309"/>
      <c r="UZF163" s="309"/>
      <c r="UZG163" s="309"/>
      <c r="UZH163" s="309"/>
      <c r="UZI163" s="309"/>
      <c r="UZJ163" s="309"/>
      <c r="UZK163" s="309"/>
      <c r="UZL163" s="309"/>
      <c r="UZM163" s="309"/>
      <c r="UZN163" s="309"/>
      <c r="UZO163" s="309"/>
      <c r="UZP163" s="309"/>
      <c r="UZQ163" s="309"/>
      <c r="UZR163" s="309"/>
      <c r="UZS163" s="309"/>
      <c r="UZT163" s="309"/>
      <c r="UZU163" s="309"/>
      <c r="UZV163" s="309"/>
      <c r="UZW163" s="309"/>
      <c r="UZX163" s="309"/>
      <c r="UZY163" s="309"/>
      <c r="UZZ163" s="309"/>
      <c r="VAA163" s="309"/>
      <c r="VAB163" s="309"/>
      <c r="VAC163" s="309"/>
      <c r="VAD163" s="309"/>
      <c r="VAE163" s="309"/>
      <c r="VAF163" s="309"/>
      <c r="VAG163" s="309"/>
      <c r="VAH163" s="309"/>
      <c r="VAI163" s="309"/>
      <c r="VAJ163" s="309"/>
      <c r="VAK163" s="309"/>
      <c r="VAL163" s="309"/>
      <c r="VAM163" s="309"/>
      <c r="VAN163" s="309"/>
      <c r="VAO163" s="309"/>
      <c r="VAP163" s="309"/>
      <c r="VAQ163" s="309"/>
      <c r="VAR163" s="309"/>
      <c r="VAS163" s="309"/>
      <c r="VAT163" s="309"/>
      <c r="VAU163" s="309"/>
      <c r="VAV163" s="309"/>
      <c r="VAW163" s="309"/>
      <c r="VAX163" s="309"/>
      <c r="VAY163" s="309"/>
      <c r="VAZ163" s="309"/>
      <c r="VBA163" s="309"/>
      <c r="VBB163" s="309"/>
      <c r="VBC163" s="309"/>
      <c r="VBD163" s="309"/>
      <c r="VBE163" s="309"/>
      <c r="VBF163" s="309"/>
      <c r="VBG163" s="309"/>
      <c r="VBH163" s="309"/>
      <c r="VBI163" s="309"/>
      <c r="VBJ163" s="309"/>
      <c r="VBK163" s="309"/>
      <c r="VBL163" s="309"/>
      <c r="VBM163" s="309"/>
      <c r="VBN163" s="309"/>
      <c r="VBO163" s="309"/>
      <c r="VBP163" s="309"/>
      <c r="VBQ163" s="309"/>
      <c r="VBR163" s="309"/>
      <c r="VBS163" s="309"/>
      <c r="VBT163" s="309"/>
      <c r="VBU163" s="309"/>
      <c r="VBV163" s="309"/>
      <c r="VBW163" s="309"/>
      <c r="VBX163" s="309"/>
      <c r="VBY163" s="309"/>
      <c r="VBZ163" s="309"/>
      <c r="VCA163" s="309"/>
      <c r="VCB163" s="309"/>
      <c r="VCC163" s="309"/>
      <c r="VCD163" s="309"/>
      <c r="VCE163" s="309"/>
      <c r="VCF163" s="309"/>
      <c r="VCG163" s="309"/>
      <c r="VCH163" s="309"/>
      <c r="VCI163" s="309"/>
      <c r="VCJ163" s="309"/>
      <c r="VCK163" s="309"/>
      <c r="VCL163" s="309"/>
      <c r="VCM163" s="309"/>
      <c r="VCN163" s="309"/>
      <c r="VCO163" s="309"/>
      <c r="VCP163" s="309"/>
      <c r="VCQ163" s="309"/>
      <c r="VCR163" s="309"/>
      <c r="VCS163" s="309"/>
      <c r="VCT163" s="309"/>
      <c r="VCU163" s="309"/>
      <c r="VCV163" s="309"/>
      <c r="VCW163" s="309"/>
      <c r="VCX163" s="309"/>
      <c r="VCY163" s="309"/>
      <c r="VCZ163" s="309"/>
      <c r="VDA163" s="309"/>
      <c r="VDB163" s="309"/>
      <c r="VDC163" s="309"/>
      <c r="VDD163" s="309"/>
      <c r="VDE163" s="309"/>
      <c r="VDF163" s="309"/>
      <c r="VDG163" s="309"/>
      <c r="VDH163" s="309"/>
      <c r="VDI163" s="309"/>
      <c r="VDJ163" s="309"/>
      <c r="VDK163" s="309"/>
      <c r="VDL163" s="309"/>
      <c r="VDM163" s="309"/>
      <c r="VDN163" s="309"/>
      <c r="VDO163" s="309"/>
      <c r="VDP163" s="309"/>
      <c r="VDQ163" s="309"/>
      <c r="VDR163" s="309"/>
      <c r="VDS163" s="309"/>
      <c r="VDT163" s="309"/>
      <c r="VDU163" s="309"/>
      <c r="VDV163" s="309"/>
      <c r="VDW163" s="309"/>
      <c r="VDX163" s="309"/>
      <c r="VDY163" s="309"/>
      <c r="VDZ163" s="309"/>
      <c r="VEA163" s="309"/>
      <c r="VEB163" s="309"/>
      <c r="VEC163" s="309"/>
      <c r="VED163" s="309"/>
      <c r="VEE163" s="309"/>
      <c r="VEF163" s="309"/>
      <c r="VEG163" s="309"/>
      <c r="VEH163" s="309"/>
      <c r="VEI163" s="309"/>
      <c r="VEJ163" s="309"/>
      <c r="VEK163" s="309"/>
      <c r="VEL163" s="309"/>
      <c r="VEM163" s="309"/>
      <c r="VEN163" s="309"/>
      <c r="VEO163" s="309"/>
      <c r="VEP163" s="309"/>
      <c r="VEQ163" s="309"/>
      <c r="VER163" s="309"/>
      <c r="VES163" s="309"/>
      <c r="VET163" s="309"/>
      <c r="VEU163" s="309"/>
      <c r="VEV163" s="309"/>
      <c r="VEW163" s="309"/>
      <c r="VEX163" s="309"/>
      <c r="VEY163" s="309"/>
      <c r="VEZ163" s="309"/>
      <c r="VFA163" s="309"/>
      <c r="VFB163" s="309"/>
      <c r="VFC163" s="309"/>
      <c r="VFD163" s="309"/>
      <c r="VFE163" s="309"/>
      <c r="VFF163" s="309"/>
      <c r="VFG163" s="309"/>
      <c r="VFH163" s="309"/>
      <c r="VFI163" s="309"/>
      <c r="VFJ163" s="309"/>
      <c r="VFK163" s="309"/>
      <c r="VFL163" s="309"/>
      <c r="VFM163" s="309"/>
      <c r="VFN163" s="309"/>
      <c r="VFO163" s="309"/>
      <c r="VFP163" s="309"/>
      <c r="VFQ163" s="309"/>
      <c r="VFR163" s="309"/>
      <c r="VFS163" s="309"/>
      <c r="VFT163" s="309"/>
      <c r="VFU163" s="309"/>
      <c r="VFV163" s="309"/>
      <c r="VFW163" s="309"/>
      <c r="VFX163" s="309"/>
      <c r="VFY163" s="309"/>
      <c r="VFZ163" s="309"/>
      <c r="VGA163" s="309"/>
      <c r="VGB163" s="309"/>
      <c r="VGC163" s="309"/>
      <c r="VGD163" s="309"/>
      <c r="VGE163" s="309"/>
      <c r="VGF163" s="309"/>
      <c r="VGG163" s="309"/>
      <c r="VGH163" s="309"/>
      <c r="VGI163" s="309"/>
      <c r="VGJ163" s="309"/>
      <c r="VGK163" s="309"/>
      <c r="VGL163" s="309"/>
      <c r="VGM163" s="309"/>
      <c r="VGN163" s="309"/>
      <c r="VGO163" s="309"/>
      <c r="VGP163" s="309"/>
      <c r="VGQ163" s="309"/>
      <c r="VGR163" s="309"/>
      <c r="VGS163" s="309"/>
      <c r="VGT163" s="309"/>
      <c r="VGU163" s="309"/>
      <c r="VGV163" s="309"/>
      <c r="VGW163" s="309"/>
      <c r="VGX163" s="309"/>
      <c r="VGY163" s="309"/>
      <c r="VGZ163" s="309"/>
      <c r="VHA163" s="309"/>
      <c r="VHB163" s="309"/>
      <c r="VHC163" s="309"/>
      <c r="VHD163" s="309"/>
      <c r="VHE163" s="309"/>
      <c r="VHF163" s="309"/>
      <c r="VHG163" s="309"/>
      <c r="VHH163" s="309"/>
      <c r="VHI163" s="309"/>
      <c r="VHJ163" s="309"/>
      <c r="VHK163" s="309"/>
      <c r="VHL163" s="309"/>
      <c r="VHM163" s="309"/>
      <c r="VHN163" s="309"/>
      <c r="VHO163" s="309"/>
      <c r="VHP163" s="309"/>
      <c r="VHQ163" s="309"/>
      <c r="VHR163" s="309"/>
      <c r="VHS163" s="309"/>
      <c r="VHT163" s="309"/>
      <c r="VHU163" s="309"/>
      <c r="VHV163" s="309"/>
      <c r="VHW163" s="309"/>
      <c r="VHX163" s="309"/>
      <c r="VHY163" s="309"/>
      <c r="VHZ163" s="309"/>
      <c r="VIA163" s="309"/>
      <c r="VIB163" s="309"/>
      <c r="VIC163" s="309"/>
      <c r="VID163" s="309"/>
      <c r="VIE163" s="309"/>
      <c r="VIF163" s="309"/>
      <c r="VIG163" s="309"/>
      <c r="VIH163" s="309"/>
      <c r="VII163" s="309"/>
      <c r="VIJ163" s="309"/>
      <c r="VIK163" s="309"/>
      <c r="VIL163" s="309"/>
      <c r="VIM163" s="309"/>
      <c r="VIN163" s="309"/>
      <c r="VIO163" s="309"/>
      <c r="VIP163" s="309"/>
      <c r="VIQ163" s="309"/>
      <c r="VIR163" s="309"/>
      <c r="VIS163" s="309"/>
      <c r="VIT163" s="309"/>
      <c r="VIU163" s="309"/>
      <c r="VIV163" s="309"/>
      <c r="VIW163" s="309"/>
      <c r="VIX163" s="309"/>
      <c r="VIY163" s="309"/>
      <c r="VIZ163" s="309"/>
      <c r="VJA163" s="309"/>
      <c r="VJB163" s="309"/>
      <c r="VJC163" s="309"/>
      <c r="VJD163" s="309"/>
      <c r="VJE163" s="309"/>
      <c r="VJF163" s="309"/>
      <c r="VJG163" s="309"/>
      <c r="VJH163" s="309"/>
      <c r="VJI163" s="309"/>
      <c r="VJJ163" s="309"/>
      <c r="VJK163" s="309"/>
      <c r="VJL163" s="309"/>
      <c r="VJM163" s="309"/>
      <c r="VJN163" s="309"/>
      <c r="VJO163" s="309"/>
      <c r="VJP163" s="309"/>
      <c r="VJQ163" s="309"/>
      <c r="VJR163" s="309"/>
      <c r="VJS163" s="309"/>
      <c r="VJT163" s="309"/>
      <c r="VJU163" s="309"/>
      <c r="VJV163" s="309"/>
      <c r="VJW163" s="309"/>
      <c r="VJX163" s="309"/>
      <c r="VJY163" s="309"/>
      <c r="VJZ163" s="309"/>
      <c r="VKA163" s="309"/>
      <c r="VKB163" s="309"/>
      <c r="VKC163" s="309"/>
      <c r="VKD163" s="309"/>
      <c r="VKE163" s="309"/>
      <c r="VKF163" s="309"/>
      <c r="VKG163" s="309"/>
      <c r="VKH163" s="309"/>
      <c r="VKI163" s="309"/>
      <c r="VKJ163" s="309"/>
      <c r="VKK163" s="309"/>
      <c r="VKL163" s="309"/>
      <c r="VKM163" s="309"/>
      <c r="VKN163" s="309"/>
      <c r="VKO163" s="309"/>
      <c r="VKP163" s="309"/>
      <c r="VKQ163" s="309"/>
      <c r="VKR163" s="309"/>
      <c r="VKS163" s="309"/>
      <c r="VKT163" s="309"/>
      <c r="VKU163" s="309"/>
      <c r="VKV163" s="309"/>
      <c r="VKW163" s="309"/>
      <c r="VKX163" s="309"/>
      <c r="VKY163" s="309"/>
      <c r="VKZ163" s="309"/>
      <c r="VLA163" s="309"/>
      <c r="VLB163" s="309"/>
      <c r="VLC163" s="309"/>
      <c r="VLD163" s="309"/>
      <c r="VLE163" s="309"/>
      <c r="VLF163" s="309"/>
      <c r="VLG163" s="309"/>
      <c r="VLH163" s="309"/>
      <c r="VLI163" s="309"/>
      <c r="VLJ163" s="309"/>
      <c r="VLK163" s="309"/>
      <c r="VLL163" s="309"/>
      <c r="VLM163" s="309"/>
      <c r="VLN163" s="309"/>
      <c r="VLO163" s="309"/>
      <c r="VLP163" s="309"/>
      <c r="VLQ163" s="309"/>
      <c r="VLR163" s="309"/>
      <c r="VLS163" s="309"/>
      <c r="VLT163" s="309"/>
      <c r="VLU163" s="309"/>
      <c r="VLV163" s="309"/>
      <c r="VLW163" s="309"/>
      <c r="VLX163" s="309"/>
      <c r="VLY163" s="309"/>
      <c r="VLZ163" s="309"/>
      <c r="VMA163" s="309"/>
      <c r="VMB163" s="309"/>
      <c r="VMC163" s="309"/>
      <c r="VMD163" s="309"/>
      <c r="VME163" s="309"/>
      <c r="VMF163" s="309"/>
      <c r="VMG163" s="309"/>
      <c r="VMH163" s="309"/>
      <c r="VMI163" s="309"/>
      <c r="VMJ163" s="309"/>
      <c r="VMK163" s="309"/>
      <c r="VML163" s="309"/>
      <c r="VMM163" s="309"/>
      <c r="VMN163" s="309"/>
      <c r="VMO163" s="309"/>
      <c r="VMP163" s="309"/>
      <c r="VMQ163" s="309"/>
      <c r="VMR163" s="309"/>
      <c r="VMS163" s="309"/>
      <c r="VMT163" s="309"/>
      <c r="VMU163" s="309"/>
      <c r="VMV163" s="309"/>
      <c r="VMW163" s="309"/>
      <c r="VMX163" s="309"/>
      <c r="VMY163" s="309"/>
      <c r="VMZ163" s="309"/>
      <c r="VNA163" s="309"/>
      <c r="VNB163" s="309"/>
      <c r="VNC163" s="309"/>
      <c r="VND163" s="309"/>
      <c r="VNE163" s="309"/>
      <c r="VNF163" s="309"/>
      <c r="VNG163" s="309"/>
      <c r="VNH163" s="309"/>
      <c r="VNI163" s="309"/>
      <c r="VNJ163" s="309"/>
      <c r="VNK163" s="309"/>
      <c r="VNL163" s="309"/>
      <c r="VNM163" s="309"/>
      <c r="VNN163" s="309"/>
      <c r="VNO163" s="309"/>
      <c r="VNP163" s="309"/>
      <c r="VNQ163" s="309"/>
      <c r="VNR163" s="309"/>
      <c r="VNS163" s="309"/>
      <c r="VNT163" s="309"/>
      <c r="VNU163" s="309"/>
      <c r="VNV163" s="309"/>
      <c r="VNW163" s="309"/>
      <c r="VNX163" s="309"/>
      <c r="VNY163" s="309"/>
      <c r="VNZ163" s="309"/>
      <c r="VOA163" s="309"/>
      <c r="VOB163" s="309"/>
      <c r="VOC163" s="309"/>
      <c r="VOD163" s="309"/>
      <c r="VOE163" s="309"/>
      <c r="VOF163" s="309"/>
      <c r="VOG163" s="309"/>
      <c r="VOH163" s="309"/>
      <c r="VOI163" s="309"/>
      <c r="VOJ163" s="309"/>
      <c r="VOK163" s="309"/>
      <c r="VOL163" s="309"/>
      <c r="VOM163" s="309"/>
      <c r="VON163" s="309"/>
      <c r="VOO163" s="309"/>
      <c r="VOP163" s="309"/>
      <c r="VOQ163" s="309"/>
      <c r="VOR163" s="309"/>
      <c r="VOS163" s="309"/>
      <c r="VOT163" s="309"/>
      <c r="VOU163" s="309"/>
      <c r="VOV163" s="309"/>
      <c r="VOW163" s="309"/>
      <c r="VOX163" s="309"/>
      <c r="VOY163" s="309"/>
      <c r="VOZ163" s="309"/>
      <c r="VPA163" s="309"/>
      <c r="VPB163" s="309"/>
      <c r="VPC163" s="309"/>
      <c r="VPD163" s="309"/>
      <c r="VPE163" s="309"/>
      <c r="VPF163" s="309"/>
      <c r="VPG163" s="309"/>
      <c r="VPH163" s="309"/>
      <c r="VPI163" s="309"/>
      <c r="VPJ163" s="309"/>
      <c r="VPK163" s="309"/>
      <c r="VPL163" s="309"/>
      <c r="VPM163" s="309"/>
      <c r="VPN163" s="309"/>
      <c r="VPO163" s="309"/>
      <c r="VPP163" s="309"/>
      <c r="VPQ163" s="309"/>
      <c r="VPR163" s="309"/>
      <c r="VPS163" s="309"/>
      <c r="VPT163" s="309"/>
      <c r="VPU163" s="309"/>
      <c r="VPV163" s="309"/>
      <c r="VPW163" s="309"/>
      <c r="VPX163" s="309"/>
      <c r="VPY163" s="309"/>
      <c r="VPZ163" s="309"/>
      <c r="VQA163" s="309"/>
      <c r="VQB163" s="309"/>
      <c r="VQC163" s="309"/>
      <c r="VQD163" s="309"/>
      <c r="VQE163" s="309"/>
      <c r="VQF163" s="309"/>
      <c r="VQG163" s="309"/>
      <c r="VQH163" s="309"/>
      <c r="VQI163" s="309"/>
      <c r="VQJ163" s="309"/>
      <c r="VQK163" s="309"/>
      <c r="VQL163" s="309"/>
      <c r="VQM163" s="309"/>
      <c r="VQN163" s="309"/>
      <c r="VQO163" s="309"/>
      <c r="VQP163" s="309"/>
      <c r="VQQ163" s="309"/>
      <c r="VQR163" s="309"/>
      <c r="VQS163" s="309"/>
      <c r="VQT163" s="309"/>
      <c r="VQU163" s="309"/>
      <c r="VQV163" s="309"/>
      <c r="VQW163" s="309"/>
      <c r="VQX163" s="309"/>
      <c r="VQY163" s="309"/>
      <c r="VQZ163" s="309"/>
      <c r="VRA163" s="309"/>
      <c r="VRB163" s="309"/>
      <c r="VRC163" s="309"/>
      <c r="VRD163" s="309"/>
      <c r="VRE163" s="309"/>
      <c r="VRF163" s="309"/>
      <c r="VRG163" s="309"/>
      <c r="VRH163" s="309"/>
      <c r="VRI163" s="309"/>
      <c r="VRJ163" s="309"/>
      <c r="VRK163" s="309"/>
      <c r="VRL163" s="309"/>
      <c r="VRM163" s="309"/>
      <c r="VRN163" s="309"/>
      <c r="VRO163" s="309"/>
      <c r="VRP163" s="309"/>
      <c r="VRQ163" s="309"/>
      <c r="VRR163" s="309"/>
      <c r="VRS163" s="309"/>
      <c r="VRT163" s="309"/>
      <c r="VRU163" s="309"/>
      <c r="VRV163" s="309"/>
      <c r="VRW163" s="309"/>
      <c r="VRX163" s="309"/>
      <c r="VRY163" s="309"/>
      <c r="VRZ163" s="309"/>
      <c r="VSA163" s="309"/>
      <c r="VSB163" s="309"/>
      <c r="VSC163" s="309"/>
      <c r="VSD163" s="309"/>
      <c r="VSE163" s="309"/>
      <c r="VSF163" s="309"/>
      <c r="VSG163" s="309"/>
      <c r="VSH163" s="309"/>
      <c r="VSI163" s="309"/>
      <c r="VSJ163" s="309"/>
      <c r="VSK163" s="309"/>
      <c r="VSL163" s="309"/>
      <c r="VSM163" s="309"/>
      <c r="VSN163" s="309"/>
      <c r="VSO163" s="309"/>
      <c r="VSP163" s="309"/>
      <c r="VSQ163" s="309"/>
      <c r="VSR163" s="309"/>
      <c r="VSS163" s="309"/>
      <c r="VST163" s="309"/>
      <c r="VSU163" s="309"/>
      <c r="VSV163" s="309"/>
      <c r="VSW163" s="309"/>
      <c r="VSX163" s="309"/>
      <c r="VSY163" s="309"/>
      <c r="VSZ163" s="309"/>
      <c r="VTA163" s="309"/>
      <c r="VTB163" s="309"/>
      <c r="VTC163" s="309"/>
      <c r="VTD163" s="309"/>
      <c r="VTE163" s="309"/>
      <c r="VTF163" s="309"/>
      <c r="VTG163" s="309"/>
      <c r="VTH163" s="309"/>
      <c r="VTI163" s="309"/>
      <c r="VTJ163" s="309"/>
      <c r="VTK163" s="309"/>
      <c r="VTL163" s="309"/>
      <c r="VTM163" s="309"/>
      <c r="VTN163" s="309"/>
      <c r="VTO163" s="309"/>
      <c r="VTP163" s="309"/>
      <c r="VTQ163" s="309"/>
      <c r="VTR163" s="309"/>
      <c r="VTS163" s="309"/>
      <c r="VTT163" s="309"/>
      <c r="VTU163" s="309"/>
      <c r="VTV163" s="309"/>
      <c r="VTW163" s="309"/>
      <c r="VTX163" s="309"/>
      <c r="VTY163" s="309"/>
      <c r="VTZ163" s="309"/>
      <c r="VUA163" s="309"/>
      <c r="VUB163" s="309"/>
      <c r="VUC163" s="309"/>
      <c r="VUD163" s="309"/>
      <c r="VUE163" s="309"/>
      <c r="VUF163" s="309"/>
      <c r="VUG163" s="309"/>
      <c r="VUH163" s="309"/>
      <c r="VUI163" s="309"/>
      <c r="VUJ163" s="309"/>
      <c r="VUK163" s="309"/>
      <c r="VUL163" s="309"/>
      <c r="VUM163" s="309"/>
      <c r="VUN163" s="309"/>
      <c r="VUO163" s="309"/>
      <c r="VUP163" s="309"/>
      <c r="VUQ163" s="309"/>
      <c r="VUR163" s="309"/>
      <c r="VUS163" s="309"/>
      <c r="VUT163" s="309"/>
      <c r="VUU163" s="309"/>
      <c r="VUV163" s="309"/>
      <c r="VUW163" s="309"/>
      <c r="VUX163" s="309"/>
      <c r="VUY163" s="309"/>
      <c r="VUZ163" s="309"/>
      <c r="VVA163" s="309"/>
      <c r="VVB163" s="309"/>
      <c r="VVC163" s="309"/>
      <c r="VVD163" s="309"/>
      <c r="VVE163" s="309"/>
      <c r="VVF163" s="309"/>
      <c r="VVG163" s="309"/>
      <c r="VVH163" s="309"/>
      <c r="VVI163" s="309"/>
      <c r="VVJ163" s="309"/>
      <c r="VVK163" s="309"/>
      <c r="VVL163" s="309"/>
      <c r="VVM163" s="309"/>
      <c r="VVN163" s="309"/>
      <c r="VVO163" s="309"/>
      <c r="VVP163" s="309"/>
      <c r="VVQ163" s="309"/>
      <c r="VVR163" s="309"/>
      <c r="VVS163" s="309"/>
      <c r="VVT163" s="309"/>
      <c r="VVU163" s="309"/>
      <c r="VVV163" s="309"/>
      <c r="VVW163" s="309"/>
      <c r="VVX163" s="309"/>
      <c r="VVY163" s="309"/>
      <c r="VVZ163" s="309"/>
      <c r="VWA163" s="309"/>
      <c r="VWB163" s="309"/>
      <c r="VWC163" s="309"/>
      <c r="VWD163" s="309"/>
      <c r="VWE163" s="309"/>
      <c r="VWF163" s="309"/>
      <c r="VWG163" s="309"/>
      <c r="VWH163" s="309"/>
      <c r="VWI163" s="309"/>
      <c r="VWJ163" s="309"/>
      <c r="VWK163" s="309"/>
      <c r="VWL163" s="309"/>
      <c r="VWM163" s="309"/>
      <c r="VWN163" s="309"/>
      <c r="VWO163" s="309"/>
      <c r="VWP163" s="309"/>
      <c r="VWQ163" s="309"/>
      <c r="VWR163" s="309"/>
      <c r="VWS163" s="309"/>
      <c r="VWT163" s="309"/>
      <c r="VWU163" s="309"/>
      <c r="VWV163" s="309"/>
      <c r="VWW163" s="309"/>
      <c r="VWX163" s="309"/>
      <c r="VWY163" s="309"/>
      <c r="VWZ163" s="309"/>
      <c r="VXA163" s="309"/>
      <c r="VXB163" s="309"/>
      <c r="VXC163" s="309"/>
      <c r="VXD163" s="309"/>
      <c r="VXE163" s="309"/>
      <c r="VXF163" s="309"/>
      <c r="VXG163" s="309"/>
      <c r="VXH163" s="309"/>
      <c r="VXI163" s="309"/>
      <c r="VXJ163" s="309"/>
      <c r="VXK163" s="309"/>
      <c r="VXL163" s="309"/>
      <c r="VXM163" s="309"/>
      <c r="VXN163" s="309"/>
      <c r="VXO163" s="309"/>
      <c r="VXP163" s="309"/>
      <c r="VXQ163" s="309"/>
      <c r="VXR163" s="309"/>
      <c r="VXS163" s="309"/>
      <c r="VXT163" s="309"/>
      <c r="VXU163" s="309"/>
      <c r="VXV163" s="309"/>
      <c r="VXW163" s="309"/>
      <c r="VXX163" s="309"/>
      <c r="VXY163" s="309"/>
      <c r="VXZ163" s="309"/>
      <c r="VYA163" s="309"/>
      <c r="VYB163" s="309"/>
      <c r="VYC163" s="309"/>
      <c r="VYD163" s="309"/>
      <c r="VYE163" s="309"/>
      <c r="VYF163" s="309"/>
      <c r="VYG163" s="309"/>
      <c r="VYH163" s="309"/>
      <c r="VYI163" s="309"/>
      <c r="VYJ163" s="309"/>
      <c r="VYK163" s="309"/>
      <c r="VYL163" s="309"/>
      <c r="VYM163" s="309"/>
      <c r="VYN163" s="309"/>
      <c r="VYO163" s="309"/>
      <c r="VYP163" s="309"/>
      <c r="VYQ163" s="309"/>
      <c r="VYR163" s="309"/>
      <c r="VYS163" s="309"/>
      <c r="VYT163" s="309"/>
      <c r="VYU163" s="309"/>
      <c r="VYV163" s="309"/>
      <c r="VYW163" s="309"/>
      <c r="VYX163" s="309"/>
      <c r="VYY163" s="309"/>
      <c r="VYZ163" s="309"/>
      <c r="VZA163" s="309"/>
      <c r="VZB163" s="309"/>
      <c r="VZC163" s="309"/>
      <c r="VZD163" s="309"/>
      <c r="VZE163" s="309"/>
      <c r="VZF163" s="309"/>
      <c r="VZG163" s="309"/>
      <c r="VZH163" s="309"/>
      <c r="VZI163" s="309"/>
      <c r="VZJ163" s="309"/>
      <c r="VZK163" s="309"/>
      <c r="VZL163" s="309"/>
      <c r="VZM163" s="309"/>
      <c r="VZN163" s="309"/>
      <c r="VZO163" s="309"/>
      <c r="VZP163" s="309"/>
      <c r="VZQ163" s="309"/>
      <c r="VZR163" s="309"/>
      <c r="VZS163" s="309"/>
      <c r="VZT163" s="309"/>
      <c r="VZU163" s="309"/>
      <c r="VZV163" s="309"/>
      <c r="VZW163" s="309"/>
      <c r="VZX163" s="309"/>
      <c r="VZY163" s="309"/>
      <c r="VZZ163" s="309"/>
      <c r="WAA163" s="309"/>
      <c r="WAB163" s="309"/>
      <c r="WAC163" s="309"/>
      <c r="WAD163" s="309"/>
      <c r="WAE163" s="309"/>
      <c r="WAF163" s="309"/>
      <c r="WAG163" s="309"/>
      <c r="WAH163" s="309"/>
      <c r="WAI163" s="309"/>
      <c r="WAJ163" s="309"/>
      <c r="WAK163" s="309"/>
      <c r="WAL163" s="309"/>
      <c r="WAM163" s="309"/>
      <c r="WAN163" s="309"/>
      <c r="WAO163" s="309"/>
      <c r="WAP163" s="309"/>
      <c r="WAQ163" s="309"/>
      <c r="WAR163" s="309"/>
      <c r="WAS163" s="309"/>
      <c r="WAT163" s="309"/>
      <c r="WAU163" s="309"/>
      <c r="WAV163" s="309"/>
      <c r="WAW163" s="309"/>
      <c r="WAX163" s="309"/>
      <c r="WAY163" s="309"/>
      <c r="WAZ163" s="309"/>
      <c r="WBA163" s="309"/>
      <c r="WBB163" s="309"/>
      <c r="WBC163" s="309"/>
      <c r="WBD163" s="309"/>
      <c r="WBE163" s="309"/>
      <c r="WBF163" s="309"/>
      <c r="WBG163" s="309"/>
      <c r="WBH163" s="309"/>
      <c r="WBI163" s="309"/>
      <c r="WBJ163" s="309"/>
      <c r="WBK163" s="309"/>
      <c r="WBL163" s="309"/>
      <c r="WBM163" s="309"/>
      <c r="WBN163" s="309"/>
      <c r="WBO163" s="309"/>
      <c r="WBP163" s="309"/>
      <c r="WBQ163" s="309"/>
      <c r="WBR163" s="309"/>
      <c r="WBS163" s="309"/>
      <c r="WBT163" s="309"/>
      <c r="WBU163" s="309"/>
      <c r="WBV163" s="309"/>
      <c r="WBW163" s="309"/>
      <c r="WBX163" s="309"/>
      <c r="WBY163" s="309"/>
      <c r="WBZ163" s="309"/>
      <c r="WCA163" s="309"/>
      <c r="WCB163" s="309"/>
      <c r="WCC163" s="309"/>
      <c r="WCD163" s="309"/>
      <c r="WCE163" s="309"/>
      <c r="WCF163" s="309"/>
      <c r="WCG163" s="309"/>
      <c r="WCH163" s="309"/>
      <c r="WCI163" s="309"/>
      <c r="WCJ163" s="309"/>
      <c r="WCK163" s="309"/>
      <c r="WCL163" s="309"/>
      <c r="WCM163" s="309"/>
      <c r="WCN163" s="309"/>
      <c r="WCO163" s="309"/>
      <c r="WCP163" s="309"/>
      <c r="WCQ163" s="309"/>
      <c r="WCR163" s="309"/>
      <c r="WCS163" s="309"/>
      <c r="WCT163" s="309"/>
      <c r="WCU163" s="309"/>
      <c r="WCV163" s="309"/>
      <c r="WCW163" s="309"/>
      <c r="WCX163" s="309"/>
      <c r="WCY163" s="309"/>
      <c r="WCZ163" s="309"/>
      <c r="WDA163" s="309"/>
      <c r="WDB163" s="309"/>
      <c r="WDC163" s="309"/>
      <c r="WDD163" s="309"/>
      <c r="WDE163" s="309"/>
      <c r="WDF163" s="309"/>
      <c r="WDG163" s="309"/>
      <c r="WDH163" s="309"/>
      <c r="WDI163" s="309"/>
      <c r="WDJ163" s="309"/>
      <c r="WDK163" s="309"/>
      <c r="WDL163" s="309"/>
      <c r="WDM163" s="309"/>
      <c r="WDN163" s="309"/>
      <c r="WDO163" s="309"/>
      <c r="WDP163" s="309"/>
      <c r="WDQ163" s="309"/>
      <c r="WDR163" s="309"/>
      <c r="WDS163" s="309"/>
      <c r="WDT163" s="309"/>
      <c r="WDU163" s="309"/>
      <c r="WDV163" s="309"/>
      <c r="WDW163" s="309"/>
      <c r="WDX163" s="309"/>
      <c r="WDY163" s="309"/>
      <c r="WDZ163" s="309"/>
      <c r="WEA163" s="309"/>
      <c r="WEB163" s="309"/>
      <c r="WEC163" s="309"/>
      <c r="WED163" s="309"/>
      <c r="WEE163" s="309"/>
      <c r="WEF163" s="309"/>
      <c r="WEG163" s="309"/>
      <c r="WEH163" s="309"/>
      <c r="WEI163" s="309"/>
      <c r="WEJ163" s="309"/>
      <c r="WEK163" s="309"/>
      <c r="WEL163" s="309"/>
      <c r="WEM163" s="309"/>
      <c r="WEN163" s="309"/>
      <c r="WEO163" s="309"/>
      <c r="WEP163" s="309"/>
      <c r="WEQ163" s="309"/>
      <c r="WER163" s="309"/>
      <c r="WES163" s="309"/>
      <c r="WET163" s="309"/>
      <c r="WEU163" s="309"/>
      <c r="WEV163" s="309"/>
      <c r="WEW163" s="309"/>
      <c r="WEX163" s="309"/>
      <c r="WEY163" s="309"/>
      <c r="WEZ163" s="309"/>
      <c r="WFA163" s="309"/>
      <c r="WFB163" s="309"/>
      <c r="WFC163" s="309"/>
      <c r="WFD163" s="309"/>
      <c r="WFE163" s="309"/>
      <c r="WFF163" s="309"/>
      <c r="WFG163" s="309"/>
      <c r="WFH163" s="309"/>
      <c r="WFI163" s="309"/>
      <c r="WFJ163" s="309"/>
      <c r="WFK163" s="309"/>
      <c r="WFL163" s="309"/>
      <c r="WFM163" s="309"/>
      <c r="WFN163" s="309"/>
      <c r="WFO163" s="309"/>
      <c r="WFP163" s="309"/>
      <c r="WFQ163" s="309"/>
      <c r="WFR163" s="309"/>
      <c r="WFS163" s="309"/>
      <c r="WFT163" s="309"/>
      <c r="WFU163" s="309"/>
      <c r="WFV163" s="309"/>
      <c r="WFW163" s="309"/>
      <c r="WFX163" s="309"/>
      <c r="WFY163" s="309"/>
      <c r="WFZ163" s="309"/>
      <c r="WGA163" s="309"/>
      <c r="WGB163" s="309"/>
      <c r="WGC163" s="309"/>
      <c r="WGD163" s="309"/>
      <c r="WGE163" s="309"/>
      <c r="WGF163" s="309"/>
      <c r="WGG163" s="309"/>
      <c r="WGH163" s="309"/>
      <c r="WGI163" s="309"/>
      <c r="WGJ163" s="309"/>
      <c r="WGK163" s="309"/>
      <c r="WGL163" s="309"/>
      <c r="WGM163" s="309"/>
      <c r="WGN163" s="309"/>
      <c r="WGO163" s="309"/>
      <c r="WGP163" s="309"/>
      <c r="WGQ163" s="309"/>
      <c r="WGR163" s="309"/>
      <c r="WGS163" s="309"/>
      <c r="WGT163" s="309"/>
      <c r="WGU163" s="309"/>
      <c r="WGV163" s="309"/>
      <c r="WGW163" s="309"/>
      <c r="WGX163" s="309"/>
      <c r="WGY163" s="309"/>
      <c r="WGZ163" s="309"/>
      <c r="WHA163" s="309"/>
      <c r="WHB163" s="309"/>
      <c r="WHC163" s="309"/>
      <c r="WHD163" s="309"/>
      <c r="WHE163" s="309"/>
      <c r="WHF163" s="309"/>
      <c r="WHG163" s="309"/>
      <c r="WHH163" s="309"/>
      <c r="WHI163" s="309"/>
      <c r="WHJ163" s="309"/>
      <c r="WHK163" s="309"/>
      <c r="WHL163" s="309"/>
      <c r="WHM163" s="309"/>
      <c r="WHN163" s="309"/>
      <c r="WHO163" s="309"/>
      <c r="WHP163" s="309"/>
      <c r="WHQ163" s="309"/>
      <c r="WHR163" s="309"/>
      <c r="WHS163" s="309"/>
      <c r="WHT163" s="309"/>
      <c r="WHU163" s="309"/>
      <c r="WHV163" s="309"/>
      <c r="WHW163" s="309"/>
      <c r="WHX163" s="309"/>
      <c r="WHY163" s="309"/>
      <c r="WHZ163" s="309"/>
      <c r="WIA163" s="309"/>
      <c r="WIB163" s="309"/>
      <c r="WIC163" s="309"/>
      <c r="WID163" s="309"/>
      <c r="WIE163" s="309"/>
      <c r="WIF163" s="309"/>
      <c r="WIG163" s="309"/>
      <c r="WIH163" s="309"/>
      <c r="WII163" s="309"/>
      <c r="WIJ163" s="309"/>
      <c r="WIK163" s="309"/>
      <c r="WIL163" s="309"/>
      <c r="WIM163" s="309"/>
      <c r="WIN163" s="309"/>
      <c r="WIO163" s="309"/>
      <c r="WIP163" s="309"/>
      <c r="WIQ163" s="309"/>
      <c r="WIR163" s="309"/>
      <c r="WIS163" s="309"/>
      <c r="WIT163" s="309"/>
      <c r="WIU163" s="309"/>
      <c r="WIV163" s="309"/>
      <c r="WIW163" s="309"/>
      <c r="WIX163" s="309"/>
      <c r="WIY163" s="309"/>
      <c r="WIZ163" s="309"/>
      <c r="WJA163" s="309"/>
      <c r="WJB163" s="309"/>
      <c r="WJC163" s="309"/>
      <c r="WJD163" s="309"/>
      <c r="WJE163" s="309"/>
      <c r="WJF163" s="309"/>
      <c r="WJG163" s="309"/>
      <c r="WJH163" s="309"/>
      <c r="WJI163" s="309"/>
      <c r="WJJ163" s="309"/>
      <c r="WJK163" s="309"/>
      <c r="WJL163" s="309"/>
      <c r="WJM163" s="309"/>
      <c r="WJN163" s="309"/>
      <c r="WJO163" s="309"/>
      <c r="WJP163" s="309"/>
      <c r="WJQ163" s="309"/>
      <c r="WJR163" s="309"/>
      <c r="WJS163" s="309"/>
      <c r="WJT163" s="309"/>
      <c r="WJU163" s="309"/>
      <c r="WJV163" s="309"/>
      <c r="WJW163" s="309"/>
      <c r="WJX163" s="309"/>
      <c r="WJY163" s="309"/>
      <c r="WJZ163" s="309"/>
      <c r="WKA163" s="309"/>
      <c r="WKB163" s="309"/>
      <c r="WKC163" s="309"/>
      <c r="WKD163" s="309"/>
      <c r="WKE163" s="309"/>
      <c r="WKF163" s="309"/>
      <c r="WKG163" s="309"/>
      <c r="WKH163" s="309"/>
      <c r="WKI163" s="309"/>
      <c r="WKJ163" s="309"/>
      <c r="WKK163" s="309"/>
      <c r="WKL163" s="309"/>
      <c r="WKM163" s="309"/>
      <c r="WKN163" s="309"/>
      <c r="WKO163" s="309"/>
      <c r="WKP163" s="309"/>
      <c r="WKQ163" s="309"/>
      <c r="WKR163" s="309"/>
      <c r="WKS163" s="309"/>
      <c r="WKT163" s="309"/>
      <c r="WKU163" s="309"/>
      <c r="WKV163" s="309"/>
      <c r="WKW163" s="309"/>
      <c r="WKX163" s="309"/>
      <c r="WKY163" s="309"/>
      <c r="WKZ163" s="309"/>
      <c r="WLA163" s="309"/>
      <c r="WLB163" s="309"/>
      <c r="WLC163" s="309"/>
      <c r="WLD163" s="309"/>
      <c r="WLE163" s="309"/>
      <c r="WLF163" s="309"/>
      <c r="WLG163" s="309"/>
      <c r="WLH163" s="309"/>
      <c r="WLI163" s="309"/>
      <c r="WLJ163" s="309"/>
      <c r="WLK163" s="309"/>
      <c r="WLL163" s="309"/>
      <c r="WLM163" s="309"/>
      <c r="WLN163" s="309"/>
      <c r="WLO163" s="309"/>
      <c r="WLP163" s="309"/>
      <c r="WLQ163" s="309"/>
      <c r="WLR163" s="309"/>
      <c r="WLS163" s="309"/>
      <c r="WLT163" s="309"/>
      <c r="WLU163" s="309"/>
      <c r="WLV163" s="309"/>
      <c r="WLW163" s="309"/>
      <c r="WLX163" s="309"/>
      <c r="WLY163" s="309"/>
      <c r="WLZ163" s="309"/>
      <c r="WMA163" s="309"/>
      <c r="WMB163" s="309"/>
      <c r="WMC163" s="309"/>
      <c r="WMD163" s="309"/>
      <c r="WME163" s="309"/>
      <c r="WMF163" s="309"/>
      <c r="WMG163" s="309"/>
      <c r="WMH163" s="309"/>
      <c r="WMI163" s="309"/>
      <c r="WMJ163" s="309"/>
      <c r="WMK163" s="309"/>
      <c r="WML163" s="309"/>
      <c r="WMM163" s="309"/>
      <c r="WMN163" s="309"/>
      <c r="WMO163" s="309"/>
      <c r="WMP163" s="309"/>
      <c r="WMQ163" s="309"/>
      <c r="WMR163" s="309"/>
      <c r="WMS163" s="309"/>
      <c r="WMT163" s="309"/>
      <c r="WMU163" s="309"/>
      <c r="WMV163" s="309"/>
      <c r="WMW163" s="309"/>
      <c r="WMX163" s="309"/>
      <c r="WMY163" s="309"/>
      <c r="WMZ163" s="309"/>
      <c r="WNA163" s="309"/>
      <c r="WNB163" s="309"/>
      <c r="WNC163" s="309"/>
      <c r="WND163" s="309"/>
      <c r="WNE163" s="309"/>
      <c r="WNF163" s="309"/>
      <c r="WNG163" s="309"/>
      <c r="WNH163" s="309"/>
      <c r="WNI163" s="309"/>
      <c r="WNJ163" s="309"/>
      <c r="WNK163" s="309"/>
      <c r="WNL163" s="309"/>
      <c r="WNM163" s="309"/>
      <c r="WNN163" s="309"/>
      <c r="WNO163" s="309"/>
      <c r="WNP163" s="309"/>
      <c r="WNQ163" s="309"/>
      <c r="WNR163" s="309"/>
      <c r="WNS163" s="309"/>
      <c r="WNT163" s="309"/>
      <c r="WNU163" s="309"/>
      <c r="WNV163" s="309"/>
      <c r="WNW163" s="309"/>
      <c r="WNX163" s="309"/>
      <c r="WNY163" s="309"/>
      <c r="WNZ163" s="309"/>
      <c r="WOA163" s="309"/>
      <c r="WOB163" s="309"/>
      <c r="WOC163" s="309"/>
      <c r="WOD163" s="309"/>
      <c r="WOE163" s="309"/>
      <c r="WOF163" s="309"/>
      <c r="WOG163" s="309"/>
      <c r="WOH163" s="309"/>
      <c r="WOI163" s="309"/>
      <c r="WOJ163" s="309"/>
      <c r="WOK163" s="309"/>
      <c r="WOL163" s="309"/>
      <c r="WOM163" s="309"/>
      <c r="WON163" s="309"/>
      <c r="WOO163" s="309"/>
      <c r="WOP163" s="309"/>
      <c r="WOQ163" s="309"/>
      <c r="WOR163" s="309"/>
      <c r="WOS163" s="309"/>
      <c r="WOT163" s="309"/>
      <c r="WOU163" s="309"/>
      <c r="WOV163" s="309"/>
      <c r="WOW163" s="309"/>
      <c r="WOX163" s="309"/>
      <c r="WOY163" s="309"/>
      <c r="WOZ163" s="309"/>
      <c r="WPA163" s="309"/>
      <c r="WPB163" s="309"/>
      <c r="WPC163" s="309"/>
      <c r="WPD163" s="309"/>
      <c r="WPE163" s="309"/>
      <c r="WPF163" s="309"/>
      <c r="WPG163" s="309"/>
      <c r="WPH163" s="309"/>
      <c r="WPI163" s="309"/>
      <c r="WPJ163" s="309"/>
      <c r="WPK163" s="309"/>
      <c r="WPL163" s="309"/>
      <c r="WPM163" s="309"/>
      <c r="WPN163" s="309"/>
      <c r="WPO163" s="309"/>
      <c r="WPP163" s="309"/>
      <c r="WPQ163" s="309"/>
      <c r="WPR163" s="309"/>
      <c r="WPS163" s="309"/>
      <c r="WPT163" s="309"/>
      <c r="WPU163" s="309"/>
      <c r="WPV163" s="309"/>
      <c r="WPW163" s="309"/>
      <c r="WPX163" s="309"/>
      <c r="WPY163" s="309"/>
      <c r="WPZ163" s="309"/>
      <c r="WQA163" s="309"/>
      <c r="WQB163" s="309"/>
      <c r="WQC163" s="309"/>
      <c r="WQD163" s="309"/>
      <c r="WQE163" s="309"/>
      <c r="WQF163" s="309"/>
      <c r="WQG163" s="309"/>
      <c r="WQH163" s="309"/>
      <c r="WQI163" s="309"/>
      <c r="WQJ163" s="309"/>
      <c r="WQK163" s="309"/>
      <c r="WQL163" s="309"/>
      <c r="WQM163" s="309"/>
      <c r="WQN163" s="309"/>
      <c r="WQO163" s="309"/>
      <c r="WQP163" s="309"/>
      <c r="WQQ163" s="309"/>
      <c r="WQR163" s="309"/>
      <c r="WQS163" s="309"/>
      <c r="WQT163" s="309"/>
      <c r="WQU163" s="309"/>
      <c r="WQV163" s="309"/>
      <c r="WQW163" s="309"/>
      <c r="WQX163" s="309"/>
      <c r="WQY163" s="309"/>
      <c r="WQZ163" s="309"/>
      <c r="WRA163" s="309"/>
      <c r="WRB163" s="309"/>
      <c r="WRC163" s="309"/>
      <c r="WRD163" s="309"/>
      <c r="WRE163" s="309"/>
      <c r="WRF163" s="309"/>
      <c r="WRG163" s="309"/>
      <c r="WRH163" s="309"/>
      <c r="WRI163" s="309"/>
      <c r="WRJ163" s="309"/>
      <c r="WRK163" s="309"/>
      <c r="WRL163" s="309"/>
      <c r="WRM163" s="309"/>
      <c r="WRN163" s="309"/>
      <c r="WRO163" s="309"/>
      <c r="WRP163" s="309"/>
      <c r="WRQ163" s="309"/>
      <c r="WRR163" s="309"/>
      <c r="WRS163" s="309"/>
      <c r="WRT163" s="309"/>
      <c r="WRU163" s="309"/>
      <c r="WRV163" s="309"/>
      <c r="WRW163" s="309"/>
      <c r="WRX163" s="309"/>
      <c r="WRY163" s="309"/>
      <c r="WRZ163" s="309"/>
      <c r="WSA163" s="309"/>
      <c r="WSB163" s="309"/>
      <c r="WSC163" s="309"/>
      <c r="WSD163" s="309"/>
      <c r="WSE163" s="309"/>
      <c r="WSF163" s="309"/>
      <c r="WSG163" s="309"/>
      <c r="WSH163" s="309"/>
      <c r="WSI163" s="309"/>
      <c r="WSJ163" s="309"/>
      <c r="WSK163" s="309"/>
      <c r="WSL163" s="309"/>
      <c r="WSM163" s="309"/>
      <c r="WSN163" s="309"/>
      <c r="WSO163" s="309"/>
      <c r="WSP163" s="309"/>
      <c r="WSQ163" s="309"/>
      <c r="WSR163" s="309"/>
      <c r="WSS163" s="309"/>
      <c r="WST163" s="309"/>
      <c r="WSU163" s="309"/>
      <c r="WSV163" s="309"/>
      <c r="WSW163" s="309"/>
      <c r="WSX163" s="309"/>
      <c r="WSY163" s="309"/>
      <c r="WSZ163" s="309"/>
      <c r="WTA163" s="309"/>
      <c r="WTB163" s="309"/>
      <c r="WTC163" s="309"/>
      <c r="WTD163" s="309"/>
      <c r="WTE163" s="309"/>
      <c r="WTF163" s="309"/>
      <c r="WTG163" s="309"/>
      <c r="WTH163" s="309"/>
      <c r="WTI163" s="309"/>
      <c r="WTJ163" s="309"/>
      <c r="WTK163" s="309"/>
      <c r="WTL163" s="309"/>
      <c r="WTM163" s="309"/>
      <c r="WTN163" s="309"/>
      <c r="WTO163" s="309"/>
      <c r="WTP163" s="309"/>
      <c r="WTQ163" s="309"/>
      <c r="WTR163" s="309"/>
      <c r="WTS163" s="309"/>
      <c r="WTT163" s="309"/>
      <c r="WTU163" s="309"/>
      <c r="WTV163" s="309"/>
      <c r="WTW163" s="309"/>
      <c r="WTX163" s="309"/>
      <c r="WTY163" s="309"/>
      <c r="WTZ163" s="309"/>
      <c r="WUA163" s="309"/>
      <c r="WUB163" s="309"/>
      <c r="WUC163" s="309"/>
      <c r="WUD163" s="309"/>
      <c r="WUE163" s="309"/>
      <c r="WUF163" s="309"/>
      <c r="WUG163" s="309"/>
      <c r="WUH163" s="309"/>
      <c r="WUI163" s="309"/>
      <c r="WUJ163" s="309"/>
      <c r="WUK163" s="309"/>
      <c r="WUL163" s="309"/>
      <c r="WUM163" s="309"/>
      <c r="WUN163" s="309"/>
      <c r="WUO163" s="309"/>
      <c r="WUP163" s="309"/>
      <c r="WUQ163" s="309"/>
      <c r="WUR163" s="309"/>
      <c r="WUS163" s="309"/>
      <c r="WUT163" s="309"/>
      <c r="WUU163" s="309"/>
      <c r="WUV163" s="309"/>
      <c r="WUW163" s="309"/>
      <c r="WUX163" s="309"/>
      <c r="WUY163" s="309"/>
      <c r="WUZ163" s="309"/>
      <c r="WVA163" s="309"/>
      <c r="WVB163" s="309"/>
      <c r="WVC163" s="309"/>
      <c r="WVD163" s="309"/>
      <c r="WVE163" s="309"/>
      <c r="WVF163" s="309"/>
      <c r="WVG163" s="309"/>
      <c r="WVH163" s="309"/>
      <c r="WVI163" s="309"/>
      <c r="WVJ163" s="309"/>
      <c r="WVK163" s="309"/>
      <c r="WVL163" s="309"/>
      <c r="WVM163" s="309"/>
      <c r="WVN163" s="309"/>
      <c r="WVO163" s="309"/>
      <c r="WVP163" s="309"/>
      <c r="WVQ163" s="309"/>
      <c r="WVR163" s="309"/>
      <c r="WVS163" s="309"/>
      <c r="WVT163" s="309"/>
      <c r="WVU163" s="309"/>
      <c r="WVV163" s="309"/>
      <c r="WVW163" s="309"/>
      <c r="WVX163" s="309"/>
      <c r="WVY163" s="309"/>
      <c r="WVZ163" s="309"/>
      <c r="WWA163" s="309"/>
      <c r="WWB163" s="309"/>
      <c r="WWC163" s="309"/>
      <c r="WWD163" s="309"/>
      <c r="WWE163" s="309"/>
      <c r="WWF163" s="309"/>
      <c r="WWG163" s="309"/>
      <c r="WWH163" s="309"/>
      <c r="WWI163" s="309"/>
      <c r="WWJ163" s="309"/>
      <c r="WWK163" s="309"/>
      <c r="WWL163" s="309"/>
      <c r="WWM163" s="309"/>
      <c r="WWN163" s="309"/>
      <c r="WWO163" s="309"/>
      <c r="WWP163" s="309"/>
      <c r="WWQ163" s="309"/>
      <c r="WWR163" s="309"/>
      <c r="WWS163" s="309"/>
      <c r="WWT163" s="309"/>
      <c r="WWU163" s="309"/>
      <c r="WWV163" s="309"/>
      <c r="WWW163" s="309"/>
      <c r="WWX163" s="309"/>
      <c r="WWY163" s="309"/>
      <c r="WWZ163" s="309"/>
      <c r="WXA163" s="309"/>
      <c r="WXB163" s="309"/>
      <c r="WXC163" s="309"/>
      <c r="WXD163" s="309"/>
      <c r="WXE163" s="309"/>
      <c r="WXF163" s="309"/>
      <c r="WXG163" s="309"/>
      <c r="WXH163" s="309"/>
      <c r="WXI163" s="309"/>
      <c r="WXJ163" s="309"/>
      <c r="WXK163" s="309"/>
      <c r="WXL163" s="309"/>
      <c r="WXM163" s="309"/>
      <c r="WXN163" s="309"/>
      <c r="WXO163" s="309"/>
      <c r="WXP163" s="309"/>
      <c r="WXQ163" s="309"/>
      <c r="WXR163" s="309"/>
      <c r="WXS163" s="309"/>
      <c r="WXT163" s="309"/>
      <c r="WXU163" s="309"/>
      <c r="WXV163" s="309"/>
      <c r="WXW163" s="309"/>
      <c r="WXX163" s="309"/>
      <c r="WXY163" s="309"/>
      <c r="WXZ163" s="309"/>
      <c r="WYA163" s="309"/>
      <c r="WYB163" s="309"/>
      <c r="WYC163" s="309"/>
      <c r="WYD163" s="309"/>
      <c r="WYE163" s="309"/>
      <c r="WYF163" s="309"/>
      <c r="WYG163" s="309"/>
      <c r="WYH163" s="309"/>
      <c r="WYI163" s="309"/>
      <c r="WYJ163" s="309"/>
      <c r="WYK163" s="309"/>
      <c r="WYL163" s="309"/>
      <c r="WYM163" s="309"/>
      <c r="WYN163" s="309"/>
      <c r="WYO163" s="309"/>
      <c r="WYP163" s="309"/>
      <c r="WYQ163" s="309"/>
      <c r="WYR163" s="309"/>
      <c r="WYS163" s="309"/>
      <c r="WYT163" s="309"/>
      <c r="WYU163" s="309"/>
      <c r="WYV163" s="309"/>
      <c r="WYW163" s="309"/>
      <c r="WYX163" s="309"/>
      <c r="WYY163" s="309"/>
      <c r="WYZ163" s="309"/>
      <c r="WZA163" s="309"/>
      <c r="WZB163" s="309"/>
      <c r="WZC163" s="309"/>
      <c r="WZD163" s="309"/>
      <c r="WZE163" s="309"/>
      <c r="WZF163" s="309"/>
      <c r="WZG163" s="309"/>
      <c r="WZH163" s="309"/>
      <c r="WZI163" s="309"/>
      <c r="WZJ163" s="309"/>
      <c r="WZK163" s="309"/>
      <c r="WZL163" s="309"/>
      <c r="WZM163" s="309"/>
      <c r="WZN163" s="309"/>
      <c r="WZO163" s="309"/>
      <c r="WZP163" s="309"/>
      <c r="WZQ163" s="309"/>
      <c r="WZR163" s="309"/>
      <c r="WZS163" s="309"/>
      <c r="WZT163" s="309"/>
      <c r="WZU163" s="309"/>
      <c r="WZV163" s="309"/>
      <c r="WZW163" s="309"/>
      <c r="WZX163" s="309"/>
      <c r="WZY163" s="309"/>
      <c r="WZZ163" s="309"/>
      <c r="XAA163" s="309"/>
      <c r="XAB163" s="309"/>
      <c r="XAC163" s="309"/>
      <c r="XAD163" s="309"/>
      <c r="XAE163" s="309"/>
      <c r="XAF163" s="309"/>
      <c r="XAG163" s="309"/>
      <c r="XAH163" s="309"/>
      <c r="XAI163" s="309"/>
      <c r="XAJ163" s="309"/>
      <c r="XAK163" s="309"/>
      <c r="XAL163" s="309"/>
      <c r="XAM163" s="309"/>
      <c r="XAN163" s="309"/>
      <c r="XAO163" s="309"/>
      <c r="XAP163" s="309"/>
      <c r="XAQ163" s="309"/>
      <c r="XAR163" s="309"/>
      <c r="XAS163" s="309"/>
      <c r="XAT163" s="309"/>
      <c r="XAU163" s="309"/>
      <c r="XAV163" s="309"/>
      <c r="XAW163" s="309"/>
      <c r="XAX163" s="309"/>
      <c r="XAY163" s="309"/>
      <c r="XAZ163" s="309"/>
      <c r="XBA163" s="309"/>
      <c r="XBB163" s="309"/>
      <c r="XBC163" s="309"/>
      <c r="XBD163" s="309"/>
      <c r="XBE163" s="309"/>
      <c r="XBF163" s="309"/>
      <c r="XBG163" s="309"/>
      <c r="XBH163" s="309"/>
      <c r="XBI163" s="309"/>
      <c r="XBJ163" s="309"/>
      <c r="XBK163" s="309"/>
      <c r="XBL163" s="309"/>
      <c r="XBM163" s="309"/>
      <c r="XBN163" s="309"/>
      <c r="XBO163" s="309"/>
      <c r="XBP163" s="309"/>
      <c r="XBQ163" s="309"/>
      <c r="XBR163" s="309"/>
      <c r="XBS163" s="309"/>
      <c r="XBT163" s="309"/>
      <c r="XBU163" s="309"/>
      <c r="XBV163" s="309"/>
      <c r="XBW163" s="309"/>
      <c r="XBX163" s="309"/>
      <c r="XBY163" s="309"/>
      <c r="XBZ163" s="309"/>
      <c r="XCA163" s="309"/>
      <c r="XCB163" s="309"/>
      <c r="XCC163" s="309"/>
      <c r="XCD163" s="309"/>
      <c r="XCE163" s="309"/>
      <c r="XCF163" s="309"/>
      <c r="XCG163" s="309"/>
      <c r="XCH163" s="309"/>
      <c r="XCI163" s="309"/>
      <c r="XCJ163" s="309"/>
      <c r="XCK163" s="309"/>
      <c r="XCL163" s="309"/>
      <c r="XCM163" s="309"/>
      <c r="XCN163" s="309"/>
      <c r="XCO163" s="309"/>
      <c r="XCP163" s="309"/>
      <c r="XCQ163" s="309"/>
      <c r="XCR163" s="309"/>
      <c r="XCS163" s="309"/>
      <c r="XCT163" s="309"/>
      <c r="XCU163" s="309"/>
      <c r="XCV163" s="309"/>
      <c r="XCW163" s="309"/>
      <c r="XCX163" s="309"/>
      <c r="XCY163" s="309"/>
      <c r="XCZ163" s="309"/>
      <c r="XDA163" s="309"/>
      <c r="XDB163" s="309"/>
      <c r="XDC163" s="309"/>
      <c r="XDD163" s="309"/>
      <c r="XDE163" s="309"/>
      <c r="XDF163" s="309"/>
      <c r="XDG163" s="309"/>
      <c r="XDH163" s="309"/>
      <c r="XDI163" s="309"/>
      <c r="XDJ163" s="309"/>
      <c r="XDK163" s="309"/>
      <c r="XDL163" s="309"/>
      <c r="XDM163" s="309"/>
      <c r="XDN163" s="309"/>
      <c r="XDO163" s="309"/>
      <c r="XDP163" s="309"/>
      <c r="XDQ163" s="309"/>
      <c r="XDR163" s="309"/>
      <c r="XDS163" s="309"/>
      <c r="XDT163" s="309"/>
      <c r="XDU163" s="309"/>
      <c r="XDV163" s="309"/>
      <c r="XDW163" s="309"/>
      <c r="XDX163" s="309"/>
      <c r="XDY163" s="309"/>
      <c r="XDZ163" s="309"/>
      <c r="XEA163" s="309"/>
      <c r="XEB163" s="309"/>
      <c r="XEC163" s="309"/>
      <c r="XED163" s="309"/>
      <c r="XEE163" s="309"/>
      <c r="XEF163" s="309"/>
      <c r="XEG163" s="309"/>
      <c r="XEH163" s="309"/>
      <c r="XEI163" s="309"/>
      <c r="XEJ163" s="309"/>
      <c r="XEK163" s="309"/>
      <c r="XEL163" s="309"/>
      <c r="XEM163" s="309"/>
      <c r="XEN163" s="309"/>
      <c r="XEO163" s="309"/>
      <c r="XEP163" s="309"/>
    </row>
    <row r="164" spans="1:16370" s="47" customFormat="1" ht="19.5" customHeight="1">
      <c r="I164" s="325"/>
      <c r="J164" s="325"/>
      <c r="K164" s="325"/>
      <c r="L164" s="327"/>
      <c r="M164" s="327"/>
      <c r="N164" s="327"/>
      <c r="O164" s="327"/>
    </row>
    <row r="165" spans="1:16370" s="47" customFormat="1" ht="28.5" customHeight="1">
      <c r="I165" s="296" t="s">
        <v>50</v>
      </c>
      <c r="J165" s="297"/>
      <c r="K165" s="298"/>
      <c r="L165" s="114">
        <f>M161</f>
        <v>0</v>
      </c>
      <c r="M165" s="381" t="str">
        <f>IF(M161&gt;Source!A90,"Aide demandée au programme trop élevée; 
Maximum : "&amp;Source!A90&amp;" $","")</f>
        <v/>
      </c>
      <c r="N165" s="382"/>
      <c r="O165" s="382"/>
    </row>
    <row r="166" spans="1:16370" s="47" customFormat="1" ht="36.65" customHeight="1">
      <c r="D166" s="382"/>
      <c r="E166" s="382"/>
      <c r="F166" s="382"/>
      <c r="I166" s="296" t="s">
        <v>200</v>
      </c>
      <c r="J166" s="297"/>
      <c r="K166" s="298"/>
      <c r="L166" s="114">
        <f>L161</f>
        <v>0</v>
      </c>
      <c r="M166" s="381">
        <f>IF((M31+M32+M33+M34)&gt;L157,"Autre contribution gouvernementale non ventilée dans sa totalité",IF((M31+M32+M33+M34)&lt;L157,"Autre contribution gouvernementale ventilée à la Section 2 est supérieure au montant à la Section 1 (cellule M31 à M34)",0))</f>
        <v>0</v>
      </c>
      <c r="N166" s="382"/>
      <c r="O166" s="382"/>
    </row>
    <row r="167" spans="1:16370" s="47" customFormat="1" ht="45" customHeight="1">
      <c r="D167" s="382"/>
      <c r="E167" s="382"/>
      <c r="F167" s="382"/>
      <c r="I167" s="296" t="s">
        <v>137</v>
      </c>
      <c r="J167" s="297"/>
      <c r="K167" s="298"/>
      <c r="L167" s="114">
        <f>I161+J161</f>
        <v>0</v>
      </c>
      <c r="M167" s="381">
        <f>IF(M28&gt;(I161+J161),"Contribution du demandeur ou des partenaires non ventilée dans sa totalité",IF(M28&lt;(I157+J157),"Contribution du demandeur ou des partenaires ventilée à la Section 2 est supérieure au montant à la Section 1 (cellule M28)",0))</f>
        <v>0</v>
      </c>
      <c r="N167" s="382"/>
      <c r="O167" s="382"/>
    </row>
    <row r="168" spans="1:16370" s="47" customFormat="1" ht="23.5" customHeight="1">
      <c r="I168" s="296" t="s">
        <v>51</v>
      </c>
      <c r="J168" s="297"/>
      <c r="K168" s="298"/>
      <c r="L168" s="115">
        <f>SUM(L165:L167)</f>
        <v>0</v>
      </c>
    </row>
    <row r="169" spans="1:16370" s="47" customFormat="1" ht="11.5"/>
    <row r="170" spans="1:16370" s="47" customFormat="1" ht="11.5"/>
    <row r="171" spans="1:16370" s="47" customFormat="1" ht="11.5"/>
  </sheetData>
  <sheetProtection algorithmName="SHA-512" hashValue="0+ulK6r+yMqnk5kg14/lqpRJiymMbEFl4Tv/O/5fjwJ/2feHLAJAhT4mKVwT4CvK+UwEfooz0uBs0s24VWPpeA==" saltValue="cloKlTG4N4AeOaY4utuxZw==" spinCount="100000" sheet="1" formatRows="0"/>
  <protectedRanges>
    <protectedRange sqref="F6:F7 B3:E3 F4 B5:E5" name="Plage7_2_1"/>
  </protectedRanges>
  <dataConsolidate/>
  <mergeCells count="1732">
    <mergeCell ref="M167:O167"/>
    <mergeCell ref="M166:O166"/>
    <mergeCell ref="D166:F167"/>
    <mergeCell ref="M165:O165"/>
    <mergeCell ref="M28:O28"/>
    <mergeCell ref="A59:O59"/>
    <mergeCell ref="A80:O80"/>
    <mergeCell ref="A94:O94"/>
    <mergeCell ref="A115:O115"/>
    <mergeCell ref="A136:O136"/>
    <mergeCell ref="N61:O61"/>
    <mergeCell ref="N62:O62"/>
    <mergeCell ref="N63:O63"/>
    <mergeCell ref="N64:O64"/>
    <mergeCell ref="N65:O65"/>
    <mergeCell ref="N66:O66"/>
    <mergeCell ref="N67:O67"/>
    <mergeCell ref="N68:O68"/>
    <mergeCell ref="I166:K166"/>
    <mergeCell ref="L137:L138"/>
    <mergeCell ref="L116:L117"/>
    <mergeCell ref="J31:K31"/>
    <mergeCell ref="N84:O84"/>
    <mergeCell ref="N85:O85"/>
    <mergeCell ref="J99:K99"/>
    <mergeCell ref="A52:B52"/>
    <mergeCell ref="D111:H111"/>
    <mergeCell ref="N102:O102"/>
    <mergeCell ref="J97:K97"/>
    <mergeCell ref="A108:C108"/>
    <mergeCell ref="D108:H108"/>
    <mergeCell ref="L81:L82"/>
    <mergeCell ref="N103:O103"/>
    <mergeCell ref="A51:B51"/>
    <mergeCell ref="A54:B54"/>
    <mergeCell ref="A55:B55"/>
    <mergeCell ref="J52:K52"/>
    <mergeCell ref="H40:H41"/>
    <mergeCell ref="G40:G41"/>
    <mergeCell ref="A45:B45"/>
    <mergeCell ref="A44:B44"/>
    <mergeCell ref="J71:K71"/>
    <mergeCell ref="J72:K72"/>
    <mergeCell ref="J73:K73"/>
    <mergeCell ref="D70:H70"/>
    <mergeCell ref="D71:H71"/>
    <mergeCell ref="A75:B75"/>
    <mergeCell ref="N76:O76"/>
    <mergeCell ref="D75:H75"/>
    <mergeCell ref="J57:K57"/>
    <mergeCell ref="J58:K58"/>
    <mergeCell ref="A58:B58"/>
    <mergeCell ref="I81:K81"/>
    <mergeCell ref="J68:K68"/>
    <mergeCell ref="A74:B74"/>
    <mergeCell ref="N78:O78"/>
    <mergeCell ref="J78:K78"/>
    <mergeCell ref="A78:H78"/>
    <mergeCell ref="N99:O99"/>
    <mergeCell ref="J100:K100"/>
    <mergeCell ref="N100:O100"/>
    <mergeCell ref="J83:K92"/>
    <mergeCell ref="L83:L92"/>
    <mergeCell ref="J76:K76"/>
    <mergeCell ref="J64:K64"/>
    <mergeCell ref="J65:K65"/>
    <mergeCell ref="J66:K66"/>
    <mergeCell ref="J67:K67"/>
    <mergeCell ref="M32:O32"/>
    <mergeCell ref="N91:O91"/>
    <mergeCell ref="A84:H84"/>
    <mergeCell ref="C40:C41"/>
    <mergeCell ref="A40:B41"/>
    <mergeCell ref="J60:K60"/>
    <mergeCell ref="N88:O88"/>
    <mergeCell ref="N89:O89"/>
    <mergeCell ref="N72:O72"/>
    <mergeCell ref="N73:O73"/>
    <mergeCell ref="N74:O74"/>
    <mergeCell ref="J69:K69"/>
    <mergeCell ref="J70:K70"/>
    <mergeCell ref="A70:B70"/>
    <mergeCell ref="D74:H74"/>
    <mergeCell ref="N71:O71"/>
    <mergeCell ref="A71:B71"/>
    <mergeCell ref="D60:H60"/>
    <mergeCell ref="D72:H72"/>
    <mergeCell ref="A72:B72"/>
    <mergeCell ref="A73:B73"/>
    <mergeCell ref="N86:O86"/>
    <mergeCell ref="J53:K53"/>
    <mergeCell ref="M81:M82"/>
    <mergeCell ref="A83:H83"/>
    <mergeCell ref="J55:K55"/>
    <mergeCell ref="J56:K56"/>
    <mergeCell ref="D73:H73"/>
    <mergeCell ref="L95:L96"/>
    <mergeCell ref="M95:M96"/>
    <mergeCell ref="G3:H3"/>
    <mergeCell ref="B3:E4"/>
    <mergeCell ref="B5:E5"/>
    <mergeCell ref="A3:A4"/>
    <mergeCell ref="M18:O18"/>
    <mergeCell ref="A13:E13"/>
    <mergeCell ref="A14:E14"/>
    <mergeCell ref="A43:B43"/>
    <mergeCell ref="J96:K96"/>
    <mergeCell ref="A110:C110"/>
    <mergeCell ref="D110:H110"/>
    <mergeCell ref="A111:C111"/>
    <mergeCell ref="A28:L28"/>
    <mergeCell ref="G4:H4"/>
    <mergeCell ref="A17:C17"/>
    <mergeCell ref="G8:H8"/>
    <mergeCell ref="N87:O87"/>
    <mergeCell ref="N95:O96"/>
    <mergeCell ref="N111:O111"/>
    <mergeCell ref="N55:O55"/>
    <mergeCell ref="N56:O56"/>
    <mergeCell ref="N57:O57"/>
    <mergeCell ref="N58:O58"/>
    <mergeCell ref="N70:O70"/>
    <mergeCell ref="N69:O69"/>
    <mergeCell ref="A69:B69"/>
    <mergeCell ref="D69:H69"/>
    <mergeCell ref="J74:K74"/>
    <mergeCell ref="J75:K75"/>
    <mergeCell ref="N45:O45"/>
    <mergeCell ref="J103:K103"/>
    <mergeCell ref="J54:K54"/>
    <mergeCell ref="N53:O53"/>
    <mergeCell ref="D76:H76"/>
    <mergeCell ref="D77:H77"/>
    <mergeCell ref="N77:O77"/>
    <mergeCell ref="J77:K77"/>
    <mergeCell ref="N75:O75"/>
    <mergeCell ref="D68:H68"/>
    <mergeCell ref="J50:K50"/>
    <mergeCell ref="J51:K51"/>
    <mergeCell ref="N122:O122"/>
    <mergeCell ref="A34:C34"/>
    <mergeCell ref="J118:K118"/>
    <mergeCell ref="A86:H86"/>
    <mergeCell ref="A35:L35"/>
    <mergeCell ref="J46:K46"/>
    <mergeCell ref="A105:C105"/>
    <mergeCell ref="A90:H90"/>
    <mergeCell ref="J98:K98"/>
    <mergeCell ref="N98:O98"/>
    <mergeCell ref="N83:O83"/>
    <mergeCell ref="N105:O105"/>
    <mergeCell ref="N92:O92"/>
    <mergeCell ref="I95:K95"/>
    <mergeCell ref="N90:O90"/>
    <mergeCell ref="A109:C109"/>
    <mergeCell ref="A116:G117"/>
    <mergeCell ref="A104:C104"/>
    <mergeCell ref="G34:I34"/>
    <mergeCell ref="N49:O49"/>
    <mergeCell ref="D105:H105"/>
    <mergeCell ref="N106:O106"/>
    <mergeCell ref="D107:H107"/>
    <mergeCell ref="N46:O46"/>
    <mergeCell ref="N107:O107"/>
    <mergeCell ref="J106:K106"/>
    <mergeCell ref="A81:H82"/>
    <mergeCell ref="N97:O97"/>
    <mergeCell ref="J105:K105"/>
    <mergeCell ref="A76:B76"/>
    <mergeCell ref="A60:B60"/>
    <mergeCell ref="I168:K168"/>
    <mergeCell ref="I165:K165"/>
    <mergeCell ref="J48:K48"/>
    <mergeCell ref="J49:K49"/>
    <mergeCell ref="A141:H141"/>
    <mergeCell ref="A142:H142"/>
    <mergeCell ref="A143:H143"/>
    <mergeCell ref="A144:H144"/>
    <mergeCell ref="A145:H145"/>
    <mergeCell ref="A157:H157"/>
    <mergeCell ref="J157:K157"/>
    <mergeCell ref="A150:H150"/>
    <mergeCell ref="A151:H151"/>
    <mergeCell ref="A152:H152"/>
    <mergeCell ref="A153:H153"/>
    <mergeCell ref="A154:H154"/>
    <mergeCell ref="A155:H155"/>
    <mergeCell ref="J155:K155"/>
    <mergeCell ref="A126:G126"/>
    <mergeCell ref="A127:G127"/>
    <mergeCell ref="A85:H85"/>
    <mergeCell ref="H116:H117"/>
    <mergeCell ref="A92:H92"/>
    <mergeCell ref="J82:K82"/>
    <mergeCell ref="A2:O2"/>
    <mergeCell ref="D33:F33"/>
    <mergeCell ref="D34:F34"/>
    <mergeCell ref="D32:F32"/>
    <mergeCell ref="F40:F41"/>
    <mergeCell ref="N54:O54"/>
    <mergeCell ref="J32:K32"/>
    <mergeCell ref="J42:K42"/>
    <mergeCell ref="A21:C21"/>
    <mergeCell ref="A22:C22"/>
    <mergeCell ref="A23:C23"/>
    <mergeCell ref="A20:C20"/>
    <mergeCell ref="A33:C33"/>
    <mergeCell ref="J45:K45"/>
    <mergeCell ref="J44:K44"/>
    <mergeCell ref="N52:O52"/>
    <mergeCell ref="A53:B53"/>
    <mergeCell ref="N42:O42"/>
    <mergeCell ref="M17:O17"/>
    <mergeCell ref="E40:E41"/>
    <mergeCell ref="N43:O43"/>
    <mergeCell ref="A42:B42"/>
    <mergeCell ref="A47:B47"/>
    <mergeCell ref="N60:O60"/>
    <mergeCell ref="J61:K61"/>
    <mergeCell ref="J62:K62"/>
    <mergeCell ref="J63:K63"/>
    <mergeCell ref="A30:C30"/>
    <mergeCell ref="G30:I30"/>
    <mergeCell ref="J30:K30"/>
    <mergeCell ref="G32:I32"/>
    <mergeCell ref="D30:F30"/>
    <mergeCell ref="D31:F31"/>
    <mergeCell ref="N44:O44"/>
    <mergeCell ref="D40:D41"/>
    <mergeCell ref="M31:O31"/>
    <mergeCell ref="A50:B50"/>
    <mergeCell ref="J144:K144"/>
    <mergeCell ref="N144:O144"/>
    <mergeCell ref="A120:G120"/>
    <mergeCell ref="J142:K142"/>
    <mergeCell ref="J119:K119"/>
    <mergeCell ref="J127:K127"/>
    <mergeCell ref="N126:O126"/>
    <mergeCell ref="A118:G118"/>
    <mergeCell ref="J120:K120"/>
    <mergeCell ref="J125:K125"/>
    <mergeCell ref="N120:O120"/>
    <mergeCell ref="A134:H134"/>
    <mergeCell ref="J134:K134"/>
    <mergeCell ref="N134:O134"/>
    <mergeCell ref="N128:O128"/>
    <mergeCell ref="A129:G129"/>
    <mergeCell ref="N131:O131"/>
    <mergeCell ref="A124:G124"/>
    <mergeCell ref="J104:K104"/>
    <mergeCell ref="A130:G130"/>
    <mergeCell ref="A131:G131"/>
    <mergeCell ref="J130:K130"/>
    <mergeCell ref="J108:K108"/>
    <mergeCell ref="N108:O108"/>
    <mergeCell ref="J109:K109"/>
    <mergeCell ref="A122:G122"/>
    <mergeCell ref="A113:H113"/>
    <mergeCell ref="J113:K113"/>
    <mergeCell ref="N116:O117"/>
    <mergeCell ref="N109:O109"/>
    <mergeCell ref="N104:O104"/>
    <mergeCell ref="D104:H104"/>
    <mergeCell ref="A112:C112"/>
    <mergeCell ref="M116:M117"/>
    <mergeCell ref="N112:O112"/>
    <mergeCell ref="J132:K132"/>
    <mergeCell ref="N132:O132"/>
    <mergeCell ref="J133:K133"/>
    <mergeCell ref="N125:O125"/>
    <mergeCell ref="J126:K126"/>
    <mergeCell ref="N118:O118"/>
    <mergeCell ref="J121:K121"/>
    <mergeCell ref="A125:G125"/>
    <mergeCell ref="J111:K111"/>
    <mergeCell ref="D112:H112"/>
    <mergeCell ref="J110:K110"/>
    <mergeCell ref="A132:G132"/>
    <mergeCell ref="A133:G133"/>
    <mergeCell ref="A106:C106"/>
    <mergeCell ref="D106:H106"/>
    <mergeCell ref="N110:O110"/>
    <mergeCell ref="A128:G128"/>
    <mergeCell ref="A107:C107"/>
    <mergeCell ref="J112:K112"/>
    <mergeCell ref="J131:K131"/>
    <mergeCell ref="J117:K117"/>
    <mergeCell ref="J129:K129"/>
    <mergeCell ref="J128:K128"/>
    <mergeCell ref="N157:O157"/>
    <mergeCell ref="J151:K151"/>
    <mergeCell ref="J152:K152"/>
    <mergeCell ref="J153:K153"/>
    <mergeCell ref="J146:K146"/>
    <mergeCell ref="J147:K147"/>
    <mergeCell ref="J150:K150"/>
    <mergeCell ref="N145:O145"/>
    <mergeCell ref="N148:O148"/>
    <mergeCell ref="N151:O151"/>
    <mergeCell ref="N137:O138"/>
    <mergeCell ref="A137:H138"/>
    <mergeCell ref="I137:K137"/>
    <mergeCell ref="J138:K138"/>
    <mergeCell ref="J154:K154"/>
    <mergeCell ref="N154:O154"/>
    <mergeCell ref="J139:K139"/>
    <mergeCell ref="N139:O139"/>
    <mergeCell ref="J140:K140"/>
    <mergeCell ref="N140:O140"/>
    <mergeCell ref="J141:K141"/>
    <mergeCell ref="N141:O141"/>
    <mergeCell ref="A140:H140"/>
    <mergeCell ref="A147:H147"/>
    <mergeCell ref="N130:O130"/>
    <mergeCell ref="N133:O133"/>
    <mergeCell ref="A149:H149"/>
    <mergeCell ref="N101:O101"/>
    <mergeCell ref="L163:O164"/>
    <mergeCell ref="N155:O155"/>
    <mergeCell ref="N127:O127"/>
    <mergeCell ref="A139:H139"/>
    <mergeCell ref="N149:O149"/>
    <mergeCell ref="J124:K124"/>
    <mergeCell ref="N121:O121"/>
    <mergeCell ref="J122:K122"/>
    <mergeCell ref="N119:O119"/>
    <mergeCell ref="N113:O113"/>
    <mergeCell ref="J148:K148"/>
    <mergeCell ref="J149:K149"/>
    <mergeCell ref="N124:O124"/>
    <mergeCell ref="M137:M138"/>
    <mergeCell ref="N129:O129"/>
    <mergeCell ref="J123:K123"/>
    <mergeCell ref="A121:G121"/>
    <mergeCell ref="N142:O142"/>
    <mergeCell ref="J143:K143"/>
    <mergeCell ref="N143:O143"/>
    <mergeCell ref="J145:K145"/>
    <mergeCell ref="A119:G119"/>
    <mergeCell ref="N123:O123"/>
    <mergeCell ref="N152:O152"/>
    <mergeCell ref="N153:O153"/>
    <mergeCell ref="N146:O146"/>
    <mergeCell ref="N150:O150"/>
    <mergeCell ref="N147:O147"/>
    <mergeCell ref="A123:G123"/>
    <mergeCell ref="A148:H148"/>
    <mergeCell ref="N162:O162"/>
    <mergeCell ref="I163:K164"/>
    <mergeCell ref="JZ163:KL163"/>
    <mergeCell ref="KM163:KY163"/>
    <mergeCell ref="KZ163:LL163"/>
    <mergeCell ref="LM163:LY163"/>
    <mergeCell ref="LZ163:ML163"/>
    <mergeCell ref="VM163:VY163"/>
    <mergeCell ref="VZ163:WL163"/>
    <mergeCell ref="WM163:WY163"/>
    <mergeCell ref="WZ163:XL163"/>
    <mergeCell ref="MM163:MY163"/>
    <mergeCell ref="MZ163:NL163"/>
    <mergeCell ref="DM163:DY163"/>
    <mergeCell ref="DZ163:EL163"/>
    <mergeCell ref="Q163:Y163"/>
    <mergeCell ref="Z163:AL163"/>
    <mergeCell ref="AM163:AY163"/>
    <mergeCell ref="AZ163:BL163"/>
    <mergeCell ref="BM163:BY163"/>
    <mergeCell ref="BZ163:CL163"/>
    <mergeCell ref="EM163:EY163"/>
    <mergeCell ref="EZ163:FL163"/>
    <mergeCell ref="FM163:FY163"/>
    <mergeCell ref="FZ163:GL163"/>
    <mergeCell ref="GM163:GY163"/>
    <mergeCell ref="GZ163:HL163"/>
    <mergeCell ref="HM163:HY163"/>
    <mergeCell ref="HZ163:IL163"/>
    <mergeCell ref="IM163:IY163"/>
    <mergeCell ref="IZ163:JL163"/>
    <mergeCell ref="JM163:JY163"/>
    <mergeCell ref="CM163:CY163"/>
    <mergeCell ref="CZ163:DL163"/>
    <mergeCell ref="XM163:XY163"/>
    <mergeCell ref="XZ163:YL163"/>
    <mergeCell ref="NM163:NY163"/>
    <mergeCell ref="NZ163:OL163"/>
    <mergeCell ref="OM163:OY163"/>
    <mergeCell ref="OZ163:PL163"/>
    <mergeCell ref="PM163:PY163"/>
    <mergeCell ref="YM163:YY163"/>
    <mergeCell ref="YZ163:ZL163"/>
    <mergeCell ref="ZM163:ZY163"/>
    <mergeCell ref="QZ163:RL163"/>
    <mergeCell ref="RM163:RY163"/>
    <mergeCell ref="RZ163:SL163"/>
    <mergeCell ref="SM163:SY163"/>
    <mergeCell ref="SZ163:TL163"/>
    <mergeCell ref="TM163:TY163"/>
    <mergeCell ref="TZ163:UL163"/>
    <mergeCell ref="UM163:UY163"/>
    <mergeCell ref="UZ163:VL163"/>
    <mergeCell ref="PZ163:QL163"/>
    <mergeCell ref="QM163:QY163"/>
    <mergeCell ref="AEM163:AEY163"/>
    <mergeCell ref="AEZ163:AFL163"/>
    <mergeCell ref="AFM163:AFY163"/>
    <mergeCell ref="AFZ163:AGL163"/>
    <mergeCell ref="AGM163:AGY163"/>
    <mergeCell ref="AGZ163:AHL163"/>
    <mergeCell ref="AHM163:AHY163"/>
    <mergeCell ref="AHZ163:AIL163"/>
    <mergeCell ref="AIM163:AIY163"/>
    <mergeCell ref="ZZ163:AAL163"/>
    <mergeCell ref="AAM163:AAY163"/>
    <mergeCell ref="AAZ163:ABL163"/>
    <mergeCell ref="ABM163:ABY163"/>
    <mergeCell ref="ABZ163:ACL163"/>
    <mergeCell ref="ACM163:ACY163"/>
    <mergeCell ref="ACZ163:ADL163"/>
    <mergeCell ref="ADM163:ADY163"/>
    <mergeCell ref="ADZ163:AEL163"/>
    <mergeCell ref="ANM163:ANY163"/>
    <mergeCell ref="ANZ163:AOL163"/>
    <mergeCell ref="AOM163:AOY163"/>
    <mergeCell ref="AOZ163:APL163"/>
    <mergeCell ref="APM163:APY163"/>
    <mergeCell ref="APZ163:AQL163"/>
    <mergeCell ref="AQM163:AQY163"/>
    <mergeCell ref="AQZ163:ARL163"/>
    <mergeCell ref="ARM163:ARY163"/>
    <mergeCell ref="AIZ163:AJL163"/>
    <mergeCell ref="AJM163:AJY163"/>
    <mergeCell ref="AJZ163:AKL163"/>
    <mergeCell ref="AKM163:AKY163"/>
    <mergeCell ref="AKZ163:ALL163"/>
    <mergeCell ref="ALM163:ALY163"/>
    <mergeCell ref="ALZ163:AML163"/>
    <mergeCell ref="AMM163:AMY163"/>
    <mergeCell ref="AMZ163:ANL163"/>
    <mergeCell ref="AWM163:AWY163"/>
    <mergeCell ref="AWZ163:AXL163"/>
    <mergeCell ref="AXM163:AXY163"/>
    <mergeCell ref="AXZ163:AYL163"/>
    <mergeCell ref="AYM163:AYY163"/>
    <mergeCell ref="AYZ163:AZL163"/>
    <mergeCell ref="AZM163:AZY163"/>
    <mergeCell ref="AZZ163:BAL163"/>
    <mergeCell ref="BAM163:BAY163"/>
    <mergeCell ref="ARZ163:ASL163"/>
    <mergeCell ref="ASM163:ASY163"/>
    <mergeCell ref="ASZ163:ATL163"/>
    <mergeCell ref="ATM163:ATY163"/>
    <mergeCell ref="ATZ163:AUL163"/>
    <mergeCell ref="AUM163:AUY163"/>
    <mergeCell ref="AUZ163:AVL163"/>
    <mergeCell ref="AVM163:AVY163"/>
    <mergeCell ref="AVZ163:AWL163"/>
    <mergeCell ref="BFM163:BFY163"/>
    <mergeCell ref="BFZ163:BGL163"/>
    <mergeCell ref="BGM163:BGY163"/>
    <mergeCell ref="BGZ163:BHL163"/>
    <mergeCell ref="BHM163:BHY163"/>
    <mergeCell ref="BHZ163:BIL163"/>
    <mergeCell ref="BIM163:BIY163"/>
    <mergeCell ref="BIZ163:BJL163"/>
    <mergeCell ref="BJM163:BJY163"/>
    <mergeCell ref="BAZ163:BBL163"/>
    <mergeCell ref="BBM163:BBY163"/>
    <mergeCell ref="BBZ163:BCL163"/>
    <mergeCell ref="BCM163:BCY163"/>
    <mergeCell ref="BCZ163:BDL163"/>
    <mergeCell ref="BDM163:BDY163"/>
    <mergeCell ref="BDZ163:BEL163"/>
    <mergeCell ref="BEM163:BEY163"/>
    <mergeCell ref="BEZ163:BFL163"/>
    <mergeCell ref="BOM163:BOY163"/>
    <mergeCell ref="BOZ163:BPL163"/>
    <mergeCell ref="BPM163:BPY163"/>
    <mergeCell ref="BPZ163:BQL163"/>
    <mergeCell ref="BQM163:BQY163"/>
    <mergeCell ref="BQZ163:BRL163"/>
    <mergeCell ref="BRM163:BRY163"/>
    <mergeCell ref="BRZ163:BSL163"/>
    <mergeCell ref="BSM163:BSY163"/>
    <mergeCell ref="BJZ163:BKL163"/>
    <mergeCell ref="BKM163:BKY163"/>
    <mergeCell ref="BKZ163:BLL163"/>
    <mergeCell ref="BLM163:BLY163"/>
    <mergeCell ref="BLZ163:BML163"/>
    <mergeCell ref="BMM163:BMY163"/>
    <mergeCell ref="BMZ163:BNL163"/>
    <mergeCell ref="BNM163:BNY163"/>
    <mergeCell ref="BNZ163:BOL163"/>
    <mergeCell ref="BXM163:BXY163"/>
    <mergeCell ref="BXZ163:BYL163"/>
    <mergeCell ref="BYM163:BYY163"/>
    <mergeCell ref="BYZ163:BZL163"/>
    <mergeCell ref="BZM163:BZY163"/>
    <mergeCell ref="BZZ163:CAL163"/>
    <mergeCell ref="CAM163:CAY163"/>
    <mergeCell ref="CAZ163:CBL163"/>
    <mergeCell ref="CBM163:CBY163"/>
    <mergeCell ref="BSZ163:BTL163"/>
    <mergeCell ref="BTM163:BTY163"/>
    <mergeCell ref="BTZ163:BUL163"/>
    <mergeCell ref="BUM163:BUY163"/>
    <mergeCell ref="BUZ163:BVL163"/>
    <mergeCell ref="BVM163:BVY163"/>
    <mergeCell ref="BVZ163:BWL163"/>
    <mergeCell ref="BWM163:BWY163"/>
    <mergeCell ref="BWZ163:BXL163"/>
    <mergeCell ref="CGM163:CGY163"/>
    <mergeCell ref="CGZ163:CHL163"/>
    <mergeCell ref="CHM163:CHY163"/>
    <mergeCell ref="CHZ163:CIL163"/>
    <mergeCell ref="CIM163:CIY163"/>
    <mergeCell ref="CIZ163:CJL163"/>
    <mergeCell ref="CJM163:CJY163"/>
    <mergeCell ref="CJZ163:CKL163"/>
    <mergeCell ref="CKM163:CKY163"/>
    <mergeCell ref="CBZ163:CCL163"/>
    <mergeCell ref="CCM163:CCY163"/>
    <mergeCell ref="CCZ163:CDL163"/>
    <mergeCell ref="CDM163:CDY163"/>
    <mergeCell ref="CDZ163:CEL163"/>
    <mergeCell ref="CEM163:CEY163"/>
    <mergeCell ref="CEZ163:CFL163"/>
    <mergeCell ref="CFM163:CFY163"/>
    <mergeCell ref="CFZ163:CGL163"/>
    <mergeCell ref="CPM163:CPY163"/>
    <mergeCell ref="CPZ163:CQL163"/>
    <mergeCell ref="CQM163:CQY163"/>
    <mergeCell ref="CQZ163:CRL163"/>
    <mergeCell ref="CRM163:CRY163"/>
    <mergeCell ref="CRZ163:CSL163"/>
    <mergeCell ref="CSM163:CSY163"/>
    <mergeCell ref="CSZ163:CTL163"/>
    <mergeCell ref="CTM163:CTY163"/>
    <mergeCell ref="CKZ163:CLL163"/>
    <mergeCell ref="CLM163:CLY163"/>
    <mergeCell ref="CLZ163:CML163"/>
    <mergeCell ref="CMM163:CMY163"/>
    <mergeCell ref="CMZ163:CNL163"/>
    <mergeCell ref="CNM163:CNY163"/>
    <mergeCell ref="CNZ163:COL163"/>
    <mergeCell ref="COM163:COY163"/>
    <mergeCell ref="COZ163:CPL163"/>
    <mergeCell ref="CYM163:CYY163"/>
    <mergeCell ref="CYZ163:CZL163"/>
    <mergeCell ref="CZM163:CZY163"/>
    <mergeCell ref="CZZ163:DAL163"/>
    <mergeCell ref="DAM163:DAY163"/>
    <mergeCell ref="DAZ163:DBL163"/>
    <mergeCell ref="DBM163:DBY163"/>
    <mergeCell ref="DBZ163:DCL163"/>
    <mergeCell ref="DCM163:DCY163"/>
    <mergeCell ref="CTZ163:CUL163"/>
    <mergeCell ref="CUM163:CUY163"/>
    <mergeCell ref="CUZ163:CVL163"/>
    <mergeCell ref="CVM163:CVY163"/>
    <mergeCell ref="CVZ163:CWL163"/>
    <mergeCell ref="CWM163:CWY163"/>
    <mergeCell ref="CWZ163:CXL163"/>
    <mergeCell ref="CXM163:CXY163"/>
    <mergeCell ref="CXZ163:CYL163"/>
    <mergeCell ref="DHM163:DHY163"/>
    <mergeCell ref="DHZ163:DIL163"/>
    <mergeCell ref="DIM163:DIY163"/>
    <mergeCell ref="DIZ163:DJL163"/>
    <mergeCell ref="DJM163:DJY163"/>
    <mergeCell ref="DJZ163:DKL163"/>
    <mergeCell ref="DKM163:DKY163"/>
    <mergeCell ref="DKZ163:DLL163"/>
    <mergeCell ref="DLM163:DLY163"/>
    <mergeCell ref="DCZ163:DDL163"/>
    <mergeCell ref="DDM163:DDY163"/>
    <mergeCell ref="DDZ163:DEL163"/>
    <mergeCell ref="DEM163:DEY163"/>
    <mergeCell ref="DEZ163:DFL163"/>
    <mergeCell ref="DFM163:DFY163"/>
    <mergeCell ref="DFZ163:DGL163"/>
    <mergeCell ref="DGM163:DGY163"/>
    <mergeCell ref="DGZ163:DHL163"/>
    <mergeCell ref="DQM163:DQY163"/>
    <mergeCell ref="DQZ163:DRL163"/>
    <mergeCell ref="DRM163:DRY163"/>
    <mergeCell ref="DRZ163:DSL163"/>
    <mergeCell ref="DSM163:DSY163"/>
    <mergeCell ref="DSZ163:DTL163"/>
    <mergeCell ref="DTM163:DTY163"/>
    <mergeCell ref="DTZ163:DUL163"/>
    <mergeCell ref="DUM163:DUY163"/>
    <mergeCell ref="DLZ163:DML163"/>
    <mergeCell ref="DMM163:DMY163"/>
    <mergeCell ref="DMZ163:DNL163"/>
    <mergeCell ref="DNM163:DNY163"/>
    <mergeCell ref="DNZ163:DOL163"/>
    <mergeCell ref="DOM163:DOY163"/>
    <mergeCell ref="DOZ163:DPL163"/>
    <mergeCell ref="DPM163:DPY163"/>
    <mergeCell ref="DPZ163:DQL163"/>
    <mergeCell ref="DZM163:DZY163"/>
    <mergeCell ref="DZZ163:EAL163"/>
    <mergeCell ref="EAM163:EAY163"/>
    <mergeCell ref="EAZ163:EBL163"/>
    <mergeCell ref="EBM163:EBY163"/>
    <mergeCell ref="EBZ163:ECL163"/>
    <mergeCell ref="ECM163:ECY163"/>
    <mergeCell ref="ECZ163:EDL163"/>
    <mergeCell ref="EDM163:EDY163"/>
    <mergeCell ref="DUZ163:DVL163"/>
    <mergeCell ref="DVM163:DVY163"/>
    <mergeCell ref="DVZ163:DWL163"/>
    <mergeCell ref="DWM163:DWY163"/>
    <mergeCell ref="DWZ163:DXL163"/>
    <mergeCell ref="DXM163:DXY163"/>
    <mergeCell ref="DXZ163:DYL163"/>
    <mergeCell ref="DYM163:DYY163"/>
    <mergeCell ref="DYZ163:DZL163"/>
    <mergeCell ref="EIM163:EIY163"/>
    <mergeCell ref="EIZ163:EJL163"/>
    <mergeCell ref="EJM163:EJY163"/>
    <mergeCell ref="EJZ163:EKL163"/>
    <mergeCell ref="EKM163:EKY163"/>
    <mergeCell ref="EKZ163:ELL163"/>
    <mergeCell ref="ELM163:ELY163"/>
    <mergeCell ref="ELZ163:EML163"/>
    <mergeCell ref="EMM163:EMY163"/>
    <mergeCell ref="EDZ163:EEL163"/>
    <mergeCell ref="EEM163:EEY163"/>
    <mergeCell ref="EEZ163:EFL163"/>
    <mergeCell ref="EFM163:EFY163"/>
    <mergeCell ref="EFZ163:EGL163"/>
    <mergeCell ref="EGM163:EGY163"/>
    <mergeCell ref="EGZ163:EHL163"/>
    <mergeCell ref="EHM163:EHY163"/>
    <mergeCell ref="EHZ163:EIL163"/>
    <mergeCell ref="ERM163:ERY163"/>
    <mergeCell ref="ERZ163:ESL163"/>
    <mergeCell ref="ESM163:ESY163"/>
    <mergeCell ref="ESZ163:ETL163"/>
    <mergeCell ref="ETM163:ETY163"/>
    <mergeCell ref="ETZ163:EUL163"/>
    <mergeCell ref="EUM163:EUY163"/>
    <mergeCell ref="EUZ163:EVL163"/>
    <mergeCell ref="EVM163:EVY163"/>
    <mergeCell ref="EMZ163:ENL163"/>
    <mergeCell ref="ENM163:ENY163"/>
    <mergeCell ref="ENZ163:EOL163"/>
    <mergeCell ref="EOM163:EOY163"/>
    <mergeCell ref="EOZ163:EPL163"/>
    <mergeCell ref="EPM163:EPY163"/>
    <mergeCell ref="EPZ163:EQL163"/>
    <mergeCell ref="EQM163:EQY163"/>
    <mergeCell ref="EQZ163:ERL163"/>
    <mergeCell ref="FAM163:FAY163"/>
    <mergeCell ref="FAZ163:FBL163"/>
    <mergeCell ref="FBM163:FBY163"/>
    <mergeCell ref="FBZ163:FCL163"/>
    <mergeCell ref="FCM163:FCY163"/>
    <mergeCell ref="FCZ163:FDL163"/>
    <mergeCell ref="FDM163:FDY163"/>
    <mergeCell ref="FDZ163:FEL163"/>
    <mergeCell ref="FEM163:FEY163"/>
    <mergeCell ref="EVZ163:EWL163"/>
    <mergeCell ref="EWM163:EWY163"/>
    <mergeCell ref="EWZ163:EXL163"/>
    <mergeCell ref="EXM163:EXY163"/>
    <mergeCell ref="EXZ163:EYL163"/>
    <mergeCell ref="EYM163:EYY163"/>
    <mergeCell ref="EYZ163:EZL163"/>
    <mergeCell ref="EZM163:EZY163"/>
    <mergeCell ref="EZZ163:FAL163"/>
    <mergeCell ref="FJM163:FJY163"/>
    <mergeCell ref="FJZ163:FKL163"/>
    <mergeCell ref="FKM163:FKY163"/>
    <mergeCell ref="FKZ163:FLL163"/>
    <mergeCell ref="FLM163:FLY163"/>
    <mergeCell ref="FLZ163:FML163"/>
    <mergeCell ref="FMM163:FMY163"/>
    <mergeCell ref="FMZ163:FNL163"/>
    <mergeCell ref="FNM163:FNY163"/>
    <mergeCell ref="FEZ163:FFL163"/>
    <mergeCell ref="FFM163:FFY163"/>
    <mergeCell ref="FFZ163:FGL163"/>
    <mergeCell ref="FGM163:FGY163"/>
    <mergeCell ref="FGZ163:FHL163"/>
    <mergeCell ref="FHM163:FHY163"/>
    <mergeCell ref="FHZ163:FIL163"/>
    <mergeCell ref="FIM163:FIY163"/>
    <mergeCell ref="FIZ163:FJL163"/>
    <mergeCell ref="FSM163:FSY163"/>
    <mergeCell ref="FSZ163:FTL163"/>
    <mergeCell ref="FTM163:FTY163"/>
    <mergeCell ref="FTZ163:FUL163"/>
    <mergeCell ref="FUM163:FUY163"/>
    <mergeCell ref="FUZ163:FVL163"/>
    <mergeCell ref="FVM163:FVY163"/>
    <mergeCell ref="FVZ163:FWL163"/>
    <mergeCell ref="FWM163:FWY163"/>
    <mergeCell ref="FNZ163:FOL163"/>
    <mergeCell ref="FOM163:FOY163"/>
    <mergeCell ref="FOZ163:FPL163"/>
    <mergeCell ref="FPM163:FPY163"/>
    <mergeCell ref="FPZ163:FQL163"/>
    <mergeCell ref="FQM163:FQY163"/>
    <mergeCell ref="FQZ163:FRL163"/>
    <mergeCell ref="FRM163:FRY163"/>
    <mergeCell ref="FRZ163:FSL163"/>
    <mergeCell ref="GBM163:GBY163"/>
    <mergeCell ref="GBZ163:GCL163"/>
    <mergeCell ref="GCM163:GCY163"/>
    <mergeCell ref="GCZ163:GDL163"/>
    <mergeCell ref="GDM163:GDY163"/>
    <mergeCell ref="GDZ163:GEL163"/>
    <mergeCell ref="GEM163:GEY163"/>
    <mergeCell ref="GEZ163:GFL163"/>
    <mergeCell ref="GFM163:GFY163"/>
    <mergeCell ref="FWZ163:FXL163"/>
    <mergeCell ref="FXM163:FXY163"/>
    <mergeCell ref="FXZ163:FYL163"/>
    <mergeCell ref="FYM163:FYY163"/>
    <mergeCell ref="FYZ163:FZL163"/>
    <mergeCell ref="FZM163:FZY163"/>
    <mergeCell ref="FZZ163:GAL163"/>
    <mergeCell ref="GAM163:GAY163"/>
    <mergeCell ref="GAZ163:GBL163"/>
    <mergeCell ref="GKM163:GKY163"/>
    <mergeCell ref="GKZ163:GLL163"/>
    <mergeCell ref="GLM163:GLY163"/>
    <mergeCell ref="GLZ163:GML163"/>
    <mergeCell ref="GMM163:GMY163"/>
    <mergeCell ref="GMZ163:GNL163"/>
    <mergeCell ref="GNM163:GNY163"/>
    <mergeCell ref="GNZ163:GOL163"/>
    <mergeCell ref="GOM163:GOY163"/>
    <mergeCell ref="GFZ163:GGL163"/>
    <mergeCell ref="GGM163:GGY163"/>
    <mergeCell ref="GGZ163:GHL163"/>
    <mergeCell ref="GHM163:GHY163"/>
    <mergeCell ref="GHZ163:GIL163"/>
    <mergeCell ref="GIM163:GIY163"/>
    <mergeCell ref="GIZ163:GJL163"/>
    <mergeCell ref="GJM163:GJY163"/>
    <mergeCell ref="GJZ163:GKL163"/>
    <mergeCell ref="GTM163:GTY163"/>
    <mergeCell ref="GTZ163:GUL163"/>
    <mergeCell ref="GUM163:GUY163"/>
    <mergeCell ref="GUZ163:GVL163"/>
    <mergeCell ref="GVM163:GVY163"/>
    <mergeCell ref="GVZ163:GWL163"/>
    <mergeCell ref="GWM163:GWY163"/>
    <mergeCell ref="GWZ163:GXL163"/>
    <mergeCell ref="GXM163:GXY163"/>
    <mergeCell ref="GOZ163:GPL163"/>
    <mergeCell ref="GPM163:GPY163"/>
    <mergeCell ref="GPZ163:GQL163"/>
    <mergeCell ref="GQM163:GQY163"/>
    <mergeCell ref="GQZ163:GRL163"/>
    <mergeCell ref="GRM163:GRY163"/>
    <mergeCell ref="GRZ163:GSL163"/>
    <mergeCell ref="GSM163:GSY163"/>
    <mergeCell ref="GSZ163:GTL163"/>
    <mergeCell ref="HCM163:HCY163"/>
    <mergeCell ref="HCZ163:HDL163"/>
    <mergeCell ref="HDM163:HDY163"/>
    <mergeCell ref="HDZ163:HEL163"/>
    <mergeCell ref="HEM163:HEY163"/>
    <mergeCell ref="HEZ163:HFL163"/>
    <mergeCell ref="HFM163:HFY163"/>
    <mergeCell ref="HFZ163:HGL163"/>
    <mergeCell ref="HGM163:HGY163"/>
    <mergeCell ref="GXZ163:GYL163"/>
    <mergeCell ref="GYM163:GYY163"/>
    <mergeCell ref="GYZ163:GZL163"/>
    <mergeCell ref="GZM163:GZY163"/>
    <mergeCell ref="GZZ163:HAL163"/>
    <mergeCell ref="HAM163:HAY163"/>
    <mergeCell ref="HAZ163:HBL163"/>
    <mergeCell ref="HBM163:HBY163"/>
    <mergeCell ref="HBZ163:HCL163"/>
    <mergeCell ref="HLM163:HLY163"/>
    <mergeCell ref="HLZ163:HML163"/>
    <mergeCell ref="HMM163:HMY163"/>
    <mergeCell ref="HMZ163:HNL163"/>
    <mergeCell ref="HNM163:HNY163"/>
    <mergeCell ref="HNZ163:HOL163"/>
    <mergeCell ref="HOM163:HOY163"/>
    <mergeCell ref="HOZ163:HPL163"/>
    <mergeCell ref="HPM163:HPY163"/>
    <mergeCell ref="HGZ163:HHL163"/>
    <mergeCell ref="HHM163:HHY163"/>
    <mergeCell ref="HHZ163:HIL163"/>
    <mergeCell ref="HIM163:HIY163"/>
    <mergeCell ref="HIZ163:HJL163"/>
    <mergeCell ref="HJM163:HJY163"/>
    <mergeCell ref="HJZ163:HKL163"/>
    <mergeCell ref="HKM163:HKY163"/>
    <mergeCell ref="HKZ163:HLL163"/>
    <mergeCell ref="HUM163:HUY163"/>
    <mergeCell ref="HUZ163:HVL163"/>
    <mergeCell ref="HVM163:HVY163"/>
    <mergeCell ref="HVZ163:HWL163"/>
    <mergeCell ref="HWM163:HWY163"/>
    <mergeCell ref="HWZ163:HXL163"/>
    <mergeCell ref="HXM163:HXY163"/>
    <mergeCell ref="HXZ163:HYL163"/>
    <mergeCell ref="HYM163:HYY163"/>
    <mergeCell ref="HPZ163:HQL163"/>
    <mergeCell ref="HQM163:HQY163"/>
    <mergeCell ref="HQZ163:HRL163"/>
    <mergeCell ref="HRM163:HRY163"/>
    <mergeCell ref="HRZ163:HSL163"/>
    <mergeCell ref="HSM163:HSY163"/>
    <mergeCell ref="HSZ163:HTL163"/>
    <mergeCell ref="HTM163:HTY163"/>
    <mergeCell ref="HTZ163:HUL163"/>
    <mergeCell ref="IDM163:IDY163"/>
    <mergeCell ref="IDZ163:IEL163"/>
    <mergeCell ref="IEM163:IEY163"/>
    <mergeCell ref="IEZ163:IFL163"/>
    <mergeCell ref="IFM163:IFY163"/>
    <mergeCell ref="IFZ163:IGL163"/>
    <mergeCell ref="IGM163:IGY163"/>
    <mergeCell ref="IGZ163:IHL163"/>
    <mergeCell ref="IHM163:IHY163"/>
    <mergeCell ref="HYZ163:HZL163"/>
    <mergeCell ref="HZM163:HZY163"/>
    <mergeCell ref="HZZ163:IAL163"/>
    <mergeCell ref="IAM163:IAY163"/>
    <mergeCell ref="IAZ163:IBL163"/>
    <mergeCell ref="IBM163:IBY163"/>
    <mergeCell ref="IBZ163:ICL163"/>
    <mergeCell ref="ICM163:ICY163"/>
    <mergeCell ref="ICZ163:IDL163"/>
    <mergeCell ref="IMM163:IMY163"/>
    <mergeCell ref="IMZ163:INL163"/>
    <mergeCell ref="INM163:INY163"/>
    <mergeCell ref="INZ163:IOL163"/>
    <mergeCell ref="IOM163:IOY163"/>
    <mergeCell ref="IOZ163:IPL163"/>
    <mergeCell ref="IPM163:IPY163"/>
    <mergeCell ref="IPZ163:IQL163"/>
    <mergeCell ref="IQM163:IQY163"/>
    <mergeCell ref="IHZ163:IIL163"/>
    <mergeCell ref="IIM163:IIY163"/>
    <mergeCell ref="IIZ163:IJL163"/>
    <mergeCell ref="IJM163:IJY163"/>
    <mergeCell ref="IJZ163:IKL163"/>
    <mergeCell ref="IKM163:IKY163"/>
    <mergeCell ref="IKZ163:ILL163"/>
    <mergeCell ref="ILM163:ILY163"/>
    <mergeCell ref="ILZ163:IML163"/>
    <mergeCell ref="IVM163:IVY163"/>
    <mergeCell ref="IVZ163:IWL163"/>
    <mergeCell ref="IWM163:IWY163"/>
    <mergeCell ref="IWZ163:IXL163"/>
    <mergeCell ref="IXM163:IXY163"/>
    <mergeCell ref="IXZ163:IYL163"/>
    <mergeCell ref="IYM163:IYY163"/>
    <mergeCell ref="IYZ163:IZL163"/>
    <mergeCell ref="IZM163:IZY163"/>
    <mergeCell ref="IQZ163:IRL163"/>
    <mergeCell ref="IRM163:IRY163"/>
    <mergeCell ref="IRZ163:ISL163"/>
    <mergeCell ref="ISM163:ISY163"/>
    <mergeCell ref="ISZ163:ITL163"/>
    <mergeCell ref="ITM163:ITY163"/>
    <mergeCell ref="ITZ163:IUL163"/>
    <mergeCell ref="IUM163:IUY163"/>
    <mergeCell ref="IUZ163:IVL163"/>
    <mergeCell ref="JEM163:JEY163"/>
    <mergeCell ref="JEZ163:JFL163"/>
    <mergeCell ref="JFM163:JFY163"/>
    <mergeCell ref="JFZ163:JGL163"/>
    <mergeCell ref="JGM163:JGY163"/>
    <mergeCell ref="JGZ163:JHL163"/>
    <mergeCell ref="JHM163:JHY163"/>
    <mergeCell ref="JHZ163:JIL163"/>
    <mergeCell ref="JIM163:JIY163"/>
    <mergeCell ref="IZZ163:JAL163"/>
    <mergeCell ref="JAM163:JAY163"/>
    <mergeCell ref="JAZ163:JBL163"/>
    <mergeCell ref="JBM163:JBY163"/>
    <mergeCell ref="JBZ163:JCL163"/>
    <mergeCell ref="JCM163:JCY163"/>
    <mergeCell ref="JCZ163:JDL163"/>
    <mergeCell ref="JDM163:JDY163"/>
    <mergeCell ref="JDZ163:JEL163"/>
    <mergeCell ref="JNM163:JNY163"/>
    <mergeCell ref="JNZ163:JOL163"/>
    <mergeCell ref="JOM163:JOY163"/>
    <mergeCell ref="JOZ163:JPL163"/>
    <mergeCell ref="JPM163:JPY163"/>
    <mergeCell ref="JPZ163:JQL163"/>
    <mergeCell ref="JQM163:JQY163"/>
    <mergeCell ref="JQZ163:JRL163"/>
    <mergeCell ref="JRM163:JRY163"/>
    <mergeCell ref="JIZ163:JJL163"/>
    <mergeCell ref="JJM163:JJY163"/>
    <mergeCell ref="JJZ163:JKL163"/>
    <mergeCell ref="JKM163:JKY163"/>
    <mergeCell ref="JKZ163:JLL163"/>
    <mergeCell ref="JLM163:JLY163"/>
    <mergeCell ref="JLZ163:JML163"/>
    <mergeCell ref="JMM163:JMY163"/>
    <mergeCell ref="JMZ163:JNL163"/>
    <mergeCell ref="JWM163:JWY163"/>
    <mergeCell ref="JWZ163:JXL163"/>
    <mergeCell ref="JXM163:JXY163"/>
    <mergeCell ref="JXZ163:JYL163"/>
    <mergeCell ref="JYM163:JYY163"/>
    <mergeCell ref="JYZ163:JZL163"/>
    <mergeCell ref="JZM163:JZY163"/>
    <mergeCell ref="JZZ163:KAL163"/>
    <mergeCell ref="KAM163:KAY163"/>
    <mergeCell ref="JRZ163:JSL163"/>
    <mergeCell ref="JSM163:JSY163"/>
    <mergeCell ref="JSZ163:JTL163"/>
    <mergeCell ref="JTM163:JTY163"/>
    <mergeCell ref="JTZ163:JUL163"/>
    <mergeCell ref="JUM163:JUY163"/>
    <mergeCell ref="JUZ163:JVL163"/>
    <mergeCell ref="JVM163:JVY163"/>
    <mergeCell ref="JVZ163:JWL163"/>
    <mergeCell ref="KFM163:KFY163"/>
    <mergeCell ref="KFZ163:KGL163"/>
    <mergeCell ref="KGM163:KGY163"/>
    <mergeCell ref="KGZ163:KHL163"/>
    <mergeCell ref="KHM163:KHY163"/>
    <mergeCell ref="KHZ163:KIL163"/>
    <mergeCell ref="KIM163:KIY163"/>
    <mergeCell ref="KIZ163:KJL163"/>
    <mergeCell ref="KJM163:KJY163"/>
    <mergeCell ref="KAZ163:KBL163"/>
    <mergeCell ref="KBM163:KBY163"/>
    <mergeCell ref="KBZ163:KCL163"/>
    <mergeCell ref="KCM163:KCY163"/>
    <mergeCell ref="KCZ163:KDL163"/>
    <mergeCell ref="KDM163:KDY163"/>
    <mergeCell ref="KDZ163:KEL163"/>
    <mergeCell ref="KEM163:KEY163"/>
    <mergeCell ref="KEZ163:KFL163"/>
    <mergeCell ref="KOM163:KOY163"/>
    <mergeCell ref="KOZ163:KPL163"/>
    <mergeCell ref="KPM163:KPY163"/>
    <mergeCell ref="KPZ163:KQL163"/>
    <mergeCell ref="KQM163:KQY163"/>
    <mergeCell ref="KQZ163:KRL163"/>
    <mergeCell ref="KRM163:KRY163"/>
    <mergeCell ref="KRZ163:KSL163"/>
    <mergeCell ref="KSM163:KSY163"/>
    <mergeCell ref="KJZ163:KKL163"/>
    <mergeCell ref="KKM163:KKY163"/>
    <mergeCell ref="KKZ163:KLL163"/>
    <mergeCell ref="KLM163:KLY163"/>
    <mergeCell ref="KLZ163:KML163"/>
    <mergeCell ref="KMM163:KMY163"/>
    <mergeCell ref="KMZ163:KNL163"/>
    <mergeCell ref="KNM163:KNY163"/>
    <mergeCell ref="KNZ163:KOL163"/>
    <mergeCell ref="KXM163:KXY163"/>
    <mergeCell ref="KXZ163:KYL163"/>
    <mergeCell ref="KYM163:KYY163"/>
    <mergeCell ref="KYZ163:KZL163"/>
    <mergeCell ref="KZM163:KZY163"/>
    <mergeCell ref="KZZ163:LAL163"/>
    <mergeCell ref="LAM163:LAY163"/>
    <mergeCell ref="LAZ163:LBL163"/>
    <mergeCell ref="LBM163:LBY163"/>
    <mergeCell ref="KSZ163:KTL163"/>
    <mergeCell ref="KTM163:KTY163"/>
    <mergeCell ref="KTZ163:KUL163"/>
    <mergeCell ref="KUM163:KUY163"/>
    <mergeCell ref="KUZ163:KVL163"/>
    <mergeCell ref="KVM163:KVY163"/>
    <mergeCell ref="KVZ163:KWL163"/>
    <mergeCell ref="KWM163:KWY163"/>
    <mergeCell ref="KWZ163:KXL163"/>
    <mergeCell ref="LGM163:LGY163"/>
    <mergeCell ref="LGZ163:LHL163"/>
    <mergeCell ref="LHM163:LHY163"/>
    <mergeCell ref="LHZ163:LIL163"/>
    <mergeCell ref="LIM163:LIY163"/>
    <mergeCell ref="LIZ163:LJL163"/>
    <mergeCell ref="LJM163:LJY163"/>
    <mergeCell ref="LJZ163:LKL163"/>
    <mergeCell ref="LKM163:LKY163"/>
    <mergeCell ref="LBZ163:LCL163"/>
    <mergeCell ref="LCM163:LCY163"/>
    <mergeCell ref="LCZ163:LDL163"/>
    <mergeCell ref="LDM163:LDY163"/>
    <mergeCell ref="LDZ163:LEL163"/>
    <mergeCell ref="LEM163:LEY163"/>
    <mergeCell ref="LEZ163:LFL163"/>
    <mergeCell ref="LFM163:LFY163"/>
    <mergeCell ref="LFZ163:LGL163"/>
    <mergeCell ref="LPM163:LPY163"/>
    <mergeCell ref="LPZ163:LQL163"/>
    <mergeCell ref="LQM163:LQY163"/>
    <mergeCell ref="LQZ163:LRL163"/>
    <mergeCell ref="LRM163:LRY163"/>
    <mergeCell ref="LRZ163:LSL163"/>
    <mergeCell ref="LSM163:LSY163"/>
    <mergeCell ref="LSZ163:LTL163"/>
    <mergeCell ref="LTM163:LTY163"/>
    <mergeCell ref="LKZ163:LLL163"/>
    <mergeCell ref="LLM163:LLY163"/>
    <mergeCell ref="LLZ163:LML163"/>
    <mergeCell ref="LMM163:LMY163"/>
    <mergeCell ref="LMZ163:LNL163"/>
    <mergeCell ref="LNM163:LNY163"/>
    <mergeCell ref="LNZ163:LOL163"/>
    <mergeCell ref="LOM163:LOY163"/>
    <mergeCell ref="LOZ163:LPL163"/>
    <mergeCell ref="LYM163:LYY163"/>
    <mergeCell ref="LYZ163:LZL163"/>
    <mergeCell ref="LZM163:LZY163"/>
    <mergeCell ref="LZZ163:MAL163"/>
    <mergeCell ref="MAM163:MAY163"/>
    <mergeCell ref="MAZ163:MBL163"/>
    <mergeCell ref="MBM163:MBY163"/>
    <mergeCell ref="MBZ163:MCL163"/>
    <mergeCell ref="MCM163:MCY163"/>
    <mergeCell ref="LTZ163:LUL163"/>
    <mergeCell ref="LUM163:LUY163"/>
    <mergeCell ref="LUZ163:LVL163"/>
    <mergeCell ref="LVM163:LVY163"/>
    <mergeCell ref="LVZ163:LWL163"/>
    <mergeCell ref="LWM163:LWY163"/>
    <mergeCell ref="LWZ163:LXL163"/>
    <mergeCell ref="LXM163:LXY163"/>
    <mergeCell ref="LXZ163:LYL163"/>
    <mergeCell ref="MHM163:MHY163"/>
    <mergeCell ref="MHZ163:MIL163"/>
    <mergeCell ref="MIM163:MIY163"/>
    <mergeCell ref="MIZ163:MJL163"/>
    <mergeCell ref="MJM163:MJY163"/>
    <mergeCell ref="MJZ163:MKL163"/>
    <mergeCell ref="MKM163:MKY163"/>
    <mergeCell ref="MKZ163:MLL163"/>
    <mergeCell ref="MLM163:MLY163"/>
    <mergeCell ref="MCZ163:MDL163"/>
    <mergeCell ref="MDM163:MDY163"/>
    <mergeCell ref="MDZ163:MEL163"/>
    <mergeCell ref="MEM163:MEY163"/>
    <mergeCell ref="MEZ163:MFL163"/>
    <mergeCell ref="MFM163:MFY163"/>
    <mergeCell ref="MFZ163:MGL163"/>
    <mergeCell ref="MGM163:MGY163"/>
    <mergeCell ref="MGZ163:MHL163"/>
    <mergeCell ref="MQM163:MQY163"/>
    <mergeCell ref="MQZ163:MRL163"/>
    <mergeCell ref="MRM163:MRY163"/>
    <mergeCell ref="MRZ163:MSL163"/>
    <mergeCell ref="MSM163:MSY163"/>
    <mergeCell ref="MSZ163:MTL163"/>
    <mergeCell ref="MTM163:MTY163"/>
    <mergeCell ref="MTZ163:MUL163"/>
    <mergeCell ref="MUM163:MUY163"/>
    <mergeCell ref="MLZ163:MML163"/>
    <mergeCell ref="MMM163:MMY163"/>
    <mergeCell ref="MMZ163:MNL163"/>
    <mergeCell ref="MNM163:MNY163"/>
    <mergeCell ref="MNZ163:MOL163"/>
    <mergeCell ref="MOM163:MOY163"/>
    <mergeCell ref="MOZ163:MPL163"/>
    <mergeCell ref="MPM163:MPY163"/>
    <mergeCell ref="MPZ163:MQL163"/>
    <mergeCell ref="MZM163:MZY163"/>
    <mergeCell ref="MZZ163:NAL163"/>
    <mergeCell ref="NAM163:NAY163"/>
    <mergeCell ref="NAZ163:NBL163"/>
    <mergeCell ref="NBM163:NBY163"/>
    <mergeCell ref="NBZ163:NCL163"/>
    <mergeCell ref="NCM163:NCY163"/>
    <mergeCell ref="NCZ163:NDL163"/>
    <mergeCell ref="NDM163:NDY163"/>
    <mergeCell ref="MUZ163:MVL163"/>
    <mergeCell ref="MVM163:MVY163"/>
    <mergeCell ref="MVZ163:MWL163"/>
    <mergeCell ref="MWM163:MWY163"/>
    <mergeCell ref="MWZ163:MXL163"/>
    <mergeCell ref="MXM163:MXY163"/>
    <mergeCell ref="MXZ163:MYL163"/>
    <mergeCell ref="MYM163:MYY163"/>
    <mergeCell ref="MYZ163:MZL163"/>
    <mergeCell ref="NIM163:NIY163"/>
    <mergeCell ref="NIZ163:NJL163"/>
    <mergeCell ref="NJM163:NJY163"/>
    <mergeCell ref="NJZ163:NKL163"/>
    <mergeCell ref="NKM163:NKY163"/>
    <mergeCell ref="NKZ163:NLL163"/>
    <mergeCell ref="NLM163:NLY163"/>
    <mergeCell ref="NLZ163:NML163"/>
    <mergeCell ref="NMM163:NMY163"/>
    <mergeCell ref="NDZ163:NEL163"/>
    <mergeCell ref="NEM163:NEY163"/>
    <mergeCell ref="NEZ163:NFL163"/>
    <mergeCell ref="NFM163:NFY163"/>
    <mergeCell ref="NFZ163:NGL163"/>
    <mergeCell ref="NGM163:NGY163"/>
    <mergeCell ref="NGZ163:NHL163"/>
    <mergeCell ref="NHM163:NHY163"/>
    <mergeCell ref="NHZ163:NIL163"/>
    <mergeCell ref="NRM163:NRY163"/>
    <mergeCell ref="NRZ163:NSL163"/>
    <mergeCell ref="NSM163:NSY163"/>
    <mergeCell ref="NSZ163:NTL163"/>
    <mergeCell ref="NTM163:NTY163"/>
    <mergeCell ref="NTZ163:NUL163"/>
    <mergeCell ref="NUM163:NUY163"/>
    <mergeCell ref="NUZ163:NVL163"/>
    <mergeCell ref="NVM163:NVY163"/>
    <mergeCell ref="NMZ163:NNL163"/>
    <mergeCell ref="NNM163:NNY163"/>
    <mergeCell ref="NNZ163:NOL163"/>
    <mergeCell ref="NOM163:NOY163"/>
    <mergeCell ref="NOZ163:NPL163"/>
    <mergeCell ref="NPM163:NPY163"/>
    <mergeCell ref="NPZ163:NQL163"/>
    <mergeCell ref="NQM163:NQY163"/>
    <mergeCell ref="NQZ163:NRL163"/>
    <mergeCell ref="OAM163:OAY163"/>
    <mergeCell ref="OAZ163:OBL163"/>
    <mergeCell ref="OBM163:OBY163"/>
    <mergeCell ref="OBZ163:OCL163"/>
    <mergeCell ref="OCM163:OCY163"/>
    <mergeCell ref="OCZ163:ODL163"/>
    <mergeCell ref="ODM163:ODY163"/>
    <mergeCell ref="ODZ163:OEL163"/>
    <mergeCell ref="OEM163:OEY163"/>
    <mergeCell ref="NVZ163:NWL163"/>
    <mergeCell ref="NWM163:NWY163"/>
    <mergeCell ref="NWZ163:NXL163"/>
    <mergeCell ref="NXM163:NXY163"/>
    <mergeCell ref="NXZ163:NYL163"/>
    <mergeCell ref="NYM163:NYY163"/>
    <mergeCell ref="NYZ163:NZL163"/>
    <mergeCell ref="NZM163:NZY163"/>
    <mergeCell ref="NZZ163:OAL163"/>
    <mergeCell ref="OJM163:OJY163"/>
    <mergeCell ref="OJZ163:OKL163"/>
    <mergeCell ref="OKM163:OKY163"/>
    <mergeCell ref="OKZ163:OLL163"/>
    <mergeCell ref="OLM163:OLY163"/>
    <mergeCell ref="OLZ163:OML163"/>
    <mergeCell ref="OMM163:OMY163"/>
    <mergeCell ref="OMZ163:ONL163"/>
    <mergeCell ref="ONM163:ONY163"/>
    <mergeCell ref="OEZ163:OFL163"/>
    <mergeCell ref="OFM163:OFY163"/>
    <mergeCell ref="OFZ163:OGL163"/>
    <mergeCell ref="OGM163:OGY163"/>
    <mergeCell ref="OGZ163:OHL163"/>
    <mergeCell ref="OHM163:OHY163"/>
    <mergeCell ref="OHZ163:OIL163"/>
    <mergeCell ref="OIM163:OIY163"/>
    <mergeCell ref="OIZ163:OJL163"/>
    <mergeCell ref="OSM163:OSY163"/>
    <mergeCell ref="OSZ163:OTL163"/>
    <mergeCell ref="OTM163:OTY163"/>
    <mergeCell ref="OTZ163:OUL163"/>
    <mergeCell ref="OUM163:OUY163"/>
    <mergeCell ref="OUZ163:OVL163"/>
    <mergeCell ref="OVM163:OVY163"/>
    <mergeCell ref="OVZ163:OWL163"/>
    <mergeCell ref="OWM163:OWY163"/>
    <mergeCell ref="ONZ163:OOL163"/>
    <mergeCell ref="OOM163:OOY163"/>
    <mergeCell ref="OOZ163:OPL163"/>
    <mergeCell ref="OPM163:OPY163"/>
    <mergeCell ref="OPZ163:OQL163"/>
    <mergeCell ref="OQM163:OQY163"/>
    <mergeCell ref="OQZ163:ORL163"/>
    <mergeCell ref="ORM163:ORY163"/>
    <mergeCell ref="ORZ163:OSL163"/>
    <mergeCell ref="PBM163:PBY163"/>
    <mergeCell ref="PBZ163:PCL163"/>
    <mergeCell ref="PCM163:PCY163"/>
    <mergeCell ref="PCZ163:PDL163"/>
    <mergeCell ref="PDM163:PDY163"/>
    <mergeCell ref="PDZ163:PEL163"/>
    <mergeCell ref="PEM163:PEY163"/>
    <mergeCell ref="PEZ163:PFL163"/>
    <mergeCell ref="PFM163:PFY163"/>
    <mergeCell ref="OWZ163:OXL163"/>
    <mergeCell ref="OXM163:OXY163"/>
    <mergeCell ref="OXZ163:OYL163"/>
    <mergeCell ref="OYM163:OYY163"/>
    <mergeCell ref="OYZ163:OZL163"/>
    <mergeCell ref="OZM163:OZY163"/>
    <mergeCell ref="OZZ163:PAL163"/>
    <mergeCell ref="PAM163:PAY163"/>
    <mergeCell ref="PAZ163:PBL163"/>
    <mergeCell ref="PKM163:PKY163"/>
    <mergeCell ref="PKZ163:PLL163"/>
    <mergeCell ref="PLM163:PLY163"/>
    <mergeCell ref="PLZ163:PML163"/>
    <mergeCell ref="PMM163:PMY163"/>
    <mergeCell ref="PMZ163:PNL163"/>
    <mergeCell ref="PNM163:PNY163"/>
    <mergeCell ref="PNZ163:POL163"/>
    <mergeCell ref="POM163:POY163"/>
    <mergeCell ref="PFZ163:PGL163"/>
    <mergeCell ref="PGM163:PGY163"/>
    <mergeCell ref="PGZ163:PHL163"/>
    <mergeCell ref="PHM163:PHY163"/>
    <mergeCell ref="PHZ163:PIL163"/>
    <mergeCell ref="PIM163:PIY163"/>
    <mergeCell ref="PIZ163:PJL163"/>
    <mergeCell ref="PJM163:PJY163"/>
    <mergeCell ref="PJZ163:PKL163"/>
    <mergeCell ref="PTM163:PTY163"/>
    <mergeCell ref="PTZ163:PUL163"/>
    <mergeCell ref="PUM163:PUY163"/>
    <mergeCell ref="PUZ163:PVL163"/>
    <mergeCell ref="PVM163:PVY163"/>
    <mergeCell ref="PVZ163:PWL163"/>
    <mergeCell ref="PWM163:PWY163"/>
    <mergeCell ref="PWZ163:PXL163"/>
    <mergeCell ref="PXM163:PXY163"/>
    <mergeCell ref="POZ163:PPL163"/>
    <mergeCell ref="PPM163:PPY163"/>
    <mergeCell ref="PPZ163:PQL163"/>
    <mergeCell ref="PQM163:PQY163"/>
    <mergeCell ref="PQZ163:PRL163"/>
    <mergeCell ref="PRM163:PRY163"/>
    <mergeCell ref="PRZ163:PSL163"/>
    <mergeCell ref="PSM163:PSY163"/>
    <mergeCell ref="PSZ163:PTL163"/>
    <mergeCell ref="QCM163:QCY163"/>
    <mergeCell ref="QCZ163:QDL163"/>
    <mergeCell ref="QDM163:QDY163"/>
    <mergeCell ref="QDZ163:QEL163"/>
    <mergeCell ref="QEM163:QEY163"/>
    <mergeCell ref="QEZ163:QFL163"/>
    <mergeCell ref="QFM163:QFY163"/>
    <mergeCell ref="QFZ163:QGL163"/>
    <mergeCell ref="QGM163:QGY163"/>
    <mergeCell ref="PXZ163:PYL163"/>
    <mergeCell ref="PYM163:PYY163"/>
    <mergeCell ref="PYZ163:PZL163"/>
    <mergeCell ref="PZM163:PZY163"/>
    <mergeCell ref="PZZ163:QAL163"/>
    <mergeCell ref="QAM163:QAY163"/>
    <mergeCell ref="QAZ163:QBL163"/>
    <mergeCell ref="QBM163:QBY163"/>
    <mergeCell ref="QBZ163:QCL163"/>
    <mergeCell ref="QLM163:QLY163"/>
    <mergeCell ref="QLZ163:QML163"/>
    <mergeCell ref="QMM163:QMY163"/>
    <mergeCell ref="QMZ163:QNL163"/>
    <mergeCell ref="QNM163:QNY163"/>
    <mergeCell ref="QNZ163:QOL163"/>
    <mergeCell ref="QOM163:QOY163"/>
    <mergeCell ref="QOZ163:QPL163"/>
    <mergeCell ref="QPM163:QPY163"/>
    <mergeCell ref="QGZ163:QHL163"/>
    <mergeCell ref="QHM163:QHY163"/>
    <mergeCell ref="QHZ163:QIL163"/>
    <mergeCell ref="QIM163:QIY163"/>
    <mergeCell ref="QIZ163:QJL163"/>
    <mergeCell ref="QJM163:QJY163"/>
    <mergeCell ref="QJZ163:QKL163"/>
    <mergeCell ref="QKM163:QKY163"/>
    <mergeCell ref="QKZ163:QLL163"/>
    <mergeCell ref="QUM163:QUY163"/>
    <mergeCell ref="QUZ163:QVL163"/>
    <mergeCell ref="QVM163:QVY163"/>
    <mergeCell ref="QVZ163:QWL163"/>
    <mergeCell ref="QWM163:QWY163"/>
    <mergeCell ref="QWZ163:QXL163"/>
    <mergeCell ref="QXM163:QXY163"/>
    <mergeCell ref="QXZ163:QYL163"/>
    <mergeCell ref="QYM163:QYY163"/>
    <mergeCell ref="QPZ163:QQL163"/>
    <mergeCell ref="QQM163:QQY163"/>
    <mergeCell ref="QQZ163:QRL163"/>
    <mergeCell ref="QRM163:QRY163"/>
    <mergeCell ref="QRZ163:QSL163"/>
    <mergeCell ref="QSM163:QSY163"/>
    <mergeCell ref="QSZ163:QTL163"/>
    <mergeCell ref="QTM163:QTY163"/>
    <mergeCell ref="QTZ163:QUL163"/>
    <mergeCell ref="RDM163:RDY163"/>
    <mergeCell ref="RDZ163:REL163"/>
    <mergeCell ref="REM163:REY163"/>
    <mergeCell ref="REZ163:RFL163"/>
    <mergeCell ref="RFM163:RFY163"/>
    <mergeCell ref="RFZ163:RGL163"/>
    <mergeCell ref="RGM163:RGY163"/>
    <mergeCell ref="RGZ163:RHL163"/>
    <mergeCell ref="RHM163:RHY163"/>
    <mergeCell ref="QYZ163:QZL163"/>
    <mergeCell ref="QZM163:QZY163"/>
    <mergeCell ref="QZZ163:RAL163"/>
    <mergeCell ref="RAM163:RAY163"/>
    <mergeCell ref="RAZ163:RBL163"/>
    <mergeCell ref="RBM163:RBY163"/>
    <mergeCell ref="RBZ163:RCL163"/>
    <mergeCell ref="RCM163:RCY163"/>
    <mergeCell ref="RCZ163:RDL163"/>
    <mergeCell ref="RMM163:RMY163"/>
    <mergeCell ref="RMZ163:RNL163"/>
    <mergeCell ref="RNM163:RNY163"/>
    <mergeCell ref="RNZ163:ROL163"/>
    <mergeCell ref="ROM163:ROY163"/>
    <mergeCell ref="ROZ163:RPL163"/>
    <mergeCell ref="RPM163:RPY163"/>
    <mergeCell ref="RPZ163:RQL163"/>
    <mergeCell ref="RQM163:RQY163"/>
    <mergeCell ref="RHZ163:RIL163"/>
    <mergeCell ref="RIM163:RIY163"/>
    <mergeCell ref="RIZ163:RJL163"/>
    <mergeCell ref="RJM163:RJY163"/>
    <mergeCell ref="RJZ163:RKL163"/>
    <mergeCell ref="RKM163:RKY163"/>
    <mergeCell ref="RKZ163:RLL163"/>
    <mergeCell ref="RLM163:RLY163"/>
    <mergeCell ref="RLZ163:RML163"/>
    <mergeCell ref="RVM163:RVY163"/>
    <mergeCell ref="RVZ163:RWL163"/>
    <mergeCell ref="RWM163:RWY163"/>
    <mergeCell ref="RWZ163:RXL163"/>
    <mergeCell ref="RXM163:RXY163"/>
    <mergeCell ref="RXZ163:RYL163"/>
    <mergeCell ref="RYM163:RYY163"/>
    <mergeCell ref="RYZ163:RZL163"/>
    <mergeCell ref="RZM163:RZY163"/>
    <mergeCell ref="RQZ163:RRL163"/>
    <mergeCell ref="RRM163:RRY163"/>
    <mergeCell ref="RRZ163:RSL163"/>
    <mergeCell ref="RSM163:RSY163"/>
    <mergeCell ref="RSZ163:RTL163"/>
    <mergeCell ref="RTM163:RTY163"/>
    <mergeCell ref="RTZ163:RUL163"/>
    <mergeCell ref="RUM163:RUY163"/>
    <mergeCell ref="RUZ163:RVL163"/>
    <mergeCell ref="SEM163:SEY163"/>
    <mergeCell ref="SEZ163:SFL163"/>
    <mergeCell ref="SFM163:SFY163"/>
    <mergeCell ref="SFZ163:SGL163"/>
    <mergeCell ref="SGM163:SGY163"/>
    <mergeCell ref="SGZ163:SHL163"/>
    <mergeCell ref="SHM163:SHY163"/>
    <mergeCell ref="SHZ163:SIL163"/>
    <mergeCell ref="SIM163:SIY163"/>
    <mergeCell ref="RZZ163:SAL163"/>
    <mergeCell ref="SAM163:SAY163"/>
    <mergeCell ref="SAZ163:SBL163"/>
    <mergeCell ref="SBM163:SBY163"/>
    <mergeCell ref="SBZ163:SCL163"/>
    <mergeCell ref="SCM163:SCY163"/>
    <mergeCell ref="SCZ163:SDL163"/>
    <mergeCell ref="SDM163:SDY163"/>
    <mergeCell ref="SDZ163:SEL163"/>
    <mergeCell ref="SNM163:SNY163"/>
    <mergeCell ref="SNZ163:SOL163"/>
    <mergeCell ref="SOM163:SOY163"/>
    <mergeCell ref="SOZ163:SPL163"/>
    <mergeCell ref="SPM163:SPY163"/>
    <mergeCell ref="SPZ163:SQL163"/>
    <mergeCell ref="SQM163:SQY163"/>
    <mergeCell ref="SQZ163:SRL163"/>
    <mergeCell ref="SRM163:SRY163"/>
    <mergeCell ref="SIZ163:SJL163"/>
    <mergeCell ref="SJM163:SJY163"/>
    <mergeCell ref="SJZ163:SKL163"/>
    <mergeCell ref="SKM163:SKY163"/>
    <mergeCell ref="SKZ163:SLL163"/>
    <mergeCell ref="SLM163:SLY163"/>
    <mergeCell ref="SLZ163:SML163"/>
    <mergeCell ref="SMM163:SMY163"/>
    <mergeCell ref="SMZ163:SNL163"/>
    <mergeCell ref="SWM163:SWY163"/>
    <mergeCell ref="SWZ163:SXL163"/>
    <mergeCell ref="SXM163:SXY163"/>
    <mergeCell ref="SXZ163:SYL163"/>
    <mergeCell ref="SYM163:SYY163"/>
    <mergeCell ref="SYZ163:SZL163"/>
    <mergeCell ref="SZM163:SZY163"/>
    <mergeCell ref="SZZ163:TAL163"/>
    <mergeCell ref="TAM163:TAY163"/>
    <mergeCell ref="SRZ163:SSL163"/>
    <mergeCell ref="SSM163:SSY163"/>
    <mergeCell ref="SSZ163:STL163"/>
    <mergeCell ref="STM163:STY163"/>
    <mergeCell ref="STZ163:SUL163"/>
    <mergeCell ref="SUM163:SUY163"/>
    <mergeCell ref="SUZ163:SVL163"/>
    <mergeCell ref="SVM163:SVY163"/>
    <mergeCell ref="SVZ163:SWL163"/>
    <mergeCell ref="TFM163:TFY163"/>
    <mergeCell ref="TFZ163:TGL163"/>
    <mergeCell ref="TGM163:TGY163"/>
    <mergeCell ref="TGZ163:THL163"/>
    <mergeCell ref="THM163:THY163"/>
    <mergeCell ref="THZ163:TIL163"/>
    <mergeCell ref="TIM163:TIY163"/>
    <mergeCell ref="TIZ163:TJL163"/>
    <mergeCell ref="TJM163:TJY163"/>
    <mergeCell ref="TAZ163:TBL163"/>
    <mergeCell ref="TBM163:TBY163"/>
    <mergeCell ref="TBZ163:TCL163"/>
    <mergeCell ref="TCM163:TCY163"/>
    <mergeCell ref="TCZ163:TDL163"/>
    <mergeCell ref="TDM163:TDY163"/>
    <mergeCell ref="TDZ163:TEL163"/>
    <mergeCell ref="TEM163:TEY163"/>
    <mergeCell ref="TEZ163:TFL163"/>
    <mergeCell ref="TOM163:TOY163"/>
    <mergeCell ref="TOZ163:TPL163"/>
    <mergeCell ref="TPM163:TPY163"/>
    <mergeCell ref="TPZ163:TQL163"/>
    <mergeCell ref="TQM163:TQY163"/>
    <mergeCell ref="TQZ163:TRL163"/>
    <mergeCell ref="TRM163:TRY163"/>
    <mergeCell ref="TRZ163:TSL163"/>
    <mergeCell ref="TSM163:TSY163"/>
    <mergeCell ref="TJZ163:TKL163"/>
    <mergeCell ref="TKM163:TKY163"/>
    <mergeCell ref="TKZ163:TLL163"/>
    <mergeCell ref="TLM163:TLY163"/>
    <mergeCell ref="TLZ163:TML163"/>
    <mergeCell ref="TMM163:TMY163"/>
    <mergeCell ref="TMZ163:TNL163"/>
    <mergeCell ref="TNM163:TNY163"/>
    <mergeCell ref="TNZ163:TOL163"/>
    <mergeCell ref="XDM163:XDY163"/>
    <mergeCell ref="XDZ163:XEL163"/>
    <mergeCell ref="XEM163:XEP163"/>
    <mergeCell ref="WVZ163:WWL163"/>
    <mergeCell ref="WWM163:WWY163"/>
    <mergeCell ref="WWZ163:WXL163"/>
    <mergeCell ref="WXM163:WXY163"/>
    <mergeCell ref="WXZ163:WYL163"/>
    <mergeCell ref="WYM163:WYY163"/>
    <mergeCell ref="WYZ163:WZL163"/>
    <mergeCell ref="WZM163:WZY163"/>
    <mergeCell ref="WZZ163:XAL163"/>
    <mergeCell ref="WRM163:WRY163"/>
    <mergeCell ref="WRZ163:WSL163"/>
    <mergeCell ref="WSM163:WSY163"/>
    <mergeCell ref="WSZ163:WTL163"/>
    <mergeCell ref="WTM163:WTY163"/>
    <mergeCell ref="WTZ163:WUL163"/>
    <mergeCell ref="WUM163:WUY163"/>
    <mergeCell ref="WUZ163:WVL163"/>
    <mergeCell ref="WVM163:WVY163"/>
    <mergeCell ref="XBM163:XBY163"/>
    <mergeCell ref="XBZ163:XCL163"/>
    <mergeCell ref="XCM163:XCY163"/>
    <mergeCell ref="WPZ163:WQL163"/>
    <mergeCell ref="WQM163:WQY163"/>
    <mergeCell ref="WQZ163:WRL163"/>
    <mergeCell ref="WIM163:WIY163"/>
    <mergeCell ref="WIZ163:WJL163"/>
    <mergeCell ref="WJM163:WJY163"/>
    <mergeCell ref="WJZ163:WKL163"/>
    <mergeCell ref="WKM163:WKY163"/>
    <mergeCell ref="WKZ163:WLL163"/>
    <mergeCell ref="WLM163:WLY163"/>
    <mergeCell ref="WLZ163:WML163"/>
    <mergeCell ref="WMM163:WMY163"/>
    <mergeCell ref="XCZ163:XDL163"/>
    <mergeCell ref="XAM163:XAY163"/>
    <mergeCell ref="XAZ163:XBL163"/>
    <mergeCell ref="WMZ163:WNL163"/>
    <mergeCell ref="WNM163:WNY163"/>
    <mergeCell ref="VXM163:VXY163"/>
    <mergeCell ref="VXZ163:VYL163"/>
    <mergeCell ref="VYM163:VYY163"/>
    <mergeCell ref="VYZ163:VZL163"/>
    <mergeCell ref="VQM163:VQY163"/>
    <mergeCell ref="VQZ163:VRL163"/>
    <mergeCell ref="VRM163:VRY163"/>
    <mergeCell ref="VRZ163:VSL163"/>
    <mergeCell ref="VSM163:VSY163"/>
    <mergeCell ref="VSZ163:VTL163"/>
    <mergeCell ref="VTM163:VTY163"/>
    <mergeCell ref="VTZ163:VUL163"/>
    <mergeCell ref="VUM163:VUY163"/>
    <mergeCell ref="WNZ163:WOL163"/>
    <mergeCell ref="WOM163:WOY163"/>
    <mergeCell ref="WOZ163:WPL163"/>
    <mergeCell ref="WPM163:WPY163"/>
    <mergeCell ref="VLZ163:VML163"/>
    <mergeCell ref="VMM163:VMY163"/>
    <mergeCell ref="VMZ163:VNL163"/>
    <mergeCell ref="VNM163:VNY163"/>
    <mergeCell ref="VNZ163:VOL163"/>
    <mergeCell ref="VOM163:VOY163"/>
    <mergeCell ref="WDZ163:WEL163"/>
    <mergeCell ref="WEM163:WEY163"/>
    <mergeCell ref="WEZ163:WFL163"/>
    <mergeCell ref="WFM163:WFY163"/>
    <mergeCell ref="WFZ163:WGL163"/>
    <mergeCell ref="WGM163:WGY163"/>
    <mergeCell ref="WGZ163:WHL163"/>
    <mergeCell ref="WHM163:WHY163"/>
    <mergeCell ref="WHZ163:WIL163"/>
    <mergeCell ref="VZM163:VZY163"/>
    <mergeCell ref="VZZ163:WAL163"/>
    <mergeCell ref="WAM163:WAY163"/>
    <mergeCell ref="WAZ163:WBL163"/>
    <mergeCell ref="WBM163:WBY163"/>
    <mergeCell ref="VOZ163:VPL163"/>
    <mergeCell ref="VPM163:VPY163"/>
    <mergeCell ref="VPZ163:VQL163"/>
    <mergeCell ref="WBZ163:WCL163"/>
    <mergeCell ref="WCM163:WCY163"/>
    <mergeCell ref="WCZ163:WDL163"/>
    <mergeCell ref="WDM163:WDY163"/>
    <mergeCell ref="VUZ163:VVL163"/>
    <mergeCell ref="VVM163:VVY163"/>
    <mergeCell ref="VVZ163:VWL163"/>
    <mergeCell ref="VWM163:VWY163"/>
    <mergeCell ref="VWZ163:VXL163"/>
    <mergeCell ref="VJZ163:VKL163"/>
    <mergeCell ref="VKM163:VKY163"/>
    <mergeCell ref="VKZ163:VLL163"/>
    <mergeCell ref="VLM163:VLY163"/>
    <mergeCell ref="VCZ163:VDL163"/>
    <mergeCell ref="VDM163:VDY163"/>
    <mergeCell ref="VDZ163:VEL163"/>
    <mergeCell ref="VEM163:VEY163"/>
    <mergeCell ref="VEZ163:VFL163"/>
    <mergeCell ref="A1:O1"/>
    <mergeCell ref="J33:K33"/>
    <mergeCell ref="A56:B56"/>
    <mergeCell ref="A57:B57"/>
    <mergeCell ref="A77:B77"/>
    <mergeCell ref="A24:C24"/>
    <mergeCell ref="A25:C25"/>
    <mergeCell ref="A26:C26"/>
    <mergeCell ref="A27:C27"/>
    <mergeCell ref="B6:E6"/>
    <mergeCell ref="G6:H6"/>
    <mergeCell ref="N48:O48"/>
    <mergeCell ref="N50:O50"/>
    <mergeCell ref="N51:O51"/>
    <mergeCell ref="A29:L29"/>
    <mergeCell ref="J34:K34"/>
    <mergeCell ref="G33:I33"/>
    <mergeCell ref="VFM163:VFY163"/>
    <mergeCell ref="VFZ163:VGL163"/>
    <mergeCell ref="VGM163:VGY163"/>
    <mergeCell ref="VGZ163:VHL163"/>
    <mergeCell ref="UYM163:UYY163"/>
    <mergeCell ref="UHM163:UHY163"/>
    <mergeCell ref="TSZ163:TTL163"/>
    <mergeCell ref="TTM163:TTY163"/>
    <mergeCell ref="TTZ163:TUL163"/>
    <mergeCell ref="TUM163:TUY163"/>
    <mergeCell ref="TUZ163:TVL163"/>
    <mergeCell ref="TVM163:TVY163"/>
    <mergeCell ref="TVZ163:TWL163"/>
    <mergeCell ref="VIZ163:VJL163"/>
    <mergeCell ref="VJM163:VJY163"/>
    <mergeCell ref="UYZ163:UZL163"/>
    <mergeCell ref="UZM163:UZY163"/>
    <mergeCell ref="UZZ163:VAL163"/>
    <mergeCell ref="VAM163:VAY163"/>
    <mergeCell ref="VAZ163:VBL163"/>
    <mergeCell ref="VBM163:VBY163"/>
    <mergeCell ref="VBZ163:VCL163"/>
    <mergeCell ref="VCM163:VCY163"/>
    <mergeCell ref="UTZ163:UUL163"/>
    <mergeCell ref="UUM163:UUY163"/>
    <mergeCell ref="UUZ163:UVL163"/>
    <mergeCell ref="UVM163:UVY163"/>
    <mergeCell ref="UVZ163:UWL163"/>
    <mergeCell ref="UWM163:UWY163"/>
    <mergeCell ref="UWZ163:UXL163"/>
    <mergeCell ref="UXM163:UXY163"/>
    <mergeCell ref="UXZ163:UYL163"/>
    <mergeCell ref="VIM163:VIY163"/>
    <mergeCell ref="TWM163:TWY163"/>
    <mergeCell ref="TWZ163:TXL163"/>
    <mergeCell ref="URM163:URY163"/>
    <mergeCell ref="URZ163:USL163"/>
    <mergeCell ref="USM163:USY163"/>
    <mergeCell ref="USZ163:UTL163"/>
    <mergeCell ref="UTM163:UTY163"/>
    <mergeCell ref="UKZ163:ULL163"/>
    <mergeCell ref="ULM163:ULY163"/>
    <mergeCell ref="ULZ163:UML163"/>
    <mergeCell ref="UMM163:UMY163"/>
    <mergeCell ref="UMZ163:UNL163"/>
    <mergeCell ref="UNM163:UNY163"/>
    <mergeCell ref="UNZ163:UOL163"/>
    <mergeCell ref="UOM163:UOY163"/>
    <mergeCell ref="UOZ163:UPL163"/>
    <mergeCell ref="UFM163:UFY163"/>
    <mergeCell ref="UFZ163:UGL163"/>
    <mergeCell ref="TXM163:TXY163"/>
    <mergeCell ref="TXZ163:TYL163"/>
    <mergeCell ref="TYM163:TYY163"/>
    <mergeCell ref="TYZ163:TZL163"/>
    <mergeCell ref="TZM163:TZY163"/>
    <mergeCell ref="TZZ163:UAL163"/>
    <mergeCell ref="UAM163:UAY163"/>
    <mergeCell ref="UAZ163:UBL163"/>
    <mergeCell ref="UBM163:UBY163"/>
    <mergeCell ref="J107:K107"/>
    <mergeCell ref="A91:H91"/>
    <mergeCell ref="N81:O82"/>
    <mergeCell ref="A87:H87"/>
    <mergeCell ref="A88:H88"/>
    <mergeCell ref="A89:H89"/>
    <mergeCell ref="VHM163:VHY163"/>
    <mergeCell ref="VHZ163:VIL163"/>
    <mergeCell ref="UGM163:UGY163"/>
    <mergeCell ref="UGZ163:UHL163"/>
    <mergeCell ref="UHZ163:UIL163"/>
    <mergeCell ref="UIM163:UIY163"/>
    <mergeCell ref="UIZ163:UJL163"/>
    <mergeCell ref="UJM163:UJY163"/>
    <mergeCell ref="UJZ163:UKL163"/>
    <mergeCell ref="UKM163:UKY163"/>
    <mergeCell ref="UBZ163:UCL163"/>
    <mergeCell ref="UCM163:UCY163"/>
    <mergeCell ref="UCZ163:UDL163"/>
    <mergeCell ref="UDM163:UDY163"/>
    <mergeCell ref="UDZ163:UEL163"/>
    <mergeCell ref="UEM163:UEY163"/>
    <mergeCell ref="UEZ163:UFL163"/>
    <mergeCell ref="A159:H159"/>
    <mergeCell ref="UPM163:UPY163"/>
    <mergeCell ref="UPZ163:UQL163"/>
    <mergeCell ref="A161:H161"/>
    <mergeCell ref="N159:O159"/>
    <mergeCell ref="J159:K159"/>
    <mergeCell ref="N161:O161"/>
    <mergeCell ref="UQM163:UQY163"/>
    <mergeCell ref="UQZ163:URL163"/>
    <mergeCell ref="L40:L41"/>
    <mergeCell ref="A37:O38"/>
    <mergeCell ref="A39:O39"/>
    <mergeCell ref="M35:O35"/>
    <mergeCell ref="M34:O34"/>
    <mergeCell ref="M33:O33"/>
    <mergeCell ref="M29:O29"/>
    <mergeCell ref="I167:K167"/>
    <mergeCell ref="A95:H95"/>
    <mergeCell ref="D96:H96"/>
    <mergeCell ref="A96:C96"/>
    <mergeCell ref="A97:C97"/>
    <mergeCell ref="D97:H97"/>
    <mergeCell ref="A98:C98"/>
    <mergeCell ref="D98:H98"/>
    <mergeCell ref="A99:C99"/>
    <mergeCell ref="D99:H99"/>
    <mergeCell ref="A100:C100"/>
    <mergeCell ref="D100:H100"/>
    <mergeCell ref="A101:C101"/>
    <mergeCell ref="D101:H101"/>
    <mergeCell ref="A102:C102"/>
    <mergeCell ref="D102:H102"/>
    <mergeCell ref="A103:C103"/>
    <mergeCell ref="D103:H103"/>
    <mergeCell ref="A146:H146"/>
    <mergeCell ref="J101:K101"/>
    <mergeCell ref="J102:K102"/>
    <mergeCell ref="J162:K162"/>
    <mergeCell ref="A162:H162"/>
    <mergeCell ref="D109:H109"/>
    <mergeCell ref="I116:K116"/>
    <mergeCell ref="A65:B65"/>
    <mergeCell ref="A66:B66"/>
    <mergeCell ref="D19:L19"/>
    <mergeCell ref="D20:L20"/>
    <mergeCell ref="D21:L21"/>
    <mergeCell ref="K17:L17"/>
    <mergeCell ref="D17:J17"/>
    <mergeCell ref="M19:O19"/>
    <mergeCell ref="A15:O16"/>
    <mergeCell ref="A18:C19"/>
    <mergeCell ref="D18:L18"/>
    <mergeCell ref="M20:O20"/>
    <mergeCell ref="M21:O21"/>
    <mergeCell ref="N40:O41"/>
    <mergeCell ref="M40:M41"/>
    <mergeCell ref="A67:B67"/>
    <mergeCell ref="A68:B68"/>
    <mergeCell ref="D61:H61"/>
    <mergeCell ref="D62:H62"/>
    <mergeCell ref="D63:H63"/>
    <mergeCell ref="D64:H64"/>
    <mergeCell ref="D65:H65"/>
    <mergeCell ref="D66:H66"/>
    <mergeCell ref="D67:H67"/>
    <mergeCell ref="C36:N36"/>
    <mergeCell ref="A49:B49"/>
    <mergeCell ref="M22:O22"/>
    <mergeCell ref="M23:O23"/>
    <mergeCell ref="M24:O24"/>
    <mergeCell ref="M25:O25"/>
    <mergeCell ref="M26:O26"/>
    <mergeCell ref="M27:O27"/>
    <mergeCell ref="I40:I41"/>
    <mergeCell ref="J40:K41"/>
    <mergeCell ref="K3:O3"/>
    <mergeCell ref="K4:L4"/>
    <mergeCell ref="K5:L5"/>
    <mergeCell ref="K6:L6"/>
    <mergeCell ref="K7:L7"/>
    <mergeCell ref="K8:L8"/>
    <mergeCell ref="K10:O10"/>
    <mergeCell ref="K9:L9"/>
    <mergeCell ref="N8:N9"/>
    <mergeCell ref="G7:H7"/>
    <mergeCell ref="G5:H5"/>
    <mergeCell ref="A61:B61"/>
    <mergeCell ref="A62:B62"/>
    <mergeCell ref="A63:B63"/>
    <mergeCell ref="A64:B64"/>
    <mergeCell ref="D22:L22"/>
    <mergeCell ref="D23:L23"/>
    <mergeCell ref="D24:L24"/>
    <mergeCell ref="D25:L25"/>
    <mergeCell ref="D26:L26"/>
    <mergeCell ref="D27:L27"/>
    <mergeCell ref="A48:B48"/>
    <mergeCell ref="J47:K47"/>
    <mergeCell ref="J43:K43"/>
    <mergeCell ref="A46:B46"/>
    <mergeCell ref="M30:O30"/>
    <mergeCell ref="A32:C32"/>
    <mergeCell ref="A31:C31"/>
    <mergeCell ref="G31:I31"/>
    <mergeCell ref="N47:O47"/>
  </mergeCells>
  <phoneticPr fontId="14" type="noConversion"/>
  <conditionalFormatting sqref="I5">
    <cfRule type="containsText" dxfId="92" priority="1" operator="containsText" text="Durée non admissible">
      <formula>NOT(ISERROR(SEARCH("Durée non admissible",I5)))</formula>
    </cfRule>
  </conditionalFormatting>
  <conditionalFormatting sqref="I162">
    <cfRule type="expression" dxfId="91" priority="116">
      <formula>I162+J162&lt;1-I5</formula>
    </cfRule>
  </conditionalFormatting>
  <conditionalFormatting sqref="J162:K162">
    <cfRule type="expression" dxfId="90" priority="117">
      <formula>J162+I162&lt;1-I5</formula>
    </cfRule>
  </conditionalFormatting>
  <conditionalFormatting sqref="K7">
    <cfRule type="expression" dxfId="89" priority="115">
      <formula>M7&gt;0.9</formula>
    </cfRule>
  </conditionalFormatting>
  <conditionalFormatting sqref="L163">
    <cfRule type="expression" dxfId="88" priority="113">
      <formula>$M$162&gt;$I$5</formula>
    </cfRule>
  </conditionalFormatting>
  <conditionalFormatting sqref="M5">
    <cfRule type="expression" dxfId="87" priority="2">
      <formula>$M$5&gt;$I$5</formula>
    </cfRule>
  </conditionalFormatting>
  <conditionalFormatting sqref="M8">
    <cfRule type="cellIs" dxfId="86" priority="4" operator="greaterThan">
      <formula>$I$5</formula>
    </cfRule>
  </conditionalFormatting>
  <conditionalFormatting sqref="M42:M58">
    <cfRule type="cellIs" dxfId="85" priority="39" operator="lessThan">
      <formula>-1</formula>
    </cfRule>
  </conditionalFormatting>
  <conditionalFormatting sqref="M60:M77">
    <cfRule type="cellIs" dxfId="84" priority="29" operator="lessThan">
      <formula>-1</formula>
    </cfRule>
  </conditionalFormatting>
  <conditionalFormatting sqref="M83:M91">
    <cfRule type="cellIs" dxfId="83" priority="28" operator="lessThan">
      <formula>-1</formula>
    </cfRule>
  </conditionalFormatting>
  <conditionalFormatting sqref="M97:M112">
    <cfRule type="cellIs" dxfId="82" priority="27" operator="lessThan">
      <formula>-1</formula>
    </cfRule>
  </conditionalFormatting>
  <conditionalFormatting sqref="M118:M133">
    <cfRule type="cellIs" dxfId="81" priority="26" operator="lessThan">
      <formula>-1</formula>
    </cfRule>
  </conditionalFormatting>
  <conditionalFormatting sqref="M139:M154">
    <cfRule type="cellIs" dxfId="80" priority="25" operator="lessThan">
      <formula>-1</formula>
    </cfRule>
  </conditionalFormatting>
  <conditionalFormatting sqref="M162">
    <cfRule type="expression" dxfId="79" priority="18" stopIfTrue="1">
      <formula>M162&gt;$I$5</formula>
    </cfRule>
  </conditionalFormatting>
  <conditionalFormatting sqref="O5">
    <cfRule type="expression" dxfId="78" priority="6">
      <formula>$O$5&gt;$I$5</formula>
    </cfRule>
  </conditionalFormatting>
  <conditionalFormatting sqref="P156:P162">
    <cfRule type="expression" dxfId="77" priority="17">
      <formula>$N$157&lt;&gt;$M$157+$L$157+$J$157+$I$157</formula>
    </cfRule>
  </conditionalFormatting>
  <hyperlinks>
    <hyperlink ref="H116" location="Barèmes!A1" display="Taux " xr:uid="{D7485266-4296-4594-939D-1C74EF632A5F}"/>
  </hyperlinks>
  <pageMargins left="0.25" right="0.25" top="0.75" bottom="0.75" header="0.3" footer="0.3"/>
  <pageSetup paperSize="120" scale="78" fitToHeight="0" orientation="landscape" horizontalDpi="1200" verticalDpi="1200" r:id="rId1"/>
  <ignoredErrors>
    <ignoredError sqref="H42 O92 M155 F42:F58 O42 M92 M113 K78 K113 K134 K155 H45:H58 N161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530CD2-3CAF-420A-9E0A-F2A6FBFBFB0B}">
          <x14:formula1>
            <xm:f>Source!$A$16:$A$18</xm:f>
          </x14:formula1>
          <xm:sqref>L31:L34 K79</xm:sqref>
        </x14:dataValidation>
        <x14:dataValidation type="list" allowBlank="1" showInputMessage="1" showErrorMessage="1" xr:uid="{FF9357E3-344E-4DC4-B515-6628A56FDCA7}">
          <x14:formula1>
            <xm:f>Source!$A$67:$A$69</xm:f>
          </x14:formula1>
          <xm:sqref>J31:J34</xm:sqref>
        </x14:dataValidation>
        <x14:dataValidation type="list" allowBlank="1" showInputMessage="1" showErrorMessage="1" xr:uid="{01C55C09-1DCB-48BD-9869-BCC31682DCB2}">
          <x14:formula1>
            <xm:f>Source!$A$40:$A$50</xm:f>
          </x14:formula1>
          <xm:sqref>J79</xm:sqref>
        </x14:dataValidation>
        <x14:dataValidation type="list" allowBlank="1" showInputMessage="1" showErrorMessage="1" xr:uid="{6A959C89-FB7F-47F4-BEB8-EAE789DE697E}">
          <x14:formula1>
            <xm:f>Source!$A$61:$A$64</xm:f>
          </x14:formula1>
          <xm:sqref>A31:C34</xm:sqref>
        </x14:dataValidation>
        <x14:dataValidation type="list" allowBlank="1" showInputMessage="1" showErrorMessage="1" xr:uid="{E681ED4D-602A-4F7E-914B-3BB665FDCED8}">
          <x14:formula1>
            <xm:f>Source!$A$21:$A$37</xm:f>
          </x14:formula1>
          <xm:sqref>C79 C42:C58</xm:sqref>
        </x14:dataValidation>
        <x14:dataValidation type="list" allowBlank="1" showInputMessage="1" showErrorMessage="1" xr:uid="{802EC397-6162-4239-886D-F489C56BD856}">
          <x14:formula1>
            <xm:f>Source!$B$24:$B$29</xm:f>
          </x14:formula1>
          <xm:sqref>C60:C77</xm:sqref>
        </x14:dataValidation>
        <x14:dataValidation type="list" allowBlank="1" showInputMessage="1" showErrorMessage="1" xr:uid="{9305A918-2F1C-4957-995A-B97742F4522C}">
          <x14:formula1>
            <xm:f>Source!$A$79:$A$82</xm:f>
          </x14:formula1>
          <xm:sqref>I3</xm:sqref>
        </x14:dataValidation>
        <x14:dataValidation type="list" allowBlank="1" showInputMessage="1" showErrorMessage="1" xr:uid="{CD3CB51C-153C-4B26-B7C5-A758B8D99562}">
          <x14:formula1>
            <xm:f>Source!$A$54:$A$56</xm:f>
          </x14:formula1>
          <xm:sqref>B6:E6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3645A-D0D7-41BF-9B2F-FE83A185BCE3}">
  <sheetPr codeName="Feuil12">
    <tabColor rgb="FF92D050"/>
    <pageSetUpPr fitToPage="1"/>
  </sheetPr>
  <dimension ref="A1:BA62"/>
  <sheetViews>
    <sheetView showGridLines="0" topLeftCell="A6" zoomScaleNormal="100" workbookViewId="0">
      <selection activeCell="P23" sqref="P23:P27"/>
    </sheetView>
  </sheetViews>
  <sheetFormatPr baseColWidth="10" defaultColWidth="11.453125" defaultRowHeight="15" customHeight="1"/>
  <cols>
    <col min="1" max="1" width="5.90625" customWidth="1"/>
    <col min="2" max="2" width="9.1796875" customWidth="1"/>
    <col min="3" max="3" width="40.54296875" customWidth="1"/>
    <col min="4" max="4" width="39" customWidth="1"/>
    <col min="5" max="5" width="13.54296875" customWidth="1"/>
    <col min="6" max="53" width="3.1796875" customWidth="1"/>
  </cols>
  <sheetData>
    <row r="1" spans="1:53" ht="52.25" customHeight="1"/>
    <row r="2" spans="1:53" s="57" customFormat="1" ht="15.5">
      <c r="A2" s="396" t="s">
        <v>231</v>
      </c>
      <c r="B2" s="396"/>
      <c r="C2" s="396"/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  <c r="X2" s="396"/>
      <c r="Y2" s="396"/>
      <c r="Z2" s="396"/>
      <c r="AA2" s="396"/>
      <c r="AB2" s="396"/>
      <c r="AC2" s="396"/>
      <c r="AD2" s="396"/>
      <c r="AE2" s="396"/>
      <c r="AF2" s="396"/>
      <c r="AG2" s="396"/>
      <c r="AH2" s="396"/>
      <c r="AI2" s="396"/>
      <c r="AJ2" s="396"/>
      <c r="AK2" s="396"/>
      <c r="AL2" s="396"/>
      <c r="AM2" s="396"/>
      <c r="AN2" s="396"/>
      <c r="AO2" s="396"/>
      <c r="AP2" s="396"/>
      <c r="AQ2" s="396"/>
      <c r="AR2" s="396"/>
      <c r="AS2" s="396"/>
      <c r="AT2" s="396"/>
      <c r="AU2" s="396"/>
      <c r="AV2" s="396"/>
      <c r="AW2" s="396"/>
      <c r="AX2" s="396"/>
      <c r="AY2" s="396"/>
      <c r="AZ2" s="396"/>
      <c r="BA2" s="396"/>
    </row>
    <row r="3" spans="1:53" ht="18.5">
      <c r="A3" s="2"/>
      <c r="B3" s="2"/>
    </row>
    <row r="4" spans="1:53" ht="21.5" customHeight="1">
      <c r="A4" s="21" t="s">
        <v>3</v>
      </c>
      <c r="B4" s="21"/>
      <c r="C4" s="397">
        <f>'Plan de financement-Projet'!B3</f>
        <v>0</v>
      </c>
      <c r="D4" s="397"/>
      <c r="E4" s="397"/>
      <c r="L4" s="365" t="s">
        <v>10</v>
      </c>
      <c r="M4" s="365"/>
      <c r="N4" s="365"/>
      <c r="O4" s="365"/>
      <c r="P4" s="397" t="str">
        <f>'Plan de financement-Projet'!B6</f>
        <v>Sous-volet 2.2 — Catégorie A : Projets de mise en oeuvre de plans d’action régionaux en agroenvironnement</v>
      </c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397"/>
      <c r="AB4" s="397"/>
      <c r="AC4" s="397"/>
      <c r="AD4" s="397"/>
      <c r="AE4" s="397"/>
      <c r="AF4" s="397"/>
      <c r="AG4" s="397"/>
      <c r="AH4" s="397"/>
      <c r="AI4" s="397"/>
      <c r="AJ4" s="397"/>
      <c r="AK4" s="397"/>
      <c r="AL4" s="397"/>
      <c r="AM4" s="397"/>
      <c r="AN4" s="397"/>
      <c r="AO4" s="397"/>
      <c r="AP4" s="397"/>
      <c r="AQ4" s="397"/>
      <c r="AR4" s="397"/>
      <c r="AS4" s="397"/>
      <c r="AT4" s="397"/>
      <c r="AU4" s="397"/>
      <c r="AV4" s="397"/>
      <c r="AW4" s="397"/>
      <c r="AX4" s="397"/>
      <c r="AY4" s="397"/>
      <c r="AZ4" s="397"/>
      <c r="BA4" s="397"/>
    </row>
    <row r="5" spans="1:53" ht="21.75" customHeight="1">
      <c r="A5" s="55"/>
      <c r="B5" s="55"/>
      <c r="C5" s="397"/>
      <c r="D5" s="397"/>
      <c r="E5" s="397"/>
      <c r="L5" s="365"/>
      <c r="M5" s="365"/>
      <c r="N5" s="365"/>
      <c r="O5" s="365"/>
      <c r="P5" s="397"/>
      <c r="Q5" s="397"/>
      <c r="R5" s="397"/>
      <c r="S5" s="397"/>
      <c r="T5" s="397"/>
      <c r="U5" s="397"/>
      <c r="V5" s="397"/>
      <c r="W5" s="397"/>
      <c r="X5" s="397"/>
      <c r="Y5" s="397"/>
      <c r="Z5" s="397"/>
      <c r="AA5" s="397"/>
      <c r="AB5" s="397"/>
      <c r="AC5" s="397"/>
      <c r="AD5" s="397"/>
      <c r="AE5" s="397"/>
      <c r="AF5" s="397"/>
      <c r="AG5" s="397"/>
      <c r="AH5" s="397"/>
      <c r="AI5" s="397"/>
      <c r="AJ5" s="397"/>
      <c r="AK5" s="397"/>
      <c r="AL5" s="397"/>
      <c r="AM5" s="397"/>
      <c r="AN5" s="397"/>
      <c r="AO5" s="397"/>
      <c r="AP5" s="397"/>
      <c r="AQ5" s="397"/>
      <c r="AR5" s="397"/>
      <c r="AS5" s="397"/>
      <c r="AT5" s="397"/>
      <c r="AU5" s="397"/>
      <c r="AV5" s="397"/>
      <c r="AW5" s="397"/>
      <c r="AX5" s="397"/>
      <c r="AY5" s="397"/>
      <c r="AZ5" s="397"/>
      <c r="BA5" s="397"/>
    </row>
    <row r="6" spans="1:53" ht="32.25" customHeight="1">
      <c r="A6" s="21" t="s">
        <v>8</v>
      </c>
      <c r="B6" s="21"/>
      <c r="C6" s="397">
        <f>'Plan de financement-Projet'!B5</f>
        <v>0</v>
      </c>
      <c r="D6" s="397"/>
      <c r="E6" s="397"/>
    </row>
    <row r="7" spans="1:53" ht="36.75" customHeight="1">
      <c r="A7" s="56"/>
      <c r="B7" s="55"/>
      <c r="C7" s="397"/>
      <c r="D7" s="397"/>
      <c r="E7" s="397"/>
      <c r="L7" s="406" t="s">
        <v>53</v>
      </c>
      <c r="M7" s="406"/>
      <c r="N7" s="406"/>
      <c r="O7" s="406"/>
      <c r="P7" s="403" t="str">
        <f>'Plan de financement-Projet'!I3</f>
        <v>(À sélectionner)</v>
      </c>
      <c r="Q7" s="404"/>
      <c r="R7" s="404"/>
      <c r="S7" s="404"/>
      <c r="T7" s="404"/>
      <c r="U7" s="404"/>
      <c r="V7" s="405"/>
    </row>
    <row r="8" spans="1:53" ht="14.5">
      <c r="A8" s="20"/>
    </row>
    <row r="9" spans="1:53" ht="21" customHeight="1">
      <c r="A9" s="29"/>
    </row>
    <row r="10" spans="1:53" ht="14.75" customHeight="1">
      <c r="A10" s="398" t="s">
        <v>54</v>
      </c>
      <c r="B10" s="398"/>
      <c r="C10" s="398"/>
      <c r="D10" s="402" t="s">
        <v>55</v>
      </c>
      <c r="E10" s="398" t="s">
        <v>154</v>
      </c>
      <c r="F10" s="407"/>
      <c r="G10" s="407"/>
      <c r="H10" s="407"/>
      <c r="I10" s="407"/>
      <c r="J10" s="407"/>
      <c r="K10" s="407"/>
      <c r="L10" s="407"/>
      <c r="M10" s="407"/>
      <c r="N10" s="407"/>
      <c r="O10" s="407"/>
      <c r="P10" s="407"/>
      <c r="Q10" s="407"/>
      <c r="R10" s="407"/>
      <c r="S10" s="407"/>
      <c r="T10" s="407"/>
      <c r="U10" s="407"/>
      <c r="V10" s="407"/>
      <c r="W10" s="407"/>
      <c r="X10" s="407"/>
      <c r="Y10" s="407"/>
      <c r="Z10" s="407"/>
      <c r="AA10" s="407"/>
      <c r="AB10" s="407"/>
      <c r="AC10" s="407"/>
      <c r="AD10" s="407"/>
      <c r="AE10" s="407"/>
      <c r="AF10" s="407"/>
      <c r="AG10" s="407"/>
      <c r="AH10" s="407"/>
      <c r="AI10" s="407"/>
      <c r="AJ10" s="407"/>
      <c r="AK10" s="407"/>
      <c r="AL10" s="407"/>
      <c r="AM10" s="407"/>
      <c r="AN10" s="407"/>
      <c r="AO10" s="407"/>
      <c r="AP10" s="407"/>
      <c r="AQ10" s="407"/>
      <c r="AR10" s="407"/>
      <c r="AS10" s="407"/>
      <c r="AT10" s="407"/>
      <c r="AU10" s="407"/>
      <c r="AV10" s="407"/>
      <c r="AW10" s="407"/>
      <c r="AX10" s="407"/>
      <c r="AY10" s="407"/>
      <c r="AZ10" s="407"/>
      <c r="BA10" s="402"/>
    </row>
    <row r="11" spans="1:53" ht="14.75" customHeight="1">
      <c r="A11" s="398"/>
      <c r="B11" s="398"/>
      <c r="C11" s="398"/>
      <c r="D11" s="402"/>
      <c r="E11" s="398"/>
      <c r="F11" s="399" t="s">
        <v>56</v>
      </c>
      <c r="G11" s="400"/>
      <c r="H11" s="400"/>
      <c r="I11" s="400"/>
      <c r="J11" s="400"/>
      <c r="K11" s="400"/>
      <c r="L11" s="400"/>
      <c r="M11" s="400"/>
      <c r="N11" s="400"/>
      <c r="O11" s="400"/>
      <c r="P11" s="400"/>
      <c r="Q11" s="401"/>
      <c r="R11" s="399" t="s">
        <v>57</v>
      </c>
      <c r="S11" s="400"/>
      <c r="T11" s="400"/>
      <c r="U11" s="400"/>
      <c r="V11" s="400"/>
      <c r="W11" s="400"/>
      <c r="X11" s="400"/>
      <c r="Y11" s="400"/>
      <c r="Z11" s="400"/>
      <c r="AA11" s="400"/>
      <c r="AB11" s="400"/>
      <c r="AC11" s="401"/>
      <c r="AD11" s="399" t="s">
        <v>249</v>
      </c>
      <c r="AE11" s="400"/>
      <c r="AF11" s="400"/>
      <c r="AG11" s="400"/>
      <c r="AH11" s="400"/>
      <c r="AI11" s="400"/>
      <c r="AJ11" s="400"/>
      <c r="AK11" s="400"/>
      <c r="AL11" s="400"/>
      <c r="AM11" s="400"/>
      <c r="AN11" s="400"/>
      <c r="AO11" s="401"/>
      <c r="AP11" s="399" t="s">
        <v>250</v>
      </c>
      <c r="AQ11" s="400"/>
      <c r="AR11" s="400"/>
      <c r="AS11" s="400"/>
      <c r="AT11" s="400"/>
      <c r="AU11" s="400"/>
      <c r="AV11" s="400"/>
      <c r="AW11" s="400"/>
      <c r="AX11" s="400"/>
      <c r="AY11" s="400"/>
      <c r="AZ11" s="400"/>
      <c r="BA11" s="401"/>
    </row>
    <row r="12" spans="1:53" ht="32.75" customHeight="1">
      <c r="A12" s="398"/>
      <c r="B12" s="398"/>
      <c r="C12" s="398"/>
      <c r="D12" s="402"/>
      <c r="E12" s="398"/>
      <c r="F12" s="100" t="s">
        <v>58</v>
      </c>
      <c r="G12" s="100" t="s">
        <v>59</v>
      </c>
      <c r="H12" s="100" t="s">
        <v>60</v>
      </c>
      <c r="I12" s="100" t="s">
        <v>61</v>
      </c>
      <c r="J12" s="100" t="s">
        <v>62</v>
      </c>
      <c r="K12" s="100" t="s">
        <v>63</v>
      </c>
      <c r="L12" s="100" t="s">
        <v>64</v>
      </c>
      <c r="M12" s="100" t="s">
        <v>65</v>
      </c>
      <c r="N12" s="100" t="s">
        <v>66</v>
      </c>
      <c r="O12" s="100" t="s">
        <v>67</v>
      </c>
      <c r="P12" s="100" t="s">
        <v>153</v>
      </c>
      <c r="Q12" s="100" t="s">
        <v>68</v>
      </c>
      <c r="R12" s="100" t="s">
        <v>58</v>
      </c>
      <c r="S12" s="100" t="s">
        <v>59</v>
      </c>
      <c r="T12" s="100" t="s">
        <v>60</v>
      </c>
      <c r="U12" s="100" t="s">
        <v>61</v>
      </c>
      <c r="V12" s="100" t="s">
        <v>62</v>
      </c>
      <c r="W12" s="100" t="s">
        <v>63</v>
      </c>
      <c r="X12" s="100" t="s">
        <v>64</v>
      </c>
      <c r="Y12" s="100" t="s">
        <v>65</v>
      </c>
      <c r="Z12" s="100" t="s">
        <v>66</v>
      </c>
      <c r="AA12" s="100" t="s">
        <v>67</v>
      </c>
      <c r="AB12" s="100" t="s">
        <v>153</v>
      </c>
      <c r="AC12" s="100" t="s">
        <v>68</v>
      </c>
      <c r="AD12" s="100" t="s">
        <v>58</v>
      </c>
      <c r="AE12" s="100" t="s">
        <v>59</v>
      </c>
      <c r="AF12" s="100" t="s">
        <v>60</v>
      </c>
      <c r="AG12" s="100" t="s">
        <v>61</v>
      </c>
      <c r="AH12" s="100" t="s">
        <v>62</v>
      </c>
      <c r="AI12" s="100" t="s">
        <v>63</v>
      </c>
      <c r="AJ12" s="100" t="s">
        <v>64</v>
      </c>
      <c r="AK12" s="100" t="s">
        <v>65</v>
      </c>
      <c r="AL12" s="100" t="s">
        <v>66</v>
      </c>
      <c r="AM12" s="100" t="s">
        <v>67</v>
      </c>
      <c r="AN12" s="100" t="s">
        <v>153</v>
      </c>
      <c r="AO12" s="100" t="s">
        <v>68</v>
      </c>
      <c r="AP12" s="100" t="s">
        <v>58</v>
      </c>
      <c r="AQ12" s="100" t="s">
        <v>59</v>
      </c>
      <c r="AR12" s="100" t="s">
        <v>60</v>
      </c>
      <c r="AS12" s="100" t="s">
        <v>61</v>
      </c>
      <c r="AT12" s="100" t="s">
        <v>62</v>
      </c>
      <c r="AU12" s="100" t="s">
        <v>63</v>
      </c>
      <c r="AV12" s="100" t="s">
        <v>64</v>
      </c>
      <c r="AW12" s="100" t="s">
        <v>65</v>
      </c>
      <c r="AX12" s="100" t="s">
        <v>66</v>
      </c>
      <c r="AY12" s="100" t="s">
        <v>67</v>
      </c>
      <c r="AZ12" s="100" t="s">
        <v>153</v>
      </c>
      <c r="BA12" s="160" t="s">
        <v>68</v>
      </c>
    </row>
    <row r="13" spans="1:53" ht="15.5" customHeight="1">
      <c r="A13" s="390">
        <v>1</v>
      </c>
      <c r="B13" s="392"/>
      <c r="C13" s="392"/>
      <c r="D13" s="232"/>
      <c r="E13" s="237"/>
      <c r="F13" s="384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7"/>
      <c r="W13" s="387"/>
      <c r="X13" s="387"/>
      <c r="Y13" s="387"/>
      <c r="Z13" s="387"/>
      <c r="AA13" s="387"/>
      <c r="AB13" s="387"/>
      <c r="AC13" s="387"/>
      <c r="AD13" s="387"/>
      <c r="AE13" s="387"/>
      <c r="AF13" s="387"/>
      <c r="AG13" s="387"/>
      <c r="AH13" s="387"/>
      <c r="AI13" s="387"/>
      <c r="AJ13" s="387"/>
      <c r="AK13" s="387"/>
      <c r="AL13" s="387"/>
      <c r="AM13" s="387"/>
      <c r="AN13" s="387"/>
      <c r="AO13" s="387"/>
      <c r="AP13" s="387"/>
      <c r="AQ13" s="387"/>
      <c r="AR13" s="387"/>
      <c r="AS13" s="387"/>
      <c r="AT13" s="387"/>
      <c r="AU13" s="387"/>
      <c r="AV13" s="387"/>
      <c r="AW13" s="387"/>
      <c r="AX13" s="387"/>
      <c r="AY13" s="387"/>
      <c r="AZ13" s="387"/>
      <c r="BA13" s="387"/>
    </row>
    <row r="14" spans="1:53" ht="15.5" customHeight="1">
      <c r="A14" s="390"/>
      <c r="B14" s="392"/>
      <c r="C14" s="392"/>
      <c r="D14" s="233"/>
      <c r="E14" s="238"/>
      <c r="F14" s="385"/>
      <c r="G14" s="388"/>
      <c r="H14" s="388"/>
      <c r="I14" s="388"/>
      <c r="J14" s="388"/>
      <c r="K14" s="388"/>
      <c r="L14" s="388"/>
      <c r="M14" s="388"/>
      <c r="N14" s="388"/>
      <c r="O14" s="388"/>
      <c r="P14" s="388"/>
      <c r="Q14" s="388"/>
      <c r="R14" s="388"/>
      <c r="S14" s="388"/>
      <c r="T14" s="388"/>
      <c r="U14" s="388"/>
      <c r="V14" s="388"/>
      <c r="W14" s="388"/>
      <c r="X14" s="388"/>
      <c r="Y14" s="388"/>
      <c r="Z14" s="388"/>
      <c r="AA14" s="388"/>
      <c r="AB14" s="388"/>
      <c r="AC14" s="388"/>
      <c r="AD14" s="388"/>
      <c r="AE14" s="388"/>
      <c r="AF14" s="388"/>
      <c r="AG14" s="388"/>
      <c r="AH14" s="388"/>
      <c r="AI14" s="388"/>
      <c r="AJ14" s="388"/>
      <c r="AK14" s="388"/>
      <c r="AL14" s="388"/>
      <c r="AM14" s="388"/>
      <c r="AN14" s="388"/>
      <c r="AO14" s="388"/>
      <c r="AP14" s="388"/>
      <c r="AQ14" s="388"/>
      <c r="AR14" s="388"/>
      <c r="AS14" s="388"/>
      <c r="AT14" s="388"/>
      <c r="AU14" s="388"/>
      <c r="AV14" s="388"/>
      <c r="AW14" s="388"/>
      <c r="AX14" s="388"/>
      <c r="AY14" s="388"/>
      <c r="AZ14" s="388"/>
      <c r="BA14" s="388"/>
    </row>
    <row r="15" spans="1:53" ht="15.5" customHeight="1">
      <c r="A15" s="390"/>
      <c r="B15" s="392"/>
      <c r="C15" s="392"/>
      <c r="D15" s="233"/>
      <c r="E15" s="238"/>
      <c r="F15" s="385"/>
      <c r="G15" s="388"/>
      <c r="H15" s="388"/>
      <c r="I15" s="388"/>
      <c r="J15" s="388"/>
      <c r="K15" s="388"/>
      <c r="L15" s="388"/>
      <c r="M15" s="388"/>
      <c r="N15" s="388"/>
      <c r="O15" s="388"/>
      <c r="P15" s="388"/>
      <c r="Q15" s="388"/>
      <c r="R15" s="388"/>
      <c r="S15" s="388"/>
      <c r="T15" s="388"/>
      <c r="U15" s="388"/>
      <c r="V15" s="388"/>
      <c r="W15" s="388"/>
      <c r="X15" s="388"/>
      <c r="Y15" s="388"/>
      <c r="Z15" s="388"/>
      <c r="AA15" s="388"/>
      <c r="AB15" s="388"/>
      <c r="AC15" s="388"/>
      <c r="AD15" s="388"/>
      <c r="AE15" s="388"/>
      <c r="AF15" s="388"/>
      <c r="AG15" s="388"/>
      <c r="AH15" s="388"/>
      <c r="AI15" s="388"/>
      <c r="AJ15" s="388"/>
      <c r="AK15" s="388"/>
      <c r="AL15" s="388"/>
      <c r="AM15" s="388"/>
      <c r="AN15" s="388"/>
      <c r="AO15" s="388"/>
      <c r="AP15" s="388"/>
      <c r="AQ15" s="388"/>
      <c r="AR15" s="388"/>
      <c r="AS15" s="388"/>
      <c r="AT15" s="388"/>
      <c r="AU15" s="388"/>
      <c r="AV15" s="388"/>
      <c r="AW15" s="388"/>
      <c r="AX15" s="388"/>
      <c r="AY15" s="388"/>
      <c r="AZ15" s="388"/>
      <c r="BA15" s="388"/>
    </row>
    <row r="16" spans="1:53" ht="15.5" customHeight="1">
      <c r="A16" s="390"/>
      <c r="B16" s="392"/>
      <c r="C16" s="392"/>
      <c r="D16" s="233"/>
      <c r="E16" s="238"/>
      <c r="F16" s="385"/>
      <c r="G16" s="388"/>
      <c r="H16" s="388"/>
      <c r="I16" s="388"/>
      <c r="J16" s="388"/>
      <c r="K16" s="388"/>
      <c r="L16" s="388"/>
      <c r="M16" s="388"/>
      <c r="N16" s="388"/>
      <c r="O16" s="388"/>
      <c r="P16" s="388"/>
      <c r="Q16" s="388"/>
      <c r="R16" s="388"/>
      <c r="S16" s="388"/>
      <c r="T16" s="388"/>
      <c r="U16" s="388"/>
      <c r="V16" s="388"/>
      <c r="W16" s="388"/>
      <c r="X16" s="388"/>
      <c r="Y16" s="388"/>
      <c r="Z16" s="388"/>
      <c r="AA16" s="388"/>
      <c r="AB16" s="388"/>
      <c r="AC16" s="388"/>
      <c r="AD16" s="388"/>
      <c r="AE16" s="388"/>
      <c r="AF16" s="388"/>
      <c r="AG16" s="388"/>
      <c r="AH16" s="388"/>
      <c r="AI16" s="388"/>
      <c r="AJ16" s="388"/>
      <c r="AK16" s="388"/>
      <c r="AL16" s="388"/>
      <c r="AM16" s="388"/>
      <c r="AN16" s="388"/>
      <c r="AO16" s="388"/>
      <c r="AP16" s="388"/>
      <c r="AQ16" s="388"/>
      <c r="AR16" s="388"/>
      <c r="AS16" s="388"/>
      <c r="AT16" s="388"/>
      <c r="AU16" s="388"/>
      <c r="AV16" s="388"/>
      <c r="AW16" s="388"/>
      <c r="AX16" s="388"/>
      <c r="AY16" s="388"/>
      <c r="AZ16" s="388"/>
      <c r="BA16" s="388"/>
    </row>
    <row r="17" spans="1:53" ht="15.5" customHeight="1">
      <c r="A17" s="390"/>
      <c r="B17" s="392"/>
      <c r="C17" s="392"/>
      <c r="D17" s="233"/>
      <c r="E17" s="238"/>
      <c r="F17" s="395"/>
      <c r="G17" s="394"/>
      <c r="H17" s="394"/>
      <c r="I17" s="394"/>
      <c r="J17" s="394"/>
      <c r="K17" s="394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4"/>
      <c r="AA17" s="394"/>
      <c r="AB17" s="394"/>
      <c r="AC17" s="394"/>
      <c r="AD17" s="394"/>
      <c r="AE17" s="394"/>
      <c r="AF17" s="394"/>
      <c r="AG17" s="394"/>
      <c r="AH17" s="394"/>
      <c r="AI17" s="394"/>
      <c r="AJ17" s="394"/>
      <c r="AK17" s="394"/>
      <c r="AL17" s="394"/>
      <c r="AM17" s="394"/>
      <c r="AN17" s="394"/>
      <c r="AO17" s="394"/>
      <c r="AP17" s="394"/>
      <c r="AQ17" s="394"/>
      <c r="AR17" s="394"/>
      <c r="AS17" s="394"/>
      <c r="AT17" s="394"/>
      <c r="AU17" s="394"/>
      <c r="AV17" s="394"/>
      <c r="AW17" s="394"/>
      <c r="AX17" s="394"/>
      <c r="AY17" s="394"/>
      <c r="AZ17" s="394"/>
      <c r="BA17" s="394"/>
    </row>
    <row r="18" spans="1:53" ht="15.5" customHeight="1">
      <c r="A18" s="390">
        <v>2</v>
      </c>
      <c r="B18" s="392"/>
      <c r="C18" s="392"/>
      <c r="D18" s="232"/>
      <c r="E18" s="237"/>
      <c r="F18" s="384"/>
      <c r="G18" s="387"/>
      <c r="H18" s="387"/>
      <c r="I18" s="387"/>
      <c r="J18" s="387"/>
      <c r="K18" s="387"/>
      <c r="L18" s="387"/>
      <c r="M18" s="387"/>
      <c r="N18" s="387"/>
      <c r="O18" s="387"/>
      <c r="P18" s="387"/>
      <c r="Q18" s="387"/>
      <c r="R18" s="387"/>
      <c r="S18" s="387"/>
      <c r="T18" s="387"/>
      <c r="U18" s="387"/>
      <c r="V18" s="387"/>
      <c r="W18" s="387"/>
      <c r="X18" s="387"/>
      <c r="Y18" s="387"/>
      <c r="Z18" s="387"/>
      <c r="AA18" s="387"/>
      <c r="AB18" s="387"/>
      <c r="AC18" s="387"/>
      <c r="AD18" s="387"/>
      <c r="AE18" s="387"/>
      <c r="AF18" s="387"/>
      <c r="AG18" s="387"/>
      <c r="AH18" s="387"/>
      <c r="AI18" s="387"/>
      <c r="AJ18" s="387"/>
      <c r="AK18" s="387"/>
      <c r="AL18" s="387"/>
      <c r="AM18" s="387"/>
      <c r="AN18" s="387"/>
      <c r="AO18" s="387"/>
      <c r="AP18" s="387"/>
      <c r="AQ18" s="387"/>
      <c r="AR18" s="387"/>
      <c r="AS18" s="387"/>
      <c r="AT18" s="387"/>
      <c r="AU18" s="387"/>
      <c r="AV18" s="387"/>
      <c r="AW18" s="387"/>
      <c r="AX18" s="387"/>
      <c r="AY18" s="387"/>
      <c r="AZ18" s="387"/>
      <c r="BA18" s="387"/>
    </row>
    <row r="19" spans="1:53" ht="15.5" customHeight="1">
      <c r="A19" s="390"/>
      <c r="B19" s="392"/>
      <c r="C19" s="392"/>
      <c r="D19" s="233"/>
      <c r="E19" s="238"/>
      <c r="F19" s="385"/>
      <c r="G19" s="388"/>
      <c r="H19" s="388"/>
      <c r="I19" s="388"/>
      <c r="J19" s="388"/>
      <c r="K19" s="388"/>
      <c r="L19" s="388"/>
      <c r="M19" s="388"/>
      <c r="N19" s="388"/>
      <c r="O19" s="388"/>
      <c r="P19" s="388"/>
      <c r="Q19" s="388"/>
      <c r="R19" s="388"/>
      <c r="S19" s="388"/>
      <c r="T19" s="388"/>
      <c r="U19" s="388"/>
      <c r="V19" s="388"/>
      <c r="W19" s="388"/>
      <c r="X19" s="388"/>
      <c r="Y19" s="388"/>
      <c r="Z19" s="388"/>
      <c r="AA19" s="388"/>
      <c r="AB19" s="388"/>
      <c r="AC19" s="388"/>
      <c r="AD19" s="388"/>
      <c r="AE19" s="388"/>
      <c r="AF19" s="388"/>
      <c r="AG19" s="388"/>
      <c r="AH19" s="388"/>
      <c r="AI19" s="388"/>
      <c r="AJ19" s="388"/>
      <c r="AK19" s="388"/>
      <c r="AL19" s="388"/>
      <c r="AM19" s="388"/>
      <c r="AN19" s="388"/>
      <c r="AO19" s="388"/>
      <c r="AP19" s="388"/>
      <c r="AQ19" s="388"/>
      <c r="AR19" s="388"/>
      <c r="AS19" s="388"/>
      <c r="AT19" s="388"/>
      <c r="AU19" s="388"/>
      <c r="AV19" s="388"/>
      <c r="AW19" s="388"/>
      <c r="AX19" s="388"/>
      <c r="AY19" s="388"/>
      <c r="AZ19" s="388"/>
      <c r="BA19" s="388"/>
    </row>
    <row r="20" spans="1:53" ht="15.5" customHeight="1">
      <c r="A20" s="390"/>
      <c r="B20" s="392"/>
      <c r="C20" s="392"/>
      <c r="D20" s="233"/>
      <c r="E20" s="238"/>
      <c r="F20" s="385"/>
      <c r="G20" s="388"/>
      <c r="H20" s="388"/>
      <c r="I20" s="388"/>
      <c r="J20" s="388"/>
      <c r="K20" s="388"/>
      <c r="L20" s="388"/>
      <c r="M20" s="388"/>
      <c r="N20" s="388"/>
      <c r="O20" s="388"/>
      <c r="P20" s="388"/>
      <c r="Q20" s="388"/>
      <c r="R20" s="388"/>
      <c r="S20" s="388"/>
      <c r="T20" s="388"/>
      <c r="U20" s="388"/>
      <c r="V20" s="388"/>
      <c r="W20" s="388"/>
      <c r="X20" s="388"/>
      <c r="Y20" s="388"/>
      <c r="Z20" s="388"/>
      <c r="AA20" s="388"/>
      <c r="AB20" s="388"/>
      <c r="AC20" s="388"/>
      <c r="AD20" s="388"/>
      <c r="AE20" s="388"/>
      <c r="AF20" s="388"/>
      <c r="AG20" s="388"/>
      <c r="AH20" s="388"/>
      <c r="AI20" s="388"/>
      <c r="AJ20" s="388"/>
      <c r="AK20" s="388"/>
      <c r="AL20" s="388"/>
      <c r="AM20" s="388"/>
      <c r="AN20" s="388"/>
      <c r="AO20" s="388"/>
      <c r="AP20" s="388"/>
      <c r="AQ20" s="388"/>
      <c r="AR20" s="388"/>
      <c r="AS20" s="388"/>
      <c r="AT20" s="388"/>
      <c r="AU20" s="388"/>
      <c r="AV20" s="388"/>
      <c r="AW20" s="388"/>
      <c r="AX20" s="388"/>
      <c r="AY20" s="388"/>
      <c r="AZ20" s="388"/>
      <c r="BA20" s="388"/>
    </row>
    <row r="21" spans="1:53" ht="15.5" customHeight="1">
      <c r="A21" s="390"/>
      <c r="B21" s="392"/>
      <c r="C21" s="392"/>
      <c r="D21" s="233"/>
      <c r="E21" s="238"/>
      <c r="F21" s="385"/>
      <c r="G21" s="388"/>
      <c r="H21" s="388"/>
      <c r="I21" s="388"/>
      <c r="J21" s="388"/>
      <c r="K21" s="388"/>
      <c r="L21" s="388"/>
      <c r="M21" s="388"/>
      <c r="N21" s="388"/>
      <c r="O21" s="388"/>
      <c r="P21" s="388"/>
      <c r="Q21" s="388"/>
      <c r="R21" s="388"/>
      <c r="S21" s="388"/>
      <c r="T21" s="388"/>
      <c r="U21" s="388"/>
      <c r="V21" s="388"/>
      <c r="W21" s="388"/>
      <c r="X21" s="388"/>
      <c r="Y21" s="388"/>
      <c r="Z21" s="388"/>
      <c r="AA21" s="388"/>
      <c r="AB21" s="388"/>
      <c r="AC21" s="388"/>
      <c r="AD21" s="388"/>
      <c r="AE21" s="388"/>
      <c r="AF21" s="388"/>
      <c r="AG21" s="388"/>
      <c r="AH21" s="388"/>
      <c r="AI21" s="388"/>
      <c r="AJ21" s="388"/>
      <c r="AK21" s="388"/>
      <c r="AL21" s="388"/>
      <c r="AM21" s="388"/>
      <c r="AN21" s="388"/>
      <c r="AO21" s="388"/>
      <c r="AP21" s="388"/>
      <c r="AQ21" s="388"/>
      <c r="AR21" s="388"/>
      <c r="AS21" s="388"/>
      <c r="AT21" s="388"/>
      <c r="AU21" s="388"/>
      <c r="AV21" s="388"/>
      <c r="AW21" s="388"/>
      <c r="AX21" s="388"/>
      <c r="AY21" s="388"/>
      <c r="AZ21" s="388"/>
      <c r="BA21" s="388"/>
    </row>
    <row r="22" spans="1:53" ht="15.5" customHeight="1">
      <c r="A22" s="390"/>
      <c r="B22" s="392"/>
      <c r="C22" s="392"/>
      <c r="D22" s="233"/>
      <c r="E22" s="238"/>
      <c r="F22" s="395"/>
      <c r="G22" s="394"/>
      <c r="H22" s="394"/>
      <c r="I22" s="394"/>
      <c r="J22" s="394"/>
      <c r="K22" s="394"/>
      <c r="L22" s="394"/>
      <c r="M22" s="394"/>
      <c r="N22" s="394"/>
      <c r="O22" s="394"/>
      <c r="P22" s="394"/>
      <c r="Q22" s="394"/>
      <c r="R22" s="394"/>
      <c r="S22" s="394"/>
      <c r="T22" s="394"/>
      <c r="U22" s="394"/>
      <c r="V22" s="394"/>
      <c r="W22" s="394"/>
      <c r="X22" s="394"/>
      <c r="Y22" s="394"/>
      <c r="Z22" s="394"/>
      <c r="AA22" s="394"/>
      <c r="AB22" s="394"/>
      <c r="AC22" s="394"/>
      <c r="AD22" s="394"/>
      <c r="AE22" s="394"/>
      <c r="AF22" s="394"/>
      <c r="AG22" s="394"/>
      <c r="AH22" s="394"/>
      <c r="AI22" s="394"/>
      <c r="AJ22" s="394"/>
      <c r="AK22" s="394"/>
      <c r="AL22" s="394"/>
      <c r="AM22" s="394"/>
      <c r="AN22" s="394"/>
      <c r="AO22" s="394"/>
      <c r="AP22" s="394"/>
      <c r="AQ22" s="394"/>
      <c r="AR22" s="394"/>
      <c r="AS22" s="394"/>
      <c r="AT22" s="394"/>
      <c r="AU22" s="394"/>
      <c r="AV22" s="394"/>
      <c r="AW22" s="394"/>
      <c r="AX22" s="394"/>
      <c r="AY22" s="394"/>
      <c r="AZ22" s="394"/>
      <c r="BA22" s="394"/>
    </row>
    <row r="23" spans="1:53" ht="15.5" customHeight="1">
      <c r="A23" s="390">
        <v>3</v>
      </c>
      <c r="B23" s="392"/>
      <c r="C23" s="392"/>
      <c r="D23" s="232"/>
      <c r="E23" s="237"/>
      <c r="F23" s="384"/>
      <c r="G23" s="387"/>
      <c r="H23" s="387"/>
      <c r="I23" s="387"/>
      <c r="J23" s="387"/>
      <c r="K23" s="387"/>
      <c r="L23" s="387"/>
      <c r="M23" s="387"/>
      <c r="N23" s="387"/>
      <c r="O23" s="387"/>
      <c r="P23" s="387"/>
      <c r="Q23" s="387"/>
      <c r="R23" s="387"/>
      <c r="S23" s="387"/>
      <c r="T23" s="387"/>
      <c r="U23" s="387"/>
      <c r="V23" s="387"/>
      <c r="W23" s="387"/>
      <c r="X23" s="387"/>
      <c r="Y23" s="387"/>
      <c r="Z23" s="387"/>
      <c r="AA23" s="387"/>
      <c r="AB23" s="387"/>
      <c r="AC23" s="387"/>
      <c r="AD23" s="387"/>
      <c r="AE23" s="387"/>
      <c r="AF23" s="387"/>
      <c r="AG23" s="387"/>
      <c r="AH23" s="387"/>
      <c r="AI23" s="387"/>
      <c r="AJ23" s="387"/>
      <c r="AK23" s="387"/>
      <c r="AL23" s="387"/>
      <c r="AM23" s="387"/>
      <c r="AN23" s="387"/>
      <c r="AO23" s="387"/>
      <c r="AP23" s="387"/>
      <c r="AQ23" s="387"/>
      <c r="AR23" s="387"/>
      <c r="AS23" s="387"/>
      <c r="AT23" s="387"/>
      <c r="AU23" s="387"/>
      <c r="AV23" s="387"/>
      <c r="AW23" s="387"/>
      <c r="AX23" s="387"/>
      <c r="AY23" s="387"/>
      <c r="AZ23" s="387"/>
      <c r="BA23" s="387"/>
    </row>
    <row r="24" spans="1:53" ht="15.5" customHeight="1">
      <c r="A24" s="390"/>
      <c r="B24" s="392"/>
      <c r="C24" s="392"/>
      <c r="D24" s="233"/>
      <c r="E24" s="238"/>
      <c r="F24" s="385"/>
      <c r="G24" s="388"/>
      <c r="H24" s="388"/>
      <c r="I24" s="388"/>
      <c r="J24" s="388"/>
      <c r="K24" s="388"/>
      <c r="L24" s="388"/>
      <c r="M24" s="388"/>
      <c r="N24" s="388"/>
      <c r="O24" s="388"/>
      <c r="P24" s="388"/>
      <c r="Q24" s="388"/>
      <c r="R24" s="388"/>
      <c r="S24" s="388"/>
      <c r="T24" s="388"/>
      <c r="U24" s="388"/>
      <c r="V24" s="388"/>
      <c r="W24" s="388"/>
      <c r="X24" s="388"/>
      <c r="Y24" s="388"/>
      <c r="Z24" s="388"/>
      <c r="AA24" s="388"/>
      <c r="AB24" s="388"/>
      <c r="AC24" s="388"/>
      <c r="AD24" s="388"/>
      <c r="AE24" s="388"/>
      <c r="AF24" s="388"/>
      <c r="AG24" s="388"/>
      <c r="AH24" s="388"/>
      <c r="AI24" s="388"/>
      <c r="AJ24" s="388"/>
      <c r="AK24" s="388"/>
      <c r="AL24" s="388"/>
      <c r="AM24" s="388"/>
      <c r="AN24" s="388"/>
      <c r="AO24" s="388"/>
      <c r="AP24" s="388"/>
      <c r="AQ24" s="388"/>
      <c r="AR24" s="388"/>
      <c r="AS24" s="388"/>
      <c r="AT24" s="388"/>
      <c r="AU24" s="388"/>
      <c r="AV24" s="388"/>
      <c r="AW24" s="388"/>
      <c r="AX24" s="388"/>
      <c r="AY24" s="388"/>
      <c r="AZ24" s="388"/>
      <c r="BA24" s="388"/>
    </row>
    <row r="25" spans="1:53" ht="15.5" customHeight="1">
      <c r="A25" s="390"/>
      <c r="B25" s="392"/>
      <c r="C25" s="392"/>
      <c r="D25" s="233"/>
      <c r="E25" s="238"/>
      <c r="F25" s="385"/>
      <c r="G25" s="388"/>
      <c r="H25" s="388"/>
      <c r="I25" s="388"/>
      <c r="J25" s="388"/>
      <c r="K25" s="388"/>
      <c r="L25" s="388"/>
      <c r="M25" s="388"/>
      <c r="N25" s="388"/>
      <c r="O25" s="388"/>
      <c r="P25" s="388"/>
      <c r="Q25" s="388"/>
      <c r="R25" s="388"/>
      <c r="S25" s="388"/>
      <c r="T25" s="388"/>
      <c r="U25" s="388"/>
      <c r="V25" s="388"/>
      <c r="W25" s="388"/>
      <c r="X25" s="388"/>
      <c r="Y25" s="388"/>
      <c r="Z25" s="388"/>
      <c r="AA25" s="388"/>
      <c r="AB25" s="388"/>
      <c r="AC25" s="388"/>
      <c r="AD25" s="388"/>
      <c r="AE25" s="388"/>
      <c r="AF25" s="388"/>
      <c r="AG25" s="388"/>
      <c r="AH25" s="388"/>
      <c r="AI25" s="388"/>
      <c r="AJ25" s="388"/>
      <c r="AK25" s="388"/>
      <c r="AL25" s="388"/>
      <c r="AM25" s="388"/>
      <c r="AN25" s="388"/>
      <c r="AO25" s="388"/>
      <c r="AP25" s="388"/>
      <c r="AQ25" s="388"/>
      <c r="AR25" s="388"/>
      <c r="AS25" s="388"/>
      <c r="AT25" s="388"/>
      <c r="AU25" s="388"/>
      <c r="AV25" s="388"/>
      <c r="AW25" s="388"/>
      <c r="AX25" s="388"/>
      <c r="AY25" s="388"/>
      <c r="AZ25" s="388"/>
      <c r="BA25" s="388"/>
    </row>
    <row r="26" spans="1:53" ht="15.5" customHeight="1">
      <c r="A26" s="390"/>
      <c r="B26" s="392"/>
      <c r="C26" s="392"/>
      <c r="D26" s="233"/>
      <c r="E26" s="238"/>
      <c r="F26" s="385"/>
      <c r="G26" s="388"/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88"/>
      <c r="AF26" s="388"/>
      <c r="AG26" s="388"/>
      <c r="AH26" s="388"/>
      <c r="AI26" s="388"/>
      <c r="AJ26" s="388"/>
      <c r="AK26" s="388"/>
      <c r="AL26" s="388"/>
      <c r="AM26" s="388"/>
      <c r="AN26" s="388"/>
      <c r="AO26" s="388"/>
      <c r="AP26" s="388"/>
      <c r="AQ26" s="388"/>
      <c r="AR26" s="388"/>
      <c r="AS26" s="388"/>
      <c r="AT26" s="388"/>
      <c r="AU26" s="388"/>
      <c r="AV26" s="388"/>
      <c r="AW26" s="388"/>
      <c r="AX26" s="388"/>
      <c r="AY26" s="388"/>
      <c r="AZ26" s="388"/>
      <c r="BA26" s="388"/>
    </row>
    <row r="27" spans="1:53" ht="15.5" customHeight="1">
      <c r="A27" s="390"/>
      <c r="B27" s="392"/>
      <c r="C27" s="392"/>
      <c r="D27" s="233"/>
      <c r="E27" s="238"/>
      <c r="F27" s="395"/>
      <c r="G27" s="394"/>
      <c r="H27" s="394"/>
      <c r="I27" s="394"/>
      <c r="J27" s="394"/>
      <c r="K27" s="394"/>
      <c r="L27" s="394"/>
      <c r="M27" s="394"/>
      <c r="N27" s="394"/>
      <c r="O27" s="394"/>
      <c r="P27" s="394"/>
      <c r="Q27" s="394"/>
      <c r="R27" s="394"/>
      <c r="S27" s="394"/>
      <c r="T27" s="394"/>
      <c r="U27" s="394"/>
      <c r="V27" s="394"/>
      <c r="W27" s="394"/>
      <c r="X27" s="394"/>
      <c r="Y27" s="394"/>
      <c r="Z27" s="394"/>
      <c r="AA27" s="394"/>
      <c r="AB27" s="394"/>
      <c r="AC27" s="394"/>
      <c r="AD27" s="394"/>
      <c r="AE27" s="394"/>
      <c r="AF27" s="394"/>
      <c r="AG27" s="394"/>
      <c r="AH27" s="394"/>
      <c r="AI27" s="394"/>
      <c r="AJ27" s="394"/>
      <c r="AK27" s="394"/>
      <c r="AL27" s="394"/>
      <c r="AM27" s="394"/>
      <c r="AN27" s="394"/>
      <c r="AO27" s="394"/>
      <c r="AP27" s="394"/>
      <c r="AQ27" s="394"/>
      <c r="AR27" s="394"/>
      <c r="AS27" s="394"/>
      <c r="AT27" s="394"/>
      <c r="AU27" s="394"/>
      <c r="AV27" s="394"/>
      <c r="AW27" s="394"/>
      <c r="AX27" s="394"/>
      <c r="AY27" s="394"/>
      <c r="AZ27" s="394"/>
      <c r="BA27" s="394"/>
    </row>
    <row r="28" spans="1:53" ht="15.5" customHeight="1">
      <c r="A28" s="390">
        <v>4</v>
      </c>
      <c r="B28" s="392"/>
      <c r="C28" s="392"/>
      <c r="D28" s="232"/>
      <c r="E28" s="237"/>
      <c r="F28" s="384"/>
      <c r="G28" s="387"/>
      <c r="H28" s="387"/>
      <c r="I28" s="387"/>
      <c r="J28" s="387"/>
      <c r="K28" s="387"/>
      <c r="L28" s="387"/>
      <c r="M28" s="387"/>
      <c r="N28" s="387"/>
      <c r="O28" s="387"/>
      <c r="P28" s="387"/>
      <c r="Q28" s="387"/>
      <c r="R28" s="387"/>
      <c r="S28" s="387"/>
      <c r="T28" s="387"/>
      <c r="U28" s="387"/>
      <c r="V28" s="387"/>
      <c r="W28" s="387"/>
      <c r="X28" s="387"/>
      <c r="Y28" s="387"/>
      <c r="Z28" s="387"/>
      <c r="AA28" s="387"/>
      <c r="AB28" s="387"/>
      <c r="AC28" s="387"/>
      <c r="AD28" s="387"/>
      <c r="AE28" s="387"/>
      <c r="AF28" s="387"/>
      <c r="AG28" s="387"/>
      <c r="AH28" s="387"/>
      <c r="AI28" s="387"/>
      <c r="AJ28" s="387"/>
      <c r="AK28" s="387"/>
      <c r="AL28" s="387"/>
      <c r="AM28" s="387"/>
      <c r="AN28" s="387"/>
      <c r="AO28" s="387"/>
      <c r="AP28" s="387"/>
      <c r="AQ28" s="387"/>
      <c r="AR28" s="387"/>
      <c r="AS28" s="387"/>
      <c r="AT28" s="387"/>
      <c r="AU28" s="387"/>
      <c r="AV28" s="387"/>
      <c r="AW28" s="387"/>
      <c r="AX28" s="387"/>
      <c r="AY28" s="387"/>
      <c r="AZ28" s="387"/>
      <c r="BA28" s="387"/>
    </row>
    <row r="29" spans="1:53" ht="15.5" customHeight="1">
      <c r="A29" s="390"/>
      <c r="B29" s="392"/>
      <c r="C29" s="392"/>
      <c r="D29" s="233"/>
      <c r="E29" s="238"/>
      <c r="F29" s="385"/>
      <c r="G29" s="388"/>
      <c r="H29" s="388"/>
      <c r="I29" s="388"/>
      <c r="J29" s="388"/>
      <c r="K29" s="388"/>
      <c r="L29" s="388"/>
      <c r="M29" s="388"/>
      <c r="N29" s="388"/>
      <c r="O29" s="388"/>
      <c r="P29" s="388"/>
      <c r="Q29" s="388"/>
      <c r="R29" s="388"/>
      <c r="S29" s="388"/>
      <c r="T29" s="388"/>
      <c r="U29" s="388"/>
      <c r="V29" s="388"/>
      <c r="W29" s="388"/>
      <c r="X29" s="388"/>
      <c r="Y29" s="388"/>
      <c r="Z29" s="388"/>
      <c r="AA29" s="388"/>
      <c r="AB29" s="388"/>
      <c r="AC29" s="388"/>
      <c r="AD29" s="388"/>
      <c r="AE29" s="388"/>
      <c r="AF29" s="388"/>
      <c r="AG29" s="388"/>
      <c r="AH29" s="388"/>
      <c r="AI29" s="388"/>
      <c r="AJ29" s="388"/>
      <c r="AK29" s="388"/>
      <c r="AL29" s="388"/>
      <c r="AM29" s="388"/>
      <c r="AN29" s="388"/>
      <c r="AO29" s="388"/>
      <c r="AP29" s="388"/>
      <c r="AQ29" s="388"/>
      <c r="AR29" s="388"/>
      <c r="AS29" s="388"/>
      <c r="AT29" s="388"/>
      <c r="AU29" s="388"/>
      <c r="AV29" s="388"/>
      <c r="AW29" s="388"/>
      <c r="AX29" s="388"/>
      <c r="AY29" s="388"/>
      <c r="AZ29" s="388"/>
      <c r="BA29" s="388"/>
    </row>
    <row r="30" spans="1:53" ht="15.5" customHeight="1">
      <c r="A30" s="390"/>
      <c r="B30" s="392"/>
      <c r="C30" s="392"/>
      <c r="D30" s="233"/>
      <c r="E30" s="238"/>
      <c r="F30" s="385"/>
      <c r="G30" s="388"/>
      <c r="H30" s="388"/>
      <c r="I30" s="388"/>
      <c r="J30" s="388"/>
      <c r="K30" s="388"/>
      <c r="L30" s="388"/>
      <c r="M30" s="388"/>
      <c r="N30" s="388"/>
      <c r="O30" s="388"/>
      <c r="P30" s="388"/>
      <c r="Q30" s="388"/>
      <c r="R30" s="388"/>
      <c r="S30" s="388"/>
      <c r="T30" s="388"/>
      <c r="U30" s="388"/>
      <c r="V30" s="388"/>
      <c r="W30" s="388"/>
      <c r="X30" s="388"/>
      <c r="Y30" s="388"/>
      <c r="Z30" s="388"/>
      <c r="AA30" s="388"/>
      <c r="AB30" s="388"/>
      <c r="AC30" s="388"/>
      <c r="AD30" s="388"/>
      <c r="AE30" s="388"/>
      <c r="AF30" s="388"/>
      <c r="AG30" s="388"/>
      <c r="AH30" s="388"/>
      <c r="AI30" s="388"/>
      <c r="AJ30" s="388"/>
      <c r="AK30" s="388"/>
      <c r="AL30" s="388"/>
      <c r="AM30" s="388"/>
      <c r="AN30" s="388"/>
      <c r="AO30" s="388"/>
      <c r="AP30" s="388"/>
      <c r="AQ30" s="388"/>
      <c r="AR30" s="388"/>
      <c r="AS30" s="388"/>
      <c r="AT30" s="388"/>
      <c r="AU30" s="388"/>
      <c r="AV30" s="388"/>
      <c r="AW30" s="388"/>
      <c r="AX30" s="388"/>
      <c r="AY30" s="388"/>
      <c r="AZ30" s="388"/>
      <c r="BA30" s="388"/>
    </row>
    <row r="31" spans="1:53" ht="15.5" customHeight="1">
      <c r="A31" s="390"/>
      <c r="B31" s="392"/>
      <c r="C31" s="392"/>
      <c r="D31" s="233"/>
      <c r="E31" s="238"/>
      <c r="F31" s="385"/>
      <c r="G31" s="388"/>
      <c r="H31" s="388"/>
      <c r="I31" s="388"/>
      <c r="J31" s="388"/>
      <c r="K31" s="388"/>
      <c r="L31" s="388"/>
      <c r="M31" s="388"/>
      <c r="N31" s="388"/>
      <c r="O31" s="388"/>
      <c r="P31" s="388"/>
      <c r="Q31" s="388"/>
      <c r="R31" s="388"/>
      <c r="S31" s="388"/>
      <c r="T31" s="388"/>
      <c r="U31" s="388"/>
      <c r="V31" s="388"/>
      <c r="W31" s="388"/>
      <c r="X31" s="388"/>
      <c r="Y31" s="388"/>
      <c r="Z31" s="388"/>
      <c r="AA31" s="388"/>
      <c r="AB31" s="388"/>
      <c r="AC31" s="388"/>
      <c r="AD31" s="388"/>
      <c r="AE31" s="388"/>
      <c r="AF31" s="388"/>
      <c r="AG31" s="388"/>
      <c r="AH31" s="388"/>
      <c r="AI31" s="388"/>
      <c r="AJ31" s="388"/>
      <c r="AK31" s="388"/>
      <c r="AL31" s="388"/>
      <c r="AM31" s="388"/>
      <c r="AN31" s="388"/>
      <c r="AO31" s="388"/>
      <c r="AP31" s="388"/>
      <c r="AQ31" s="388"/>
      <c r="AR31" s="388"/>
      <c r="AS31" s="388"/>
      <c r="AT31" s="388"/>
      <c r="AU31" s="388"/>
      <c r="AV31" s="388"/>
      <c r="AW31" s="388"/>
      <c r="AX31" s="388"/>
      <c r="AY31" s="388"/>
      <c r="AZ31" s="388"/>
      <c r="BA31" s="388"/>
    </row>
    <row r="32" spans="1:53" ht="15.5" customHeight="1">
      <c r="A32" s="390"/>
      <c r="B32" s="392"/>
      <c r="C32" s="392"/>
      <c r="D32" s="233"/>
      <c r="E32" s="238"/>
      <c r="F32" s="395"/>
      <c r="G32" s="394"/>
      <c r="H32" s="394"/>
      <c r="I32" s="394"/>
      <c r="J32" s="394"/>
      <c r="K32" s="394"/>
      <c r="L32" s="394"/>
      <c r="M32" s="394"/>
      <c r="N32" s="394"/>
      <c r="O32" s="394"/>
      <c r="P32" s="394"/>
      <c r="Q32" s="394"/>
      <c r="R32" s="394"/>
      <c r="S32" s="394"/>
      <c r="T32" s="394"/>
      <c r="U32" s="394"/>
      <c r="V32" s="394"/>
      <c r="W32" s="394"/>
      <c r="X32" s="394"/>
      <c r="Y32" s="394"/>
      <c r="Z32" s="394"/>
      <c r="AA32" s="394"/>
      <c r="AB32" s="394"/>
      <c r="AC32" s="394"/>
      <c r="AD32" s="394"/>
      <c r="AE32" s="394"/>
      <c r="AF32" s="394"/>
      <c r="AG32" s="394"/>
      <c r="AH32" s="394"/>
      <c r="AI32" s="394"/>
      <c r="AJ32" s="394"/>
      <c r="AK32" s="394"/>
      <c r="AL32" s="394"/>
      <c r="AM32" s="394"/>
      <c r="AN32" s="394"/>
      <c r="AO32" s="394"/>
      <c r="AP32" s="394"/>
      <c r="AQ32" s="394"/>
      <c r="AR32" s="394"/>
      <c r="AS32" s="394"/>
      <c r="AT32" s="394"/>
      <c r="AU32" s="394"/>
      <c r="AV32" s="394"/>
      <c r="AW32" s="394"/>
      <c r="AX32" s="394"/>
      <c r="AY32" s="394"/>
      <c r="AZ32" s="394"/>
      <c r="BA32" s="394"/>
    </row>
    <row r="33" spans="1:53" ht="15.5" customHeight="1">
      <c r="A33" s="390">
        <v>5</v>
      </c>
      <c r="B33" s="392"/>
      <c r="C33" s="392"/>
      <c r="D33" s="232"/>
      <c r="E33" s="237"/>
      <c r="F33" s="384"/>
      <c r="G33" s="387"/>
      <c r="H33" s="387"/>
      <c r="I33" s="387"/>
      <c r="J33" s="387"/>
      <c r="K33" s="387"/>
      <c r="L33" s="387"/>
      <c r="M33" s="387"/>
      <c r="N33" s="387"/>
      <c r="O33" s="387"/>
      <c r="P33" s="387"/>
      <c r="Q33" s="387"/>
      <c r="R33" s="387"/>
      <c r="S33" s="387"/>
      <c r="T33" s="387"/>
      <c r="U33" s="387"/>
      <c r="V33" s="387"/>
      <c r="W33" s="387"/>
      <c r="X33" s="387"/>
      <c r="Y33" s="387"/>
      <c r="Z33" s="387"/>
      <c r="AA33" s="387"/>
      <c r="AB33" s="387"/>
      <c r="AC33" s="387"/>
      <c r="AD33" s="387"/>
      <c r="AE33" s="387"/>
      <c r="AF33" s="387"/>
      <c r="AG33" s="387"/>
      <c r="AH33" s="387"/>
      <c r="AI33" s="387"/>
      <c r="AJ33" s="387"/>
      <c r="AK33" s="387"/>
      <c r="AL33" s="387"/>
      <c r="AM33" s="387"/>
      <c r="AN33" s="387"/>
      <c r="AO33" s="387"/>
      <c r="AP33" s="387"/>
      <c r="AQ33" s="387"/>
      <c r="AR33" s="387"/>
      <c r="AS33" s="387"/>
      <c r="AT33" s="387"/>
      <c r="AU33" s="387"/>
      <c r="AV33" s="387"/>
      <c r="AW33" s="387"/>
      <c r="AX33" s="387"/>
      <c r="AY33" s="387"/>
      <c r="AZ33" s="387"/>
      <c r="BA33" s="387"/>
    </row>
    <row r="34" spans="1:53" ht="15.5" customHeight="1">
      <c r="A34" s="390"/>
      <c r="B34" s="392"/>
      <c r="C34" s="392"/>
      <c r="D34" s="233"/>
      <c r="E34" s="238"/>
      <c r="F34" s="385"/>
      <c r="G34" s="388"/>
      <c r="H34" s="388"/>
      <c r="I34" s="388"/>
      <c r="J34" s="388"/>
      <c r="K34" s="388"/>
      <c r="L34" s="388"/>
      <c r="M34" s="388"/>
      <c r="N34" s="388"/>
      <c r="O34" s="388"/>
      <c r="P34" s="388"/>
      <c r="Q34" s="388"/>
      <c r="R34" s="388"/>
      <c r="S34" s="388"/>
      <c r="T34" s="388"/>
      <c r="U34" s="388"/>
      <c r="V34" s="388"/>
      <c r="W34" s="388"/>
      <c r="X34" s="388"/>
      <c r="Y34" s="388"/>
      <c r="Z34" s="388"/>
      <c r="AA34" s="388"/>
      <c r="AB34" s="388"/>
      <c r="AC34" s="388"/>
      <c r="AD34" s="388"/>
      <c r="AE34" s="388"/>
      <c r="AF34" s="388"/>
      <c r="AG34" s="388"/>
      <c r="AH34" s="388"/>
      <c r="AI34" s="388"/>
      <c r="AJ34" s="388"/>
      <c r="AK34" s="388"/>
      <c r="AL34" s="388"/>
      <c r="AM34" s="388"/>
      <c r="AN34" s="388"/>
      <c r="AO34" s="388"/>
      <c r="AP34" s="388"/>
      <c r="AQ34" s="388"/>
      <c r="AR34" s="388"/>
      <c r="AS34" s="388"/>
      <c r="AT34" s="388"/>
      <c r="AU34" s="388"/>
      <c r="AV34" s="388"/>
      <c r="AW34" s="388"/>
      <c r="AX34" s="388"/>
      <c r="AY34" s="388"/>
      <c r="AZ34" s="388"/>
      <c r="BA34" s="388"/>
    </row>
    <row r="35" spans="1:53" ht="15.5" customHeight="1">
      <c r="A35" s="390"/>
      <c r="B35" s="392"/>
      <c r="C35" s="392"/>
      <c r="D35" s="233"/>
      <c r="E35" s="238"/>
      <c r="F35" s="385"/>
      <c r="G35" s="388"/>
      <c r="H35" s="388"/>
      <c r="I35" s="388"/>
      <c r="J35" s="388"/>
      <c r="K35" s="388"/>
      <c r="L35" s="388"/>
      <c r="M35" s="388"/>
      <c r="N35" s="388"/>
      <c r="O35" s="388"/>
      <c r="P35" s="388"/>
      <c r="Q35" s="388"/>
      <c r="R35" s="388"/>
      <c r="S35" s="388"/>
      <c r="T35" s="388"/>
      <c r="U35" s="388"/>
      <c r="V35" s="388"/>
      <c r="W35" s="388"/>
      <c r="X35" s="388"/>
      <c r="Y35" s="388"/>
      <c r="Z35" s="388"/>
      <c r="AA35" s="388"/>
      <c r="AB35" s="388"/>
      <c r="AC35" s="388"/>
      <c r="AD35" s="388"/>
      <c r="AE35" s="388"/>
      <c r="AF35" s="388"/>
      <c r="AG35" s="388"/>
      <c r="AH35" s="388"/>
      <c r="AI35" s="388"/>
      <c r="AJ35" s="388"/>
      <c r="AK35" s="388"/>
      <c r="AL35" s="388"/>
      <c r="AM35" s="388"/>
      <c r="AN35" s="388"/>
      <c r="AO35" s="388"/>
      <c r="AP35" s="388"/>
      <c r="AQ35" s="388"/>
      <c r="AR35" s="388"/>
      <c r="AS35" s="388"/>
      <c r="AT35" s="388"/>
      <c r="AU35" s="388"/>
      <c r="AV35" s="388"/>
      <c r="AW35" s="388"/>
      <c r="AX35" s="388"/>
      <c r="AY35" s="388"/>
      <c r="AZ35" s="388"/>
      <c r="BA35" s="388"/>
    </row>
    <row r="36" spans="1:53" ht="15.5" customHeight="1">
      <c r="A36" s="390"/>
      <c r="B36" s="392"/>
      <c r="C36" s="392"/>
      <c r="D36" s="233"/>
      <c r="E36" s="238"/>
      <c r="F36" s="385"/>
      <c r="G36" s="388"/>
      <c r="H36" s="388"/>
      <c r="I36" s="388"/>
      <c r="J36" s="388"/>
      <c r="K36" s="388"/>
      <c r="L36" s="388"/>
      <c r="M36" s="388"/>
      <c r="N36" s="388"/>
      <c r="O36" s="388"/>
      <c r="P36" s="388"/>
      <c r="Q36" s="388"/>
      <c r="R36" s="388"/>
      <c r="S36" s="388"/>
      <c r="T36" s="388"/>
      <c r="U36" s="388"/>
      <c r="V36" s="388"/>
      <c r="W36" s="388"/>
      <c r="X36" s="388"/>
      <c r="Y36" s="388"/>
      <c r="Z36" s="388"/>
      <c r="AA36" s="388"/>
      <c r="AB36" s="388"/>
      <c r="AC36" s="388"/>
      <c r="AD36" s="388"/>
      <c r="AE36" s="388"/>
      <c r="AF36" s="388"/>
      <c r="AG36" s="388"/>
      <c r="AH36" s="388"/>
      <c r="AI36" s="388"/>
      <c r="AJ36" s="388"/>
      <c r="AK36" s="388"/>
      <c r="AL36" s="388"/>
      <c r="AM36" s="388"/>
      <c r="AN36" s="388"/>
      <c r="AO36" s="388"/>
      <c r="AP36" s="388"/>
      <c r="AQ36" s="388"/>
      <c r="AR36" s="388"/>
      <c r="AS36" s="388"/>
      <c r="AT36" s="388"/>
      <c r="AU36" s="388"/>
      <c r="AV36" s="388"/>
      <c r="AW36" s="388"/>
      <c r="AX36" s="388"/>
      <c r="AY36" s="388"/>
      <c r="AZ36" s="388"/>
      <c r="BA36" s="388"/>
    </row>
    <row r="37" spans="1:53" ht="15.5" customHeight="1">
      <c r="A37" s="390"/>
      <c r="B37" s="392"/>
      <c r="C37" s="392"/>
      <c r="D37" s="233"/>
      <c r="E37" s="238"/>
      <c r="F37" s="395"/>
      <c r="G37" s="394"/>
      <c r="H37" s="394"/>
      <c r="I37" s="394"/>
      <c r="J37" s="394"/>
      <c r="K37" s="394"/>
      <c r="L37" s="394"/>
      <c r="M37" s="394"/>
      <c r="N37" s="394"/>
      <c r="O37" s="394"/>
      <c r="P37" s="394"/>
      <c r="Q37" s="394"/>
      <c r="R37" s="394"/>
      <c r="S37" s="394"/>
      <c r="T37" s="394"/>
      <c r="U37" s="394"/>
      <c r="V37" s="394"/>
      <c r="W37" s="394"/>
      <c r="X37" s="394"/>
      <c r="Y37" s="394"/>
      <c r="Z37" s="394"/>
      <c r="AA37" s="394"/>
      <c r="AB37" s="394"/>
      <c r="AC37" s="394"/>
      <c r="AD37" s="394"/>
      <c r="AE37" s="394"/>
      <c r="AF37" s="394"/>
      <c r="AG37" s="394"/>
      <c r="AH37" s="394"/>
      <c r="AI37" s="394"/>
      <c r="AJ37" s="394"/>
      <c r="AK37" s="394"/>
      <c r="AL37" s="394"/>
      <c r="AM37" s="394"/>
      <c r="AN37" s="394"/>
      <c r="AO37" s="394"/>
      <c r="AP37" s="394"/>
      <c r="AQ37" s="394"/>
      <c r="AR37" s="394"/>
      <c r="AS37" s="394"/>
      <c r="AT37" s="394"/>
      <c r="AU37" s="394"/>
      <c r="AV37" s="394"/>
      <c r="AW37" s="394"/>
      <c r="AX37" s="394"/>
      <c r="AY37" s="394"/>
      <c r="AZ37" s="394"/>
      <c r="BA37" s="394"/>
    </row>
    <row r="38" spans="1:53" ht="15.5" customHeight="1">
      <c r="A38" s="390">
        <v>6</v>
      </c>
      <c r="B38" s="392"/>
      <c r="C38" s="392"/>
      <c r="D38" s="232"/>
      <c r="E38" s="237"/>
      <c r="F38" s="384"/>
      <c r="G38" s="387"/>
      <c r="H38" s="387"/>
      <c r="I38" s="387"/>
      <c r="J38" s="387"/>
      <c r="K38" s="387"/>
      <c r="L38" s="387"/>
      <c r="M38" s="387"/>
      <c r="N38" s="387"/>
      <c r="O38" s="387"/>
      <c r="P38" s="387"/>
      <c r="Q38" s="387"/>
      <c r="R38" s="387"/>
      <c r="S38" s="387"/>
      <c r="T38" s="387"/>
      <c r="U38" s="387"/>
      <c r="V38" s="387"/>
      <c r="W38" s="387"/>
      <c r="X38" s="387"/>
      <c r="Y38" s="387"/>
      <c r="Z38" s="387"/>
      <c r="AA38" s="387"/>
      <c r="AB38" s="387"/>
      <c r="AC38" s="387"/>
      <c r="AD38" s="387"/>
      <c r="AE38" s="387"/>
      <c r="AF38" s="387"/>
      <c r="AG38" s="387"/>
      <c r="AH38" s="387"/>
      <c r="AI38" s="387"/>
      <c r="AJ38" s="387"/>
      <c r="AK38" s="387"/>
      <c r="AL38" s="387"/>
      <c r="AM38" s="387"/>
      <c r="AN38" s="387"/>
      <c r="AO38" s="387"/>
      <c r="AP38" s="387"/>
      <c r="AQ38" s="387"/>
      <c r="AR38" s="387"/>
      <c r="AS38" s="387"/>
      <c r="AT38" s="387"/>
      <c r="AU38" s="387"/>
      <c r="AV38" s="387"/>
      <c r="AW38" s="387"/>
      <c r="AX38" s="387"/>
      <c r="AY38" s="387"/>
      <c r="AZ38" s="387"/>
      <c r="BA38" s="387"/>
    </row>
    <row r="39" spans="1:53" ht="15.5" customHeight="1">
      <c r="A39" s="390"/>
      <c r="B39" s="392"/>
      <c r="C39" s="392"/>
      <c r="D39" s="233"/>
      <c r="E39" s="238"/>
      <c r="F39" s="385"/>
      <c r="G39" s="388"/>
      <c r="H39" s="388"/>
      <c r="I39" s="388"/>
      <c r="J39" s="388"/>
      <c r="K39" s="388"/>
      <c r="L39" s="388"/>
      <c r="M39" s="388"/>
      <c r="N39" s="388"/>
      <c r="O39" s="388"/>
      <c r="P39" s="388"/>
      <c r="Q39" s="388"/>
      <c r="R39" s="388"/>
      <c r="S39" s="388"/>
      <c r="T39" s="388"/>
      <c r="U39" s="388"/>
      <c r="V39" s="388"/>
      <c r="W39" s="388"/>
      <c r="X39" s="388"/>
      <c r="Y39" s="388"/>
      <c r="Z39" s="388"/>
      <c r="AA39" s="388"/>
      <c r="AB39" s="388"/>
      <c r="AC39" s="388"/>
      <c r="AD39" s="388"/>
      <c r="AE39" s="388"/>
      <c r="AF39" s="388"/>
      <c r="AG39" s="388"/>
      <c r="AH39" s="388"/>
      <c r="AI39" s="388"/>
      <c r="AJ39" s="388"/>
      <c r="AK39" s="388"/>
      <c r="AL39" s="388"/>
      <c r="AM39" s="388"/>
      <c r="AN39" s="388"/>
      <c r="AO39" s="388"/>
      <c r="AP39" s="388"/>
      <c r="AQ39" s="388"/>
      <c r="AR39" s="388"/>
      <c r="AS39" s="388"/>
      <c r="AT39" s="388"/>
      <c r="AU39" s="388"/>
      <c r="AV39" s="388"/>
      <c r="AW39" s="388"/>
      <c r="AX39" s="388"/>
      <c r="AY39" s="388"/>
      <c r="AZ39" s="388"/>
      <c r="BA39" s="388"/>
    </row>
    <row r="40" spans="1:53" ht="15.5" customHeight="1">
      <c r="A40" s="390"/>
      <c r="B40" s="392"/>
      <c r="C40" s="392"/>
      <c r="D40" s="233"/>
      <c r="E40" s="238"/>
      <c r="F40" s="385"/>
      <c r="G40" s="388"/>
      <c r="H40" s="388"/>
      <c r="I40" s="388"/>
      <c r="J40" s="388"/>
      <c r="K40" s="388"/>
      <c r="L40" s="388"/>
      <c r="M40" s="388"/>
      <c r="N40" s="388"/>
      <c r="O40" s="388"/>
      <c r="P40" s="388"/>
      <c r="Q40" s="388"/>
      <c r="R40" s="388"/>
      <c r="S40" s="388"/>
      <c r="T40" s="388"/>
      <c r="U40" s="388"/>
      <c r="V40" s="388"/>
      <c r="W40" s="388"/>
      <c r="X40" s="388"/>
      <c r="Y40" s="388"/>
      <c r="Z40" s="388"/>
      <c r="AA40" s="388"/>
      <c r="AB40" s="388"/>
      <c r="AC40" s="388"/>
      <c r="AD40" s="388"/>
      <c r="AE40" s="388"/>
      <c r="AF40" s="388"/>
      <c r="AG40" s="388"/>
      <c r="AH40" s="388"/>
      <c r="AI40" s="388"/>
      <c r="AJ40" s="388"/>
      <c r="AK40" s="388"/>
      <c r="AL40" s="388"/>
      <c r="AM40" s="388"/>
      <c r="AN40" s="388"/>
      <c r="AO40" s="388"/>
      <c r="AP40" s="388"/>
      <c r="AQ40" s="388"/>
      <c r="AR40" s="388"/>
      <c r="AS40" s="388"/>
      <c r="AT40" s="388"/>
      <c r="AU40" s="388"/>
      <c r="AV40" s="388"/>
      <c r="AW40" s="388"/>
      <c r="AX40" s="388"/>
      <c r="AY40" s="388"/>
      <c r="AZ40" s="388"/>
      <c r="BA40" s="388"/>
    </row>
    <row r="41" spans="1:53" ht="15.5" customHeight="1">
      <c r="A41" s="390"/>
      <c r="B41" s="392"/>
      <c r="C41" s="392"/>
      <c r="D41" s="233"/>
      <c r="E41" s="238"/>
      <c r="F41" s="385"/>
      <c r="G41" s="388"/>
      <c r="H41" s="388"/>
      <c r="I41" s="388"/>
      <c r="J41" s="388"/>
      <c r="K41" s="388"/>
      <c r="L41" s="388"/>
      <c r="M41" s="388"/>
      <c r="N41" s="388"/>
      <c r="O41" s="388"/>
      <c r="P41" s="388"/>
      <c r="Q41" s="388"/>
      <c r="R41" s="388"/>
      <c r="S41" s="388"/>
      <c r="T41" s="388"/>
      <c r="U41" s="388"/>
      <c r="V41" s="388"/>
      <c r="W41" s="388"/>
      <c r="X41" s="388"/>
      <c r="Y41" s="388"/>
      <c r="Z41" s="388"/>
      <c r="AA41" s="388"/>
      <c r="AB41" s="388"/>
      <c r="AC41" s="388"/>
      <c r="AD41" s="388"/>
      <c r="AE41" s="388"/>
      <c r="AF41" s="388"/>
      <c r="AG41" s="388"/>
      <c r="AH41" s="388"/>
      <c r="AI41" s="388"/>
      <c r="AJ41" s="388"/>
      <c r="AK41" s="388"/>
      <c r="AL41" s="388"/>
      <c r="AM41" s="388"/>
      <c r="AN41" s="388"/>
      <c r="AO41" s="388"/>
      <c r="AP41" s="388"/>
      <c r="AQ41" s="388"/>
      <c r="AR41" s="388"/>
      <c r="AS41" s="388"/>
      <c r="AT41" s="388"/>
      <c r="AU41" s="388"/>
      <c r="AV41" s="388"/>
      <c r="AW41" s="388"/>
      <c r="AX41" s="388"/>
      <c r="AY41" s="388"/>
      <c r="AZ41" s="388"/>
      <c r="BA41" s="388"/>
    </row>
    <row r="42" spans="1:53" ht="15.5" customHeight="1">
      <c r="A42" s="390"/>
      <c r="B42" s="392"/>
      <c r="C42" s="392"/>
      <c r="D42" s="233"/>
      <c r="E42" s="238"/>
      <c r="F42" s="395"/>
      <c r="G42" s="394"/>
      <c r="H42" s="394"/>
      <c r="I42" s="394"/>
      <c r="J42" s="394"/>
      <c r="K42" s="394"/>
      <c r="L42" s="394"/>
      <c r="M42" s="394"/>
      <c r="N42" s="394"/>
      <c r="O42" s="394"/>
      <c r="P42" s="394"/>
      <c r="Q42" s="394"/>
      <c r="R42" s="394"/>
      <c r="S42" s="394"/>
      <c r="T42" s="394"/>
      <c r="U42" s="394"/>
      <c r="V42" s="394"/>
      <c r="W42" s="394"/>
      <c r="X42" s="394"/>
      <c r="Y42" s="394"/>
      <c r="Z42" s="394"/>
      <c r="AA42" s="394"/>
      <c r="AB42" s="394"/>
      <c r="AC42" s="394"/>
      <c r="AD42" s="394"/>
      <c r="AE42" s="394"/>
      <c r="AF42" s="394"/>
      <c r="AG42" s="394"/>
      <c r="AH42" s="394"/>
      <c r="AI42" s="394"/>
      <c r="AJ42" s="394"/>
      <c r="AK42" s="394"/>
      <c r="AL42" s="394"/>
      <c r="AM42" s="394"/>
      <c r="AN42" s="394"/>
      <c r="AO42" s="394"/>
      <c r="AP42" s="394"/>
      <c r="AQ42" s="394"/>
      <c r="AR42" s="394"/>
      <c r="AS42" s="394"/>
      <c r="AT42" s="394"/>
      <c r="AU42" s="394"/>
      <c r="AV42" s="394"/>
      <c r="AW42" s="394"/>
      <c r="AX42" s="394"/>
      <c r="AY42" s="394"/>
      <c r="AZ42" s="394"/>
      <c r="BA42" s="394"/>
    </row>
    <row r="43" spans="1:53" ht="15.5" customHeight="1">
      <c r="A43" s="390">
        <v>7</v>
      </c>
      <c r="B43" s="392"/>
      <c r="C43" s="392"/>
      <c r="D43" s="232"/>
      <c r="E43" s="237"/>
      <c r="F43" s="384"/>
      <c r="G43" s="387"/>
      <c r="H43" s="387"/>
      <c r="I43" s="387"/>
      <c r="J43" s="387"/>
      <c r="K43" s="387"/>
      <c r="L43" s="387"/>
      <c r="M43" s="387"/>
      <c r="N43" s="387"/>
      <c r="O43" s="387"/>
      <c r="P43" s="387"/>
      <c r="Q43" s="387"/>
      <c r="R43" s="387"/>
      <c r="S43" s="387"/>
      <c r="T43" s="387"/>
      <c r="U43" s="387"/>
      <c r="V43" s="387"/>
      <c r="W43" s="387"/>
      <c r="X43" s="387"/>
      <c r="Y43" s="387"/>
      <c r="Z43" s="387"/>
      <c r="AA43" s="387"/>
      <c r="AB43" s="387"/>
      <c r="AC43" s="387"/>
      <c r="AD43" s="387"/>
      <c r="AE43" s="387"/>
      <c r="AF43" s="387"/>
      <c r="AG43" s="387"/>
      <c r="AH43" s="387"/>
      <c r="AI43" s="387"/>
      <c r="AJ43" s="387"/>
      <c r="AK43" s="387"/>
      <c r="AL43" s="387"/>
      <c r="AM43" s="387"/>
      <c r="AN43" s="387"/>
      <c r="AO43" s="387"/>
      <c r="AP43" s="387"/>
      <c r="AQ43" s="387"/>
      <c r="AR43" s="387"/>
      <c r="AS43" s="387"/>
      <c r="AT43" s="387"/>
      <c r="AU43" s="387"/>
      <c r="AV43" s="387"/>
      <c r="AW43" s="387"/>
      <c r="AX43" s="387"/>
      <c r="AY43" s="387"/>
      <c r="AZ43" s="387"/>
      <c r="BA43" s="387"/>
    </row>
    <row r="44" spans="1:53" ht="15.5" customHeight="1">
      <c r="A44" s="390"/>
      <c r="B44" s="392"/>
      <c r="C44" s="392"/>
      <c r="D44" s="233"/>
      <c r="E44" s="238"/>
      <c r="F44" s="385"/>
      <c r="G44" s="388"/>
      <c r="H44" s="388"/>
      <c r="I44" s="388"/>
      <c r="J44" s="388"/>
      <c r="K44" s="388"/>
      <c r="L44" s="388"/>
      <c r="M44" s="388"/>
      <c r="N44" s="388"/>
      <c r="O44" s="388"/>
      <c r="P44" s="388"/>
      <c r="Q44" s="388"/>
      <c r="R44" s="388"/>
      <c r="S44" s="388"/>
      <c r="T44" s="388"/>
      <c r="U44" s="388"/>
      <c r="V44" s="388"/>
      <c r="W44" s="388"/>
      <c r="X44" s="388"/>
      <c r="Y44" s="388"/>
      <c r="Z44" s="388"/>
      <c r="AA44" s="388"/>
      <c r="AB44" s="388"/>
      <c r="AC44" s="388"/>
      <c r="AD44" s="388"/>
      <c r="AE44" s="388"/>
      <c r="AF44" s="388"/>
      <c r="AG44" s="388"/>
      <c r="AH44" s="388"/>
      <c r="AI44" s="388"/>
      <c r="AJ44" s="388"/>
      <c r="AK44" s="388"/>
      <c r="AL44" s="388"/>
      <c r="AM44" s="388"/>
      <c r="AN44" s="388"/>
      <c r="AO44" s="388"/>
      <c r="AP44" s="388"/>
      <c r="AQ44" s="388"/>
      <c r="AR44" s="388"/>
      <c r="AS44" s="388"/>
      <c r="AT44" s="388"/>
      <c r="AU44" s="388"/>
      <c r="AV44" s="388"/>
      <c r="AW44" s="388"/>
      <c r="AX44" s="388"/>
      <c r="AY44" s="388"/>
      <c r="AZ44" s="388"/>
      <c r="BA44" s="388"/>
    </row>
    <row r="45" spans="1:53" ht="15.5" customHeight="1">
      <c r="A45" s="390"/>
      <c r="B45" s="392"/>
      <c r="C45" s="392"/>
      <c r="D45" s="233"/>
      <c r="E45" s="238"/>
      <c r="F45" s="385"/>
      <c r="G45" s="388"/>
      <c r="H45" s="388"/>
      <c r="I45" s="388"/>
      <c r="J45" s="388"/>
      <c r="K45" s="388"/>
      <c r="L45" s="388"/>
      <c r="M45" s="388"/>
      <c r="N45" s="388"/>
      <c r="O45" s="388"/>
      <c r="P45" s="388"/>
      <c r="Q45" s="388"/>
      <c r="R45" s="388"/>
      <c r="S45" s="388"/>
      <c r="T45" s="388"/>
      <c r="U45" s="388"/>
      <c r="V45" s="388"/>
      <c r="W45" s="388"/>
      <c r="X45" s="388"/>
      <c r="Y45" s="388"/>
      <c r="Z45" s="388"/>
      <c r="AA45" s="388"/>
      <c r="AB45" s="388"/>
      <c r="AC45" s="388"/>
      <c r="AD45" s="388"/>
      <c r="AE45" s="388"/>
      <c r="AF45" s="388"/>
      <c r="AG45" s="388"/>
      <c r="AH45" s="388"/>
      <c r="AI45" s="388"/>
      <c r="AJ45" s="388"/>
      <c r="AK45" s="388"/>
      <c r="AL45" s="388"/>
      <c r="AM45" s="388"/>
      <c r="AN45" s="388"/>
      <c r="AO45" s="388"/>
      <c r="AP45" s="388"/>
      <c r="AQ45" s="388"/>
      <c r="AR45" s="388"/>
      <c r="AS45" s="388"/>
      <c r="AT45" s="388"/>
      <c r="AU45" s="388"/>
      <c r="AV45" s="388"/>
      <c r="AW45" s="388"/>
      <c r="AX45" s="388"/>
      <c r="AY45" s="388"/>
      <c r="AZ45" s="388"/>
      <c r="BA45" s="388"/>
    </row>
    <row r="46" spans="1:53" ht="15.5" customHeight="1">
      <c r="A46" s="390"/>
      <c r="B46" s="392"/>
      <c r="C46" s="392"/>
      <c r="D46" s="233"/>
      <c r="E46" s="238"/>
      <c r="F46" s="385"/>
      <c r="G46" s="388"/>
      <c r="H46" s="388"/>
      <c r="I46" s="388"/>
      <c r="J46" s="388"/>
      <c r="K46" s="388"/>
      <c r="L46" s="388"/>
      <c r="M46" s="388"/>
      <c r="N46" s="388"/>
      <c r="O46" s="388"/>
      <c r="P46" s="388"/>
      <c r="Q46" s="388"/>
      <c r="R46" s="388"/>
      <c r="S46" s="388"/>
      <c r="T46" s="388"/>
      <c r="U46" s="388"/>
      <c r="V46" s="388"/>
      <c r="W46" s="388"/>
      <c r="X46" s="388"/>
      <c r="Y46" s="388"/>
      <c r="Z46" s="388"/>
      <c r="AA46" s="388"/>
      <c r="AB46" s="388"/>
      <c r="AC46" s="388"/>
      <c r="AD46" s="388"/>
      <c r="AE46" s="388"/>
      <c r="AF46" s="388"/>
      <c r="AG46" s="388"/>
      <c r="AH46" s="388"/>
      <c r="AI46" s="388"/>
      <c r="AJ46" s="388"/>
      <c r="AK46" s="388"/>
      <c r="AL46" s="388"/>
      <c r="AM46" s="388"/>
      <c r="AN46" s="388"/>
      <c r="AO46" s="388"/>
      <c r="AP46" s="388"/>
      <c r="AQ46" s="388"/>
      <c r="AR46" s="388"/>
      <c r="AS46" s="388"/>
      <c r="AT46" s="388"/>
      <c r="AU46" s="388"/>
      <c r="AV46" s="388"/>
      <c r="AW46" s="388"/>
      <c r="AX46" s="388"/>
      <c r="AY46" s="388"/>
      <c r="AZ46" s="388"/>
      <c r="BA46" s="388"/>
    </row>
    <row r="47" spans="1:53" ht="15.5" customHeight="1">
      <c r="A47" s="390"/>
      <c r="B47" s="392"/>
      <c r="C47" s="392"/>
      <c r="D47" s="233"/>
      <c r="E47" s="238"/>
      <c r="F47" s="395"/>
      <c r="G47" s="394"/>
      <c r="H47" s="394"/>
      <c r="I47" s="394"/>
      <c r="J47" s="394"/>
      <c r="K47" s="394"/>
      <c r="L47" s="394"/>
      <c r="M47" s="394"/>
      <c r="N47" s="394"/>
      <c r="O47" s="394"/>
      <c r="P47" s="394"/>
      <c r="Q47" s="394"/>
      <c r="R47" s="394"/>
      <c r="S47" s="394"/>
      <c r="T47" s="394"/>
      <c r="U47" s="394"/>
      <c r="V47" s="394"/>
      <c r="W47" s="394"/>
      <c r="X47" s="394"/>
      <c r="Y47" s="394"/>
      <c r="Z47" s="394"/>
      <c r="AA47" s="394"/>
      <c r="AB47" s="394"/>
      <c r="AC47" s="394"/>
      <c r="AD47" s="394"/>
      <c r="AE47" s="394"/>
      <c r="AF47" s="394"/>
      <c r="AG47" s="394"/>
      <c r="AH47" s="394"/>
      <c r="AI47" s="394"/>
      <c r="AJ47" s="394"/>
      <c r="AK47" s="394"/>
      <c r="AL47" s="394"/>
      <c r="AM47" s="394"/>
      <c r="AN47" s="394"/>
      <c r="AO47" s="394"/>
      <c r="AP47" s="394"/>
      <c r="AQ47" s="394"/>
      <c r="AR47" s="394"/>
      <c r="AS47" s="394"/>
      <c r="AT47" s="394"/>
      <c r="AU47" s="394"/>
      <c r="AV47" s="394"/>
      <c r="AW47" s="394"/>
      <c r="AX47" s="394"/>
      <c r="AY47" s="394"/>
      <c r="AZ47" s="394"/>
      <c r="BA47" s="394"/>
    </row>
    <row r="48" spans="1:53" ht="15.5" customHeight="1">
      <c r="A48" s="390">
        <v>8</v>
      </c>
      <c r="B48" s="392"/>
      <c r="C48" s="392"/>
      <c r="D48" s="232"/>
      <c r="E48" s="237"/>
      <c r="F48" s="384"/>
      <c r="G48" s="387"/>
      <c r="H48" s="387"/>
      <c r="I48" s="387"/>
      <c r="J48" s="387"/>
      <c r="K48" s="387"/>
      <c r="L48" s="387"/>
      <c r="M48" s="387"/>
      <c r="N48" s="387"/>
      <c r="O48" s="387"/>
      <c r="P48" s="387"/>
      <c r="Q48" s="387"/>
      <c r="R48" s="387"/>
      <c r="S48" s="387"/>
      <c r="T48" s="387"/>
      <c r="U48" s="387"/>
      <c r="V48" s="387"/>
      <c r="W48" s="387"/>
      <c r="X48" s="387"/>
      <c r="Y48" s="387"/>
      <c r="Z48" s="387"/>
      <c r="AA48" s="387"/>
      <c r="AB48" s="387"/>
      <c r="AC48" s="387"/>
      <c r="AD48" s="387"/>
      <c r="AE48" s="387"/>
      <c r="AF48" s="387"/>
      <c r="AG48" s="387"/>
      <c r="AH48" s="387"/>
      <c r="AI48" s="387"/>
      <c r="AJ48" s="387"/>
      <c r="AK48" s="387"/>
      <c r="AL48" s="387"/>
      <c r="AM48" s="387"/>
      <c r="AN48" s="387"/>
      <c r="AO48" s="387"/>
      <c r="AP48" s="387"/>
      <c r="AQ48" s="387"/>
      <c r="AR48" s="387"/>
      <c r="AS48" s="387"/>
      <c r="AT48" s="387"/>
      <c r="AU48" s="387"/>
      <c r="AV48" s="387"/>
      <c r="AW48" s="387"/>
      <c r="AX48" s="387"/>
      <c r="AY48" s="387"/>
      <c r="AZ48" s="387"/>
      <c r="BA48" s="387"/>
    </row>
    <row r="49" spans="1:53" ht="15.5" customHeight="1">
      <c r="A49" s="390"/>
      <c r="B49" s="392"/>
      <c r="C49" s="392"/>
      <c r="D49" s="233"/>
      <c r="E49" s="238"/>
      <c r="F49" s="385"/>
      <c r="G49" s="388"/>
      <c r="H49" s="388"/>
      <c r="I49" s="388"/>
      <c r="J49" s="388"/>
      <c r="K49" s="388"/>
      <c r="L49" s="388"/>
      <c r="M49" s="388"/>
      <c r="N49" s="388"/>
      <c r="O49" s="388"/>
      <c r="P49" s="388"/>
      <c r="Q49" s="388"/>
      <c r="R49" s="388"/>
      <c r="S49" s="388"/>
      <c r="T49" s="388"/>
      <c r="U49" s="388"/>
      <c r="V49" s="388"/>
      <c r="W49" s="388"/>
      <c r="X49" s="388"/>
      <c r="Y49" s="388"/>
      <c r="Z49" s="388"/>
      <c r="AA49" s="388"/>
      <c r="AB49" s="388"/>
      <c r="AC49" s="388"/>
      <c r="AD49" s="388"/>
      <c r="AE49" s="388"/>
      <c r="AF49" s="388"/>
      <c r="AG49" s="388"/>
      <c r="AH49" s="388"/>
      <c r="AI49" s="388"/>
      <c r="AJ49" s="388"/>
      <c r="AK49" s="388"/>
      <c r="AL49" s="388"/>
      <c r="AM49" s="388"/>
      <c r="AN49" s="388"/>
      <c r="AO49" s="388"/>
      <c r="AP49" s="388"/>
      <c r="AQ49" s="388"/>
      <c r="AR49" s="388"/>
      <c r="AS49" s="388"/>
      <c r="AT49" s="388"/>
      <c r="AU49" s="388"/>
      <c r="AV49" s="388"/>
      <c r="AW49" s="388"/>
      <c r="AX49" s="388"/>
      <c r="AY49" s="388"/>
      <c r="AZ49" s="388"/>
      <c r="BA49" s="388"/>
    </row>
    <row r="50" spans="1:53" ht="15.5" customHeight="1">
      <c r="A50" s="390"/>
      <c r="B50" s="392"/>
      <c r="C50" s="392"/>
      <c r="D50" s="233"/>
      <c r="E50" s="238"/>
      <c r="F50" s="385"/>
      <c r="G50" s="388"/>
      <c r="H50" s="388"/>
      <c r="I50" s="388"/>
      <c r="J50" s="388"/>
      <c r="K50" s="388"/>
      <c r="L50" s="388"/>
      <c r="M50" s="388"/>
      <c r="N50" s="388"/>
      <c r="O50" s="388"/>
      <c r="P50" s="388"/>
      <c r="Q50" s="388"/>
      <c r="R50" s="388"/>
      <c r="S50" s="388"/>
      <c r="T50" s="388"/>
      <c r="U50" s="388"/>
      <c r="V50" s="388"/>
      <c r="W50" s="388"/>
      <c r="X50" s="388"/>
      <c r="Y50" s="388"/>
      <c r="Z50" s="388"/>
      <c r="AA50" s="388"/>
      <c r="AB50" s="388"/>
      <c r="AC50" s="388"/>
      <c r="AD50" s="388"/>
      <c r="AE50" s="388"/>
      <c r="AF50" s="388"/>
      <c r="AG50" s="388"/>
      <c r="AH50" s="388"/>
      <c r="AI50" s="388"/>
      <c r="AJ50" s="388"/>
      <c r="AK50" s="388"/>
      <c r="AL50" s="388"/>
      <c r="AM50" s="388"/>
      <c r="AN50" s="388"/>
      <c r="AO50" s="388"/>
      <c r="AP50" s="388"/>
      <c r="AQ50" s="388"/>
      <c r="AR50" s="388"/>
      <c r="AS50" s="388"/>
      <c r="AT50" s="388"/>
      <c r="AU50" s="388"/>
      <c r="AV50" s="388"/>
      <c r="AW50" s="388"/>
      <c r="AX50" s="388"/>
      <c r="AY50" s="388"/>
      <c r="AZ50" s="388"/>
      <c r="BA50" s="388"/>
    </row>
    <row r="51" spans="1:53" ht="15.5" customHeight="1">
      <c r="A51" s="390"/>
      <c r="B51" s="392"/>
      <c r="C51" s="392"/>
      <c r="D51" s="233"/>
      <c r="E51" s="238"/>
      <c r="F51" s="385"/>
      <c r="G51" s="388"/>
      <c r="H51" s="388"/>
      <c r="I51" s="388"/>
      <c r="J51" s="388"/>
      <c r="K51" s="388"/>
      <c r="L51" s="388"/>
      <c r="M51" s="388"/>
      <c r="N51" s="388"/>
      <c r="O51" s="388"/>
      <c r="P51" s="388"/>
      <c r="Q51" s="388"/>
      <c r="R51" s="388"/>
      <c r="S51" s="388"/>
      <c r="T51" s="388"/>
      <c r="U51" s="388"/>
      <c r="V51" s="388"/>
      <c r="W51" s="388"/>
      <c r="X51" s="388"/>
      <c r="Y51" s="388"/>
      <c r="Z51" s="388"/>
      <c r="AA51" s="388"/>
      <c r="AB51" s="388"/>
      <c r="AC51" s="388"/>
      <c r="AD51" s="388"/>
      <c r="AE51" s="388"/>
      <c r="AF51" s="388"/>
      <c r="AG51" s="388"/>
      <c r="AH51" s="388"/>
      <c r="AI51" s="388"/>
      <c r="AJ51" s="388"/>
      <c r="AK51" s="388"/>
      <c r="AL51" s="388"/>
      <c r="AM51" s="388"/>
      <c r="AN51" s="388"/>
      <c r="AO51" s="388"/>
      <c r="AP51" s="388"/>
      <c r="AQ51" s="388"/>
      <c r="AR51" s="388"/>
      <c r="AS51" s="388"/>
      <c r="AT51" s="388"/>
      <c r="AU51" s="388"/>
      <c r="AV51" s="388"/>
      <c r="AW51" s="388"/>
      <c r="AX51" s="388"/>
      <c r="AY51" s="388"/>
      <c r="AZ51" s="388"/>
      <c r="BA51" s="388"/>
    </row>
    <row r="52" spans="1:53" ht="15.5" customHeight="1">
      <c r="A52" s="390"/>
      <c r="B52" s="392"/>
      <c r="C52" s="392"/>
      <c r="D52" s="233"/>
      <c r="E52" s="238"/>
      <c r="F52" s="395"/>
      <c r="G52" s="394"/>
      <c r="H52" s="394"/>
      <c r="I52" s="394"/>
      <c r="J52" s="394"/>
      <c r="K52" s="394"/>
      <c r="L52" s="394"/>
      <c r="M52" s="394"/>
      <c r="N52" s="394"/>
      <c r="O52" s="394"/>
      <c r="P52" s="394"/>
      <c r="Q52" s="394"/>
      <c r="R52" s="394"/>
      <c r="S52" s="394"/>
      <c r="T52" s="394"/>
      <c r="U52" s="394"/>
      <c r="V52" s="394"/>
      <c r="W52" s="394"/>
      <c r="X52" s="394"/>
      <c r="Y52" s="394"/>
      <c r="Z52" s="394"/>
      <c r="AA52" s="394"/>
      <c r="AB52" s="394"/>
      <c r="AC52" s="394"/>
      <c r="AD52" s="394"/>
      <c r="AE52" s="394"/>
      <c r="AF52" s="394"/>
      <c r="AG52" s="394"/>
      <c r="AH52" s="394"/>
      <c r="AI52" s="394"/>
      <c r="AJ52" s="394"/>
      <c r="AK52" s="394"/>
      <c r="AL52" s="394"/>
      <c r="AM52" s="394"/>
      <c r="AN52" s="394"/>
      <c r="AO52" s="394"/>
      <c r="AP52" s="394"/>
      <c r="AQ52" s="394"/>
      <c r="AR52" s="394"/>
      <c r="AS52" s="394"/>
      <c r="AT52" s="394"/>
      <c r="AU52" s="394"/>
      <c r="AV52" s="394"/>
      <c r="AW52" s="394"/>
      <c r="AX52" s="394"/>
      <c r="AY52" s="394"/>
      <c r="AZ52" s="394"/>
      <c r="BA52" s="394"/>
    </row>
    <row r="53" spans="1:53" ht="15.5" customHeight="1">
      <c r="A53" s="390">
        <v>9</v>
      </c>
      <c r="B53" s="392"/>
      <c r="C53" s="392"/>
      <c r="D53" s="232"/>
      <c r="E53" s="237"/>
      <c r="F53" s="384"/>
      <c r="G53" s="387"/>
      <c r="H53" s="387"/>
      <c r="I53" s="387"/>
      <c r="J53" s="387"/>
      <c r="K53" s="387"/>
      <c r="L53" s="387"/>
      <c r="M53" s="387"/>
      <c r="N53" s="387"/>
      <c r="O53" s="387"/>
      <c r="P53" s="387"/>
      <c r="Q53" s="387"/>
      <c r="R53" s="387"/>
      <c r="S53" s="387"/>
      <c r="T53" s="387"/>
      <c r="U53" s="387"/>
      <c r="V53" s="387"/>
      <c r="W53" s="387"/>
      <c r="X53" s="387"/>
      <c r="Y53" s="387"/>
      <c r="Z53" s="387"/>
      <c r="AA53" s="387"/>
      <c r="AB53" s="387"/>
      <c r="AC53" s="387"/>
      <c r="AD53" s="387"/>
      <c r="AE53" s="387"/>
      <c r="AF53" s="387"/>
      <c r="AG53" s="387"/>
      <c r="AH53" s="387"/>
      <c r="AI53" s="387"/>
      <c r="AJ53" s="387"/>
      <c r="AK53" s="387"/>
      <c r="AL53" s="387"/>
      <c r="AM53" s="387"/>
      <c r="AN53" s="387"/>
      <c r="AO53" s="387"/>
      <c r="AP53" s="387"/>
      <c r="AQ53" s="387"/>
      <c r="AR53" s="387"/>
      <c r="AS53" s="387"/>
      <c r="AT53" s="387"/>
      <c r="AU53" s="387"/>
      <c r="AV53" s="387"/>
      <c r="AW53" s="387"/>
      <c r="AX53" s="387"/>
      <c r="AY53" s="387"/>
      <c r="AZ53" s="387"/>
      <c r="BA53" s="387"/>
    </row>
    <row r="54" spans="1:53" ht="15.5" customHeight="1">
      <c r="A54" s="390"/>
      <c r="B54" s="392"/>
      <c r="C54" s="392"/>
      <c r="D54" s="233"/>
      <c r="E54" s="238"/>
      <c r="F54" s="385"/>
      <c r="G54" s="388"/>
      <c r="H54" s="388"/>
      <c r="I54" s="388"/>
      <c r="J54" s="388"/>
      <c r="K54" s="388"/>
      <c r="L54" s="388"/>
      <c r="M54" s="388"/>
      <c r="N54" s="388"/>
      <c r="O54" s="388"/>
      <c r="P54" s="388"/>
      <c r="Q54" s="388"/>
      <c r="R54" s="388"/>
      <c r="S54" s="388"/>
      <c r="T54" s="388"/>
      <c r="U54" s="388"/>
      <c r="V54" s="388"/>
      <c r="W54" s="388"/>
      <c r="X54" s="388"/>
      <c r="Y54" s="388"/>
      <c r="Z54" s="388"/>
      <c r="AA54" s="388"/>
      <c r="AB54" s="388"/>
      <c r="AC54" s="388"/>
      <c r="AD54" s="388"/>
      <c r="AE54" s="388"/>
      <c r="AF54" s="388"/>
      <c r="AG54" s="388"/>
      <c r="AH54" s="388"/>
      <c r="AI54" s="388"/>
      <c r="AJ54" s="388"/>
      <c r="AK54" s="388"/>
      <c r="AL54" s="388"/>
      <c r="AM54" s="388"/>
      <c r="AN54" s="388"/>
      <c r="AO54" s="388"/>
      <c r="AP54" s="388"/>
      <c r="AQ54" s="388"/>
      <c r="AR54" s="388"/>
      <c r="AS54" s="388"/>
      <c r="AT54" s="388"/>
      <c r="AU54" s="388"/>
      <c r="AV54" s="388"/>
      <c r="AW54" s="388"/>
      <c r="AX54" s="388"/>
      <c r="AY54" s="388"/>
      <c r="AZ54" s="388"/>
      <c r="BA54" s="388"/>
    </row>
    <row r="55" spans="1:53" ht="15.5" customHeight="1">
      <c r="A55" s="390"/>
      <c r="B55" s="392"/>
      <c r="C55" s="392"/>
      <c r="D55" s="233"/>
      <c r="E55" s="238"/>
      <c r="F55" s="385"/>
      <c r="G55" s="388"/>
      <c r="H55" s="388"/>
      <c r="I55" s="388"/>
      <c r="J55" s="388"/>
      <c r="K55" s="388"/>
      <c r="L55" s="388"/>
      <c r="M55" s="388"/>
      <c r="N55" s="388"/>
      <c r="O55" s="388"/>
      <c r="P55" s="388"/>
      <c r="Q55" s="388"/>
      <c r="R55" s="388"/>
      <c r="S55" s="388"/>
      <c r="T55" s="388"/>
      <c r="U55" s="388"/>
      <c r="V55" s="388"/>
      <c r="W55" s="388"/>
      <c r="X55" s="388"/>
      <c r="Y55" s="388"/>
      <c r="Z55" s="388"/>
      <c r="AA55" s="388"/>
      <c r="AB55" s="388"/>
      <c r="AC55" s="388"/>
      <c r="AD55" s="388"/>
      <c r="AE55" s="388"/>
      <c r="AF55" s="388"/>
      <c r="AG55" s="388"/>
      <c r="AH55" s="388"/>
      <c r="AI55" s="388"/>
      <c r="AJ55" s="388"/>
      <c r="AK55" s="388"/>
      <c r="AL55" s="388"/>
      <c r="AM55" s="388"/>
      <c r="AN55" s="388"/>
      <c r="AO55" s="388"/>
      <c r="AP55" s="388"/>
      <c r="AQ55" s="388"/>
      <c r="AR55" s="388"/>
      <c r="AS55" s="388"/>
      <c r="AT55" s="388"/>
      <c r="AU55" s="388"/>
      <c r="AV55" s="388"/>
      <c r="AW55" s="388"/>
      <c r="AX55" s="388"/>
      <c r="AY55" s="388"/>
      <c r="AZ55" s="388"/>
      <c r="BA55" s="388"/>
    </row>
    <row r="56" spans="1:53" ht="15.5" customHeight="1">
      <c r="A56" s="390"/>
      <c r="B56" s="392"/>
      <c r="C56" s="392"/>
      <c r="D56" s="233"/>
      <c r="E56" s="238"/>
      <c r="F56" s="385"/>
      <c r="G56" s="388"/>
      <c r="H56" s="388"/>
      <c r="I56" s="388"/>
      <c r="J56" s="388"/>
      <c r="K56" s="388"/>
      <c r="L56" s="388"/>
      <c r="M56" s="388"/>
      <c r="N56" s="388"/>
      <c r="O56" s="388"/>
      <c r="P56" s="388"/>
      <c r="Q56" s="388"/>
      <c r="R56" s="388"/>
      <c r="S56" s="388"/>
      <c r="T56" s="388"/>
      <c r="U56" s="388"/>
      <c r="V56" s="388"/>
      <c r="W56" s="388"/>
      <c r="X56" s="388"/>
      <c r="Y56" s="388"/>
      <c r="Z56" s="388"/>
      <c r="AA56" s="388"/>
      <c r="AB56" s="388"/>
      <c r="AC56" s="388"/>
      <c r="AD56" s="388"/>
      <c r="AE56" s="388"/>
      <c r="AF56" s="388"/>
      <c r="AG56" s="388"/>
      <c r="AH56" s="388"/>
      <c r="AI56" s="388"/>
      <c r="AJ56" s="388"/>
      <c r="AK56" s="388"/>
      <c r="AL56" s="388"/>
      <c r="AM56" s="388"/>
      <c r="AN56" s="388"/>
      <c r="AO56" s="388"/>
      <c r="AP56" s="388"/>
      <c r="AQ56" s="388"/>
      <c r="AR56" s="388"/>
      <c r="AS56" s="388"/>
      <c r="AT56" s="388"/>
      <c r="AU56" s="388"/>
      <c r="AV56" s="388"/>
      <c r="AW56" s="388"/>
      <c r="AX56" s="388"/>
      <c r="AY56" s="388"/>
      <c r="AZ56" s="388"/>
      <c r="BA56" s="388"/>
    </row>
    <row r="57" spans="1:53" ht="15.5" customHeight="1">
      <c r="A57" s="390"/>
      <c r="B57" s="392"/>
      <c r="C57" s="392"/>
      <c r="D57" s="233"/>
      <c r="E57" s="238"/>
      <c r="F57" s="395"/>
      <c r="G57" s="394"/>
      <c r="H57" s="394"/>
      <c r="I57" s="394"/>
      <c r="J57" s="394"/>
      <c r="K57" s="394"/>
      <c r="L57" s="394"/>
      <c r="M57" s="394"/>
      <c r="N57" s="394"/>
      <c r="O57" s="394"/>
      <c r="P57" s="394"/>
      <c r="Q57" s="394"/>
      <c r="R57" s="394"/>
      <c r="S57" s="394"/>
      <c r="T57" s="394"/>
      <c r="U57" s="394"/>
      <c r="V57" s="394"/>
      <c r="W57" s="394"/>
      <c r="X57" s="394"/>
      <c r="Y57" s="394"/>
      <c r="Z57" s="394"/>
      <c r="AA57" s="394"/>
      <c r="AB57" s="394"/>
      <c r="AC57" s="394"/>
      <c r="AD57" s="394"/>
      <c r="AE57" s="394"/>
      <c r="AF57" s="394"/>
      <c r="AG57" s="394"/>
      <c r="AH57" s="394"/>
      <c r="AI57" s="394"/>
      <c r="AJ57" s="394"/>
      <c r="AK57" s="394"/>
      <c r="AL57" s="394"/>
      <c r="AM57" s="394"/>
      <c r="AN57" s="394"/>
      <c r="AO57" s="394"/>
      <c r="AP57" s="394"/>
      <c r="AQ57" s="394"/>
      <c r="AR57" s="394"/>
      <c r="AS57" s="394"/>
      <c r="AT57" s="394"/>
      <c r="AU57" s="394"/>
      <c r="AV57" s="394"/>
      <c r="AW57" s="394"/>
      <c r="AX57" s="394"/>
      <c r="AY57" s="394"/>
      <c r="AZ57" s="394"/>
      <c r="BA57" s="394"/>
    </row>
    <row r="58" spans="1:53" ht="15.5" customHeight="1">
      <c r="A58" s="391">
        <v>10</v>
      </c>
      <c r="B58" s="393"/>
      <c r="C58" s="393"/>
      <c r="D58" s="234"/>
      <c r="E58" s="237"/>
      <c r="F58" s="384"/>
      <c r="G58" s="387"/>
      <c r="H58" s="387"/>
      <c r="I58" s="387"/>
      <c r="J58" s="387"/>
      <c r="K58" s="387"/>
      <c r="L58" s="387"/>
      <c r="M58" s="387"/>
      <c r="N58" s="387"/>
      <c r="O58" s="387"/>
      <c r="P58" s="387"/>
      <c r="Q58" s="387"/>
      <c r="R58" s="387"/>
      <c r="S58" s="387"/>
      <c r="T58" s="387"/>
      <c r="U58" s="387"/>
      <c r="V58" s="387"/>
      <c r="W58" s="387"/>
      <c r="X58" s="387"/>
      <c r="Y58" s="387"/>
      <c r="Z58" s="387"/>
      <c r="AA58" s="387"/>
      <c r="AB58" s="387"/>
      <c r="AC58" s="387"/>
      <c r="AD58" s="387"/>
      <c r="AE58" s="387"/>
      <c r="AF58" s="387"/>
      <c r="AG58" s="387"/>
      <c r="AH58" s="387"/>
      <c r="AI58" s="387"/>
      <c r="AJ58" s="387"/>
      <c r="AK58" s="387"/>
      <c r="AL58" s="387"/>
      <c r="AM58" s="387"/>
      <c r="AN58" s="387"/>
      <c r="AO58" s="387"/>
      <c r="AP58" s="387"/>
      <c r="AQ58" s="387"/>
      <c r="AR58" s="387"/>
      <c r="AS58" s="387"/>
      <c r="AT58" s="387"/>
      <c r="AU58" s="387"/>
      <c r="AV58" s="387"/>
      <c r="AW58" s="387"/>
      <c r="AX58" s="387"/>
      <c r="AY58" s="387"/>
      <c r="AZ58" s="387"/>
      <c r="BA58" s="387"/>
    </row>
    <row r="59" spans="1:53" ht="15.5" customHeight="1">
      <c r="A59" s="391"/>
      <c r="B59" s="393"/>
      <c r="C59" s="393"/>
      <c r="D59" s="235"/>
      <c r="E59" s="238"/>
      <c r="F59" s="385"/>
      <c r="G59" s="388"/>
      <c r="H59" s="388"/>
      <c r="I59" s="388"/>
      <c r="J59" s="388"/>
      <c r="K59" s="388"/>
      <c r="L59" s="388"/>
      <c r="M59" s="388"/>
      <c r="N59" s="388"/>
      <c r="O59" s="388"/>
      <c r="P59" s="388"/>
      <c r="Q59" s="388"/>
      <c r="R59" s="388"/>
      <c r="S59" s="388"/>
      <c r="T59" s="388"/>
      <c r="U59" s="388"/>
      <c r="V59" s="388"/>
      <c r="W59" s="388"/>
      <c r="X59" s="388"/>
      <c r="Y59" s="388"/>
      <c r="Z59" s="388"/>
      <c r="AA59" s="388"/>
      <c r="AB59" s="388"/>
      <c r="AC59" s="388"/>
      <c r="AD59" s="388"/>
      <c r="AE59" s="388"/>
      <c r="AF59" s="388"/>
      <c r="AG59" s="388"/>
      <c r="AH59" s="388"/>
      <c r="AI59" s="388"/>
      <c r="AJ59" s="388"/>
      <c r="AK59" s="388"/>
      <c r="AL59" s="388"/>
      <c r="AM59" s="388"/>
      <c r="AN59" s="388"/>
      <c r="AO59" s="388"/>
      <c r="AP59" s="388"/>
      <c r="AQ59" s="388"/>
      <c r="AR59" s="388"/>
      <c r="AS59" s="388"/>
      <c r="AT59" s="388"/>
      <c r="AU59" s="388"/>
      <c r="AV59" s="388"/>
      <c r="AW59" s="388"/>
      <c r="AX59" s="388"/>
      <c r="AY59" s="388"/>
      <c r="AZ59" s="388"/>
      <c r="BA59" s="388"/>
    </row>
    <row r="60" spans="1:53" ht="15.5" customHeight="1">
      <c r="A60" s="391"/>
      <c r="B60" s="393"/>
      <c r="C60" s="393"/>
      <c r="D60" s="235"/>
      <c r="E60" s="238"/>
      <c r="F60" s="385"/>
      <c r="G60" s="388"/>
      <c r="H60" s="388"/>
      <c r="I60" s="388"/>
      <c r="J60" s="388"/>
      <c r="K60" s="388"/>
      <c r="L60" s="388"/>
      <c r="M60" s="388"/>
      <c r="N60" s="388"/>
      <c r="O60" s="388"/>
      <c r="P60" s="388"/>
      <c r="Q60" s="388"/>
      <c r="R60" s="388"/>
      <c r="S60" s="388"/>
      <c r="T60" s="388"/>
      <c r="U60" s="388"/>
      <c r="V60" s="388"/>
      <c r="W60" s="388"/>
      <c r="X60" s="388"/>
      <c r="Y60" s="388"/>
      <c r="Z60" s="388"/>
      <c r="AA60" s="388"/>
      <c r="AB60" s="388"/>
      <c r="AC60" s="388"/>
      <c r="AD60" s="388"/>
      <c r="AE60" s="388"/>
      <c r="AF60" s="388"/>
      <c r="AG60" s="388"/>
      <c r="AH60" s="388"/>
      <c r="AI60" s="388"/>
      <c r="AJ60" s="388"/>
      <c r="AK60" s="388"/>
      <c r="AL60" s="388"/>
      <c r="AM60" s="388"/>
      <c r="AN60" s="388"/>
      <c r="AO60" s="388"/>
      <c r="AP60" s="388"/>
      <c r="AQ60" s="388"/>
      <c r="AR60" s="388"/>
      <c r="AS60" s="388"/>
      <c r="AT60" s="388"/>
      <c r="AU60" s="388"/>
      <c r="AV60" s="388"/>
      <c r="AW60" s="388"/>
      <c r="AX60" s="388"/>
      <c r="AY60" s="388"/>
      <c r="AZ60" s="388"/>
      <c r="BA60" s="388"/>
    </row>
    <row r="61" spans="1:53" ht="15.5" customHeight="1">
      <c r="A61" s="391"/>
      <c r="B61" s="393"/>
      <c r="C61" s="393"/>
      <c r="D61" s="235"/>
      <c r="E61" s="238"/>
      <c r="F61" s="385"/>
      <c r="G61" s="388"/>
      <c r="H61" s="388"/>
      <c r="I61" s="388"/>
      <c r="J61" s="388"/>
      <c r="K61" s="388"/>
      <c r="L61" s="388"/>
      <c r="M61" s="388"/>
      <c r="N61" s="388"/>
      <c r="O61" s="388"/>
      <c r="P61" s="388"/>
      <c r="Q61" s="388"/>
      <c r="R61" s="388"/>
      <c r="S61" s="388"/>
      <c r="T61" s="388"/>
      <c r="U61" s="388"/>
      <c r="V61" s="388"/>
      <c r="W61" s="388"/>
      <c r="X61" s="388"/>
      <c r="Y61" s="388"/>
      <c r="Z61" s="388"/>
      <c r="AA61" s="388"/>
      <c r="AB61" s="388"/>
      <c r="AC61" s="388"/>
      <c r="AD61" s="388"/>
      <c r="AE61" s="388"/>
      <c r="AF61" s="388"/>
      <c r="AG61" s="388"/>
      <c r="AH61" s="388"/>
      <c r="AI61" s="388"/>
      <c r="AJ61" s="388"/>
      <c r="AK61" s="388"/>
      <c r="AL61" s="388"/>
      <c r="AM61" s="388"/>
      <c r="AN61" s="388"/>
      <c r="AO61" s="388"/>
      <c r="AP61" s="388"/>
      <c r="AQ61" s="388"/>
      <c r="AR61" s="388"/>
      <c r="AS61" s="388"/>
      <c r="AT61" s="388"/>
      <c r="AU61" s="388"/>
      <c r="AV61" s="388"/>
      <c r="AW61" s="388"/>
      <c r="AX61" s="388"/>
      <c r="AY61" s="388"/>
      <c r="AZ61" s="388"/>
      <c r="BA61" s="388"/>
    </row>
    <row r="62" spans="1:53" ht="15.5" customHeight="1">
      <c r="A62" s="391"/>
      <c r="B62" s="393"/>
      <c r="C62" s="393"/>
      <c r="D62" s="236"/>
      <c r="E62" s="239"/>
      <c r="F62" s="386"/>
      <c r="G62" s="389"/>
      <c r="H62" s="389"/>
      <c r="I62" s="389"/>
      <c r="J62" s="389"/>
      <c r="K62" s="389"/>
      <c r="L62" s="389"/>
      <c r="M62" s="389"/>
      <c r="N62" s="389"/>
      <c r="O62" s="389"/>
      <c r="P62" s="389"/>
      <c r="Q62" s="389"/>
      <c r="R62" s="389"/>
      <c r="S62" s="389"/>
      <c r="T62" s="389"/>
      <c r="U62" s="389"/>
      <c r="V62" s="389"/>
      <c r="W62" s="389"/>
      <c r="X62" s="389"/>
      <c r="Y62" s="389"/>
      <c r="Z62" s="389"/>
      <c r="AA62" s="389"/>
      <c r="AB62" s="389"/>
      <c r="AC62" s="389"/>
      <c r="AD62" s="389"/>
      <c r="AE62" s="389"/>
      <c r="AF62" s="389"/>
      <c r="AG62" s="389"/>
      <c r="AH62" s="389"/>
      <c r="AI62" s="389"/>
      <c r="AJ62" s="389"/>
      <c r="AK62" s="389"/>
      <c r="AL62" s="389"/>
      <c r="AM62" s="389"/>
      <c r="AN62" s="389"/>
      <c r="AO62" s="389"/>
      <c r="AP62" s="389"/>
      <c r="AQ62" s="389"/>
      <c r="AR62" s="389"/>
      <c r="AS62" s="389"/>
      <c r="AT62" s="389"/>
      <c r="AU62" s="389"/>
      <c r="AV62" s="389"/>
      <c r="AW62" s="389"/>
      <c r="AX62" s="389"/>
      <c r="AY62" s="389"/>
      <c r="AZ62" s="389"/>
      <c r="BA62" s="389"/>
    </row>
  </sheetData>
  <sheetProtection algorithmName="SHA-512" hashValue="z73XlcD9xCtntvyc+YWP5b3hYxTVzi3cHQdYdL1ifAhf5nwi2upXN5Zmh8v8GLVjFw17qTGATlKhSk4jeYQJKA==" saltValue="f/2+4n7qyjC8yxaRCwDWhQ==" spinCount="100000" sheet="1" objects="1" scenarios="1"/>
  <protectedRanges>
    <protectedRange sqref="D13:BA62" name="Plage1_1"/>
  </protectedRanges>
  <mergeCells count="515">
    <mergeCell ref="AJ58:AJ62"/>
    <mergeCell ref="AK58:AK62"/>
    <mergeCell ref="AL58:AL62"/>
    <mergeCell ref="AM58:AM62"/>
    <mergeCell ref="AN58:AN62"/>
    <mergeCell ref="AO58:AO62"/>
    <mergeCell ref="AJ53:AJ57"/>
    <mergeCell ref="AK53:AK57"/>
    <mergeCell ref="AL53:AL57"/>
    <mergeCell ref="AM53:AM57"/>
    <mergeCell ref="AN53:AN57"/>
    <mergeCell ref="AO53:AO57"/>
    <mergeCell ref="R58:R62"/>
    <mergeCell ref="S58:S62"/>
    <mergeCell ref="T58:T62"/>
    <mergeCell ref="U58:U62"/>
    <mergeCell ref="V58:V62"/>
    <mergeCell ref="W58:W62"/>
    <mergeCell ref="X58:X62"/>
    <mergeCell ref="Y58:Y62"/>
    <mergeCell ref="Z58:Z62"/>
    <mergeCell ref="AA58:AA62"/>
    <mergeCell ref="AB58:AB62"/>
    <mergeCell ref="AC58:AC62"/>
    <mergeCell ref="AD58:AD62"/>
    <mergeCell ref="AE58:AE62"/>
    <mergeCell ref="AF58:AF62"/>
    <mergeCell ref="AG58:AG62"/>
    <mergeCell ref="AH58:AH62"/>
    <mergeCell ref="AI58:AI62"/>
    <mergeCell ref="AJ48:AJ52"/>
    <mergeCell ref="AK48:AK52"/>
    <mergeCell ref="AL48:AL52"/>
    <mergeCell ref="AM48:AM52"/>
    <mergeCell ref="AN48:AN52"/>
    <mergeCell ref="AO48:AO52"/>
    <mergeCell ref="R53:R57"/>
    <mergeCell ref="S53:S57"/>
    <mergeCell ref="T53:T57"/>
    <mergeCell ref="U53:U57"/>
    <mergeCell ref="V53:V57"/>
    <mergeCell ref="W53:W57"/>
    <mergeCell ref="X53:X57"/>
    <mergeCell ref="Y53:Y57"/>
    <mergeCell ref="Z53:Z57"/>
    <mergeCell ref="AA53:AA57"/>
    <mergeCell ref="AB53:AB57"/>
    <mergeCell ref="AC53:AC57"/>
    <mergeCell ref="AD53:AD57"/>
    <mergeCell ref="AE53:AE57"/>
    <mergeCell ref="AF53:AF57"/>
    <mergeCell ref="AG53:AG57"/>
    <mergeCell ref="AH53:AH57"/>
    <mergeCell ref="AI53:AI57"/>
    <mergeCell ref="AA48:AA52"/>
    <mergeCell ref="AB48:AB52"/>
    <mergeCell ref="AC48:AC52"/>
    <mergeCell ref="AD48:AD52"/>
    <mergeCell ref="AE48:AE52"/>
    <mergeCell ref="AF48:AF52"/>
    <mergeCell ref="AG48:AG52"/>
    <mergeCell ref="AH48:AH52"/>
    <mergeCell ref="AI48:AI52"/>
    <mergeCell ref="R48:R52"/>
    <mergeCell ref="S48:S52"/>
    <mergeCell ref="T48:T52"/>
    <mergeCell ref="U48:U52"/>
    <mergeCell ref="V48:V52"/>
    <mergeCell ref="W48:W52"/>
    <mergeCell ref="X48:X52"/>
    <mergeCell ref="Y48:Y52"/>
    <mergeCell ref="Z48:Z52"/>
    <mergeCell ref="AJ38:AJ42"/>
    <mergeCell ref="AK38:AK42"/>
    <mergeCell ref="AL38:AL42"/>
    <mergeCell ref="AM38:AM42"/>
    <mergeCell ref="AN38:AN42"/>
    <mergeCell ref="AO38:AO42"/>
    <mergeCell ref="R43:R47"/>
    <mergeCell ref="S43:S47"/>
    <mergeCell ref="T43:T47"/>
    <mergeCell ref="U43:U47"/>
    <mergeCell ref="V43:V47"/>
    <mergeCell ref="W43:W47"/>
    <mergeCell ref="X43:X47"/>
    <mergeCell ref="Y43:Y47"/>
    <mergeCell ref="Z43:Z47"/>
    <mergeCell ref="AA43:AA47"/>
    <mergeCell ref="AB43:AB47"/>
    <mergeCell ref="AC43:AC47"/>
    <mergeCell ref="AD43:AD47"/>
    <mergeCell ref="AE43:AE47"/>
    <mergeCell ref="AF43:AF47"/>
    <mergeCell ref="AG43:AG47"/>
    <mergeCell ref="AH43:AH47"/>
    <mergeCell ref="AI43:AI47"/>
    <mergeCell ref="AA38:AA42"/>
    <mergeCell ref="AB38:AB42"/>
    <mergeCell ref="AC38:AC42"/>
    <mergeCell ref="AD38:AD42"/>
    <mergeCell ref="AE38:AE42"/>
    <mergeCell ref="AF38:AF42"/>
    <mergeCell ref="AG38:AG42"/>
    <mergeCell ref="AH38:AH42"/>
    <mergeCell ref="AI38:AI42"/>
    <mergeCell ref="R38:R42"/>
    <mergeCell ref="S38:S42"/>
    <mergeCell ref="T38:T42"/>
    <mergeCell ref="U38:U42"/>
    <mergeCell ref="V38:V42"/>
    <mergeCell ref="W38:W42"/>
    <mergeCell ref="X38:X42"/>
    <mergeCell ref="Y38:Y42"/>
    <mergeCell ref="Z38:Z42"/>
    <mergeCell ref="AO28:AO32"/>
    <mergeCell ref="R33:R37"/>
    <mergeCell ref="S33:S37"/>
    <mergeCell ref="T33:T37"/>
    <mergeCell ref="U33:U37"/>
    <mergeCell ref="V33:V37"/>
    <mergeCell ref="W33:W37"/>
    <mergeCell ref="X33:X37"/>
    <mergeCell ref="Y33:Y37"/>
    <mergeCell ref="Z33:Z37"/>
    <mergeCell ref="AA33:AA37"/>
    <mergeCell ref="AB33:AB37"/>
    <mergeCell ref="AC33:AC37"/>
    <mergeCell ref="AD33:AD37"/>
    <mergeCell ref="AE33:AE37"/>
    <mergeCell ref="AF33:AF37"/>
    <mergeCell ref="AG33:AG37"/>
    <mergeCell ref="AH33:AH37"/>
    <mergeCell ref="AI33:AI37"/>
    <mergeCell ref="AJ33:AJ37"/>
    <mergeCell ref="AK33:AK37"/>
    <mergeCell ref="AO23:AO27"/>
    <mergeCell ref="R28:R32"/>
    <mergeCell ref="S28:S32"/>
    <mergeCell ref="T28:T32"/>
    <mergeCell ref="U28:U32"/>
    <mergeCell ref="V28:V32"/>
    <mergeCell ref="W28:W32"/>
    <mergeCell ref="X28:X32"/>
    <mergeCell ref="Y28:Y32"/>
    <mergeCell ref="Z28:Z32"/>
    <mergeCell ref="AA28:AA32"/>
    <mergeCell ref="AB28:AB32"/>
    <mergeCell ref="AC28:AC32"/>
    <mergeCell ref="AD28:AD32"/>
    <mergeCell ref="AE28:AE32"/>
    <mergeCell ref="AF28:AF32"/>
    <mergeCell ref="AG28:AG32"/>
    <mergeCell ref="AH28:AH32"/>
    <mergeCell ref="AI28:AI32"/>
    <mergeCell ref="AJ28:AJ32"/>
    <mergeCell ref="AK28:AK32"/>
    <mergeCell ref="AL28:AL32"/>
    <mergeCell ref="AM28:AM32"/>
    <mergeCell ref="AN28:AN32"/>
    <mergeCell ref="AJ18:AJ22"/>
    <mergeCell ref="AK18:AK22"/>
    <mergeCell ref="AL18:AL22"/>
    <mergeCell ref="AM18:AM22"/>
    <mergeCell ref="AN18:AN22"/>
    <mergeCell ref="AO18:AO22"/>
    <mergeCell ref="R23:R27"/>
    <mergeCell ref="S23:S27"/>
    <mergeCell ref="T23:T27"/>
    <mergeCell ref="U23:U27"/>
    <mergeCell ref="V23:V27"/>
    <mergeCell ref="W23:W27"/>
    <mergeCell ref="AC23:AC27"/>
    <mergeCell ref="AD23:AD27"/>
    <mergeCell ref="AE23:AE27"/>
    <mergeCell ref="AF23:AF27"/>
    <mergeCell ref="AG23:AG27"/>
    <mergeCell ref="AH23:AH27"/>
    <mergeCell ref="AI23:AI27"/>
    <mergeCell ref="AJ23:AJ27"/>
    <mergeCell ref="AK23:AK27"/>
    <mergeCell ref="AL23:AL27"/>
    <mergeCell ref="AM23:AM27"/>
    <mergeCell ref="AN23:AN27"/>
    <mergeCell ref="AJ13:AJ17"/>
    <mergeCell ref="AK13:AK17"/>
    <mergeCell ref="AL13:AL17"/>
    <mergeCell ref="AM13:AM17"/>
    <mergeCell ref="AN13:AN17"/>
    <mergeCell ref="AO13:AO17"/>
    <mergeCell ref="R18:R22"/>
    <mergeCell ref="S18:S22"/>
    <mergeCell ref="T18:T22"/>
    <mergeCell ref="U18:U22"/>
    <mergeCell ref="V18:V22"/>
    <mergeCell ref="W18:W22"/>
    <mergeCell ref="X18:X22"/>
    <mergeCell ref="Y18:Y22"/>
    <mergeCell ref="Z18:Z22"/>
    <mergeCell ref="AA18:AA22"/>
    <mergeCell ref="AB18:AB22"/>
    <mergeCell ref="AC18:AC22"/>
    <mergeCell ref="AD18:AD22"/>
    <mergeCell ref="AE18:AE22"/>
    <mergeCell ref="AF18:AF22"/>
    <mergeCell ref="AG18:AG22"/>
    <mergeCell ref="AH18:AH22"/>
    <mergeCell ref="AI18:AI22"/>
    <mergeCell ref="AA13:AA17"/>
    <mergeCell ref="AB13:AB17"/>
    <mergeCell ref="AC13:AC17"/>
    <mergeCell ref="AD13:AD17"/>
    <mergeCell ref="AE13:AE17"/>
    <mergeCell ref="AF13:AF17"/>
    <mergeCell ref="AG13:AG17"/>
    <mergeCell ref="AH13:AH17"/>
    <mergeCell ref="AI13:AI17"/>
    <mergeCell ref="AP13:AP17"/>
    <mergeCell ref="F10:BA10"/>
    <mergeCell ref="AQ13:AQ17"/>
    <mergeCell ref="AR13:AR17"/>
    <mergeCell ref="BA13:BA17"/>
    <mergeCell ref="K13:K17"/>
    <mergeCell ref="L13:L17"/>
    <mergeCell ref="M13:M17"/>
    <mergeCell ref="N13:N17"/>
    <mergeCell ref="O13:O17"/>
    <mergeCell ref="P13:P17"/>
    <mergeCell ref="AS13:AS17"/>
    <mergeCell ref="AT13:AT17"/>
    <mergeCell ref="AY13:AY17"/>
    <mergeCell ref="AZ13:AZ17"/>
    <mergeCell ref="R13:R17"/>
    <mergeCell ref="S13:S17"/>
    <mergeCell ref="T13:T17"/>
    <mergeCell ref="U13:U17"/>
    <mergeCell ref="V13:V17"/>
    <mergeCell ref="W13:W17"/>
    <mergeCell ref="X13:X17"/>
    <mergeCell ref="Y13:Y17"/>
    <mergeCell ref="Z13:Z17"/>
    <mergeCell ref="A2:BA2"/>
    <mergeCell ref="J13:J17"/>
    <mergeCell ref="C6:E7"/>
    <mergeCell ref="C4:E5"/>
    <mergeCell ref="E10:E12"/>
    <mergeCell ref="F11:Q11"/>
    <mergeCell ref="AP11:BA11"/>
    <mergeCell ref="A10:C12"/>
    <mergeCell ref="D10:D12"/>
    <mergeCell ref="AU13:AU17"/>
    <mergeCell ref="AV13:AV17"/>
    <mergeCell ref="AW13:AW17"/>
    <mergeCell ref="AX13:AX17"/>
    <mergeCell ref="F13:F17"/>
    <mergeCell ref="G13:G17"/>
    <mergeCell ref="H13:H17"/>
    <mergeCell ref="R11:AC11"/>
    <mergeCell ref="AD11:AO11"/>
    <mergeCell ref="P7:V7"/>
    <mergeCell ref="L4:O5"/>
    <mergeCell ref="L7:O7"/>
    <mergeCell ref="P4:BA5"/>
    <mergeCell ref="I13:I17"/>
    <mergeCell ref="Q13:Q17"/>
    <mergeCell ref="BA18:BA22"/>
    <mergeCell ref="AP18:AP22"/>
    <mergeCell ref="AQ18:AQ22"/>
    <mergeCell ref="AR18:AR22"/>
    <mergeCell ref="AS18:AS22"/>
    <mergeCell ref="AT18:AT22"/>
    <mergeCell ref="AU18:AU22"/>
    <mergeCell ref="F18:F22"/>
    <mergeCell ref="G18:G22"/>
    <mergeCell ref="H18:H22"/>
    <mergeCell ref="I18:I22"/>
    <mergeCell ref="J18:J22"/>
    <mergeCell ref="K18:K22"/>
    <mergeCell ref="L18:L22"/>
    <mergeCell ref="M18:M22"/>
    <mergeCell ref="N18:N22"/>
    <mergeCell ref="O18:O22"/>
    <mergeCell ref="P18:P22"/>
    <mergeCell ref="Q18:Q22"/>
    <mergeCell ref="AV18:AV22"/>
    <mergeCell ref="AW18:AW22"/>
    <mergeCell ref="AX18:AX22"/>
    <mergeCell ref="AY18:AY22"/>
    <mergeCell ref="AZ18:AZ22"/>
    <mergeCell ref="AZ23:AZ27"/>
    <mergeCell ref="BA23:BA27"/>
    <mergeCell ref="AT23:AT27"/>
    <mergeCell ref="AU23:AU27"/>
    <mergeCell ref="AV23:AV27"/>
    <mergeCell ref="AW23:AW27"/>
    <mergeCell ref="AX23:AX27"/>
    <mergeCell ref="AY23:AY27"/>
    <mergeCell ref="AP23:AP27"/>
    <mergeCell ref="AQ23:AQ27"/>
    <mergeCell ref="AR23:AR27"/>
    <mergeCell ref="AS23:AS27"/>
    <mergeCell ref="P23:P27"/>
    <mergeCell ref="Q23:Q27"/>
    <mergeCell ref="F28:F32"/>
    <mergeCell ref="G28:G32"/>
    <mergeCell ref="H28:H32"/>
    <mergeCell ref="I28:I32"/>
    <mergeCell ref="J28:J32"/>
    <mergeCell ref="K28:K32"/>
    <mergeCell ref="AV28:AV32"/>
    <mergeCell ref="J23:J27"/>
    <mergeCell ref="K23:K27"/>
    <mergeCell ref="L23:L27"/>
    <mergeCell ref="M23:M27"/>
    <mergeCell ref="N23:N27"/>
    <mergeCell ref="O23:O27"/>
    <mergeCell ref="F23:F27"/>
    <mergeCell ref="G23:G27"/>
    <mergeCell ref="H23:H27"/>
    <mergeCell ref="I23:I27"/>
    <mergeCell ref="X23:X27"/>
    <mergeCell ref="Y23:Y27"/>
    <mergeCell ref="Z23:Z27"/>
    <mergeCell ref="AA23:AA27"/>
    <mergeCell ref="AB23:AB27"/>
    <mergeCell ref="AZ28:AZ32"/>
    <mergeCell ref="BA28:BA32"/>
    <mergeCell ref="AP28:AP32"/>
    <mergeCell ref="AQ28:AQ32"/>
    <mergeCell ref="AR28:AR32"/>
    <mergeCell ref="AS28:AS32"/>
    <mergeCell ref="AT28:AT32"/>
    <mergeCell ref="AU28:AU32"/>
    <mergeCell ref="J33:J37"/>
    <mergeCell ref="K33:K37"/>
    <mergeCell ref="L33:L37"/>
    <mergeCell ref="M33:M37"/>
    <mergeCell ref="N33:N37"/>
    <mergeCell ref="O33:O37"/>
    <mergeCell ref="AZ33:AZ37"/>
    <mergeCell ref="AW28:AW32"/>
    <mergeCell ref="AX28:AX32"/>
    <mergeCell ref="L28:L32"/>
    <mergeCell ref="M28:M32"/>
    <mergeCell ref="N28:N32"/>
    <mergeCell ref="O28:O32"/>
    <mergeCell ref="P28:P32"/>
    <mergeCell ref="Q28:Q32"/>
    <mergeCell ref="AY28:AY32"/>
    <mergeCell ref="F33:F37"/>
    <mergeCell ref="G33:G37"/>
    <mergeCell ref="H33:H37"/>
    <mergeCell ref="I33:I37"/>
    <mergeCell ref="P33:P37"/>
    <mergeCell ref="Q33:Q37"/>
    <mergeCell ref="AP33:AP37"/>
    <mergeCell ref="AQ33:AQ37"/>
    <mergeCell ref="BA33:BA37"/>
    <mergeCell ref="AT33:AT37"/>
    <mergeCell ref="AU33:AU37"/>
    <mergeCell ref="AV33:AV37"/>
    <mergeCell ref="AW33:AW37"/>
    <mergeCell ref="AX33:AX37"/>
    <mergeCell ref="AY33:AY37"/>
    <mergeCell ref="AR33:AR37"/>
    <mergeCell ref="AS33:AS37"/>
    <mergeCell ref="AL33:AL37"/>
    <mergeCell ref="AM33:AM37"/>
    <mergeCell ref="AN33:AN37"/>
    <mergeCell ref="AO33:AO37"/>
    <mergeCell ref="AY38:AY42"/>
    <mergeCell ref="AZ38:AZ42"/>
    <mergeCell ref="BA38:BA42"/>
    <mergeCell ref="F38:F42"/>
    <mergeCell ref="G38:G42"/>
    <mergeCell ref="H38:H42"/>
    <mergeCell ref="I38:I42"/>
    <mergeCell ref="J38:J42"/>
    <mergeCell ref="K38:K42"/>
    <mergeCell ref="AP38:AP42"/>
    <mergeCell ref="AQ38:AQ42"/>
    <mergeCell ref="AR38:AR42"/>
    <mergeCell ref="AS38:AS42"/>
    <mergeCell ref="AT38:AT42"/>
    <mergeCell ref="AU38:AU42"/>
    <mergeCell ref="L38:L42"/>
    <mergeCell ref="M38:M42"/>
    <mergeCell ref="N38:N42"/>
    <mergeCell ref="O38:O42"/>
    <mergeCell ref="P38:P42"/>
    <mergeCell ref="Q38:Q42"/>
    <mergeCell ref="AV38:AV42"/>
    <mergeCell ref="AW38:AW42"/>
    <mergeCell ref="AX38:AX42"/>
    <mergeCell ref="J43:J47"/>
    <mergeCell ref="K43:K47"/>
    <mergeCell ref="L43:L47"/>
    <mergeCell ref="M43:M47"/>
    <mergeCell ref="N43:N47"/>
    <mergeCell ref="O43:O47"/>
    <mergeCell ref="F43:F47"/>
    <mergeCell ref="G43:G47"/>
    <mergeCell ref="H43:H47"/>
    <mergeCell ref="I43:I47"/>
    <mergeCell ref="AZ43:AZ47"/>
    <mergeCell ref="BA43:BA47"/>
    <mergeCell ref="AT43:AT47"/>
    <mergeCell ref="AU43:AU47"/>
    <mergeCell ref="AV43:AV47"/>
    <mergeCell ref="AW43:AW47"/>
    <mergeCell ref="AX43:AX47"/>
    <mergeCell ref="AY43:AY47"/>
    <mergeCell ref="P43:P47"/>
    <mergeCell ref="Q43:Q47"/>
    <mergeCell ref="AP43:AP47"/>
    <mergeCell ref="AQ43:AQ47"/>
    <mergeCell ref="AR43:AR47"/>
    <mergeCell ref="AS43:AS47"/>
    <mergeCell ref="AJ43:AJ47"/>
    <mergeCell ref="AK43:AK47"/>
    <mergeCell ref="AL43:AL47"/>
    <mergeCell ref="AM43:AM47"/>
    <mergeCell ref="AN43:AN47"/>
    <mergeCell ref="AO43:AO47"/>
    <mergeCell ref="O53:O57"/>
    <mergeCell ref="AZ53:AZ57"/>
    <mergeCell ref="BA53:BA57"/>
    <mergeCell ref="F48:F52"/>
    <mergeCell ref="G48:G52"/>
    <mergeCell ref="H48:H52"/>
    <mergeCell ref="I48:I52"/>
    <mergeCell ref="J48:J52"/>
    <mergeCell ref="K48:K52"/>
    <mergeCell ref="AP48:AP52"/>
    <mergeCell ref="AQ48:AQ52"/>
    <mergeCell ref="AR48:AR52"/>
    <mergeCell ref="AS48:AS52"/>
    <mergeCell ref="AT48:AT52"/>
    <mergeCell ref="AU48:AU52"/>
    <mergeCell ref="AV48:AV52"/>
    <mergeCell ref="AW48:AW52"/>
    <mergeCell ref="AX48:AX52"/>
    <mergeCell ref="L48:L52"/>
    <mergeCell ref="M48:M52"/>
    <mergeCell ref="N48:N52"/>
    <mergeCell ref="O48:O52"/>
    <mergeCell ref="P48:P52"/>
    <mergeCell ref="Q48:Q52"/>
    <mergeCell ref="AY53:AY57"/>
    <mergeCell ref="AY48:AY52"/>
    <mergeCell ref="AZ48:AZ52"/>
    <mergeCell ref="BA48:BA52"/>
    <mergeCell ref="F53:F57"/>
    <mergeCell ref="G53:G57"/>
    <mergeCell ref="H53:H57"/>
    <mergeCell ref="I53:I57"/>
    <mergeCell ref="AT53:AT57"/>
    <mergeCell ref="AU53:AU57"/>
    <mergeCell ref="AV53:AV57"/>
    <mergeCell ref="AW53:AW57"/>
    <mergeCell ref="AX53:AX57"/>
    <mergeCell ref="P53:P57"/>
    <mergeCell ref="Q53:Q57"/>
    <mergeCell ref="AP53:AP57"/>
    <mergeCell ref="AQ53:AQ57"/>
    <mergeCell ref="AR53:AR57"/>
    <mergeCell ref="AS53:AS57"/>
    <mergeCell ref="J53:J57"/>
    <mergeCell ref="K53:K57"/>
    <mergeCell ref="L53:L57"/>
    <mergeCell ref="M53:M57"/>
    <mergeCell ref="N53:N57"/>
    <mergeCell ref="A53:A57"/>
    <mergeCell ref="A43:A47"/>
    <mergeCell ref="A23:A27"/>
    <mergeCell ref="A58:A62"/>
    <mergeCell ref="A28:A32"/>
    <mergeCell ref="A18:A22"/>
    <mergeCell ref="A13:A17"/>
    <mergeCell ref="B48:C52"/>
    <mergeCell ref="B13:C17"/>
    <mergeCell ref="B53:C57"/>
    <mergeCell ref="B58:C62"/>
    <mergeCell ref="B18:C22"/>
    <mergeCell ref="B23:C27"/>
    <mergeCell ref="B28:C32"/>
    <mergeCell ref="B33:C37"/>
    <mergeCell ref="B38:C42"/>
    <mergeCell ref="B43:C47"/>
    <mergeCell ref="A48:A52"/>
    <mergeCell ref="A38:A42"/>
    <mergeCell ref="A33:A37"/>
    <mergeCell ref="F58:F62"/>
    <mergeCell ref="G58:G62"/>
    <mergeCell ref="H58:H62"/>
    <mergeCell ref="I58:I62"/>
    <mergeCell ref="AY58:AY62"/>
    <mergeCell ref="AZ58:AZ62"/>
    <mergeCell ref="BA58:BA62"/>
    <mergeCell ref="AP58:AP62"/>
    <mergeCell ref="AQ58:AQ62"/>
    <mergeCell ref="AR58:AR62"/>
    <mergeCell ref="AS58:AS62"/>
    <mergeCell ref="AT58:AT62"/>
    <mergeCell ref="AU58:AU62"/>
    <mergeCell ref="J58:J62"/>
    <mergeCell ref="K58:K62"/>
    <mergeCell ref="AV58:AV62"/>
    <mergeCell ref="AW58:AW62"/>
    <mergeCell ref="AX58:AX62"/>
    <mergeCell ref="L58:L62"/>
    <mergeCell ref="M58:M62"/>
    <mergeCell ref="N58:N62"/>
    <mergeCell ref="O58:O62"/>
    <mergeCell ref="P58:P62"/>
    <mergeCell ref="Q58:Q62"/>
  </mergeCells>
  <pageMargins left="0.7" right="0.7" top="0.75" bottom="0.75" header="0.3" footer="0.3"/>
  <pageSetup paperSize="5" scale="47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BABC3-70EB-4CB7-B632-B6047C3EEB64}">
  <sheetPr>
    <pageSetUpPr fitToPage="1"/>
  </sheetPr>
  <dimension ref="A1:XEV188"/>
  <sheetViews>
    <sheetView showGridLines="0" showZeros="0" zoomScaleNormal="100" workbookViewId="0">
      <selection activeCell="D12" sqref="D12:E12"/>
    </sheetView>
  </sheetViews>
  <sheetFormatPr baseColWidth="10" defaultColWidth="11.453125" defaultRowHeight="14"/>
  <cols>
    <col min="1" max="1" width="16.90625" style="42" customWidth="1"/>
    <col min="2" max="2" width="9.54296875" style="42" customWidth="1"/>
    <col min="3" max="3" width="27.453125" style="42" customWidth="1"/>
    <col min="4" max="4" width="16.1796875" style="42" customWidth="1"/>
    <col min="5" max="5" width="12" style="42" customWidth="1"/>
    <col min="6" max="6" width="8.90625" style="42" customWidth="1"/>
    <col min="7" max="7" width="19.453125" style="42" customWidth="1"/>
    <col min="8" max="8" width="15.1796875" style="42" customWidth="1"/>
    <col min="9" max="9" width="17" style="42" customWidth="1"/>
    <col min="10" max="10" width="2.54296875" style="42" customWidth="1"/>
    <col min="11" max="11" width="15.90625" style="42" customWidth="1"/>
    <col min="12" max="12" width="17.1796875" style="42" customWidth="1"/>
    <col min="13" max="13" width="18.90625" style="42" customWidth="1"/>
    <col min="14" max="14" width="16.1796875" style="42" customWidth="1"/>
    <col min="15" max="15" width="13.453125" style="88" customWidth="1"/>
    <col min="16" max="16" width="13.453125" style="121" customWidth="1"/>
    <col min="17" max="17" width="18.453125" style="64" hidden="1" customWidth="1"/>
    <col min="18" max="20" width="14.54296875" style="64" hidden="1" customWidth="1"/>
    <col min="21" max="21" width="19.90625" style="64" hidden="1" customWidth="1"/>
    <col min="22" max="22" width="43.90625" style="64" hidden="1" customWidth="1"/>
    <col min="23" max="26" width="11.453125" style="42"/>
    <col min="27" max="27" width="16" style="42" bestFit="1" customWidth="1"/>
    <col min="28" max="16384" width="11.453125" style="42"/>
  </cols>
  <sheetData>
    <row r="1" spans="1:22" s="32" customFormat="1" ht="44.25" customHeight="1">
      <c r="A1" s="445" t="s">
        <v>163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88"/>
      <c r="P1" s="121"/>
      <c r="Q1" s="22"/>
      <c r="R1" s="22"/>
      <c r="S1" s="22"/>
      <c r="T1" s="22"/>
      <c r="U1" s="22"/>
      <c r="V1" s="22"/>
    </row>
    <row r="2" spans="1:22" s="33" customFormat="1" ht="42.75" customHeight="1">
      <c r="A2" s="446" t="s">
        <v>231</v>
      </c>
      <c r="B2" s="446"/>
      <c r="C2" s="446"/>
      <c r="D2" s="446"/>
      <c r="E2" s="446"/>
      <c r="F2" s="446"/>
      <c r="G2" s="446"/>
      <c r="H2" s="446"/>
      <c r="I2" s="446"/>
      <c r="J2" s="446"/>
      <c r="K2" s="446"/>
      <c r="L2" s="446"/>
      <c r="M2" s="446"/>
      <c r="N2" s="446"/>
      <c r="O2" s="89"/>
      <c r="P2" s="125"/>
      <c r="Q2" s="22"/>
      <c r="R2" s="22"/>
      <c r="S2" s="22"/>
      <c r="T2" s="22"/>
    </row>
    <row r="3" spans="1:22" s="33" customFormat="1" ht="21.75" customHeight="1">
      <c r="A3" s="314" t="s">
        <v>3</v>
      </c>
      <c r="B3" s="447">
        <f>'Plan de financement-Projet'!B3</f>
        <v>0</v>
      </c>
      <c r="C3" s="448"/>
      <c r="D3" s="448"/>
      <c r="E3" s="449"/>
      <c r="G3" s="260" t="s">
        <v>4</v>
      </c>
      <c r="H3" s="261"/>
      <c r="I3" s="155" t="str">
        <f>'Plan de financement-Projet'!I3</f>
        <v>(À sélectionner)</v>
      </c>
      <c r="K3" s="42"/>
      <c r="L3" s="457" t="s">
        <v>6</v>
      </c>
      <c r="M3" s="457"/>
      <c r="N3" s="457"/>
      <c r="O3" s="42"/>
      <c r="P3" s="42"/>
      <c r="Q3" s="21"/>
      <c r="R3" s="21"/>
      <c r="S3" s="21"/>
      <c r="T3" s="22"/>
    </row>
    <row r="4" spans="1:22" s="34" customFormat="1" ht="27" customHeight="1">
      <c r="A4" s="355"/>
      <c r="B4" s="450"/>
      <c r="C4" s="451"/>
      <c r="D4" s="451"/>
      <c r="E4" s="452"/>
      <c r="G4" s="362" t="s">
        <v>7</v>
      </c>
      <c r="H4" s="363"/>
      <c r="I4" s="37">
        <f>'Plan de financement-Projet'!I4</f>
        <v>0</v>
      </c>
      <c r="L4" s="149" t="s">
        <v>135</v>
      </c>
      <c r="M4" s="150">
        <f>'Plan de financement-Projet'!M4</f>
        <v>0</v>
      </c>
      <c r="N4" s="151"/>
      <c r="O4" s="42"/>
      <c r="P4" s="42"/>
      <c r="Q4" s="61"/>
      <c r="R4" s="61"/>
      <c r="S4" s="61"/>
      <c r="T4" s="62"/>
    </row>
    <row r="5" spans="1:22" s="34" customFormat="1" ht="24.75" customHeight="1">
      <c r="A5" s="54" t="s">
        <v>8</v>
      </c>
      <c r="B5" s="460">
        <f>'Plan de financement-Projet'!B5</f>
        <v>0</v>
      </c>
      <c r="C5" s="461"/>
      <c r="D5" s="461"/>
      <c r="E5" s="462"/>
      <c r="G5" s="260" t="s">
        <v>237</v>
      </c>
      <c r="H5" s="261"/>
      <c r="I5" s="37">
        <f>'Plan de financement-Projet'!I5</f>
        <v>0</v>
      </c>
      <c r="L5" s="154" t="s">
        <v>229</v>
      </c>
      <c r="M5" s="37">
        <f>'Plan de financement-Projet'!M5</f>
        <v>0</v>
      </c>
      <c r="N5" s="152"/>
      <c r="O5" s="42"/>
      <c r="P5" s="42"/>
      <c r="Q5" s="63"/>
      <c r="R5" s="63"/>
      <c r="S5" s="61"/>
      <c r="T5" s="62"/>
    </row>
    <row r="6" spans="1:22" s="34" customFormat="1" ht="30.25" customHeight="1">
      <c r="A6" s="54" t="s">
        <v>10</v>
      </c>
      <c r="B6" s="460" t="str">
        <f>'Plan de financement-Projet'!B6</f>
        <v>Sous-volet 2.2 — Catégorie A : Projets de mise en oeuvre de plans d’action régionaux en agroenvironnement</v>
      </c>
      <c r="C6" s="461"/>
      <c r="D6" s="461"/>
      <c r="E6" s="462"/>
      <c r="G6" s="260" t="s">
        <v>9</v>
      </c>
      <c r="H6" s="261"/>
      <c r="I6" s="148">
        <f>'Plan de financement-Projet'!I6</f>
        <v>0.9</v>
      </c>
      <c r="J6" s="17"/>
      <c r="L6" s="154" t="s">
        <v>244</v>
      </c>
      <c r="M6" s="37">
        <f>'Plan de financement-Projet'!M6</f>
        <v>0</v>
      </c>
      <c r="N6" s="35"/>
      <c r="O6" s="42"/>
      <c r="P6" s="42"/>
      <c r="Q6" s="63"/>
      <c r="R6" s="63"/>
      <c r="S6" s="61"/>
      <c r="T6" s="62"/>
    </row>
    <row r="7" spans="1:22" s="34" customFormat="1" ht="23.75" customHeight="1">
      <c r="A7" s="26"/>
      <c r="B7" s="26">
        <f>'Plan de financement-Projet'!B8</f>
        <v>0</v>
      </c>
      <c r="C7" s="26"/>
      <c r="D7" s="26"/>
      <c r="E7" s="26"/>
      <c r="G7" s="260" t="s">
        <v>11</v>
      </c>
      <c r="H7" s="261"/>
      <c r="I7" s="148">
        <f>'Plan de financement-Projet'!I7</f>
        <v>0.9</v>
      </c>
      <c r="J7" s="4"/>
      <c r="L7" s="154" t="s">
        <v>245</v>
      </c>
      <c r="M7" s="148">
        <f>'Plan de financement-Projet'!M7</f>
        <v>0</v>
      </c>
      <c r="N7" s="35"/>
      <c r="O7" s="42"/>
      <c r="P7" s="42"/>
      <c r="Q7" s="63"/>
      <c r="R7" s="63"/>
      <c r="S7" s="61"/>
      <c r="T7" s="64"/>
    </row>
    <row r="8" spans="1:22" s="34" customFormat="1" ht="17.149999999999999" customHeight="1">
      <c r="G8" s="313" t="s">
        <v>12</v>
      </c>
      <c r="H8" s="313"/>
      <c r="I8" s="37">
        <f>'Plan de financement-Projet'!I8</f>
        <v>3000</v>
      </c>
      <c r="J8" s="17"/>
      <c r="L8" s="344" t="s">
        <v>13</v>
      </c>
      <c r="M8" s="458">
        <f>'Plan de financement-Projet'!M8</f>
        <v>0</v>
      </c>
      <c r="N8" s="35"/>
      <c r="O8" s="42"/>
      <c r="P8" s="42"/>
      <c r="T8" s="64"/>
    </row>
    <row r="9" spans="1:22" s="34" customFormat="1" ht="16.25" customHeight="1">
      <c r="A9" s="24"/>
      <c r="B9" s="26"/>
      <c r="C9" s="26"/>
      <c r="D9" s="26"/>
      <c r="E9" s="26"/>
      <c r="G9" s="31"/>
      <c r="H9" s="31"/>
      <c r="I9" s="34">
        <f>'Plan de financement-Projet'!I9</f>
        <v>0</v>
      </c>
      <c r="J9" s="17"/>
      <c r="L9" s="344"/>
      <c r="M9" s="459"/>
      <c r="N9" s="35"/>
      <c r="O9" s="90"/>
      <c r="P9" s="126"/>
      <c r="T9" s="62"/>
    </row>
    <row r="10" spans="1:22" s="34" customFormat="1" ht="39" customHeight="1">
      <c r="L10" s="154" t="s">
        <v>14</v>
      </c>
      <c r="M10" s="37">
        <f>'Plan de financement-Projet'!M9</f>
        <v>0</v>
      </c>
      <c r="N10" s="153"/>
      <c r="O10" s="90"/>
      <c r="P10" s="126"/>
      <c r="T10" s="62"/>
    </row>
    <row r="11" spans="1:22" s="34" customFormat="1" ht="33" customHeight="1">
      <c r="A11" s="17"/>
      <c r="B11" s="33"/>
      <c r="C11" s="33"/>
      <c r="D11" s="33"/>
      <c r="E11" s="33"/>
      <c r="L11" s="42"/>
      <c r="M11" s="42"/>
      <c r="N11" s="42"/>
      <c r="O11" s="90"/>
      <c r="P11" s="126"/>
      <c r="T11" s="62"/>
    </row>
    <row r="12" spans="1:22" s="34" customFormat="1" ht="36.75" customHeight="1">
      <c r="A12" s="456" t="s">
        <v>164</v>
      </c>
      <c r="B12" s="456"/>
      <c r="C12" s="456"/>
      <c r="D12" s="443"/>
      <c r="E12" s="443"/>
      <c r="F12" s="116" t="s">
        <v>165</v>
      </c>
      <c r="G12" s="443"/>
      <c r="H12" s="443"/>
      <c r="L12" s="42"/>
      <c r="M12" s="42"/>
      <c r="N12" s="42"/>
      <c r="O12" s="90"/>
      <c r="P12" s="126"/>
      <c r="Q12" s="137"/>
      <c r="R12" s="137"/>
      <c r="S12" s="137"/>
      <c r="T12" s="62"/>
      <c r="U12" s="62"/>
      <c r="V12" s="138"/>
    </row>
    <row r="13" spans="1:22" ht="36.5" customHeight="1">
      <c r="A13" s="359"/>
      <c r="B13" s="359"/>
      <c r="C13" s="359"/>
      <c r="D13" s="359"/>
      <c r="E13" s="359"/>
      <c r="F13" s="41"/>
      <c r="J13" s="17"/>
      <c r="L13" s="444"/>
      <c r="M13" s="444"/>
      <c r="N13" s="444"/>
      <c r="O13" s="90"/>
      <c r="P13" s="126"/>
      <c r="Q13" s="137"/>
      <c r="R13" s="137"/>
      <c r="S13" s="137"/>
      <c r="T13" s="62"/>
      <c r="U13" s="62"/>
      <c r="V13" s="138"/>
    </row>
    <row r="14" spans="1:22">
      <c r="A14" s="359"/>
      <c r="B14" s="359"/>
      <c r="C14" s="359"/>
      <c r="D14" s="359"/>
      <c r="E14" s="359"/>
      <c r="F14" s="41"/>
      <c r="Q14" s="137"/>
      <c r="R14" s="137"/>
      <c r="S14" s="137"/>
      <c r="T14" s="62"/>
      <c r="U14" s="62"/>
      <c r="V14" s="138"/>
    </row>
    <row r="15" spans="1:22" ht="20.149999999999999" customHeight="1">
      <c r="A15" s="270" t="s">
        <v>148</v>
      </c>
      <c r="B15" s="270"/>
      <c r="C15" s="270"/>
      <c r="D15" s="270"/>
      <c r="E15" s="270"/>
      <c r="F15" s="270"/>
      <c r="G15" s="270"/>
      <c r="H15" s="270"/>
      <c r="I15" s="270"/>
      <c r="J15" s="270"/>
      <c r="K15" s="270"/>
      <c r="L15" s="270"/>
      <c r="M15" s="270"/>
      <c r="N15" s="270"/>
      <c r="Q15" s="137"/>
      <c r="R15" s="137"/>
      <c r="S15" s="137"/>
      <c r="T15" s="62"/>
      <c r="U15" s="62"/>
      <c r="V15" s="138"/>
    </row>
    <row r="16" spans="1:22" ht="15" customHeight="1" thickBot="1">
      <c r="A16" s="270"/>
      <c r="B16" s="270"/>
      <c r="C16" s="270"/>
      <c r="D16" s="270"/>
      <c r="E16" s="270"/>
      <c r="F16" s="270"/>
      <c r="G16" s="270"/>
      <c r="H16" s="270"/>
      <c r="I16" s="270"/>
      <c r="J16" s="270"/>
      <c r="K16" s="270"/>
      <c r="L16" s="270"/>
      <c r="M16" s="270"/>
      <c r="N16" s="270"/>
      <c r="Q16" s="137"/>
      <c r="R16" s="137"/>
      <c r="S16" s="137"/>
      <c r="T16" s="62"/>
      <c r="U16" s="62"/>
      <c r="V16" s="138"/>
    </row>
    <row r="17" spans="1:22" ht="29" customHeight="1" thickBot="1">
      <c r="A17" s="364"/>
      <c r="B17" s="365"/>
      <c r="C17" s="365"/>
      <c r="D17" s="268">
        <f>IF(K17&lt;&gt;0,"Montant à répartir entre la contribution du demandeur ou des partenaires à la Section 2  :",0)</f>
        <v>0</v>
      </c>
      <c r="E17" s="268"/>
      <c r="F17" s="268"/>
      <c r="G17" s="268"/>
      <c r="H17" s="268"/>
      <c r="I17" s="268"/>
      <c r="J17" s="268"/>
      <c r="K17" s="266">
        <f>IF(AND((M28)=0,($I$161+$J$161=0)),0,IF(M28-($I$161+$J$161)&lt;&gt;0,M28-(I161+J161),0))</f>
        <v>0</v>
      </c>
      <c r="L17" s="267"/>
      <c r="M17" s="341" t="s">
        <v>157</v>
      </c>
      <c r="N17" s="341"/>
      <c r="Q17" s="419" t="s">
        <v>176</v>
      </c>
      <c r="R17" s="419"/>
      <c r="S17" s="419"/>
      <c r="T17" s="419"/>
      <c r="U17" s="62"/>
      <c r="V17" s="84" t="s">
        <v>266</v>
      </c>
    </row>
    <row r="18" spans="1:22" ht="27.5" customHeight="1" thickBot="1">
      <c r="A18" s="271" t="s">
        <v>16</v>
      </c>
      <c r="B18" s="271"/>
      <c r="C18" s="272"/>
      <c r="D18" s="273" t="s">
        <v>155</v>
      </c>
      <c r="E18" s="273"/>
      <c r="F18" s="273"/>
      <c r="G18" s="273"/>
      <c r="H18" s="273"/>
      <c r="I18" s="273"/>
      <c r="J18" s="273"/>
      <c r="K18" s="273"/>
      <c r="L18" s="274"/>
      <c r="M18" s="453"/>
      <c r="N18" s="454"/>
      <c r="Q18" s="511" t="s">
        <v>204</v>
      </c>
      <c r="R18" s="512"/>
      <c r="S18" s="511" t="s">
        <v>276</v>
      </c>
      <c r="T18" s="512"/>
      <c r="U18" s="62"/>
      <c r="V18" s="139" t="s">
        <v>206</v>
      </c>
    </row>
    <row r="19" spans="1:22" ht="23.25" customHeight="1">
      <c r="A19" s="271"/>
      <c r="B19" s="271"/>
      <c r="C19" s="271"/>
      <c r="D19" s="264" t="s">
        <v>17</v>
      </c>
      <c r="E19" s="264"/>
      <c r="F19" s="264"/>
      <c r="G19" s="264"/>
      <c r="H19" s="264"/>
      <c r="I19" s="264"/>
      <c r="J19" s="264"/>
      <c r="K19" s="264"/>
      <c r="L19" s="264"/>
      <c r="M19" s="455"/>
      <c r="N19" s="455"/>
      <c r="Q19" s="513"/>
      <c r="R19" s="514"/>
      <c r="S19" s="513"/>
      <c r="T19" s="514"/>
      <c r="U19" s="62"/>
      <c r="V19" s="139" t="s">
        <v>205</v>
      </c>
    </row>
    <row r="20" spans="1:22" ht="26.15" customHeight="1">
      <c r="A20" s="313" t="s">
        <v>19</v>
      </c>
      <c r="B20" s="313"/>
      <c r="C20" s="313"/>
      <c r="D20" s="265" t="s">
        <v>20</v>
      </c>
      <c r="E20" s="265"/>
      <c r="F20" s="265"/>
      <c r="G20" s="265"/>
      <c r="H20" s="265"/>
      <c r="I20" s="265"/>
      <c r="J20" s="265"/>
      <c r="K20" s="265"/>
      <c r="L20" s="265"/>
      <c r="M20" s="408"/>
      <c r="N20" s="408"/>
      <c r="Q20" s="430" t="s">
        <v>166</v>
      </c>
      <c r="R20" s="430"/>
      <c r="S20" s="430" t="s">
        <v>267</v>
      </c>
      <c r="T20" s="430"/>
      <c r="U20" s="62"/>
      <c r="V20" s="139" t="s">
        <v>211</v>
      </c>
    </row>
    <row r="21" spans="1:22" ht="26.15" customHeight="1">
      <c r="A21" s="313" t="s">
        <v>21</v>
      </c>
      <c r="B21" s="313"/>
      <c r="C21" s="313"/>
      <c r="D21" s="265" t="s">
        <v>20</v>
      </c>
      <c r="E21" s="265"/>
      <c r="F21" s="265"/>
      <c r="G21" s="265"/>
      <c r="H21" s="265"/>
      <c r="I21" s="265"/>
      <c r="J21" s="265"/>
      <c r="K21" s="265"/>
      <c r="L21" s="265"/>
      <c r="M21" s="408"/>
      <c r="N21" s="408"/>
      <c r="Q21" s="510" t="s">
        <v>274</v>
      </c>
      <c r="R21" s="510"/>
      <c r="S21" s="510" t="s">
        <v>268</v>
      </c>
      <c r="T21" s="510"/>
      <c r="U21" s="62"/>
      <c r="V21" s="139" t="s">
        <v>207</v>
      </c>
    </row>
    <row r="22" spans="1:22" ht="26.15" customHeight="1">
      <c r="A22" s="313" t="s">
        <v>22</v>
      </c>
      <c r="B22" s="313"/>
      <c r="C22" s="313"/>
      <c r="D22" s="265" t="s">
        <v>20</v>
      </c>
      <c r="E22" s="265"/>
      <c r="F22" s="265"/>
      <c r="G22" s="265"/>
      <c r="H22" s="265"/>
      <c r="I22" s="265"/>
      <c r="J22" s="265"/>
      <c r="K22" s="265"/>
      <c r="L22" s="265"/>
      <c r="M22" s="408"/>
      <c r="N22" s="408"/>
      <c r="Q22" s="515" t="s">
        <v>282</v>
      </c>
      <c r="R22" s="516"/>
      <c r="S22" s="516"/>
      <c r="T22" s="517"/>
      <c r="U22" s="62"/>
      <c r="V22" s="420" t="s">
        <v>208</v>
      </c>
    </row>
    <row r="23" spans="1:22" ht="26.15" customHeight="1">
      <c r="A23" s="313" t="s">
        <v>23</v>
      </c>
      <c r="B23" s="313"/>
      <c r="C23" s="313"/>
      <c r="D23" s="265" t="s">
        <v>20</v>
      </c>
      <c r="E23" s="265"/>
      <c r="F23" s="265"/>
      <c r="G23" s="265"/>
      <c r="H23" s="265"/>
      <c r="I23" s="265"/>
      <c r="J23" s="265"/>
      <c r="K23" s="265"/>
      <c r="L23" s="265"/>
      <c r="M23" s="408"/>
      <c r="N23" s="408"/>
      <c r="Q23" s="518"/>
      <c r="R23" s="519"/>
      <c r="S23" s="519"/>
      <c r="T23" s="520"/>
      <c r="U23" s="62"/>
      <c r="V23" s="421"/>
    </row>
    <row r="24" spans="1:22" ht="26.15" customHeight="1">
      <c r="A24" s="313" t="s">
        <v>24</v>
      </c>
      <c r="B24" s="313"/>
      <c r="C24" s="313"/>
      <c r="D24" s="265" t="s">
        <v>20</v>
      </c>
      <c r="E24" s="265"/>
      <c r="F24" s="265"/>
      <c r="G24" s="265"/>
      <c r="H24" s="265"/>
      <c r="I24" s="265"/>
      <c r="J24" s="265"/>
      <c r="K24" s="265"/>
      <c r="L24" s="265"/>
      <c r="M24" s="408"/>
      <c r="N24" s="408"/>
      <c r="Q24" s="518"/>
      <c r="R24" s="519"/>
      <c r="S24" s="519"/>
      <c r="T24" s="520"/>
      <c r="U24" s="62"/>
      <c r="V24" s="139" t="s">
        <v>209</v>
      </c>
    </row>
    <row r="25" spans="1:22" ht="26.15" customHeight="1" thickBot="1">
      <c r="A25" s="313" t="s">
        <v>25</v>
      </c>
      <c r="B25" s="313"/>
      <c r="C25" s="313"/>
      <c r="D25" s="265" t="s">
        <v>20</v>
      </c>
      <c r="E25" s="265"/>
      <c r="F25" s="265"/>
      <c r="G25" s="265"/>
      <c r="H25" s="265"/>
      <c r="I25" s="265"/>
      <c r="J25" s="265"/>
      <c r="K25" s="265"/>
      <c r="L25" s="265"/>
      <c r="M25" s="408"/>
      <c r="N25" s="408"/>
      <c r="Q25" s="518"/>
      <c r="R25" s="519"/>
      <c r="S25" s="519"/>
      <c r="T25" s="520"/>
      <c r="U25" s="62"/>
      <c r="V25" s="140" t="s">
        <v>210</v>
      </c>
    </row>
    <row r="26" spans="1:22" ht="26.15" customHeight="1" thickBot="1">
      <c r="A26" s="313" t="s">
        <v>26</v>
      </c>
      <c r="B26" s="313"/>
      <c r="C26" s="313"/>
      <c r="D26" s="265" t="s">
        <v>20</v>
      </c>
      <c r="E26" s="265"/>
      <c r="F26" s="265"/>
      <c r="G26" s="265"/>
      <c r="H26" s="265"/>
      <c r="I26" s="265"/>
      <c r="J26" s="265"/>
      <c r="K26" s="265"/>
      <c r="L26" s="265"/>
      <c r="M26" s="408"/>
      <c r="N26" s="408"/>
      <c r="Q26" s="521"/>
      <c r="R26" s="522"/>
      <c r="S26" s="522"/>
      <c r="T26" s="523"/>
      <c r="U26" s="62"/>
    </row>
    <row r="27" spans="1:22" ht="26.15" customHeight="1" thickBot="1">
      <c r="A27" s="314" t="s">
        <v>27</v>
      </c>
      <c r="B27" s="314"/>
      <c r="C27" s="314"/>
      <c r="D27" s="463" t="s">
        <v>20</v>
      </c>
      <c r="E27" s="463"/>
      <c r="F27" s="463"/>
      <c r="G27" s="463"/>
      <c r="H27" s="463"/>
      <c r="I27" s="463"/>
      <c r="J27" s="463"/>
      <c r="K27" s="463"/>
      <c r="L27" s="463"/>
      <c r="M27" s="408"/>
      <c r="N27" s="408"/>
      <c r="Q27" s="190"/>
      <c r="R27" s="190"/>
      <c r="S27" s="190"/>
      <c r="T27" s="190"/>
      <c r="U27" s="62"/>
      <c r="V27" s="85" t="s">
        <v>265</v>
      </c>
    </row>
    <row r="28" spans="1:22" ht="31" customHeight="1" thickBot="1">
      <c r="A28" s="360" t="s">
        <v>162</v>
      </c>
      <c r="B28" s="361"/>
      <c r="C28" s="361"/>
      <c r="D28" s="361"/>
      <c r="E28" s="361"/>
      <c r="F28" s="361"/>
      <c r="G28" s="361"/>
      <c r="H28" s="361"/>
      <c r="I28" s="361"/>
      <c r="J28" s="361"/>
      <c r="K28" s="361"/>
      <c r="L28" s="464"/>
      <c r="M28" s="465">
        <f>SUM(M17:M27)</f>
        <v>0</v>
      </c>
      <c r="N28" s="466"/>
      <c r="Q28" s="190"/>
      <c r="R28" s="190"/>
      <c r="S28" s="190"/>
      <c r="T28" s="190"/>
      <c r="V28" s="139" t="s">
        <v>206</v>
      </c>
    </row>
    <row r="29" spans="1:22" ht="28" customHeight="1" thickBot="1">
      <c r="A29" s="318" t="s">
        <v>232</v>
      </c>
      <c r="B29" s="319"/>
      <c r="C29" s="319"/>
      <c r="D29" s="319"/>
      <c r="E29" s="319"/>
      <c r="F29" s="319"/>
      <c r="G29" s="319"/>
      <c r="H29" s="319"/>
      <c r="I29" s="319"/>
      <c r="J29" s="319"/>
      <c r="K29" s="319"/>
      <c r="L29" s="319"/>
      <c r="M29" s="467">
        <f>M161</f>
        <v>0</v>
      </c>
      <c r="N29" s="468"/>
      <c r="Q29" s="137"/>
      <c r="R29" s="137"/>
      <c r="S29" s="137"/>
      <c r="T29" s="62"/>
      <c r="V29" s="139" t="s">
        <v>207</v>
      </c>
    </row>
    <row r="30" spans="1:22" ht="35.25" customHeight="1" thickBot="1">
      <c r="A30" s="260" t="s">
        <v>151</v>
      </c>
      <c r="B30" s="335"/>
      <c r="C30" s="261"/>
      <c r="D30" s="260" t="s">
        <v>28</v>
      </c>
      <c r="E30" s="335"/>
      <c r="F30" s="261"/>
      <c r="G30" s="260" t="s">
        <v>29</v>
      </c>
      <c r="H30" s="335"/>
      <c r="I30" s="335"/>
      <c r="J30" s="335"/>
      <c r="K30" s="261"/>
      <c r="L30" s="54" t="s">
        <v>31</v>
      </c>
      <c r="M30" s="471">
        <f>IF(L161&lt;&gt;(M31+M32+M33+M34),"Montant d'autre contribution gouvernementale à ventilé à la Section 2 de "&amp;M31+M32+M33+M34-L161&amp;" $",0)</f>
        <v>0</v>
      </c>
      <c r="N30" s="471"/>
      <c r="Q30" s="185" t="s">
        <v>273</v>
      </c>
      <c r="R30" s="431">
        <f>D12</f>
        <v>0</v>
      </c>
      <c r="S30" s="431"/>
      <c r="T30" s="188" t="s">
        <v>315</v>
      </c>
      <c r="V30" s="140" t="s">
        <v>210</v>
      </c>
    </row>
    <row r="31" spans="1:22" ht="24" customHeight="1" thickBot="1">
      <c r="A31" s="284" t="s">
        <v>5</v>
      </c>
      <c r="B31" s="285"/>
      <c r="C31" s="286"/>
      <c r="D31" s="321"/>
      <c r="E31" s="322"/>
      <c r="F31" s="323"/>
      <c r="G31" s="321"/>
      <c r="H31" s="322"/>
      <c r="I31" s="322"/>
      <c r="J31" s="322"/>
      <c r="K31" s="323"/>
      <c r="L31" s="105" t="s">
        <v>5</v>
      </c>
      <c r="M31" s="408"/>
      <c r="N31" s="408"/>
      <c r="Q31" s="193" t="s">
        <v>272</v>
      </c>
      <c r="R31" s="432">
        <f>G12</f>
        <v>0</v>
      </c>
      <c r="S31" s="432"/>
      <c r="T31" s="192" t="s">
        <v>175</v>
      </c>
    </row>
    <row r="32" spans="1:22" ht="26.25" customHeight="1">
      <c r="A32" s="284" t="s">
        <v>5</v>
      </c>
      <c r="B32" s="285"/>
      <c r="C32" s="286"/>
      <c r="D32" s="321"/>
      <c r="E32" s="322"/>
      <c r="F32" s="323"/>
      <c r="G32" s="321"/>
      <c r="H32" s="322"/>
      <c r="I32" s="322"/>
      <c r="J32" s="322"/>
      <c r="K32" s="323"/>
      <c r="L32" s="105" t="s">
        <v>5</v>
      </c>
      <c r="M32" s="408"/>
      <c r="N32" s="408"/>
      <c r="Q32" s="191"/>
      <c r="R32" s="524"/>
      <c r="S32" s="524"/>
      <c r="T32" s="524"/>
      <c r="V32" s="433" t="s">
        <v>275</v>
      </c>
    </row>
    <row r="33" spans="1:22" ht="28.5" customHeight="1" thickBot="1">
      <c r="A33" s="284" t="s">
        <v>5</v>
      </c>
      <c r="B33" s="285"/>
      <c r="C33" s="286"/>
      <c r="D33" s="321"/>
      <c r="E33" s="322"/>
      <c r="F33" s="323"/>
      <c r="G33" s="321"/>
      <c r="H33" s="322"/>
      <c r="I33" s="322"/>
      <c r="J33" s="322"/>
      <c r="K33" s="323"/>
      <c r="L33" s="105" t="s">
        <v>5</v>
      </c>
      <c r="M33" s="408"/>
      <c r="N33" s="408"/>
      <c r="T33" s="62"/>
      <c r="V33" s="434"/>
    </row>
    <row r="34" spans="1:22" ht="29.25" customHeight="1" thickBot="1">
      <c r="A34" s="284" t="s">
        <v>5</v>
      </c>
      <c r="B34" s="285"/>
      <c r="C34" s="286"/>
      <c r="D34" s="321"/>
      <c r="E34" s="322"/>
      <c r="F34" s="323"/>
      <c r="G34" s="321"/>
      <c r="H34" s="322"/>
      <c r="I34" s="322"/>
      <c r="J34" s="322"/>
      <c r="K34" s="323"/>
      <c r="L34" s="105" t="s">
        <v>5</v>
      </c>
      <c r="M34" s="408"/>
      <c r="N34" s="408"/>
      <c r="Q34" s="137"/>
      <c r="R34" s="186">
        <v>0</v>
      </c>
      <c r="S34" s="186"/>
      <c r="T34" s="186"/>
      <c r="U34" s="186"/>
      <c r="V34" s="135"/>
    </row>
    <row r="35" spans="1:22" ht="20.25" customHeight="1" thickBot="1">
      <c r="A35" s="344" t="s">
        <v>32</v>
      </c>
      <c r="B35" s="344"/>
      <c r="C35" s="344"/>
      <c r="D35" s="344"/>
      <c r="E35" s="344"/>
      <c r="F35" s="344"/>
      <c r="G35" s="344"/>
      <c r="H35" s="344"/>
      <c r="I35" s="344"/>
      <c r="J35" s="344"/>
      <c r="K35" s="344"/>
      <c r="L35" s="345"/>
      <c r="M35" s="469">
        <f>M28+M29+M31+M32+M33+M34</f>
        <v>0</v>
      </c>
      <c r="N35" s="470"/>
      <c r="Q35" s="436" t="s">
        <v>167</v>
      </c>
      <c r="R35" s="436"/>
      <c r="S35" s="436"/>
      <c r="T35" s="436"/>
      <c r="U35" s="436"/>
      <c r="V35" s="42"/>
    </row>
    <row r="36" spans="1:22" ht="14.25" customHeight="1">
      <c r="C36" s="280">
        <f>IF(AND((M28+M29+M31+M32+M33+M34-N161)&lt;2,(M28+M29+M31+M32+M33+M34-N161)&gt;-2),0,"Attention ! La somme de l'aide demandée au programme, la contribution du demandeur ou des partenaires doit égaler le coût total du projet indiqué à la section 2.")</f>
        <v>0</v>
      </c>
      <c r="D36" s="280"/>
      <c r="E36" s="280"/>
      <c r="F36" s="280"/>
      <c r="G36" s="280"/>
      <c r="H36" s="280"/>
      <c r="I36" s="280"/>
      <c r="J36" s="280"/>
      <c r="K36" s="280"/>
      <c r="L36" s="280"/>
      <c r="M36" s="280"/>
      <c r="N36" s="280"/>
      <c r="Q36" s="436"/>
      <c r="R36" s="436"/>
      <c r="S36" s="436"/>
      <c r="T36" s="436"/>
      <c r="U36" s="436"/>
      <c r="V36" s="42"/>
    </row>
    <row r="37" spans="1:22" s="32" customFormat="1" ht="20.149999999999999" customHeight="1">
      <c r="A37" s="291" t="s">
        <v>33</v>
      </c>
      <c r="B37" s="291"/>
      <c r="C37" s="291"/>
      <c r="D37" s="291"/>
      <c r="E37" s="291"/>
      <c r="F37" s="291"/>
      <c r="G37" s="291"/>
      <c r="H37" s="291"/>
      <c r="I37" s="291"/>
      <c r="J37" s="291"/>
      <c r="K37" s="291"/>
      <c r="L37" s="291"/>
      <c r="M37" s="291"/>
      <c r="N37" s="291"/>
      <c r="O37" s="88"/>
      <c r="P37" s="121"/>
      <c r="Q37" s="435" t="s">
        <v>279</v>
      </c>
      <c r="R37" s="435" t="s">
        <v>264</v>
      </c>
      <c r="S37" s="435" t="s">
        <v>168</v>
      </c>
      <c r="T37" s="435"/>
      <c r="U37" s="435"/>
    </row>
    <row r="38" spans="1:22" ht="46.5" customHeight="1">
      <c r="A38" s="291"/>
      <c r="B38" s="291"/>
      <c r="C38" s="291"/>
      <c r="D38" s="291"/>
      <c r="E38" s="291"/>
      <c r="F38" s="291"/>
      <c r="G38" s="291"/>
      <c r="H38" s="291"/>
      <c r="I38" s="291"/>
      <c r="J38" s="291"/>
      <c r="K38" s="291"/>
      <c r="L38" s="291"/>
      <c r="M38" s="291"/>
      <c r="N38" s="291"/>
      <c r="Q38" s="435"/>
      <c r="R38" s="435"/>
      <c r="S38" s="435"/>
      <c r="T38" s="435"/>
      <c r="U38" s="435"/>
      <c r="V38" s="42"/>
    </row>
    <row r="39" spans="1:22" s="34" customFormat="1" ht="17.149999999999999" customHeight="1">
      <c r="A39" s="292" t="s">
        <v>34</v>
      </c>
      <c r="B39" s="292"/>
      <c r="C39" s="292"/>
      <c r="D39" s="292"/>
      <c r="E39" s="292"/>
      <c r="F39" s="292"/>
      <c r="G39" s="292"/>
      <c r="H39" s="292"/>
      <c r="I39" s="292"/>
      <c r="J39" s="292"/>
      <c r="K39" s="292"/>
      <c r="L39" s="292"/>
      <c r="M39" s="292"/>
      <c r="N39" s="292"/>
      <c r="O39" s="88"/>
      <c r="P39" s="121"/>
      <c r="Q39" s="435"/>
      <c r="R39" s="435"/>
      <c r="S39" s="435"/>
      <c r="T39" s="435"/>
      <c r="U39" s="435"/>
    </row>
    <row r="40" spans="1:22" s="34" customFormat="1" ht="28.25" customHeight="1">
      <c r="A40" s="474" t="s">
        <v>35</v>
      </c>
      <c r="B40" s="475"/>
      <c r="C40" s="478" t="s">
        <v>147</v>
      </c>
      <c r="D40" s="480" t="s">
        <v>36</v>
      </c>
      <c r="E40" s="480" t="s">
        <v>37</v>
      </c>
      <c r="F40" s="480" t="s">
        <v>38</v>
      </c>
      <c r="G40" s="480" t="s">
        <v>39</v>
      </c>
      <c r="H40" s="480" t="s">
        <v>146</v>
      </c>
      <c r="I40" s="416" t="s">
        <v>137</v>
      </c>
      <c r="J40" s="417"/>
      <c r="K40" s="418"/>
      <c r="L40" s="472" t="s">
        <v>201</v>
      </c>
      <c r="M40" s="314" t="s">
        <v>40</v>
      </c>
      <c r="N40" s="313" t="s">
        <v>18</v>
      </c>
      <c r="O40" s="441" t="s">
        <v>227</v>
      </c>
      <c r="P40" s="124"/>
      <c r="Q40" s="437" t="s">
        <v>169</v>
      </c>
      <c r="R40" s="437"/>
      <c r="S40" s="437"/>
      <c r="T40" s="437"/>
      <c r="U40" s="437"/>
    </row>
    <row r="41" spans="1:22" s="34" customFormat="1" ht="19.5" customHeight="1">
      <c r="A41" s="476"/>
      <c r="B41" s="477"/>
      <c r="C41" s="479"/>
      <c r="D41" s="481"/>
      <c r="E41" s="481"/>
      <c r="F41" s="481"/>
      <c r="G41" s="481"/>
      <c r="H41" s="481"/>
      <c r="I41" s="113" t="s">
        <v>78</v>
      </c>
      <c r="J41" s="308" t="s">
        <v>41</v>
      </c>
      <c r="K41" s="308"/>
      <c r="L41" s="473"/>
      <c r="M41" s="355"/>
      <c r="N41" s="313"/>
      <c r="O41" s="441"/>
      <c r="P41" s="124"/>
      <c r="Q41" s="437"/>
      <c r="R41" s="437"/>
      <c r="S41" s="437"/>
      <c r="T41" s="437"/>
      <c r="U41" s="437"/>
    </row>
    <row r="42" spans="1:22" s="34" customFormat="1" ht="14.4" customHeight="1">
      <c r="A42" s="262"/>
      <c r="B42" s="263"/>
      <c r="C42" s="101" t="s">
        <v>5</v>
      </c>
      <c r="D42" s="102"/>
      <c r="E42" s="181"/>
      <c r="F42" s="117">
        <f>D42*E42</f>
        <v>0</v>
      </c>
      <c r="G42" s="103"/>
      <c r="H42" s="118">
        <f t="shared" ref="H42:H58" si="0">G42/7</f>
        <v>0</v>
      </c>
      <c r="I42" s="102"/>
      <c r="J42" s="408">
        <v>0</v>
      </c>
      <c r="K42" s="408"/>
      <c r="L42" s="102"/>
      <c r="M42" s="117">
        <f>N42-(I42+J42+L42)</f>
        <v>0</v>
      </c>
      <c r="N42" s="117">
        <f t="shared" ref="N42:N58" si="1">(D42+F42)*G42</f>
        <v>0</v>
      </c>
      <c r="O42" s="105"/>
      <c r="P42" s="127"/>
      <c r="Q42" s="94">
        <f t="shared" ref="Q42:Q57" si="2">N42</f>
        <v>0</v>
      </c>
      <c r="R42" s="187"/>
      <c r="S42" s="427"/>
      <c r="T42" s="427"/>
      <c r="U42" s="427"/>
    </row>
    <row r="43" spans="1:22" s="34" customFormat="1" ht="14.4" customHeight="1">
      <c r="A43" s="262"/>
      <c r="B43" s="263"/>
      <c r="C43" s="101" t="s">
        <v>5</v>
      </c>
      <c r="D43" s="102"/>
      <c r="E43" s="181"/>
      <c r="F43" s="117">
        <f>D43*E43</f>
        <v>0</v>
      </c>
      <c r="G43" s="103"/>
      <c r="H43" s="118">
        <f t="shared" si="0"/>
        <v>0</v>
      </c>
      <c r="I43" s="102"/>
      <c r="J43" s="408"/>
      <c r="K43" s="408"/>
      <c r="L43" s="102"/>
      <c r="M43" s="117">
        <f t="shared" ref="M43:M77" si="3">N43-(I43+J43+L43)</f>
        <v>0</v>
      </c>
      <c r="N43" s="117">
        <f t="shared" si="1"/>
        <v>0</v>
      </c>
      <c r="O43" s="105"/>
      <c r="P43" s="128"/>
      <c r="Q43" s="94">
        <f t="shared" si="2"/>
        <v>0</v>
      </c>
      <c r="R43" s="187"/>
      <c r="S43" s="427"/>
      <c r="T43" s="427"/>
      <c r="U43" s="427"/>
    </row>
    <row r="44" spans="1:22" s="34" customFormat="1" ht="14.4" customHeight="1">
      <c r="A44" s="262"/>
      <c r="B44" s="263"/>
      <c r="C44" s="101" t="s">
        <v>5</v>
      </c>
      <c r="D44" s="102"/>
      <c r="E44" s="181"/>
      <c r="F44" s="117">
        <f t="shared" ref="F44:F58" si="4">D44*E44</f>
        <v>0</v>
      </c>
      <c r="G44" s="103"/>
      <c r="H44" s="118">
        <f t="shared" si="0"/>
        <v>0</v>
      </c>
      <c r="I44" s="102"/>
      <c r="J44" s="408"/>
      <c r="K44" s="408"/>
      <c r="L44" s="102"/>
      <c r="M44" s="117">
        <f t="shared" si="3"/>
        <v>0</v>
      </c>
      <c r="N44" s="117">
        <f t="shared" si="1"/>
        <v>0</v>
      </c>
      <c r="O44" s="105"/>
      <c r="P44" s="128"/>
      <c r="Q44" s="94">
        <f t="shared" si="2"/>
        <v>0</v>
      </c>
      <c r="R44" s="187">
        <v>0</v>
      </c>
      <c r="S44" s="427"/>
      <c r="T44" s="427"/>
      <c r="U44" s="427"/>
    </row>
    <row r="45" spans="1:22" s="34" customFormat="1" ht="14.4" customHeight="1">
      <c r="A45" s="262"/>
      <c r="B45" s="263"/>
      <c r="C45" s="101" t="s">
        <v>5</v>
      </c>
      <c r="D45" s="102"/>
      <c r="E45" s="181"/>
      <c r="F45" s="117">
        <f t="shared" si="4"/>
        <v>0</v>
      </c>
      <c r="G45" s="103"/>
      <c r="H45" s="118">
        <f t="shared" si="0"/>
        <v>0</v>
      </c>
      <c r="I45" s="102"/>
      <c r="J45" s="408"/>
      <c r="K45" s="408"/>
      <c r="L45" s="102"/>
      <c r="M45" s="117">
        <f t="shared" si="3"/>
        <v>0</v>
      </c>
      <c r="N45" s="117">
        <f t="shared" si="1"/>
        <v>0</v>
      </c>
      <c r="O45" s="105"/>
      <c r="P45" s="128"/>
      <c r="Q45" s="94">
        <f t="shared" si="2"/>
        <v>0</v>
      </c>
      <c r="R45" s="187">
        <v>0</v>
      </c>
      <c r="S45" s="427"/>
      <c r="T45" s="427"/>
      <c r="U45" s="427"/>
    </row>
    <row r="46" spans="1:22" s="34" customFormat="1" ht="14.4" customHeight="1">
      <c r="A46" s="262"/>
      <c r="B46" s="263"/>
      <c r="C46" s="101" t="s">
        <v>5</v>
      </c>
      <c r="D46" s="102"/>
      <c r="E46" s="181"/>
      <c r="F46" s="117">
        <f t="shared" si="4"/>
        <v>0</v>
      </c>
      <c r="G46" s="103"/>
      <c r="H46" s="118">
        <f t="shared" si="0"/>
        <v>0</v>
      </c>
      <c r="I46" s="102"/>
      <c r="J46" s="408"/>
      <c r="K46" s="408"/>
      <c r="L46" s="102"/>
      <c r="M46" s="117">
        <f t="shared" si="3"/>
        <v>0</v>
      </c>
      <c r="N46" s="117">
        <f t="shared" si="1"/>
        <v>0</v>
      </c>
      <c r="O46" s="105"/>
      <c r="P46" s="128"/>
      <c r="Q46" s="94">
        <f t="shared" si="2"/>
        <v>0</v>
      </c>
      <c r="R46" s="187">
        <v>0</v>
      </c>
      <c r="S46" s="427"/>
      <c r="T46" s="427"/>
      <c r="U46" s="427"/>
    </row>
    <row r="47" spans="1:22" s="34" customFormat="1" ht="14.4" customHeight="1">
      <c r="A47" s="262"/>
      <c r="B47" s="263"/>
      <c r="C47" s="101" t="s">
        <v>5</v>
      </c>
      <c r="D47" s="102"/>
      <c r="E47" s="181"/>
      <c r="F47" s="117">
        <f t="shared" si="4"/>
        <v>0</v>
      </c>
      <c r="G47" s="103"/>
      <c r="H47" s="118">
        <f t="shared" si="0"/>
        <v>0</v>
      </c>
      <c r="I47" s="102"/>
      <c r="J47" s="408"/>
      <c r="K47" s="408"/>
      <c r="L47" s="102"/>
      <c r="M47" s="117">
        <f t="shared" si="3"/>
        <v>0</v>
      </c>
      <c r="N47" s="117">
        <f t="shared" si="1"/>
        <v>0</v>
      </c>
      <c r="O47" s="105"/>
      <c r="P47" s="128"/>
      <c r="Q47" s="94">
        <f t="shared" si="2"/>
        <v>0</v>
      </c>
      <c r="R47" s="187">
        <v>0</v>
      </c>
      <c r="S47" s="427"/>
      <c r="T47" s="427"/>
      <c r="U47" s="427"/>
    </row>
    <row r="48" spans="1:22" s="34" customFormat="1" ht="14.4" customHeight="1">
      <c r="A48" s="262"/>
      <c r="B48" s="263"/>
      <c r="C48" s="101" t="s">
        <v>5</v>
      </c>
      <c r="D48" s="102"/>
      <c r="E48" s="181"/>
      <c r="F48" s="117">
        <f t="shared" si="4"/>
        <v>0</v>
      </c>
      <c r="G48" s="103"/>
      <c r="H48" s="118">
        <f t="shared" si="0"/>
        <v>0</v>
      </c>
      <c r="I48" s="102"/>
      <c r="J48" s="408"/>
      <c r="K48" s="408"/>
      <c r="L48" s="102"/>
      <c r="M48" s="117">
        <f t="shared" si="3"/>
        <v>0</v>
      </c>
      <c r="N48" s="117">
        <f t="shared" si="1"/>
        <v>0</v>
      </c>
      <c r="O48" s="105"/>
      <c r="P48" s="128"/>
      <c r="Q48" s="94">
        <f t="shared" si="2"/>
        <v>0</v>
      </c>
      <c r="R48" s="187">
        <v>0</v>
      </c>
      <c r="S48" s="427"/>
      <c r="T48" s="427"/>
      <c r="U48" s="427"/>
    </row>
    <row r="49" spans="1:21" s="34" customFormat="1" ht="14.4" customHeight="1">
      <c r="A49" s="262"/>
      <c r="B49" s="263"/>
      <c r="C49" s="101" t="s">
        <v>5</v>
      </c>
      <c r="D49" s="102"/>
      <c r="E49" s="181"/>
      <c r="F49" s="117">
        <f t="shared" si="4"/>
        <v>0</v>
      </c>
      <c r="G49" s="103"/>
      <c r="H49" s="118">
        <f t="shared" si="0"/>
        <v>0</v>
      </c>
      <c r="I49" s="102"/>
      <c r="J49" s="408"/>
      <c r="K49" s="408"/>
      <c r="L49" s="102"/>
      <c r="M49" s="117">
        <f t="shared" si="3"/>
        <v>0</v>
      </c>
      <c r="N49" s="117">
        <f t="shared" si="1"/>
        <v>0</v>
      </c>
      <c r="O49" s="105"/>
      <c r="P49" s="128"/>
      <c r="Q49" s="94">
        <f t="shared" si="2"/>
        <v>0</v>
      </c>
      <c r="R49" s="187">
        <v>0</v>
      </c>
      <c r="S49" s="427"/>
      <c r="T49" s="427"/>
      <c r="U49" s="427"/>
    </row>
    <row r="50" spans="1:21" s="34" customFormat="1" ht="14.4" customHeight="1">
      <c r="A50" s="262"/>
      <c r="B50" s="263"/>
      <c r="C50" s="101" t="s">
        <v>5</v>
      </c>
      <c r="D50" s="102"/>
      <c r="E50" s="181"/>
      <c r="F50" s="117">
        <f t="shared" si="4"/>
        <v>0</v>
      </c>
      <c r="G50" s="103"/>
      <c r="H50" s="118">
        <f t="shared" si="0"/>
        <v>0</v>
      </c>
      <c r="I50" s="102"/>
      <c r="J50" s="408"/>
      <c r="K50" s="408"/>
      <c r="L50" s="102"/>
      <c r="M50" s="117">
        <f t="shared" si="3"/>
        <v>0</v>
      </c>
      <c r="N50" s="117">
        <f t="shared" si="1"/>
        <v>0</v>
      </c>
      <c r="O50" s="105"/>
      <c r="P50" s="128"/>
      <c r="Q50" s="94">
        <f t="shared" si="2"/>
        <v>0</v>
      </c>
      <c r="R50" s="187">
        <v>0</v>
      </c>
      <c r="S50" s="427"/>
      <c r="T50" s="427"/>
      <c r="U50" s="427"/>
    </row>
    <row r="51" spans="1:21" s="34" customFormat="1" ht="14.4" customHeight="1">
      <c r="A51" s="262"/>
      <c r="B51" s="263"/>
      <c r="C51" s="101" t="s">
        <v>5</v>
      </c>
      <c r="D51" s="102"/>
      <c r="E51" s="181"/>
      <c r="F51" s="117">
        <f t="shared" si="4"/>
        <v>0</v>
      </c>
      <c r="G51" s="103"/>
      <c r="H51" s="118">
        <f t="shared" si="0"/>
        <v>0</v>
      </c>
      <c r="I51" s="102"/>
      <c r="J51" s="408"/>
      <c r="K51" s="408"/>
      <c r="L51" s="102"/>
      <c r="M51" s="117">
        <f t="shared" si="3"/>
        <v>0</v>
      </c>
      <c r="N51" s="117">
        <f t="shared" si="1"/>
        <v>0</v>
      </c>
      <c r="O51" s="105"/>
      <c r="P51" s="128"/>
      <c r="Q51" s="94">
        <f t="shared" si="2"/>
        <v>0</v>
      </c>
      <c r="R51" s="187">
        <v>0</v>
      </c>
      <c r="S51" s="427"/>
      <c r="T51" s="427"/>
      <c r="U51" s="427"/>
    </row>
    <row r="52" spans="1:21" s="34" customFormat="1" ht="14.4" customHeight="1">
      <c r="A52" s="262"/>
      <c r="B52" s="263"/>
      <c r="C52" s="101" t="s">
        <v>5</v>
      </c>
      <c r="D52" s="102"/>
      <c r="E52" s="181"/>
      <c r="F52" s="117">
        <f t="shared" si="4"/>
        <v>0</v>
      </c>
      <c r="G52" s="103"/>
      <c r="H52" s="118">
        <f t="shared" si="0"/>
        <v>0</v>
      </c>
      <c r="I52" s="102"/>
      <c r="J52" s="408"/>
      <c r="K52" s="408"/>
      <c r="L52" s="102"/>
      <c r="M52" s="117">
        <f t="shared" si="3"/>
        <v>0</v>
      </c>
      <c r="N52" s="117">
        <f t="shared" si="1"/>
        <v>0</v>
      </c>
      <c r="O52" s="105"/>
      <c r="P52" s="128"/>
      <c r="Q52" s="94">
        <f t="shared" si="2"/>
        <v>0</v>
      </c>
      <c r="R52" s="187">
        <v>0</v>
      </c>
      <c r="S52" s="427"/>
      <c r="T52" s="427"/>
      <c r="U52" s="427"/>
    </row>
    <row r="53" spans="1:21" s="34" customFormat="1" ht="14.4" customHeight="1">
      <c r="A53" s="262"/>
      <c r="B53" s="263"/>
      <c r="C53" s="101" t="s">
        <v>5</v>
      </c>
      <c r="D53" s="102"/>
      <c r="E53" s="181"/>
      <c r="F53" s="117">
        <f t="shared" si="4"/>
        <v>0</v>
      </c>
      <c r="G53" s="103"/>
      <c r="H53" s="118">
        <f t="shared" si="0"/>
        <v>0</v>
      </c>
      <c r="I53" s="102"/>
      <c r="J53" s="408"/>
      <c r="K53" s="408"/>
      <c r="L53" s="102"/>
      <c r="M53" s="117">
        <f t="shared" si="3"/>
        <v>0</v>
      </c>
      <c r="N53" s="117">
        <f t="shared" si="1"/>
        <v>0</v>
      </c>
      <c r="O53" s="105"/>
      <c r="P53" s="128"/>
      <c r="Q53" s="94">
        <f t="shared" si="2"/>
        <v>0</v>
      </c>
      <c r="R53" s="187">
        <v>0</v>
      </c>
      <c r="S53" s="427"/>
      <c r="T53" s="427"/>
      <c r="U53" s="427"/>
    </row>
    <row r="54" spans="1:21" s="34" customFormat="1" ht="14.4" customHeight="1">
      <c r="A54" s="262"/>
      <c r="B54" s="263"/>
      <c r="C54" s="101" t="s">
        <v>5</v>
      </c>
      <c r="D54" s="102"/>
      <c r="E54" s="181"/>
      <c r="F54" s="117">
        <f t="shared" si="4"/>
        <v>0</v>
      </c>
      <c r="G54" s="103"/>
      <c r="H54" s="118">
        <f t="shared" si="0"/>
        <v>0</v>
      </c>
      <c r="I54" s="102"/>
      <c r="J54" s="408"/>
      <c r="K54" s="408"/>
      <c r="L54" s="102"/>
      <c r="M54" s="117">
        <f t="shared" si="3"/>
        <v>0</v>
      </c>
      <c r="N54" s="117">
        <f t="shared" si="1"/>
        <v>0</v>
      </c>
      <c r="O54" s="105"/>
      <c r="P54" s="128"/>
      <c r="Q54" s="94">
        <f t="shared" si="2"/>
        <v>0</v>
      </c>
      <c r="R54" s="187">
        <v>0</v>
      </c>
      <c r="S54" s="427"/>
      <c r="T54" s="427"/>
      <c r="U54" s="427"/>
    </row>
    <row r="55" spans="1:21" s="34" customFormat="1" ht="14.4" customHeight="1">
      <c r="A55" s="262"/>
      <c r="B55" s="263"/>
      <c r="C55" s="101" t="s">
        <v>5</v>
      </c>
      <c r="D55" s="102"/>
      <c r="E55" s="181"/>
      <c r="F55" s="117">
        <f t="shared" si="4"/>
        <v>0</v>
      </c>
      <c r="G55" s="103"/>
      <c r="H55" s="118">
        <f t="shared" si="0"/>
        <v>0</v>
      </c>
      <c r="I55" s="102"/>
      <c r="J55" s="408"/>
      <c r="K55" s="408"/>
      <c r="L55" s="102"/>
      <c r="M55" s="117">
        <f t="shared" si="3"/>
        <v>0</v>
      </c>
      <c r="N55" s="117">
        <f t="shared" si="1"/>
        <v>0</v>
      </c>
      <c r="O55" s="105"/>
      <c r="P55" s="128"/>
      <c r="Q55" s="94">
        <f t="shared" si="2"/>
        <v>0</v>
      </c>
      <c r="R55" s="187">
        <v>0</v>
      </c>
      <c r="S55" s="427"/>
      <c r="T55" s="427"/>
      <c r="U55" s="427"/>
    </row>
    <row r="56" spans="1:21" s="34" customFormat="1" ht="14.4" customHeight="1">
      <c r="A56" s="262"/>
      <c r="B56" s="263"/>
      <c r="C56" s="101" t="s">
        <v>5</v>
      </c>
      <c r="D56" s="102"/>
      <c r="E56" s="181"/>
      <c r="F56" s="117">
        <f t="shared" si="4"/>
        <v>0</v>
      </c>
      <c r="G56" s="103"/>
      <c r="H56" s="118">
        <f t="shared" si="0"/>
        <v>0</v>
      </c>
      <c r="I56" s="102"/>
      <c r="J56" s="408"/>
      <c r="K56" s="408"/>
      <c r="L56" s="102"/>
      <c r="M56" s="117">
        <f t="shared" si="3"/>
        <v>0</v>
      </c>
      <c r="N56" s="117">
        <f t="shared" si="1"/>
        <v>0</v>
      </c>
      <c r="O56" s="105"/>
      <c r="P56" s="128"/>
      <c r="Q56" s="94">
        <f t="shared" si="2"/>
        <v>0</v>
      </c>
      <c r="R56" s="187"/>
      <c r="S56" s="427"/>
      <c r="T56" s="427"/>
      <c r="U56" s="427"/>
    </row>
    <row r="57" spans="1:21" s="34" customFormat="1" ht="14.4" customHeight="1">
      <c r="A57" s="262"/>
      <c r="B57" s="263"/>
      <c r="C57" s="101" t="s">
        <v>5</v>
      </c>
      <c r="D57" s="102"/>
      <c r="E57" s="181"/>
      <c r="F57" s="117">
        <f t="shared" si="4"/>
        <v>0</v>
      </c>
      <c r="G57" s="103"/>
      <c r="H57" s="118">
        <f t="shared" si="0"/>
        <v>0</v>
      </c>
      <c r="I57" s="102"/>
      <c r="J57" s="408"/>
      <c r="K57" s="408"/>
      <c r="L57" s="102"/>
      <c r="M57" s="117">
        <f t="shared" si="3"/>
        <v>0</v>
      </c>
      <c r="N57" s="117">
        <f t="shared" si="1"/>
        <v>0</v>
      </c>
      <c r="O57" s="105"/>
      <c r="P57" s="128"/>
      <c r="Q57" s="94">
        <f t="shared" si="2"/>
        <v>0</v>
      </c>
      <c r="R57" s="187">
        <v>0</v>
      </c>
      <c r="S57" s="427"/>
      <c r="T57" s="427"/>
      <c r="U57" s="427"/>
    </row>
    <row r="58" spans="1:21" s="34" customFormat="1" ht="14.4" customHeight="1">
      <c r="A58" s="262"/>
      <c r="B58" s="263"/>
      <c r="C58" s="101" t="s">
        <v>5</v>
      </c>
      <c r="D58" s="102"/>
      <c r="E58" s="181"/>
      <c r="F58" s="117">
        <f t="shared" si="4"/>
        <v>0</v>
      </c>
      <c r="G58" s="103"/>
      <c r="H58" s="118">
        <f t="shared" si="0"/>
        <v>0</v>
      </c>
      <c r="I58" s="102"/>
      <c r="J58" s="408"/>
      <c r="K58" s="408"/>
      <c r="L58" s="102"/>
      <c r="M58" s="117">
        <f t="shared" si="3"/>
        <v>0</v>
      </c>
      <c r="N58" s="117">
        <f t="shared" si="1"/>
        <v>0</v>
      </c>
      <c r="O58" s="105"/>
      <c r="P58" s="128"/>
      <c r="Q58" s="94">
        <f>N58</f>
        <v>0</v>
      </c>
      <c r="R58" s="187">
        <v>0</v>
      </c>
      <c r="S58" s="427"/>
      <c r="T58" s="427"/>
      <c r="U58" s="427"/>
    </row>
    <row r="59" spans="1:21" s="34" customFormat="1" ht="14.15" customHeight="1">
      <c r="A59" s="383" t="s">
        <v>202</v>
      </c>
      <c r="B59" s="383"/>
      <c r="C59" s="383"/>
      <c r="D59" s="383"/>
      <c r="E59" s="383"/>
      <c r="F59" s="383"/>
      <c r="G59" s="383"/>
      <c r="H59" s="383"/>
      <c r="I59" s="383"/>
      <c r="J59" s="383"/>
      <c r="K59" s="383"/>
      <c r="L59" s="383"/>
      <c r="M59" s="383"/>
      <c r="N59" s="383"/>
      <c r="O59" s="122"/>
      <c r="P59" s="129"/>
      <c r="Q59" s="442" t="s">
        <v>269</v>
      </c>
      <c r="R59" s="442"/>
      <c r="S59" s="442"/>
      <c r="T59" s="442"/>
      <c r="U59" s="442"/>
    </row>
    <row r="60" spans="1:21" s="34" customFormat="1" ht="14.4" customHeight="1">
      <c r="A60" s="262"/>
      <c r="B60" s="263"/>
      <c r="C60" s="101" t="s">
        <v>5</v>
      </c>
      <c r="D60" s="413"/>
      <c r="E60" s="414"/>
      <c r="F60" s="414"/>
      <c r="G60" s="414"/>
      <c r="H60" s="415"/>
      <c r="I60" s="102"/>
      <c r="J60" s="411"/>
      <c r="K60" s="412"/>
      <c r="L60" s="102"/>
      <c r="M60" s="117">
        <f>N60-(I60+J60+L60)</f>
        <v>0</v>
      </c>
      <c r="N60" s="102"/>
      <c r="O60" s="105"/>
      <c r="P60" s="128"/>
      <c r="Q60" s="94">
        <f t="shared" ref="Q60:Q77" si="5">N60</f>
        <v>0</v>
      </c>
      <c r="R60" s="187"/>
      <c r="S60" s="427"/>
      <c r="T60" s="427"/>
      <c r="U60" s="427"/>
    </row>
    <row r="61" spans="1:21" s="34" customFormat="1" ht="14.4" customHeight="1">
      <c r="A61" s="262"/>
      <c r="B61" s="263"/>
      <c r="C61" s="101" t="s">
        <v>5</v>
      </c>
      <c r="D61" s="413"/>
      <c r="E61" s="414"/>
      <c r="F61" s="414"/>
      <c r="G61" s="414"/>
      <c r="H61" s="415"/>
      <c r="I61" s="102"/>
      <c r="J61" s="411"/>
      <c r="K61" s="412"/>
      <c r="L61" s="102"/>
      <c r="M61" s="117">
        <f t="shared" si="3"/>
        <v>0</v>
      </c>
      <c r="N61" s="102"/>
      <c r="O61" s="105"/>
      <c r="P61" s="128"/>
      <c r="Q61" s="94">
        <f t="shared" si="5"/>
        <v>0</v>
      </c>
      <c r="R61" s="187"/>
      <c r="S61" s="427"/>
      <c r="T61" s="427"/>
      <c r="U61" s="427"/>
    </row>
    <row r="62" spans="1:21" s="34" customFormat="1" ht="14.4" customHeight="1">
      <c r="A62" s="262"/>
      <c r="B62" s="263"/>
      <c r="C62" s="101" t="s">
        <v>5</v>
      </c>
      <c r="D62" s="413"/>
      <c r="E62" s="414"/>
      <c r="F62" s="414"/>
      <c r="G62" s="414"/>
      <c r="H62" s="415"/>
      <c r="I62" s="102"/>
      <c r="J62" s="411"/>
      <c r="K62" s="412"/>
      <c r="L62" s="102"/>
      <c r="M62" s="117">
        <f t="shared" si="3"/>
        <v>0</v>
      </c>
      <c r="N62" s="102"/>
      <c r="O62" s="105"/>
      <c r="P62" s="128"/>
      <c r="Q62" s="94">
        <f t="shared" si="5"/>
        <v>0</v>
      </c>
      <c r="R62" s="187"/>
      <c r="S62" s="427"/>
      <c r="T62" s="427"/>
      <c r="U62" s="427"/>
    </row>
    <row r="63" spans="1:21" s="34" customFormat="1" ht="14.4" customHeight="1">
      <c r="A63" s="262"/>
      <c r="B63" s="263"/>
      <c r="C63" s="101" t="s">
        <v>5</v>
      </c>
      <c r="D63" s="413"/>
      <c r="E63" s="414"/>
      <c r="F63" s="414"/>
      <c r="G63" s="414"/>
      <c r="H63" s="415"/>
      <c r="I63" s="102"/>
      <c r="J63" s="411"/>
      <c r="K63" s="412"/>
      <c r="L63" s="102"/>
      <c r="M63" s="117">
        <f t="shared" si="3"/>
        <v>0</v>
      </c>
      <c r="N63" s="102"/>
      <c r="O63" s="105"/>
      <c r="P63" s="128"/>
      <c r="Q63" s="94">
        <f t="shared" si="5"/>
        <v>0</v>
      </c>
      <c r="R63" s="187"/>
      <c r="S63" s="427"/>
      <c r="T63" s="427"/>
      <c r="U63" s="427"/>
    </row>
    <row r="64" spans="1:21" s="34" customFormat="1" ht="14.4" customHeight="1">
      <c r="A64" s="262"/>
      <c r="B64" s="263"/>
      <c r="C64" s="101" t="s">
        <v>5</v>
      </c>
      <c r="D64" s="413"/>
      <c r="E64" s="414"/>
      <c r="F64" s="414"/>
      <c r="G64" s="414"/>
      <c r="H64" s="415"/>
      <c r="I64" s="102"/>
      <c r="J64" s="411"/>
      <c r="K64" s="412"/>
      <c r="L64" s="102"/>
      <c r="M64" s="117">
        <f t="shared" si="3"/>
        <v>0</v>
      </c>
      <c r="N64" s="102"/>
      <c r="O64" s="105"/>
      <c r="P64" s="128"/>
      <c r="Q64" s="94">
        <f t="shared" si="5"/>
        <v>0</v>
      </c>
      <c r="R64" s="187"/>
      <c r="S64" s="427"/>
      <c r="T64" s="427"/>
      <c r="U64" s="427"/>
    </row>
    <row r="65" spans="1:21" s="34" customFormat="1" ht="14.4" customHeight="1">
      <c r="A65" s="262"/>
      <c r="B65" s="263"/>
      <c r="C65" s="101" t="s">
        <v>5</v>
      </c>
      <c r="D65" s="413"/>
      <c r="E65" s="414"/>
      <c r="F65" s="414"/>
      <c r="G65" s="414"/>
      <c r="H65" s="415"/>
      <c r="I65" s="102"/>
      <c r="J65" s="411"/>
      <c r="K65" s="412"/>
      <c r="L65" s="102"/>
      <c r="M65" s="117">
        <f t="shared" si="3"/>
        <v>0</v>
      </c>
      <c r="N65" s="102"/>
      <c r="O65" s="105"/>
      <c r="P65" s="128"/>
      <c r="Q65" s="94">
        <f t="shared" si="5"/>
        <v>0</v>
      </c>
      <c r="R65" s="187"/>
      <c r="S65" s="427"/>
      <c r="T65" s="427"/>
      <c r="U65" s="427"/>
    </row>
    <row r="66" spans="1:21" s="34" customFormat="1" ht="14.4" customHeight="1">
      <c r="A66" s="262"/>
      <c r="B66" s="263"/>
      <c r="C66" s="101" t="s">
        <v>5</v>
      </c>
      <c r="D66" s="413"/>
      <c r="E66" s="414"/>
      <c r="F66" s="414"/>
      <c r="G66" s="414"/>
      <c r="H66" s="415"/>
      <c r="I66" s="102"/>
      <c r="J66" s="411"/>
      <c r="K66" s="412"/>
      <c r="L66" s="102"/>
      <c r="M66" s="117">
        <f t="shared" si="3"/>
        <v>0</v>
      </c>
      <c r="N66" s="102"/>
      <c r="O66" s="105"/>
      <c r="P66" s="128"/>
      <c r="Q66" s="94">
        <f t="shared" si="5"/>
        <v>0</v>
      </c>
      <c r="R66" s="187"/>
      <c r="S66" s="427"/>
      <c r="T66" s="427"/>
      <c r="U66" s="427"/>
    </row>
    <row r="67" spans="1:21" s="34" customFormat="1" ht="14.4" customHeight="1">
      <c r="A67" s="262"/>
      <c r="B67" s="263"/>
      <c r="C67" s="101" t="s">
        <v>5</v>
      </c>
      <c r="D67" s="413"/>
      <c r="E67" s="414"/>
      <c r="F67" s="414"/>
      <c r="G67" s="414"/>
      <c r="H67" s="415"/>
      <c r="I67" s="102"/>
      <c r="J67" s="411"/>
      <c r="K67" s="412"/>
      <c r="L67" s="102"/>
      <c r="M67" s="117">
        <f t="shared" si="3"/>
        <v>0</v>
      </c>
      <c r="N67" s="102"/>
      <c r="O67" s="105"/>
      <c r="P67" s="128"/>
      <c r="Q67" s="94">
        <f t="shared" si="5"/>
        <v>0</v>
      </c>
      <c r="R67" s="187"/>
      <c r="S67" s="427"/>
      <c r="T67" s="427"/>
      <c r="U67" s="427"/>
    </row>
    <row r="68" spans="1:21" s="34" customFormat="1" ht="14.4" customHeight="1">
      <c r="A68" s="262"/>
      <c r="B68" s="263"/>
      <c r="C68" s="101" t="s">
        <v>5</v>
      </c>
      <c r="D68" s="413"/>
      <c r="E68" s="414"/>
      <c r="F68" s="414"/>
      <c r="G68" s="414"/>
      <c r="H68" s="415"/>
      <c r="I68" s="102"/>
      <c r="J68" s="411"/>
      <c r="K68" s="412"/>
      <c r="L68" s="102"/>
      <c r="M68" s="117">
        <f t="shared" si="3"/>
        <v>0</v>
      </c>
      <c r="N68" s="102"/>
      <c r="O68" s="105"/>
      <c r="P68" s="128"/>
      <c r="Q68" s="94">
        <f t="shared" si="5"/>
        <v>0</v>
      </c>
      <c r="R68" s="187"/>
      <c r="S68" s="427"/>
      <c r="T68" s="427"/>
      <c r="U68" s="427"/>
    </row>
    <row r="69" spans="1:21" s="34" customFormat="1" ht="14.4" customHeight="1">
      <c r="A69" s="262"/>
      <c r="B69" s="263"/>
      <c r="C69" s="101" t="s">
        <v>5</v>
      </c>
      <c r="D69" s="413"/>
      <c r="E69" s="414"/>
      <c r="F69" s="414"/>
      <c r="G69" s="414"/>
      <c r="H69" s="415"/>
      <c r="I69" s="102"/>
      <c r="J69" s="411"/>
      <c r="K69" s="412"/>
      <c r="L69" s="102"/>
      <c r="M69" s="117">
        <f t="shared" si="3"/>
        <v>0</v>
      </c>
      <c r="N69" s="102"/>
      <c r="O69" s="105"/>
      <c r="P69" s="128"/>
      <c r="Q69" s="94">
        <f t="shared" si="5"/>
        <v>0</v>
      </c>
      <c r="R69" s="187"/>
      <c r="S69" s="427"/>
      <c r="T69" s="427"/>
      <c r="U69" s="427"/>
    </row>
    <row r="70" spans="1:21" s="34" customFormat="1" ht="14.4" customHeight="1">
      <c r="A70" s="262"/>
      <c r="B70" s="263"/>
      <c r="C70" s="101" t="s">
        <v>5</v>
      </c>
      <c r="D70" s="413"/>
      <c r="E70" s="414"/>
      <c r="F70" s="414"/>
      <c r="G70" s="414"/>
      <c r="H70" s="415"/>
      <c r="I70" s="102"/>
      <c r="J70" s="411"/>
      <c r="K70" s="412"/>
      <c r="L70" s="102"/>
      <c r="M70" s="117">
        <f t="shared" si="3"/>
        <v>0</v>
      </c>
      <c r="N70" s="102"/>
      <c r="O70" s="105"/>
      <c r="P70" s="128"/>
      <c r="Q70" s="94">
        <f t="shared" si="5"/>
        <v>0</v>
      </c>
      <c r="R70" s="187"/>
      <c r="S70" s="427"/>
      <c r="T70" s="427"/>
      <c r="U70" s="427"/>
    </row>
    <row r="71" spans="1:21" s="34" customFormat="1" ht="14.4" customHeight="1">
      <c r="A71" s="262"/>
      <c r="B71" s="263"/>
      <c r="C71" s="101" t="s">
        <v>5</v>
      </c>
      <c r="D71" s="413"/>
      <c r="E71" s="414"/>
      <c r="F71" s="414"/>
      <c r="G71" s="414"/>
      <c r="H71" s="415"/>
      <c r="I71" s="102"/>
      <c r="J71" s="411"/>
      <c r="K71" s="412"/>
      <c r="L71" s="102"/>
      <c r="M71" s="117">
        <f t="shared" si="3"/>
        <v>0</v>
      </c>
      <c r="N71" s="102"/>
      <c r="O71" s="105"/>
      <c r="P71" s="128"/>
      <c r="Q71" s="94">
        <f t="shared" si="5"/>
        <v>0</v>
      </c>
      <c r="R71" s="187"/>
      <c r="S71" s="427"/>
      <c r="T71" s="427"/>
      <c r="U71" s="427"/>
    </row>
    <row r="72" spans="1:21" s="34" customFormat="1" ht="14.4" customHeight="1">
      <c r="A72" s="262"/>
      <c r="B72" s="263"/>
      <c r="C72" s="101" t="s">
        <v>5</v>
      </c>
      <c r="D72" s="413"/>
      <c r="E72" s="414"/>
      <c r="F72" s="414"/>
      <c r="G72" s="414"/>
      <c r="H72" s="415"/>
      <c r="I72" s="102"/>
      <c r="J72" s="411"/>
      <c r="K72" s="412"/>
      <c r="L72" s="102"/>
      <c r="M72" s="117">
        <f t="shared" si="3"/>
        <v>0</v>
      </c>
      <c r="N72" s="102"/>
      <c r="O72" s="105"/>
      <c r="P72" s="128"/>
      <c r="Q72" s="94">
        <f t="shared" si="5"/>
        <v>0</v>
      </c>
      <c r="R72" s="187"/>
      <c r="S72" s="427"/>
      <c r="T72" s="427"/>
      <c r="U72" s="427"/>
    </row>
    <row r="73" spans="1:21" s="34" customFormat="1" ht="14.4" customHeight="1">
      <c r="A73" s="262"/>
      <c r="B73" s="263"/>
      <c r="C73" s="101" t="s">
        <v>5</v>
      </c>
      <c r="D73" s="413"/>
      <c r="E73" s="414"/>
      <c r="F73" s="414"/>
      <c r="G73" s="414"/>
      <c r="H73" s="415"/>
      <c r="I73" s="102"/>
      <c r="J73" s="411"/>
      <c r="K73" s="412"/>
      <c r="L73" s="102"/>
      <c r="M73" s="117">
        <f t="shared" si="3"/>
        <v>0</v>
      </c>
      <c r="N73" s="102"/>
      <c r="O73" s="105"/>
      <c r="P73" s="128"/>
      <c r="Q73" s="94">
        <f t="shared" si="5"/>
        <v>0</v>
      </c>
      <c r="R73" s="187"/>
      <c r="S73" s="427"/>
      <c r="T73" s="427"/>
      <c r="U73" s="427"/>
    </row>
    <row r="74" spans="1:21" s="34" customFormat="1" ht="14.4" customHeight="1">
      <c r="A74" s="262"/>
      <c r="B74" s="263"/>
      <c r="C74" s="101" t="s">
        <v>5</v>
      </c>
      <c r="D74" s="413"/>
      <c r="E74" s="414"/>
      <c r="F74" s="414"/>
      <c r="G74" s="414"/>
      <c r="H74" s="415"/>
      <c r="I74" s="102"/>
      <c r="J74" s="411"/>
      <c r="K74" s="412"/>
      <c r="L74" s="102"/>
      <c r="M74" s="117">
        <f t="shared" si="3"/>
        <v>0</v>
      </c>
      <c r="N74" s="102"/>
      <c r="O74" s="105"/>
      <c r="P74" s="128"/>
      <c r="Q74" s="94">
        <f t="shared" si="5"/>
        <v>0</v>
      </c>
      <c r="R74" s="187"/>
      <c r="S74" s="427"/>
      <c r="T74" s="427"/>
      <c r="U74" s="427"/>
    </row>
    <row r="75" spans="1:21" s="34" customFormat="1" ht="14.4" customHeight="1">
      <c r="A75" s="262"/>
      <c r="B75" s="263"/>
      <c r="C75" s="101" t="s">
        <v>5</v>
      </c>
      <c r="D75" s="413"/>
      <c r="E75" s="414"/>
      <c r="F75" s="414"/>
      <c r="G75" s="414"/>
      <c r="H75" s="415"/>
      <c r="I75" s="102"/>
      <c r="J75" s="411"/>
      <c r="K75" s="412"/>
      <c r="L75" s="102"/>
      <c r="M75" s="117">
        <f>N75-(I75+J75+L75)</f>
        <v>0</v>
      </c>
      <c r="N75" s="102"/>
      <c r="O75" s="105"/>
      <c r="P75" s="128"/>
      <c r="Q75" s="94">
        <f t="shared" si="5"/>
        <v>0</v>
      </c>
      <c r="R75" s="187"/>
      <c r="S75" s="427"/>
      <c r="T75" s="427"/>
      <c r="U75" s="427"/>
    </row>
    <row r="76" spans="1:21" s="34" customFormat="1" ht="14.4" customHeight="1">
      <c r="A76" s="262"/>
      <c r="B76" s="263"/>
      <c r="C76" s="101" t="s">
        <v>5</v>
      </c>
      <c r="D76" s="413"/>
      <c r="E76" s="414">
        <v>0</v>
      </c>
      <c r="F76" s="414"/>
      <c r="G76" s="414"/>
      <c r="H76" s="415">
        <v>0</v>
      </c>
      <c r="I76" s="102"/>
      <c r="J76" s="411"/>
      <c r="K76" s="412"/>
      <c r="L76" s="102"/>
      <c r="M76" s="117">
        <f t="shared" si="3"/>
        <v>0</v>
      </c>
      <c r="N76" s="102"/>
      <c r="O76" s="105"/>
      <c r="P76" s="128"/>
      <c r="Q76" s="94">
        <f t="shared" si="5"/>
        <v>0</v>
      </c>
      <c r="R76" s="187"/>
      <c r="S76" s="427"/>
      <c r="T76" s="427"/>
      <c r="U76" s="427"/>
    </row>
    <row r="77" spans="1:21" s="34" customFormat="1" ht="14.4" customHeight="1">
      <c r="A77" s="262"/>
      <c r="B77" s="263"/>
      <c r="C77" s="101" t="s">
        <v>5</v>
      </c>
      <c r="D77" s="413"/>
      <c r="E77" s="414">
        <v>0</v>
      </c>
      <c r="F77" s="414"/>
      <c r="G77" s="414"/>
      <c r="H77" s="415">
        <v>0</v>
      </c>
      <c r="I77" s="102"/>
      <c r="J77" s="411"/>
      <c r="K77" s="412"/>
      <c r="L77" s="102">
        <v>0</v>
      </c>
      <c r="M77" s="117">
        <f t="shared" si="3"/>
        <v>0</v>
      </c>
      <c r="N77" s="102"/>
      <c r="O77" s="105"/>
      <c r="P77" s="128"/>
      <c r="Q77" s="94">
        <f t="shared" si="5"/>
        <v>0</v>
      </c>
      <c r="R77" s="187"/>
      <c r="S77" s="427"/>
      <c r="T77" s="427"/>
      <c r="U77" s="427"/>
    </row>
    <row r="78" spans="1:21" s="34" customFormat="1" ht="16.75" customHeight="1">
      <c r="A78" s="305" t="s">
        <v>42</v>
      </c>
      <c r="B78" s="306"/>
      <c r="C78" s="306"/>
      <c r="D78" s="306"/>
      <c r="E78" s="306"/>
      <c r="F78" s="306"/>
      <c r="G78" s="306"/>
      <c r="H78" s="307"/>
      <c r="I78" s="93">
        <f>SUM(I42:I77)</f>
        <v>0</v>
      </c>
      <c r="J78" s="409">
        <f>SUM(J42:J77)</f>
        <v>0</v>
      </c>
      <c r="K78" s="410"/>
      <c r="L78" s="93">
        <f>SUM(L42:L77)</f>
        <v>0</v>
      </c>
      <c r="M78" s="93">
        <f>SUM(M42:M77)</f>
        <v>0</v>
      </c>
      <c r="N78" s="93">
        <f>SUM(N42:N77)</f>
        <v>0</v>
      </c>
      <c r="O78" s="92"/>
      <c r="P78" s="130"/>
      <c r="Q78" s="440" t="s">
        <v>242</v>
      </c>
      <c r="R78" s="440" t="s">
        <v>170</v>
      </c>
      <c r="S78" s="428" t="s">
        <v>168</v>
      </c>
      <c r="T78" s="428"/>
      <c r="U78" s="428"/>
    </row>
    <row r="79" spans="1:21" s="34" customFormat="1" ht="18.25" customHeight="1">
      <c r="A79" s="44"/>
      <c r="B79" s="44"/>
      <c r="C79" s="45"/>
      <c r="D79" s="45"/>
      <c r="E79" s="45"/>
      <c r="F79" s="45"/>
      <c r="G79" s="45"/>
      <c r="H79" s="45"/>
      <c r="I79" s="46"/>
      <c r="J79" s="45"/>
      <c r="K79" s="45"/>
      <c r="L79" s="45"/>
      <c r="O79" s="90"/>
      <c r="P79" s="126"/>
      <c r="Q79" s="440"/>
      <c r="R79" s="440"/>
      <c r="S79" s="428"/>
      <c r="T79" s="428"/>
      <c r="U79" s="428"/>
    </row>
    <row r="80" spans="1:21" s="34" customFormat="1" ht="15.65" customHeight="1">
      <c r="A80" s="292" t="s">
        <v>138</v>
      </c>
      <c r="B80" s="292"/>
      <c r="C80" s="292"/>
      <c r="D80" s="292"/>
      <c r="E80" s="292"/>
      <c r="F80" s="292"/>
      <c r="G80" s="292"/>
      <c r="H80" s="292"/>
      <c r="I80" s="292"/>
      <c r="J80" s="292"/>
      <c r="K80" s="292"/>
      <c r="L80" s="292"/>
      <c r="M80" s="292"/>
      <c r="N80" s="292"/>
      <c r="O80" s="90"/>
      <c r="P80" s="126"/>
      <c r="Q80" s="525" t="s">
        <v>171</v>
      </c>
      <c r="R80" s="525"/>
      <c r="S80" s="525"/>
      <c r="T80" s="525"/>
      <c r="U80" s="525"/>
    </row>
    <row r="81" spans="1:22" s="34" customFormat="1" ht="32.5" customHeight="1">
      <c r="A81" s="331" t="s">
        <v>43</v>
      </c>
      <c r="B81" s="331"/>
      <c r="C81" s="331"/>
      <c r="D81" s="331"/>
      <c r="E81" s="331"/>
      <c r="F81" s="331"/>
      <c r="G81" s="331"/>
      <c r="H81" s="331"/>
      <c r="I81" s="308" t="s">
        <v>137</v>
      </c>
      <c r="J81" s="308"/>
      <c r="K81" s="308"/>
      <c r="L81" s="308" t="s">
        <v>201</v>
      </c>
      <c r="M81" s="313" t="s">
        <v>40</v>
      </c>
      <c r="N81" s="313" t="s">
        <v>18</v>
      </c>
      <c r="O81" s="441" t="s">
        <v>227</v>
      </c>
      <c r="P81" s="124"/>
      <c r="Q81" s="525"/>
      <c r="R81" s="525"/>
      <c r="S81" s="525"/>
      <c r="T81" s="525"/>
      <c r="U81" s="525"/>
    </row>
    <row r="82" spans="1:22" s="34" customFormat="1" ht="22.5" customHeight="1">
      <c r="A82" s="331"/>
      <c r="B82" s="331"/>
      <c r="C82" s="331"/>
      <c r="D82" s="331"/>
      <c r="E82" s="331"/>
      <c r="F82" s="331"/>
      <c r="G82" s="331"/>
      <c r="H82" s="331"/>
      <c r="I82" s="113" t="s">
        <v>78</v>
      </c>
      <c r="J82" s="308" t="s">
        <v>41</v>
      </c>
      <c r="K82" s="308"/>
      <c r="L82" s="308"/>
      <c r="M82" s="313"/>
      <c r="N82" s="313"/>
      <c r="O82" s="441"/>
      <c r="P82" s="124"/>
      <c r="Q82" s="525"/>
      <c r="R82" s="525"/>
      <c r="S82" s="525"/>
      <c r="T82" s="525"/>
      <c r="U82" s="525"/>
    </row>
    <row r="83" spans="1:22" s="34" customFormat="1" ht="14.4" customHeight="1">
      <c r="A83" s="302"/>
      <c r="B83" s="302"/>
      <c r="C83" s="302"/>
      <c r="D83" s="302"/>
      <c r="E83" s="302"/>
      <c r="F83" s="302"/>
      <c r="G83" s="302"/>
      <c r="H83" s="302"/>
      <c r="I83" s="102"/>
      <c r="J83" s="482" t="s">
        <v>44</v>
      </c>
      <c r="K83" s="483"/>
      <c r="L83" s="488" t="s">
        <v>44</v>
      </c>
      <c r="M83" s="117">
        <f>N83-(I83)</f>
        <v>0</v>
      </c>
      <c r="N83" s="102"/>
      <c r="O83" s="105"/>
      <c r="P83" s="128"/>
      <c r="Q83" s="94">
        <f>N83</f>
        <v>0</v>
      </c>
      <c r="R83" s="95"/>
      <c r="S83" s="427"/>
      <c r="T83" s="427"/>
      <c r="U83" s="427"/>
    </row>
    <row r="84" spans="1:22" s="34" customFormat="1" ht="14.4" customHeight="1">
      <c r="A84" s="302"/>
      <c r="B84" s="302"/>
      <c r="C84" s="302"/>
      <c r="D84" s="302"/>
      <c r="E84" s="302"/>
      <c r="F84" s="302"/>
      <c r="G84" s="302"/>
      <c r="H84" s="302"/>
      <c r="I84" s="102"/>
      <c r="J84" s="484"/>
      <c r="K84" s="485"/>
      <c r="L84" s="489"/>
      <c r="M84" s="117">
        <f t="shared" ref="M84:M91" si="6">N84-(I84)</f>
        <v>0</v>
      </c>
      <c r="N84" s="102"/>
      <c r="O84" s="105"/>
      <c r="P84" s="128"/>
      <c r="Q84" s="94">
        <f t="shared" ref="Q84:Q91" si="7">N84</f>
        <v>0</v>
      </c>
      <c r="R84" s="95"/>
      <c r="S84" s="427"/>
      <c r="T84" s="427"/>
      <c r="U84" s="427"/>
    </row>
    <row r="85" spans="1:22" ht="14.4" customHeight="1">
      <c r="A85" s="302"/>
      <c r="B85" s="302"/>
      <c r="C85" s="302"/>
      <c r="D85" s="302"/>
      <c r="E85" s="302"/>
      <c r="F85" s="302"/>
      <c r="G85" s="302"/>
      <c r="H85" s="302"/>
      <c r="I85" s="102"/>
      <c r="J85" s="484"/>
      <c r="K85" s="485"/>
      <c r="L85" s="489"/>
      <c r="M85" s="117">
        <f t="shared" si="6"/>
        <v>0</v>
      </c>
      <c r="N85" s="102"/>
      <c r="O85" s="105"/>
      <c r="P85" s="128"/>
      <c r="Q85" s="94">
        <f t="shared" si="7"/>
        <v>0</v>
      </c>
      <c r="R85" s="95"/>
      <c r="S85" s="427"/>
      <c r="T85" s="427"/>
      <c r="U85" s="427"/>
      <c r="V85" s="42"/>
    </row>
    <row r="86" spans="1:22" s="34" customFormat="1" ht="14.4" customHeight="1">
      <c r="A86" s="302"/>
      <c r="B86" s="302"/>
      <c r="C86" s="302"/>
      <c r="D86" s="302"/>
      <c r="E86" s="302"/>
      <c r="F86" s="302"/>
      <c r="G86" s="302"/>
      <c r="H86" s="302"/>
      <c r="I86" s="102"/>
      <c r="J86" s="484"/>
      <c r="K86" s="485"/>
      <c r="L86" s="489"/>
      <c r="M86" s="117">
        <f t="shared" si="6"/>
        <v>0</v>
      </c>
      <c r="N86" s="102"/>
      <c r="O86" s="105"/>
      <c r="P86" s="128"/>
      <c r="Q86" s="94">
        <f t="shared" si="7"/>
        <v>0</v>
      </c>
      <c r="R86" s="95"/>
      <c r="S86" s="427"/>
      <c r="T86" s="427"/>
      <c r="U86" s="427"/>
    </row>
    <row r="87" spans="1:22" s="34" customFormat="1" ht="14.4" customHeight="1">
      <c r="A87" s="302"/>
      <c r="B87" s="302"/>
      <c r="C87" s="302"/>
      <c r="D87" s="302"/>
      <c r="E87" s="302"/>
      <c r="F87" s="302"/>
      <c r="G87" s="302"/>
      <c r="H87" s="302"/>
      <c r="I87" s="102"/>
      <c r="J87" s="484"/>
      <c r="K87" s="485"/>
      <c r="L87" s="489"/>
      <c r="M87" s="117">
        <f t="shared" si="6"/>
        <v>0</v>
      </c>
      <c r="N87" s="102"/>
      <c r="O87" s="105"/>
      <c r="P87" s="128"/>
      <c r="Q87" s="94">
        <f t="shared" si="7"/>
        <v>0</v>
      </c>
      <c r="R87" s="95"/>
      <c r="S87" s="427"/>
      <c r="T87" s="427"/>
      <c r="U87" s="427"/>
    </row>
    <row r="88" spans="1:22" s="34" customFormat="1" ht="14.4" customHeight="1">
      <c r="A88" s="302"/>
      <c r="B88" s="302"/>
      <c r="C88" s="302"/>
      <c r="D88" s="302"/>
      <c r="E88" s="302"/>
      <c r="F88" s="302"/>
      <c r="G88" s="302"/>
      <c r="H88" s="302"/>
      <c r="I88" s="102"/>
      <c r="J88" s="484"/>
      <c r="K88" s="485"/>
      <c r="L88" s="489"/>
      <c r="M88" s="117">
        <f t="shared" si="6"/>
        <v>0</v>
      </c>
      <c r="N88" s="102"/>
      <c r="O88" s="105"/>
      <c r="P88" s="128"/>
      <c r="Q88" s="94">
        <f t="shared" si="7"/>
        <v>0</v>
      </c>
      <c r="R88" s="95"/>
      <c r="S88" s="427"/>
      <c r="T88" s="427"/>
      <c r="U88" s="427"/>
    </row>
    <row r="89" spans="1:22" s="34" customFormat="1" ht="14.4" customHeight="1">
      <c r="A89" s="302"/>
      <c r="B89" s="302"/>
      <c r="C89" s="302"/>
      <c r="D89" s="302"/>
      <c r="E89" s="302"/>
      <c r="F89" s="302"/>
      <c r="G89" s="302"/>
      <c r="H89" s="302"/>
      <c r="I89" s="102"/>
      <c r="J89" s="484"/>
      <c r="K89" s="485"/>
      <c r="L89" s="489"/>
      <c r="M89" s="117">
        <f t="shared" si="6"/>
        <v>0</v>
      </c>
      <c r="N89" s="102"/>
      <c r="O89" s="105"/>
      <c r="P89" s="128"/>
      <c r="Q89" s="94">
        <f t="shared" si="7"/>
        <v>0</v>
      </c>
      <c r="R89" s="95"/>
      <c r="S89" s="427"/>
      <c r="T89" s="427"/>
      <c r="U89" s="427"/>
    </row>
    <row r="90" spans="1:22" s="34" customFormat="1" ht="14.4" customHeight="1">
      <c r="A90" s="302"/>
      <c r="B90" s="302"/>
      <c r="C90" s="302"/>
      <c r="D90" s="302"/>
      <c r="E90" s="302"/>
      <c r="F90" s="302"/>
      <c r="G90" s="302"/>
      <c r="H90" s="302"/>
      <c r="I90" s="102"/>
      <c r="J90" s="484"/>
      <c r="K90" s="485"/>
      <c r="L90" s="489"/>
      <c r="M90" s="117">
        <f t="shared" si="6"/>
        <v>0</v>
      </c>
      <c r="N90" s="102"/>
      <c r="O90" s="105"/>
      <c r="P90" s="128"/>
      <c r="Q90" s="94">
        <f t="shared" si="7"/>
        <v>0</v>
      </c>
      <c r="R90" s="95"/>
      <c r="S90" s="427"/>
      <c r="T90" s="427"/>
      <c r="U90" s="427"/>
    </row>
    <row r="91" spans="1:22" s="34" customFormat="1" ht="14.4" customHeight="1">
      <c r="A91" s="302"/>
      <c r="B91" s="302"/>
      <c r="C91" s="302"/>
      <c r="D91" s="302"/>
      <c r="E91" s="302"/>
      <c r="F91" s="302"/>
      <c r="G91" s="302"/>
      <c r="H91" s="302"/>
      <c r="I91" s="102"/>
      <c r="J91" s="484"/>
      <c r="K91" s="485"/>
      <c r="L91" s="489"/>
      <c r="M91" s="117">
        <f t="shared" si="6"/>
        <v>0</v>
      </c>
      <c r="N91" s="102"/>
      <c r="O91" s="105"/>
      <c r="P91" s="128"/>
      <c r="Q91" s="94">
        <f t="shared" si="7"/>
        <v>0</v>
      </c>
      <c r="R91" s="95"/>
      <c r="S91" s="427"/>
      <c r="T91" s="427"/>
      <c r="U91" s="427"/>
    </row>
    <row r="92" spans="1:22" s="34" customFormat="1" ht="19.25" customHeight="1">
      <c r="A92" s="305"/>
      <c r="B92" s="306"/>
      <c r="C92" s="306"/>
      <c r="D92" s="306"/>
      <c r="E92" s="306"/>
      <c r="F92" s="306"/>
      <c r="G92" s="306"/>
      <c r="H92" s="307"/>
      <c r="I92" s="93">
        <f>SUM(I83:I91)</f>
        <v>0</v>
      </c>
      <c r="J92" s="486"/>
      <c r="K92" s="487"/>
      <c r="L92" s="490"/>
      <c r="M92" s="93">
        <f>SUM(M83:M91)</f>
        <v>0</v>
      </c>
      <c r="N92" s="93">
        <f>SUM(N83:N91)</f>
        <v>0</v>
      </c>
      <c r="O92" s="92"/>
      <c r="P92" s="130"/>
      <c r="Q92" s="440" t="s">
        <v>242</v>
      </c>
      <c r="R92" s="440" t="s">
        <v>170</v>
      </c>
      <c r="S92" s="428" t="s">
        <v>168</v>
      </c>
      <c r="T92" s="428"/>
      <c r="U92" s="428"/>
    </row>
    <row r="93" spans="1:22" s="34" customFormat="1">
      <c r="A93" s="42"/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O93" s="90"/>
      <c r="P93" s="126"/>
      <c r="Q93" s="440"/>
      <c r="R93" s="440"/>
      <c r="S93" s="428"/>
      <c r="T93" s="428"/>
      <c r="U93" s="428"/>
    </row>
    <row r="94" spans="1:22" s="34" customFormat="1" ht="19.25" customHeight="1">
      <c r="A94" s="292" t="s">
        <v>45</v>
      </c>
      <c r="B94" s="292"/>
      <c r="C94" s="292"/>
      <c r="D94" s="292"/>
      <c r="E94" s="292"/>
      <c r="F94" s="292"/>
      <c r="G94" s="292"/>
      <c r="H94" s="292"/>
      <c r="I94" s="292"/>
      <c r="J94" s="292"/>
      <c r="K94" s="292"/>
      <c r="L94" s="292"/>
      <c r="M94" s="292"/>
      <c r="N94" s="292"/>
      <c r="O94" s="90"/>
      <c r="P94" s="126"/>
      <c r="Q94" s="429" t="s">
        <v>172</v>
      </c>
      <c r="R94" s="429"/>
      <c r="S94" s="429"/>
      <c r="T94" s="429"/>
      <c r="U94" s="429"/>
    </row>
    <row r="95" spans="1:22" s="34" customFormat="1" ht="33" customHeight="1">
      <c r="A95" s="299" t="s">
        <v>140</v>
      </c>
      <c r="B95" s="299"/>
      <c r="C95" s="299"/>
      <c r="D95" s="299"/>
      <c r="E95" s="299"/>
      <c r="F95" s="299"/>
      <c r="G95" s="299"/>
      <c r="H95" s="299"/>
      <c r="I95" s="308" t="s">
        <v>137</v>
      </c>
      <c r="J95" s="308"/>
      <c r="K95" s="308"/>
      <c r="L95" s="308" t="s">
        <v>201</v>
      </c>
      <c r="M95" s="313" t="s">
        <v>40</v>
      </c>
      <c r="N95" s="313" t="s">
        <v>18</v>
      </c>
      <c r="O95" s="441" t="s">
        <v>227</v>
      </c>
      <c r="P95" s="124"/>
      <c r="Q95" s="429"/>
      <c r="R95" s="429"/>
      <c r="S95" s="429"/>
      <c r="T95" s="429"/>
      <c r="U95" s="429"/>
    </row>
    <row r="96" spans="1:22" s="34" customFormat="1">
      <c r="A96" s="300" t="s">
        <v>46</v>
      </c>
      <c r="B96" s="300"/>
      <c r="C96" s="300"/>
      <c r="D96" s="300" t="s">
        <v>47</v>
      </c>
      <c r="E96" s="300"/>
      <c r="F96" s="300"/>
      <c r="G96" s="300"/>
      <c r="H96" s="300"/>
      <c r="I96" s="113" t="s">
        <v>78</v>
      </c>
      <c r="J96" s="308" t="s">
        <v>41</v>
      </c>
      <c r="K96" s="308"/>
      <c r="L96" s="308"/>
      <c r="M96" s="313"/>
      <c r="N96" s="313"/>
      <c r="O96" s="441"/>
      <c r="P96" s="124"/>
      <c r="Q96" s="429"/>
      <c r="R96" s="429"/>
      <c r="S96" s="429"/>
      <c r="T96" s="429"/>
      <c r="U96" s="429"/>
    </row>
    <row r="97" spans="1:22" s="34" customFormat="1" ht="14.4" customHeight="1">
      <c r="A97" s="279"/>
      <c r="B97" s="279"/>
      <c r="C97" s="279"/>
      <c r="D97" s="301"/>
      <c r="E97" s="301"/>
      <c r="F97" s="301"/>
      <c r="G97" s="301"/>
      <c r="H97" s="301"/>
      <c r="I97" s="102"/>
      <c r="J97" s="408"/>
      <c r="K97" s="408"/>
      <c r="L97" s="102"/>
      <c r="M97" s="117">
        <f t="shared" ref="M97:M112" si="8">N97-(I97+J97+L97)</f>
        <v>0</v>
      </c>
      <c r="N97" s="102"/>
      <c r="O97" s="105"/>
      <c r="P97" s="128"/>
      <c r="Q97" s="94">
        <f>N97</f>
        <v>0</v>
      </c>
      <c r="R97" s="95"/>
      <c r="S97" s="427"/>
      <c r="T97" s="427"/>
      <c r="U97" s="427"/>
    </row>
    <row r="98" spans="1:22" s="34" customFormat="1" ht="14.4" customHeight="1">
      <c r="A98" s="279"/>
      <c r="B98" s="279"/>
      <c r="C98" s="279"/>
      <c r="D98" s="279"/>
      <c r="E98" s="279"/>
      <c r="F98" s="279"/>
      <c r="G98" s="279"/>
      <c r="H98" s="279"/>
      <c r="I98" s="102"/>
      <c r="J98" s="408"/>
      <c r="K98" s="408"/>
      <c r="L98" s="102"/>
      <c r="M98" s="117">
        <f t="shared" si="8"/>
        <v>0</v>
      </c>
      <c r="N98" s="102"/>
      <c r="O98" s="105"/>
      <c r="P98" s="128"/>
      <c r="Q98" s="94">
        <f t="shared" ref="Q98:Q112" si="9">N98</f>
        <v>0</v>
      </c>
      <c r="R98" s="95"/>
      <c r="S98" s="427"/>
      <c r="T98" s="427"/>
      <c r="U98" s="427"/>
    </row>
    <row r="99" spans="1:22" s="34" customFormat="1" ht="14.4" customHeight="1">
      <c r="A99" s="279"/>
      <c r="B99" s="279"/>
      <c r="C99" s="279"/>
      <c r="D99" s="279"/>
      <c r="E99" s="279"/>
      <c r="F99" s="279"/>
      <c r="G99" s="279"/>
      <c r="H99" s="279"/>
      <c r="I99" s="102"/>
      <c r="J99" s="408"/>
      <c r="K99" s="408"/>
      <c r="L99" s="102"/>
      <c r="M99" s="117">
        <f t="shared" si="8"/>
        <v>0</v>
      </c>
      <c r="N99" s="102"/>
      <c r="O99" s="105"/>
      <c r="P99" s="128"/>
      <c r="Q99" s="94">
        <f t="shared" si="9"/>
        <v>0</v>
      </c>
      <c r="R99" s="95"/>
      <c r="S99" s="427"/>
      <c r="T99" s="427"/>
      <c r="U99" s="427"/>
    </row>
    <row r="100" spans="1:22" s="34" customFormat="1" ht="14.4" customHeight="1">
      <c r="A100" s="279"/>
      <c r="B100" s="279"/>
      <c r="C100" s="279"/>
      <c r="D100" s="279"/>
      <c r="E100" s="279"/>
      <c r="F100" s="279"/>
      <c r="G100" s="279"/>
      <c r="H100" s="279"/>
      <c r="I100" s="102"/>
      <c r="J100" s="408"/>
      <c r="K100" s="408"/>
      <c r="L100" s="102"/>
      <c r="M100" s="117">
        <f t="shared" si="8"/>
        <v>0</v>
      </c>
      <c r="N100" s="102"/>
      <c r="O100" s="105"/>
      <c r="P100" s="128"/>
      <c r="Q100" s="94">
        <f t="shared" si="9"/>
        <v>0</v>
      </c>
      <c r="R100" s="95"/>
      <c r="S100" s="427"/>
      <c r="T100" s="427"/>
      <c r="U100" s="427"/>
    </row>
    <row r="101" spans="1:22" s="34" customFormat="1" ht="14.4" customHeight="1">
      <c r="A101" s="279"/>
      <c r="B101" s="279"/>
      <c r="C101" s="279"/>
      <c r="D101" s="279"/>
      <c r="E101" s="279"/>
      <c r="F101" s="279"/>
      <c r="G101" s="279"/>
      <c r="H101" s="279"/>
      <c r="I101" s="102"/>
      <c r="J101" s="408"/>
      <c r="K101" s="408"/>
      <c r="L101" s="102"/>
      <c r="M101" s="117">
        <f t="shared" si="8"/>
        <v>0</v>
      </c>
      <c r="N101" s="102"/>
      <c r="O101" s="105"/>
      <c r="P101" s="128"/>
      <c r="Q101" s="94">
        <f t="shared" si="9"/>
        <v>0</v>
      </c>
      <c r="R101" s="95"/>
      <c r="S101" s="427"/>
      <c r="T101" s="427"/>
      <c r="U101" s="427"/>
    </row>
    <row r="102" spans="1:22" s="34" customFormat="1" ht="14.4" customHeight="1">
      <c r="A102" s="279"/>
      <c r="B102" s="279"/>
      <c r="C102" s="279"/>
      <c r="D102" s="279"/>
      <c r="E102" s="279"/>
      <c r="F102" s="279"/>
      <c r="G102" s="279"/>
      <c r="H102" s="279"/>
      <c r="I102" s="102"/>
      <c r="J102" s="408"/>
      <c r="K102" s="408"/>
      <c r="L102" s="102"/>
      <c r="M102" s="117">
        <f t="shared" si="8"/>
        <v>0</v>
      </c>
      <c r="N102" s="102"/>
      <c r="O102" s="105"/>
      <c r="P102" s="128"/>
      <c r="Q102" s="94">
        <f t="shared" si="9"/>
        <v>0</v>
      </c>
      <c r="R102" s="95"/>
      <c r="S102" s="427"/>
      <c r="T102" s="427"/>
      <c r="U102" s="427"/>
    </row>
    <row r="103" spans="1:22" s="34" customFormat="1" ht="14.4" customHeight="1">
      <c r="A103" s="279"/>
      <c r="B103" s="279"/>
      <c r="C103" s="279"/>
      <c r="D103" s="279"/>
      <c r="E103" s="279"/>
      <c r="F103" s="279"/>
      <c r="G103" s="279"/>
      <c r="H103" s="279"/>
      <c r="I103" s="102"/>
      <c r="J103" s="408"/>
      <c r="K103" s="408"/>
      <c r="L103" s="102"/>
      <c r="M103" s="117">
        <f t="shared" si="8"/>
        <v>0</v>
      </c>
      <c r="N103" s="102"/>
      <c r="O103" s="105"/>
      <c r="P103" s="128"/>
      <c r="Q103" s="94">
        <f t="shared" si="9"/>
        <v>0</v>
      </c>
      <c r="R103" s="95"/>
      <c r="S103" s="427"/>
      <c r="T103" s="427"/>
      <c r="U103" s="427"/>
    </row>
    <row r="104" spans="1:22" s="34" customFormat="1" ht="14.4" customHeight="1">
      <c r="A104" s="279"/>
      <c r="B104" s="279"/>
      <c r="C104" s="279"/>
      <c r="D104" s="279"/>
      <c r="E104" s="279"/>
      <c r="F104" s="279"/>
      <c r="G104" s="279"/>
      <c r="H104" s="279"/>
      <c r="I104" s="102"/>
      <c r="J104" s="408"/>
      <c r="K104" s="408"/>
      <c r="L104" s="102"/>
      <c r="M104" s="117">
        <f t="shared" si="8"/>
        <v>0</v>
      </c>
      <c r="N104" s="102"/>
      <c r="O104" s="105"/>
      <c r="P104" s="128"/>
      <c r="Q104" s="94">
        <f t="shared" si="9"/>
        <v>0</v>
      </c>
      <c r="R104" s="95"/>
      <c r="S104" s="427"/>
      <c r="T104" s="427"/>
      <c r="U104" s="427"/>
    </row>
    <row r="105" spans="1:22" s="34" customFormat="1" ht="14.4" customHeight="1">
      <c r="A105" s="279"/>
      <c r="B105" s="279"/>
      <c r="C105" s="279"/>
      <c r="D105" s="279"/>
      <c r="E105" s="279"/>
      <c r="F105" s="279"/>
      <c r="G105" s="279"/>
      <c r="H105" s="279"/>
      <c r="I105" s="102"/>
      <c r="J105" s="408"/>
      <c r="K105" s="408"/>
      <c r="L105" s="102"/>
      <c r="M105" s="117">
        <f t="shared" si="8"/>
        <v>0</v>
      </c>
      <c r="N105" s="102"/>
      <c r="O105" s="105"/>
      <c r="P105" s="128"/>
      <c r="Q105" s="94">
        <f t="shared" si="9"/>
        <v>0</v>
      </c>
      <c r="R105" s="95"/>
      <c r="S105" s="427"/>
      <c r="T105" s="427"/>
      <c r="U105" s="427"/>
    </row>
    <row r="106" spans="1:22" ht="14.4" customHeight="1">
      <c r="A106" s="279"/>
      <c r="B106" s="279"/>
      <c r="C106" s="279"/>
      <c r="D106" s="279"/>
      <c r="E106" s="279"/>
      <c r="F106" s="279"/>
      <c r="G106" s="279"/>
      <c r="H106" s="279"/>
      <c r="I106" s="102"/>
      <c r="J106" s="408"/>
      <c r="K106" s="408"/>
      <c r="L106" s="102"/>
      <c r="M106" s="117">
        <f t="shared" si="8"/>
        <v>0</v>
      </c>
      <c r="N106" s="102"/>
      <c r="O106" s="105"/>
      <c r="P106" s="128"/>
      <c r="Q106" s="94">
        <f t="shared" si="9"/>
        <v>0</v>
      </c>
      <c r="R106" s="95"/>
      <c r="S106" s="427"/>
      <c r="T106" s="427"/>
      <c r="U106" s="427"/>
      <c r="V106" s="42"/>
    </row>
    <row r="107" spans="1:22" s="34" customFormat="1" ht="14.4" customHeight="1">
      <c r="A107" s="279"/>
      <c r="B107" s="279"/>
      <c r="C107" s="279"/>
      <c r="D107" s="279"/>
      <c r="E107" s="279"/>
      <c r="F107" s="279"/>
      <c r="G107" s="279"/>
      <c r="H107" s="279"/>
      <c r="I107" s="102"/>
      <c r="J107" s="408"/>
      <c r="K107" s="408"/>
      <c r="L107" s="102"/>
      <c r="M107" s="117">
        <f t="shared" si="8"/>
        <v>0</v>
      </c>
      <c r="N107" s="102"/>
      <c r="O107" s="105"/>
      <c r="P107" s="128"/>
      <c r="Q107" s="94">
        <f t="shared" si="9"/>
        <v>0</v>
      </c>
      <c r="R107" s="95"/>
      <c r="S107" s="427"/>
      <c r="T107" s="427"/>
      <c r="U107" s="427"/>
    </row>
    <row r="108" spans="1:22" s="34" customFormat="1" ht="14.4" customHeight="1">
      <c r="A108" s="279"/>
      <c r="B108" s="279"/>
      <c r="C108" s="279"/>
      <c r="D108" s="279"/>
      <c r="E108" s="279"/>
      <c r="F108" s="279"/>
      <c r="G108" s="279"/>
      <c r="H108" s="279"/>
      <c r="I108" s="102"/>
      <c r="J108" s="408"/>
      <c r="K108" s="408"/>
      <c r="L108" s="102"/>
      <c r="M108" s="117">
        <f t="shared" si="8"/>
        <v>0</v>
      </c>
      <c r="N108" s="102"/>
      <c r="O108" s="105"/>
      <c r="P108" s="128"/>
      <c r="Q108" s="94">
        <f t="shared" si="9"/>
        <v>0</v>
      </c>
      <c r="R108" s="95"/>
      <c r="S108" s="427"/>
      <c r="T108" s="427"/>
      <c r="U108" s="427"/>
    </row>
    <row r="109" spans="1:22" s="34" customFormat="1" ht="14.4" customHeight="1">
      <c r="A109" s="279"/>
      <c r="B109" s="279"/>
      <c r="C109" s="279"/>
      <c r="D109" s="279"/>
      <c r="E109" s="279"/>
      <c r="F109" s="279"/>
      <c r="G109" s="279"/>
      <c r="H109" s="279"/>
      <c r="I109" s="102"/>
      <c r="J109" s="408"/>
      <c r="K109" s="408"/>
      <c r="L109" s="102"/>
      <c r="M109" s="117">
        <f t="shared" si="8"/>
        <v>0</v>
      </c>
      <c r="N109" s="102"/>
      <c r="O109" s="105"/>
      <c r="P109" s="128"/>
      <c r="Q109" s="94">
        <f t="shared" si="9"/>
        <v>0</v>
      </c>
      <c r="R109" s="95"/>
      <c r="S109" s="427"/>
      <c r="T109" s="427"/>
      <c r="U109" s="427"/>
    </row>
    <row r="110" spans="1:22" s="34" customFormat="1" ht="14.4" customHeight="1">
      <c r="A110" s="279"/>
      <c r="B110" s="279"/>
      <c r="C110" s="279"/>
      <c r="D110" s="279"/>
      <c r="E110" s="279"/>
      <c r="F110" s="279"/>
      <c r="G110" s="279"/>
      <c r="H110" s="279"/>
      <c r="I110" s="102"/>
      <c r="J110" s="408"/>
      <c r="K110" s="408"/>
      <c r="L110" s="102"/>
      <c r="M110" s="117">
        <f t="shared" si="8"/>
        <v>0</v>
      </c>
      <c r="N110" s="102"/>
      <c r="O110" s="105"/>
      <c r="P110" s="128"/>
      <c r="Q110" s="94">
        <f t="shared" si="9"/>
        <v>0</v>
      </c>
      <c r="R110" s="95"/>
      <c r="S110" s="427"/>
      <c r="T110" s="427"/>
      <c r="U110" s="427"/>
    </row>
    <row r="111" spans="1:22" s="34" customFormat="1" ht="14.4" customHeight="1">
      <c r="A111" s="279"/>
      <c r="B111" s="279"/>
      <c r="C111" s="279"/>
      <c r="D111" s="279"/>
      <c r="E111" s="279"/>
      <c r="F111" s="279"/>
      <c r="G111" s="279"/>
      <c r="H111" s="279"/>
      <c r="I111" s="102"/>
      <c r="J111" s="408"/>
      <c r="K111" s="408"/>
      <c r="L111" s="102"/>
      <c r="M111" s="117">
        <f t="shared" si="8"/>
        <v>0</v>
      </c>
      <c r="N111" s="102"/>
      <c r="O111" s="105"/>
      <c r="P111" s="128"/>
      <c r="Q111" s="94">
        <f t="shared" si="9"/>
        <v>0</v>
      </c>
      <c r="R111" s="95"/>
      <c r="S111" s="427"/>
      <c r="T111" s="427"/>
      <c r="U111" s="427"/>
    </row>
    <row r="112" spans="1:22" s="34" customFormat="1" ht="14.4" customHeight="1">
      <c r="A112" s="279"/>
      <c r="B112" s="279"/>
      <c r="C112" s="279"/>
      <c r="D112" s="279"/>
      <c r="E112" s="279"/>
      <c r="F112" s="279"/>
      <c r="G112" s="279"/>
      <c r="H112" s="279"/>
      <c r="I112" s="102"/>
      <c r="J112" s="408"/>
      <c r="K112" s="408"/>
      <c r="L112" s="102"/>
      <c r="M112" s="117">
        <f t="shared" si="8"/>
        <v>0</v>
      </c>
      <c r="N112" s="102"/>
      <c r="O112" s="105"/>
      <c r="P112" s="128"/>
      <c r="Q112" s="94">
        <f t="shared" si="9"/>
        <v>0</v>
      </c>
      <c r="R112" s="95"/>
      <c r="S112" s="427"/>
      <c r="T112" s="427"/>
      <c r="U112" s="427"/>
    </row>
    <row r="113" spans="1:22" s="34" customFormat="1" ht="24" customHeight="1">
      <c r="A113" s="332" t="s">
        <v>42</v>
      </c>
      <c r="B113" s="332"/>
      <c r="C113" s="332"/>
      <c r="D113" s="332"/>
      <c r="E113" s="332"/>
      <c r="F113" s="332"/>
      <c r="G113" s="332"/>
      <c r="H113" s="332"/>
      <c r="I113" s="93">
        <f>SUM(I97:I112)</f>
        <v>0</v>
      </c>
      <c r="J113" s="409">
        <f>SUM(J97:J112)</f>
        <v>0</v>
      </c>
      <c r="K113" s="410"/>
      <c r="L113" s="93">
        <f>SUM(L97:L112)</f>
        <v>0</v>
      </c>
      <c r="M113" s="93">
        <f>SUM(M97:M112)</f>
        <v>0</v>
      </c>
      <c r="N113" s="93">
        <f>SUM(N97:N112)</f>
        <v>0</v>
      </c>
      <c r="O113" s="92"/>
      <c r="P113" s="130"/>
      <c r="Q113" s="440" t="s">
        <v>242</v>
      </c>
      <c r="R113" s="440" t="s">
        <v>170</v>
      </c>
      <c r="S113" s="428" t="s">
        <v>168</v>
      </c>
      <c r="T113" s="428"/>
      <c r="U113" s="428"/>
    </row>
    <row r="114" spans="1:22" s="34" customFormat="1" ht="20.399999999999999" customHeight="1">
      <c r="A114" s="42"/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O114" s="90"/>
      <c r="P114" s="126"/>
      <c r="Q114" s="440"/>
      <c r="R114" s="440"/>
      <c r="S114" s="428"/>
      <c r="T114" s="428"/>
      <c r="U114" s="428"/>
    </row>
    <row r="115" spans="1:22" s="34" customFormat="1" ht="15" customHeight="1">
      <c r="A115" s="292" t="s">
        <v>48</v>
      </c>
      <c r="B115" s="292"/>
      <c r="C115" s="292"/>
      <c r="D115" s="292"/>
      <c r="E115" s="292"/>
      <c r="F115" s="292"/>
      <c r="G115" s="292"/>
      <c r="H115" s="292"/>
      <c r="I115" s="292"/>
      <c r="J115" s="292"/>
      <c r="K115" s="292"/>
      <c r="L115" s="292"/>
      <c r="M115" s="292"/>
      <c r="N115" s="292"/>
      <c r="O115" s="90"/>
      <c r="P115" s="126"/>
      <c r="Q115" s="509" t="s">
        <v>173</v>
      </c>
      <c r="R115" s="509"/>
      <c r="S115" s="509"/>
      <c r="T115" s="509"/>
      <c r="U115" s="509"/>
    </row>
    <row r="116" spans="1:22" s="34" customFormat="1" ht="31" customHeight="1">
      <c r="A116" s="300" t="s">
        <v>159</v>
      </c>
      <c r="B116" s="300"/>
      <c r="C116" s="300"/>
      <c r="D116" s="300"/>
      <c r="E116" s="300"/>
      <c r="F116" s="300"/>
      <c r="G116" s="300"/>
      <c r="H116" s="343" t="s">
        <v>158</v>
      </c>
      <c r="I116" s="308" t="s">
        <v>137</v>
      </c>
      <c r="J116" s="308"/>
      <c r="K116" s="308"/>
      <c r="L116" s="308" t="s">
        <v>201</v>
      </c>
      <c r="M116" s="313" t="s">
        <v>40</v>
      </c>
      <c r="N116" s="313" t="s">
        <v>18</v>
      </c>
      <c r="O116" s="441" t="s">
        <v>227</v>
      </c>
      <c r="P116" s="124"/>
      <c r="Q116" s="509"/>
      <c r="R116" s="509"/>
      <c r="S116" s="509"/>
      <c r="T116" s="509"/>
      <c r="U116" s="509"/>
    </row>
    <row r="117" spans="1:22" s="34" customFormat="1" ht="21" customHeight="1">
      <c r="A117" s="300"/>
      <c r="B117" s="300"/>
      <c r="C117" s="300"/>
      <c r="D117" s="300"/>
      <c r="E117" s="300"/>
      <c r="F117" s="300"/>
      <c r="G117" s="300"/>
      <c r="H117" s="343"/>
      <c r="I117" s="113" t="s">
        <v>78</v>
      </c>
      <c r="J117" s="308" t="s">
        <v>41</v>
      </c>
      <c r="K117" s="308"/>
      <c r="L117" s="308"/>
      <c r="M117" s="313"/>
      <c r="N117" s="313"/>
      <c r="O117" s="441"/>
      <c r="P117" s="124"/>
      <c r="Q117" s="509"/>
      <c r="R117" s="509"/>
      <c r="S117" s="509"/>
      <c r="T117" s="509"/>
      <c r="U117" s="509"/>
    </row>
    <row r="118" spans="1:22" s="34" customFormat="1" ht="14.4" customHeight="1">
      <c r="A118" s="329"/>
      <c r="B118" s="329"/>
      <c r="C118" s="329"/>
      <c r="D118" s="329"/>
      <c r="E118" s="329"/>
      <c r="F118" s="329"/>
      <c r="G118" s="329"/>
      <c r="H118" s="106"/>
      <c r="I118" s="102"/>
      <c r="J118" s="408"/>
      <c r="K118" s="408"/>
      <c r="L118" s="102"/>
      <c r="M118" s="117">
        <f t="shared" ref="M118:M133" si="10">N118-(I118+J118+L118)</f>
        <v>0</v>
      </c>
      <c r="N118" s="102"/>
      <c r="O118" s="105"/>
      <c r="P118" s="128"/>
      <c r="Q118" s="95">
        <f>N118</f>
        <v>0</v>
      </c>
      <c r="R118" s="95"/>
      <c r="S118" s="427"/>
      <c r="T118" s="427"/>
      <c r="U118" s="427"/>
    </row>
    <row r="119" spans="1:22" s="34" customFormat="1" ht="14.4" customHeight="1">
      <c r="A119" s="329"/>
      <c r="B119" s="329"/>
      <c r="C119" s="329"/>
      <c r="D119" s="329"/>
      <c r="E119" s="329"/>
      <c r="F119" s="329"/>
      <c r="G119" s="329"/>
      <c r="H119" s="106"/>
      <c r="I119" s="102"/>
      <c r="J119" s="408"/>
      <c r="K119" s="408"/>
      <c r="L119" s="102"/>
      <c r="M119" s="117">
        <f t="shared" si="10"/>
        <v>0</v>
      </c>
      <c r="N119" s="102"/>
      <c r="O119" s="105"/>
      <c r="P119" s="128"/>
      <c r="Q119" s="95">
        <f t="shared" ref="Q119:Q133" si="11">N119</f>
        <v>0</v>
      </c>
      <c r="R119" s="95"/>
      <c r="S119" s="427"/>
      <c r="T119" s="427"/>
      <c r="U119" s="427"/>
    </row>
    <row r="120" spans="1:22" s="34" customFormat="1" ht="14.4" customHeight="1">
      <c r="A120" s="329"/>
      <c r="B120" s="329"/>
      <c r="C120" s="329"/>
      <c r="D120" s="329"/>
      <c r="E120" s="329"/>
      <c r="F120" s="329"/>
      <c r="G120" s="329"/>
      <c r="H120" s="106"/>
      <c r="I120" s="102"/>
      <c r="J120" s="408"/>
      <c r="K120" s="408"/>
      <c r="L120" s="102"/>
      <c r="M120" s="117">
        <f t="shared" si="10"/>
        <v>0</v>
      </c>
      <c r="N120" s="102"/>
      <c r="O120" s="105"/>
      <c r="P120" s="128"/>
      <c r="Q120" s="95">
        <f t="shared" si="11"/>
        <v>0</v>
      </c>
      <c r="R120" s="95"/>
      <c r="S120" s="427"/>
      <c r="T120" s="427"/>
      <c r="U120" s="427"/>
    </row>
    <row r="121" spans="1:22" s="34" customFormat="1" ht="14.4" customHeight="1">
      <c r="A121" s="329"/>
      <c r="B121" s="329"/>
      <c r="C121" s="329"/>
      <c r="D121" s="329"/>
      <c r="E121" s="329"/>
      <c r="F121" s="329"/>
      <c r="G121" s="329"/>
      <c r="H121" s="106"/>
      <c r="I121" s="102"/>
      <c r="J121" s="408"/>
      <c r="K121" s="408"/>
      <c r="L121" s="102"/>
      <c r="M121" s="117">
        <f t="shared" si="10"/>
        <v>0</v>
      </c>
      <c r="N121" s="102"/>
      <c r="O121" s="105"/>
      <c r="P121" s="128"/>
      <c r="Q121" s="95">
        <f t="shared" si="11"/>
        <v>0</v>
      </c>
      <c r="R121" s="95"/>
      <c r="S121" s="427"/>
      <c r="T121" s="427"/>
      <c r="U121" s="427"/>
    </row>
    <row r="122" spans="1:22" s="34" customFormat="1" ht="14.4" customHeight="1">
      <c r="A122" s="329"/>
      <c r="B122" s="329"/>
      <c r="C122" s="329"/>
      <c r="D122" s="329"/>
      <c r="E122" s="329"/>
      <c r="F122" s="329"/>
      <c r="G122" s="329"/>
      <c r="H122" s="106"/>
      <c r="I122" s="102"/>
      <c r="J122" s="408"/>
      <c r="K122" s="408"/>
      <c r="L122" s="102"/>
      <c r="M122" s="117">
        <f t="shared" si="10"/>
        <v>0</v>
      </c>
      <c r="N122" s="102"/>
      <c r="O122" s="105"/>
      <c r="P122" s="128"/>
      <c r="Q122" s="95">
        <f t="shared" si="11"/>
        <v>0</v>
      </c>
      <c r="R122" s="95"/>
      <c r="S122" s="427"/>
      <c r="T122" s="427"/>
      <c r="U122" s="427"/>
    </row>
    <row r="123" spans="1:22" s="34" customFormat="1" ht="14.4" customHeight="1">
      <c r="A123" s="329"/>
      <c r="B123" s="329"/>
      <c r="C123" s="329"/>
      <c r="D123" s="329"/>
      <c r="E123" s="329"/>
      <c r="F123" s="329"/>
      <c r="G123" s="329"/>
      <c r="H123" s="106"/>
      <c r="I123" s="102"/>
      <c r="J123" s="408"/>
      <c r="K123" s="408"/>
      <c r="L123" s="102"/>
      <c r="M123" s="117">
        <f t="shared" si="10"/>
        <v>0</v>
      </c>
      <c r="N123" s="102"/>
      <c r="O123" s="105"/>
      <c r="P123" s="128"/>
      <c r="Q123" s="95">
        <f t="shared" si="11"/>
        <v>0</v>
      </c>
      <c r="R123" s="95"/>
      <c r="S123" s="427"/>
      <c r="T123" s="427"/>
      <c r="U123" s="427"/>
    </row>
    <row r="124" spans="1:22" s="34" customFormat="1" ht="14.4" customHeight="1">
      <c r="A124" s="329"/>
      <c r="B124" s="329"/>
      <c r="C124" s="329"/>
      <c r="D124" s="329"/>
      <c r="E124" s="329"/>
      <c r="F124" s="329"/>
      <c r="G124" s="329"/>
      <c r="H124" s="106"/>
      <c r="I124" s="102"/>
      <c r="J124" s="408"/>
      <c r="K124" s="408"/>
      <c r="L124" s="102"/>
      <c r="M124" s="117">
        <f t="shared" si="10"/>
        <v>0</v>
      </c>
      <c r="N124" s="102"/>
      <c r="O124" s="105"/>
      <c r="P124" s="128"/>
      <c r="Q124" s="95">
        <f t="shared" si="11"/>
        <v>0</v>
      </c>
      <c r="R124" s="95"/>
      <c r="S124" s="427"/>
      <c r="T124" s="427"/>
      <c r="U124" s="427"/>
    </row>
    <row r="125" spans="1:22" s="34" customFormat="1" ht="14.4" customHeight="1">
      <c r="A125" s="329"/>
      <c r="B125" s="329"/>
      <c r="C125" s="329"/>
      <c r="D125" s="329"/>
      <c r="E125" s="329"/>
      <c r="F125" s="329"/>
      <c r="G125" s="329"/>
      <c r="H125" s="106"/>
      <c r="I125" s="102"/>
      <c r="J125" s="408"/>
      <c r="K125" s="408"/>
      <c r="L125" s="102"/>
      <c r="M125" s="117">
        <f t="shared" si="10"/>
        <v>0</v>
      </c>
      <c r="N125" s="102"/>
      <c r="O125" s="105"/>
      <c r="P125" s="128"/>
      <c r="Q125" s="95">
        <f t="shared" si="11"/>
        <v>0</v>
      </c>
      <c r="R125" s="95"/>
      <c r="S125" s="427"/>
      <c r="T125" s="427"/>
      <c r="U125" s="427"/>
    </row>
    <row r="126" spans="1:22" s="34" customFormat="1" ht="14.4" customHeight="1">
      <c r="A126" s="329"/>
      <c r="B126" s="329"/>
      <c r="C126" s="329"/>
      <c r="D126" s="329"/>
      <c r="E126" s="329"/>
      <c r="F126" s="329"/>
      <c r="G126" s="329"/>
      <c r="H126" s="106"/>
      <c r="I126" s="102"/>
      <c r="J126" s="408"/>
      <c r="K126" s="408"/>
      <c r="L126" s="102"/>
      <c r="M126" s="117">
        <f t="shared" si="10"/>
        <v>0</v>
      </c>
      <c r="N126" s="102"/>
      <c r="O126" s="105"/>
      <c r="P126" s="128"/>
      <c r="Q126" s="95">
        <f t="shared" si="11"/>
        <v>0</v>
      </c>
      <c r="R126" s="95"/>
      <c r="S126" s="427"/>
      <c r="T126" s="427"/>
      <c r="U126" s="427"/>
    </row>
    <row r="127" spans="1:22" ht="14.4" customHeight="1">
      <c r="A127" s="329"/>
      <c r="B127" s="329"/>
      <c r="C127" s="329"/>
      <c r="D127" s="329"/>
      <c r="E127" s="329"/>
      <c r="F127" s="329"/>
      <c r="G127" s="329"/>
      <c r="H127" s="106"/>
      <c r="I127" s="102"/>
      <c r="J127" s="408"/>
      <c r="K127" s="408"/>
      <c r="L127" s="102"/>
      <c r="M127" s="117">
        <f t="shared" si="10"/>
        <v>0</v>
      </c>
      <c r="N127" s="102"/>
      <c r="O127" s="105"/>
      <c r="P127" s="128"/>
      <c r="Q127" s="95">
        <f t="shared" si="11"/>
        <v>0</v>
      </c>
      <c r="R127" s="95"/>
      <c r="S127" s="427"/>
      <c r="T127" s="427"/>
      <c r="U127" s="427"/>
      <c r="V127" s="42"/>
    </row>
    <row r="128" spans="1:22" s="34" customFormat="1" ht="14.4" customHeight="1">
      <c r="A128" s="329"/>
      <c r="B128" s="329"/>
      <c r="C128" s="329"/>
      <c r="D128" s="329"/>
      <c r="E128" s="329"/>
      <c r="F128" s="329"/>
      <c r="G128" s="329"/>
      <c r="H128" s="106"/>
      <c r="I128" s="102"/>
      <c r="J128" s="408"/>
      <c r="K128" s="408"/>
      <c r="L128" s="102"/>
      <c r="M128" s="117">
        <f t="shared" si="10"/>
        <v>0</v>
      </c>
      <c r="N128" s="102"/>
      <c r="O128" s="105"/>
      <c r="P128" s="128"/>
      <c r="Q128" s="95">
        <f t="shared" si="11"/>
        <v>0</v>
      </c>
      <c r="R128" s="95"/>
      <c r="S128" s="427"/>
      <c r="T128" s="427"/>
      <c r="U128" s="427"/>
    </row>
    <row r="129" spans="1:21" s="34" customFormat="1" ht="14.4" customHeight="1">
      <c r="A129" s="329"/>
      <c r="B129" s="329"/>
      <c r="C129" s="329"/>
      <c r="D129" s="329"/>
      <c r="E129" s="329"/>
      <c r="F129" s="329"/>
      <c r="G129" s="329"/>
      <c r="H129" s="106"/>
      <c r="I129" s="102"/>
      <c r="J129" s="408"/>
      <c r="K129" s="408"/>
      <c r="L129" s="102"/>
      <c r="M129" s="117">
        <f t="shared" si="10"/>
        <v>0</v>
      </c>
      <c r="N129" s="102"/>
      <c r="O129" s="105"/>
      <c r="P129" s="128"/>
      <c r="Q129" s="95">
        <f t="shared" si="11"/>
        <v>0</v>
      </c>
      <c r="R129" s="95"/>
      <c r="S129" s="427"/>
      <c r="T129" s="427"/>
      <c r="U129" s="427"/>
    </row>
    <row r="130" spans="1:21" s="34" customFormat="1" ht="14.4" customHeight="1">
      <c r="A130" s="329"/>
      <c r="B130" s="329"/>
      <c r="C130" s="329"/>
      <c r="D130" s="329"/>
      <c r="E130" s="329"/>
      <c r="F130" s="329"/>
      <c r="G130" s="329"/>
      <c r="H130" s="106"/>
      <c r="I130" s="102"/>
      <c r="J130" s="408"/>
      <c r="K130" s="408"/>
      <c r="L130" s="102"/>
      <c r="M130" s="117">
        <f t="shared" si="10"/>
        <v>0</v>
      </c>
      <c r="N130" s="102"/>
      <c r="O130" s="105"/>
      <c r="P130" s="128"/>
      <c r="Q130" s="95">
        <f t="shared" si="11"/>
        <v>0</v>
      </c>
      <c r="R130" s="95"/>
      <c r="S130" s="427"/>
      <c r="T130" s="427"/>
      <c r="U130" s="427"/>
    </row>
    <row r="131" spans="1:21" s="34" customFormat="1" ht="14.4" customHeight="1">
      <c r="A131" s="329"/>
      <c r="B131" s="329"/>
      <c r="C131" s="329"/>
      <c r="D131" s="329"/>
      <c r="E131" s="329"/>
      <c r="F131" s="329"/>
      <c r="G131" s="329"/>
      <c r="H131" s="106"/>
      <c r="I131" s="102"/>
      <c r="J131" s="408"/>
      <c r="K131" s="408"/>
      <c r="L131" s="102"/>
      <c r="M131" s="117">
        <f t="shared" si="10"/>
        <v>0</v>
      </c>
      <c r="N131" s="102"/>
      <c r="O131" s="105"/>
      <c r="P131" s="128"/>
      <c r="Q131" s="95">
        <f t="shared" si="11"/>
        <v>0</v>
      </c>
      <c r="R131" s="95"/>
      <c r="S131" s="427"/>
      <c r="T131" s="427"/>
      <c r="U131" s="427"/>
    </row>
    <row r="132" spans="1:21" s="34" customFormat="1" ht="14.4" customHeight="1">
      <c r="A132" s="329"/>
      <c r="B132" s="329"/>
      <c r="C132" s="329"/>
      <c r="D132" s="329"/>
      <c r="E132" s="329"/>
      <c r="F132" s="329"/>
      <c r="G132" s="329"/>
      <c r="H132" s="106"/>
      <c r="I132" s="102"/>
      <c r="J132" s="408"/>
      <c r="K132" s="408"/>
      <c r="L132" s="102"/>
      <c r="M132" s="117">
        <f t="shared" si="10"/>
        <v>0</v>
      </c>
      <c r="N132" s="102"/>
      <c r="O132" s="105"/>
      <c r="P132" s="128"/>
      <c r="Q132" s="95">
        <f t="shared" si="11"/>
        <v>0</v>
      </c>
      <c r="R132" s="95"/>
      <c r="S132" s="427"/>
      <c r="T132" s="427"/>
      <c r="U132" s="427"/>
    </row>
    <row r="133" spans="1:21" s="34" customFormat="1" ht="14.4" customHeight="1">
      <c r="A133" s="329"/>
      <c r="B133" s="329"/>
      <c r="C133" s="329"/>
      <c r="D133" s="329"/>
      <c r="E133" s="329"/>
      <c r="F133" s="329"/>
      <c r="G133" s="329"/>
      <c r="H133" s="106"/>
      <c r="I133" s="102"/>
      <c r="J133" s="408"/>
      <c r="K133" s="408"/>
      <c r="L133" s="102"/>
      <c r="M133" s="117">
        <f t="shared" si="10"/>
        <v>0</v>
      </c>
      <c r="N133" s="102"/>
      <c r="O133" s="105"/>
      <c r="P133" s="128"/>
      <c r="Q133" s="95">
        <f t="shared" si="11"/>
        <v>0</v>
      </c>
      <c r="R133" s="95"/>
      <c r="S133" s="427"/>
      <c r="T133" s="427"/>
      <c r="U133" s="427"/>
    </row>
    <row r="134" spans="1:21" s="34" customFormat="1" ht="18" customHeight="1">
      <c r="A134" s="305" t="s">
        <v>42</v>
      </c>
      <c r="B134" s="306"/>
      <c r="C134" s="306"/>
      <c r="D134" s="306"/>
      <c r="E134" s="306"/>
      <c r="F134" s="306"/>
      <c r="G134" s="306"/>
      <c r="H134" s="307"/>
      <c r="I134" s="93">
        <f>SUM(I118:I133)</f>
        <v>0</v>
      </c>
      <c r="J134" s="409">
        <f>SUM(J118:J133)</f>
        <v>0</v>
      </c>
      <c r="K134" s="410"/>
      <c r="L134" s="93">
        <f>SUM(L118:L133)</f>
        <v>0</v>
      </c>
      <c r="M134" s="93">
        <f>SUM(M118:M133)</f>
        <v>0</v>
      </c>
      <c r="N134" s="93">
        <f>SUM(N118:N133)</f>
        <v>0</v>
      </c>
      <c r="O134" s="92"/>
      <c r="P134" s="130"/>
      <c r="Q134" s="440" t="s">
        <v>242</v>
      </c>
      <c r="R134" s="440" t="s">
        <v>170</v>
      </c>
      <c r="S134" s="428" t="s">
        <v>168</v>
      </c>
      <c r="T134" s="428"/>
      <c r="U134" s="428"/>
    </row>
    <row r="135" spans="1:21" s="34" customFormat="1" ht="18" customHeight="1">
      <c r="A135" s="42"/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O135" s="90"/>
      <c r="P135" s="126"/>
      <c r="Q135" s="440"/>
      <c r="R135" s="440"/>
      <c r="S135" s="428"/>
      <c r="T135" s="428"/>
      <c r="U135" s="428"/>
    </row>
    <row r="136" spans="1:21" s="34" customFormat="1" ht="15" customHeight="1">
      <c r="A136" s="492" t="s">
        <v>139</v>
      </c>
      <c r="B136" s="493"/>
      <c r="C136" s="493"/>
      <c r="D136" s="493"/>
      <c r="E136" s="493"/>
      <c r="F136" s="493"/>
      <c r="G136" s="493"/>
      <c r="H136" s="493"/>
      <c r="I136" s="493"/>
      <c r="J136" s="493"/>
      <c r="K136" s="493"/>
      <c r="L136" s="493"/>
      <c r="M136" s="493"/>
      <c r="N136" s="494"/>
      <c r="O136" s="90"/>
      <c r="P136" s="126"/>
      <c r="Q136" s="429" t="s">
        <v>174</v>
      </c>
      <c r="R136" s="429"/>
      <c r="S136" s="429"/>
      <c r="T136" s="429"/>
      <c r="U136" s="429"/>
    </row>
    <row r="137" spans="1:21" s="34" customFormat="1" ht="28.5" customHeight="1">
      <c r="A137" s="331" t="s">
        <v>49</v>
      </c>
      <c r="B137" s="331"/>
      <c r="C137" s="331"/>
      <c r="D137" s="331"/>
      <c r="E137" s="331"/>
      <c r="F137" s="331"/>
      <c r="G137" s="331"/>
      <c r="H137" s="331"/>
      <c r="I137" s="308" t="s">
        <v>137</v>
      </c>
      <c r="J137" s="308"/>
      <c r="K137" s="308"/>
      <c r="L137" s="308" t="s">
        <v>201</v>
      </c>
      <c r="M137" s="313" t="s">
        <v>40</v>
      </c>
      <c r="N137" s="313" t="s">
        <v>18</v>
      </c>
      <c r="O137" s="441" t="s">
        <v>227</v>
      </c>
      <c r="P137" s="124"/>
      <c r="Q137" s="429"/>
      <c r="R137" s="429"/>
      <c r="S137" s="429"/>
      <c r="T137" s="429"/>
      <c r="U137" s="429"/>
    </row>
    <row r="138" spans="1:21" s="34" customFormat="1" ht="22" customHeight="1">
      <c r="A138" s="331"/>
      <c r="B138" s="331"/>
      <c r="C138" s="331"/>
      <c r="D138" s="331"/>
      <c r="E138" s="331"/>
      <c r="F138" s="331"/>
      <c r="G138" s="331"/>
      <c r="H138" s="331"/>
      <c r="I138" s="113" t="s">
        <v>78</v>
      </c>
      <c r="J138" s="308" t="s">
        <v>41</v>
      </c>
      <c r="K138" s="308"/>
      <c r="L138" s="308"/>
      <c r="M138" s="313"/>
      <c r="N138" s="313"/>
      <c r="O138" s="441"/>
      <c r="P138" s="124"/>
      <c r="Q138" s="429"/>
      <c r="R138" s="429"/>
      <c r="S138" s="429"/>
      <c r="T138" s="429"/>
      <c r="U138" s="429"/>
    </row>
    <row r="139" spans="1:21" s="34" customFormat="1" ht="14.4" customHeight="1">
      <c r="A139" s="302"/>
      <c r="B139" s="302"/>
      <c r="C139" s="302"/>
      <c r="D139" s="302"/>
      <c r="E139" s="302"/>
      <c r="F139" s="302"/>
      <c r="G139" s="302"/>
      <c r="H139" s="302"/>
      <c r="I139" s="102"/>
      <c r="J139" s="408"/>
      <c r="K139" s="408"/>
      <c r="L139" s="102"/>
      <c r="M139" s="117">
        <f t="shared" ref="M139:M154" si="12">N139-(I139+J139+L139)</f>
        <v>0</v>
      </c>
      <c r="N139" s="102"/>
      <c r="O139" s="105"/>
      <c r="P139" s="128"/>
      <c r="Q139" s="94">
        <f>N139</f>
        <v>0</v>
      </c>
      <c r="R139" s="95"/>
      <c r="S139" s="427"/>
      <c r="T139" s="427"/>
      <c r="U139" s="427"/>
    </row>
    <row r="140" spans="1:21" s="34" customFormat="1" ht="14.4" customHeight="1">
      <c r="A140" s="302"/>
      <c r="B140" s="302"/>
      <c r="C140" s="302"/>
      <c r="D140" s="302"/>
      <c r="E140" s="302"/>
      <c r="F140" s="302"/>
      <c r="G140" s="302"/>
      <c r="H140" s="302"/>
      <c r="I140" s="102"/>
      <c r="J140" s="408"/>
      <c r="K140" s="408"/>
      <c r="L140" s="102"/>
      <c r="M140" s="117">
        <f t="shared" si="12"/>
        <v>0</v>
      </c>
      <c r="N140" s="102"/>
      <c r="O140" s="105"/>
      <c r="P140" s="128"/>
      <c r="Q140" s="94">
        <f t="shared" ref="Q140:Q154" si="13">N140</f>
        <v>0</v>
      </c>
      <c r="R140" s="95"/>
      <c r="S140" s="427"/>
      <c r="T140" s="427"/>
      <c r="U140" s="427"/>
    </row>
    <row r="141" spans="1:21" s="34" customFormat="1" ht="14.4" customHeight="1">
      <c r="A141" s="302"/>
      <c r="B141" s="302"/>
      <c r="C141" s="302"/>
      <c r="D141" s="302"/>
      <c r="E141" s="302"/>
      <c r="F141" s="302"/>
      <c r="G141" s="302"/>
      <c r="H141" s="302"/>
      <c r="I141" s="102"/>
      <c r="J141" s="408"/>
      <c r="K141" s="408"/>
      <c r="L141" s="102"/>
      <c r="M141" s="117">
        <f t="shared" si="12"/>
        <v>0</v>
      </c>
      <c r="N141" s="102"/>
      <c r="O141" s="105"/>
      <c r="P141" s="128"/>
      <c r="Q141" s="94">
        <f t="shared" si="13"/>
        <v>0</v>
      </c>
      <c r="R141" s="95"/>
      <c r="S141" s="427"/>
      <c r="T141" s="427"/>
      <c r="U141" s="427"/>
    </row>
    <row r="142" spans="1:21" s="34" customFormat="1" ht="14.4" customHeight="1">
      <c r="A142" s="302"/>
      <c r="B142" s="302"/>
      <c r="C142" s="302"/>
      <c r="D142" s="302"/>
      <c r="E142" s="302"/>
      <c r="F142" s="302"/>
      <c r="G142" s="302"/>
      <c r="H142" s="302"/>
      <c r="I142" s="102"/>
      <c r="J142" s="408"/>
      <c r="K142" s="408"/>
      <c r="L142" s="102"/>
      <c r="M142" s="117">
        <f t="shared" si="12"/>
        <v>0</v>
      </c>
      <c r="N142" s="102"/>
      <c r="O142" s="105"/>
      <c r="P142" s="128"/>
      <c r="Q142" s="94">
        <f t="shared" si="13"/>
        <v>0</v>
      </c>
      <c r="R142" s="95"/>
      <c r="S142" s="427"/>
      <c r="T142" s="427"/>
      <c r="U142" s="427"/>
    </row>
    <row r="143" spans="1:21" s="34" customFormat="1" ht="14.4" customHeight="1">
      <c r="A143" s="302"/>
      <c r="B143" s="302"/>
      <c r="C143" s="302"/>
      <c r="D143" s="302"/>
      <c r="E143" s="302"/>
      <c r="F143" s="302"/>
      <c r="G143" s="302"/>
      <c r="H143" s="302"/>
      <c r="I143" s="102"/>
      <c r="J143" s="408"/>
      <c r="K143" s="408"/>
      <c r="L143" s="102"/>
      <c r="M143" s="117">
        <f t="shared" si="12"/>
        <v>0</v>
      </c>
      <c r="N143" s="102"/>
      <c r="O143" s="105"/>
      <c r="P143" s="128"/>
      <c r="Q143" s="94">
        <f t="shared" si="13"/>
        <v>0</v>
      </c>
      <c r="R143" s="95"/>
      <c r="S143" s="427"/>
      <c r="T143" s="427"/>
      <c r="U143" s="427"/>
    </row>
    <row r="144" spans="1:21" s="34" customFormat="1" ht="14.4" customHeight="1">
      <c r="A144" s="302"/>
      <c r="B144" s="302"/>
      <c r="C144" s="302"/>
      <c r="D144" s="302"/>
      <c r="E144" s="302"/>
      <c r="F144" s="302"/>
      <c r="G144" s="302"/>
      <c r="H144" s="302"/>
      <c r="I144" s="102"/>
      <c r="J144" s="408"/>
      <c r="K144" s="408"/>
      <c r="L144" s="102"/>
      <c r="M144" s="117">
        <f t="shared" si="12"/>
        <v>0</v>
      </c>
      <c r="N144" s="102"/>
      <c r="O144" s="105"/>
      <c r="P144" s="128"/>
      <c r="Q144" s="94">
        <f t="shared" si="13"/>
        <v>0</v>
      </c>
      <c r="R144" s="95"/>
      <c r="S144" s="427"/>
      <c r="T144" s="427"/>
      <c r="U144" s="427"/>
    </row>
    <row r="145" spans="1:16376" s="34" customFormat="1" ht="14.4" customHeight="1">
      <c r="A145" s="302"/>
      <c r="B145" s="302"/>
      <c r="C145" s="302"/>
      <c r="D145" s="302"/>
      <c r="E145" s="302"/>
      <c r="F145" s="302"/>
      <c r="G145" s="302"/>
      <c r="H145" s="302"/>
      <c r="I145" s="102"/>
      <c r="J145" s="408"/>
      <c r="K145" s="408"/>
      <c r="L145" s="102"/>
      <c r="M145" s="117">
        <f t="shared" si="12"/>
        <v>0</v>
      </c>
      <c r="N145" s="102"/>
      <c r="O145" s="105"/>
      <c r="P145" s="128"/>
      <c r="Q145" s="94">
        <f t="shared" si="13"/>
        <v>0</v>
      </c>
      <c r="R145" s="95"/>
      <c r="S145" s="427"/>
      <c r="T145" s="427"/>
      <c r="U145" s="427"/>
    </row>
    <row r="146" spans="1:16376" s="34" customFormat="1" ht="14.4" customHeight="1">
      <c r="A146" s="302"/>
      <c r="B146" s="302"/>
      <c r="C146" s="302"/>
      <c r="D146" s="302"/>
      <c r="E146" s="302"/>
      <c r="F146" s="302"/>
      <c r="G146" s="302"/>
      <c r="H146" s="302"/>
      <c r="I146" s="102"/>
      <c r="J146" s="408"/>
      <c r="K146" s="408"/>
      <c r="L146" s="102"/>
      <c r="M146" s="117">
        <f t="shared" si="12"/>
        <v>0</v>
      </c>
      <c r="N146" s="102"/>
      <c r="O146" s="105"/>
      <c r="P146" s="128"/>
      <c r="Q146" s="94">
        <f t="shared" si="13"/>
        <v>0</v>
      </c>
      <c r="R146" s="95"/>
      <c r="S146" s="427"/>
      <c r="T146" s="427"/>
      <c r="U146" s="427"/>
    </row>
    <row r="147" spans="1:16376" s="34" customFormat="1" ht="14.4" customHeight="1">
      <c r="A147" s="302"/>
      <c r="B147" s="302"/>
      <c r="C147" s="302"/>
      <c r="D147" s="302"/>
      <c r="E147" s="302"/>
      <c r="F147" s="302"/>
      <c r="G147" s="302"/>
      <c r="H147" s="302"/>
      <c r="I147" s="102"/>
      <c r="J147" s="408"/>
      <c r="K147" s="408"/>
      <c r="L147" s="102"/>
      <c r="M147" s="117">
        <f t="shared" si="12"/>
        <v>0</v>
      </c>
      <c r="N147" s="102"/>
      <c r="O147" s="105"/>
      <c r="P147" s="128"/>
      <c r="Q147" s="94">
        <f t="shared" si="13"/>
        <v>0</v>
      </c>
      <c r="R147" s="95"/>
      <c r="S147" s="427"/>
      <c r="T147" s="427"/>
      <c r="U147" s="427"/>
    </row>
    <row r="148" spans="1:16376" ht="14.4" customHeight="1">
      <c r="A148" s="302"/>
      <c r="B148" s="302"/>
      <c r="C148" s="302"/>
      <c r="D148" s="302"/>
      <c r="E148" s="302"/>
      <c r="F148" s="302"/>
      <c r="G148" s="302"/>
      <c r="H148" s="302"/>
      <c r="I148" s="102"/>
      <c r="J148" s="408"/>
      <c r="K148" s="408"/>
      <c r="L148" s="102"/>
      <c r="M148" s="117">
        <f t="shared" si="12"/>
        <v>0</v>
      </c>
      <c r="N148" s="102"/>
      <c r="O148" s="105"/>
      <c r="P148" s="128"/>
      <c r="Q148" s="94">
        <f t="shared" si="13"/>
        <v>0</v>
      </c>
      <c r="R148" s="95"/>
      <c r="S148" s="427"/>
      <c r="T148" s="427"/>
      <c r="U148" s="427"/>
      <c r="V148" s="42"/>
    </row>
    <row r="149" spans="1:16376" s="34" customFormat="1" ht="14.4" customHeight="1">
      <c r="A149" s="302"/>
      <c r="B149" s="302"/>
      <c r="C149" s="302"/>
      <c r="D149" s="302"/>
      <c r="E149" s="302"/>
      <c r="F149" s="302"/>
      <c r="G149" s="302"/>
      <c r="H149" s="302"/>
      <c r="I149" s="102"/>
      <c r="J149" s="408"/>
      <c r="K149" s="408"/>
      <c r="L149" s="102"/>
      <c r="M149" s="117">
        <f t="shared" si="12"/>
        <v>0</v>
      </c>
      <c r="N149" s="102"/>
      <c r="O149" s="105"/>
      <c r="P149" s="128"/>
      <c r="Q149" s="94">
        <f t="shared" si="13"/>
        <v>0</v>
      </c>
      <c r="R149" s="95"/>
      <c r="S149" s="427"/>
      <c r="T149" s="427"/>
      <c r="U149" s="427"/>
    </row>
    <row r="150" spans="1:16376" s="34" customFormat="1" ht="14.4" customHeight="1">
      <c r="A150" s="302"/>
      <c r="B150" s="302"/>
      <c r="C150" s="302"/>
      <c r="D150" s="302"/>
      <c r="E150" s="302"/>
      <c r="F150" s="302"/>
      <c r="G150" s="302"/>
      <c r="H150" s="302"/>
      <c r="I150" s="102"/>
      <c r="J150" s="408"/>
      <c r="K150" s="408"/>
      <c r="L150" s="102"/>
      <c r="M150" s="117">
        <f t="shared" si="12"/>
        <v>0</v>
      </c>
      <c r="N150" s="102"/>
      <c r="O150" s="105"/>
      <c r="P150" s="128"/>
      <c r="Q150" s="94">
        <f t="shared" si="13"/>
        <v>0</v>
      </c>
      <c r="R150" s="95"/>
      <c r="S150" s="427"/>
      <c r="T150" s="427"/>
      <c r="U150" s="427"/>
    </row>
    <row r="151" spans="1:16376" s="47" customFormat="1" ht="14.4" customHeight="1">
      <c r="A151" s="302"/>
      <c r="B151" s="302"/>
      <c r="C151" s="302"/>
      <c r="D151" s="302"/>
      <c r="E151" s="302"/>
      <c r="F151" s="302"/>
      <c r="G151" s="302"/>
      <c r="H151" s="302"/>
      <c r="I151" s="102"/>
      <c r="J151" s="411"/>
      <c r="K151" s="412"/>
      <c r="L151" s="102"/>
      <c r="M151" s="117">
        <f t="shared" si="12"/>
        <v>0</v>
      </c>
      <c r="N151" s="102"/>
      <c r="O151" s="105"/>
      <c r="P151" s="128"/>
      <c r="Q151" s="94">
        <f t="shared" si="13"/>
        <v>0</v>
      </c>
      <c r="R151" s="95"/>
      <c r="S151" s="427"/>
      <c r="T151" s="427"/>
      <c r="U151" s="427"/>
      <c r="V151" s="13"/>
      <c r="W151" s="309"/>
      <c r="X151" s="309"/>
      <c r="Y151" s="309"/>
      <c r="Z151" s="309"/>
      <c r="AA151" s="309"/>
      <c r="AB151" s="309"/>
      <c r="AC151" s="309"/>
      <c r="AD151" s="309"/>
      <c r="AE151" s="309"/>
      <c r="AF151" s="309"/>
      <c r="AG151" s="309"/>
      <c r="AH151" s="309"/>
      <c r="AI151" s="309"/>
      <c r="AJ151" s="309"/>
      <c r="AK151" s="309"/>
      <c r="AL151" s="309"/>
      <c r="AM151" s="309"/>
      <c r="AN151" s="309"/>
      <c r="AO151" s="309"/>
      <c r="AP151" s="309"/>
      <c r="AQ151" s="309"/>
      <c r="AR151" s="309"/>
      <c r="AS151" s="309"/>
      <c r="AT151" s="309"/>
      <c r="AU151" s="309"/>
      <c r="AV151" s="309"/>
      <c r="AW151" s="309"/>
      <c r="AX151" s="309"/>
      <c r="AY151" s="309"/>
      <c r="AZ151" s="309"/>
      <c r="BA151" s="309"/>
      <c r="BB151" s="309"/>
      <c r="BC151" s="309"/>
      <c r="BD151" s="309"/>
      <c r="BE151" s="309"/>
      <c r="BF151" s="309"/>
      <c r="BG151" s="309"/>
      <c r="BH151" s="309"/>
      <c r="BI151" s="309"/>
      <c r="BJ151" s="309"/>
      <c r="BK151" s="309"/>
      <c r="BL151" s="309"/>
      <c r="BM151" s="309"/>
      <c r="BN151" s="309"/>
      <c r="BO151" s="309"/>
      <c r="BP151" s="309"/>
      <c r="BQ151" s="309"/>
      <c r="BR151" s="309"/>
      <c r="BS151" s="309"/>
      <c r="BT151" s="309"/>
      <c r="BU151" s="309"/>
      <c r="BV151" s="309"/>
      <c r="BW151" s="309"/>
      <c r="BX151" s="309"/>
      <c r="BY151" s="309"/>
      <c r="BZ151" s="309"/>
      <c r="CA151" s="309"/>
      <c r="CB151" s="309"/>
      <c r="CC151" s="309"/>
      <c r="CD151" s="309"/>
      <c r="CE151" s="309"/>
      <c r="CF151" s="309"/>
      <c r="CG151" s="309"/>
      <c r="CH151" s="309"/>
      <c r="CI151" s="309"/>
      <c r="CJ151" s="309"/>
      <c r="CK151" s="309"/>
      <c r="CL151" s="309"/>
      <c r="CM151" s="309"/>
      <c r="CN151" s="309"/>
      <c r="CO151" s="309"/>
      <c r="CP151" s="309"/>
      <c r="CQ151" s="309"/>
      <c r="CR151" s="309"/>
      <c r="CS151" s="309"/>
      <c r="CT151" s="309"/>
      <c r="CU151" s="309"/>
      <c r="CV151" s="309"/>
      <c r="CW151" s="309"/>
      <c r="CX151" s="309"/>
      <c r="CY151" s="309"/>
      <c r="CZ151" s="309"/>
      <c r="DA151" s="309"/>
      <c r="DB151" s="309"/>
      <c r="DC151" s="309"/>
      <c r="DD151" s="309"/>
      <c r="DE151" s="309"/>
      <c r="DF151" s="309"/>
      <c r="DG151" s="309"/>
      <c r="DH151" s="309"/>
      <c r="DI151" s="309"/>
      <c r="DJ151" s="309"/>
      <c r="DK151" s="309"/>
      <c r="DL151" s="309"/>
      <c r="DM151" s="309"/>
      <c r="DN151" s="309"/>
      <c r="DO151" s="309"/>
      <c r="DP151" s="309"/>
      <c r="DQ151" s="309"/>
      <c r="DR151" s="309"/>
      <c r="DS151" s="309"/>
      <c r="DT151" s="309"/>
      <c r="DU151" s="309"/>
      <c r="DV151" s="309"/>
      <c r="DW151" s="309"/>
      <c r="DX151" s="309"/>
      <c r="DY151" s="309"/>
      <c r="DZ151" s="309"/>
      <c r="EA151" s="309"/>
      <c r="EB151" s="309"/>
      <c r="EC151" s="309"/>
      <c r="ED151" s="309"/>
      <c r="EE151" s="309"/>
      <c r="EF151" s="309"/>
      <c r="EG151" s="309"/>
      <c r="EH151" s="309"/>
      <c r="EI151" s="309"/>
      <c r="EJ151" s="309"/>
      <c r="EK151" s="309"/>
      <c r="EL151" s="309"/>
      <c r="EM151" s="309"/>
      <c r="EN151" s="309"/>
      <c r="EO151" s="309"/>
      <c r="EP151" s="309"/>
      <c r="EQ151" s="309"/>
      <c r="ER151" s="309"/>
      <c r="ES151" s="309"/>
      <c r="ET151" s="309"/>
      <c r="EU151" s="309"/>
      <c r="EV151" s="309"/>
      <c r="EW151" s="309"/>
      <c r="EX151" s="309"/>
      <c r="EY151" s="309"/>
      <c r="EZ151" s="309"/>
      <c r="FA151" s="309"/>
      <c r="FB151" s="309"/>
      <c r="FC151" s="309"/>
      <c r="FD151" s="309"/>
      <c r="FE151" s="309"/>
      <c r="FF151" s="309"/>
      <c r="FG151" s="309"/>
      <c r="FH151" s="309"/>
      <c r="FI151" s="309"/>
      <c r="FJ151" s="309"/>
      <c r="FK151" s="309"/>
      <c r="FL151" s="309"/>
      <c r="FM151" s="309"/>
      <c r="FN151" s="309"/>
      <c r="FO151" s="309"/>
      <c r="FP151" s="309"/>
      <c r="FQ151" s="309"/>
      <c r="FR151" s="309"/>
      <c r="FS151" s="309"/>
      <c r="FT151" s="309"/>
      <c r="FU151" s="309"/>
      <c r="FV151" s="309"/>
      <c r="FW151" s="309"/>
      <c r="FX151" s="309"/>
      <c r="FY151" s="309"/>
      <c r="FZ151" s="309"/>
      <c r="GA151" s="309"/>
      <c r="GB151" s="309"/>
      <c r="GC151" s="309"/>
      <c r="GD151" s="309"/>
      <c r="GE151" s="309"/>
      <c r="GF151" s="309"/>
      <c r="GG151" s="309"/>
      <c r="GH151" s="309"/>
      <c r="GI151" s="309"/>
      <c r="GJ151" s="309"/>
      <c r="GK151" s="309"/>
      <c r="GL151" s="309"/>
      <c r="GM151" s="309"/>
      <c r="GN151" s="309"/>
      <c r="GO151" s="309"/>
      <c r="GP151" s="309"/>
      <c r="GQ151" s="309"/>
      <c r="GR151" s="309"/>
      <c r="GS151" s="309"/>
      <c r="GT151" s="309"/>
      <c r="GU151" s="309"/>
      <c r="GV151" s="309"/>
      <c r="GW151" s="309"/>
      <c r="GX151" s="309"/>
      <c r="GY151" s="309"/>
      <c r="GZ151" s="309"/>
      <c r="HA151" s="309"/>
      <c r="HB151" s="309"/>
      <c r="HC151" s="309"/>
      <c r="HD151" s="309"/>
      <c r="HE151" s="309"/>
      <c r="HF151" s="309"/>
      <c r="HG151" s="309"/>
      <c r="HH151" s="309"/>
      <c r="HI151" s="309"/>
      <c r="HJ151" s="309"/>
      <c r="HK151" s="309"/>
      <c r="HL151" s="309"/>
      <c r="HM151" s="309"/>
      <c r="HN151" s="309"/>
      <c r="HO151" s="309"/>
      <c r="HP151" s="309"/>
      <c r="HQ151" s="309"/>
      <c r="HR151" s="309"/>
      <c r="HS151" s="309"/>
      <c r="HT151" s="309"/>
      <c r="HU151" s="309"/>
      <c r="HV151" s="309"/>
      <c r="HW151" s="309"/>
      <c r="HX151" s="309"/>
      <c r="HY151" s="309"/>
      <c r="HZ151" s="309"/>
      <c r="IA151" s="309"/>
      <c r="IB151" s="309"/>
      <c r="IC151" s="309"/>
      <c r="ID151" s="309"/>
      <c r="IE151" s="309"/>
      <c r="IF151" s="309"/>
      <c r="IG151" s="309"/>
      <c r="IH151" s="309"/>
      <c r="II151" s="309"/>
      <c r="IJ151" s="309"/>
      <c r="IK151" s="309"/>
      <c r="IL151" s="309"/>
      <c r="IM151" s="309"/>
      <c r="IN151" s="309"/>
      <c r="IO151" s="309"/>
      <c r="IP151" s="309"/>
      <c r="IQ151" s="309"/>
      <c r="IR151" s="309"/>
      <c r="IS151" s="309"/>
      <c r="IT151" s="309"/>
      <c r="IU151" s="309"/>
      <c r="IV151" s="309"/>
      <c r="IW151" s="309"/>
      <c r="IX151" s="309"/>
      <c r="IY151" s="309"/>
      <c r="IZ151" s="309"/>
      <c r="JA151" s="309"/>
      <c r="JB151" s="309"/>
      <c r="JC151" s="309"/>
      <c r="JD151" s="309"/>
      <c r="JE151" s="309"/>
      <c r="JF151" s="309"/>
      <c r="JG151" s="309"/>
      <c r="JH151" s="309"/>
      <c r="JI151" s="309"/>
      <c r="JJ151" s="309"/>
      <c r="JK151" s="309"/>
      <c r="JL151" s="309"/>
      <c r="JM151" s="309"/>
      <c r="JN151" s="309"/>
      <c r="JO151" s="309"/>
      <c r="JP151" s="309"/>
      <c r="JQ151" s="309"/>
      <c r="JR151" s="309"/>
      <c r="JS151" s="309"/>
      <c r="JT151" s="309"/>
      <c r="JU151" s="309"/>
      <c r="JV151" s="309"/>
      <c r="JW151" s="309"/>
      <c r="JX151" s="309"/>
      <c r="JY151" s="309"/>
      <c r="JZ151" s="309"/>
      <c r="KA151" s="309"/>
      <c r="KB151" s="309"/>
      <c r="KC151" s="309"/>
      <c r="KD151" s="309"/>
      <c r="KE151" s="309"/>
      <c r="KF151" s="309"/>
      <c r="KG151" s="309"/>
      <c r="KH151" s="309"/>
      <c r="KI151" s="309"/>
      <c r="KJ151" s="309"/>
      <c r="KK151" s="309"/>
      <c r="KL151" s="309"/>
      <c r="KM151" s="309"/>
      <c r="KN151" s="309"/>
      <c r="KO151" s="309"/>
      <c r="KP151" s="309"/>
      <c r="KQ151" s="309"/>
      <c r="KR151" s="309"/>
      <c r="KS151" s="309"/>
      <c r="KT151" s="309"/>
      <c r="KU151" s="309"/>
      <c r="KV151" s="309"/>
      <c r="KW151" s="309"/>
      <c r="KX151" s="309"/>
      <c r="KY151" s="309"/>
      <c r="KZ151" s="309"/>
      <c r="LA151" s="309"/>
      <c r="LB151" s="309"/>
      <c r="LC151" s="309"/>
      <c r="LD151" s="309"/>
      <c r="LE151" s="309"/>
      <c r="LF151" s="309"/>
      <c r="LG151" s="309"/>
      <c r="LH151" s="309"/>
      <c r="LI151" s="309"/>
      <c r="LJ151" s="309"/>
      <c r="LK151" s="309"/>
      <c r="LL151" s="309"/>
      <c r="LM151" s="309"/>
      <c r="LN151" s="309"/>
      <c r="LO151" s="309"/>
      <c r="LP151" s="309"/>
      <c r="LQ151" s="309"/>
      <c r="LR151" s="309"/>
      <c r="LS151" s="309"/>
      <c r="LT151" s="309"/>
      <c r="LU151" s="309"/>
      <c r="LV151" s="309"/>
      <c r="LW151" s="309"/>
      <c r="LX151" s="309"/>
      <c r="LY151" s="309"/>
      <c r="LZ151" s="309"/>
      <c r="MA151" s="309"/>
      <c r="MB151" s="309"/>
      <c r="MC151" s="309"/>
      <c r="MD151" s="309"/>
      <c r="ME151" s="309"/>
      <c r="MF151" s="309"/>
      <c r="MG151" s="309"/>
      <c r="MH151" s="309"/>
      <c r="MI151" s="309"/>
      <c r="MJ151" s="309"/>
      <c r="MK151" s="309"/>
      <c r="ML151" s="309"/>
      <c r="MM151" s="309"/>
      <c r="MN151" s="309"/>
      <c r="MO151" s="309"/>
      <c r="MP151" s="309"/>
      <c r="MQ151" s="309"/>
      <c r="MR151" s="309"/>
      <c r="MS151" s="309"/>
      <c r="MT151" s="309"/>
      <c r="MU151" s="309"/>
      <c r="MV151" s="309"/>
      <c r="MW151" s="309"/>
      <c r="MX151" s="309"/>
      <c r="MY151" s="309"/>
      <c r="MZ151" s="309"/>
      <c r="NA151" s="309"/>
      <c r="NB151" s="309"/>
      <c r="NC151" s="309"/>
      <c r="ND151" s="309"/>
      <c r="NE151" s="309"/>
      <c r="NF151" s="309"/>
      <c r="NG151" s="309"/>
      <c r="NH151" s="309"/>
      <c r="NI151" s="309"/>
      <c r="NJ151" s="309"/>
      <c r="NK151" s="309"/>
      <c r="NL151" s="309"/>
      <c r="NM151" s="309"/>
      <c r="NN151" s="309"/>
      <c r="NO151" s="309"/>
      <c r="NP151" s="309"/>
      <c r="NQ151" s="309"/>
      <c r="NR151" s="309"/>
      <c r="NS151" s="309"/>
      <c r="NT151" s="309"/>
      <c r="NU151" s="309"/>
      <c r="NV151" s="309"/>
      <c r="NW151" s="309"/>
      <c r="NX151" s="309"/>
      <c r="NY151" s="309"/>
      <c r="NZ151" s="309"/>
      <c r="OA151" s="309"/>
      <c r="OB151" s="309"/>
      <c r="OC151" s="309"/>
      <c r="OD151" s="309"/>
      <c r="OE151" s="309"/>
      <c r="OF151" s="309"/>
      <c r="OG151" s="309"/>
      <c r="OH151" s="309"/>
      <c r="OI151" s="309"/>
      <c r="OJ151" s="309"/>
      <c r="OK151" s="309"/>
      <c r="OL151" s="309"/>
      <c r="OM151" s="309"/>
      <c r="ON151" s="309"/>
      <c r="OO151" s="309"/>
      <c r="OP151" s="309"/>
      <c r="OQ151" s="309"/>
      <c r="OR151" s="309"/>
      <c r="OS151" s="309"/>
      <c r="OT151" s="309"/>
      <c r="OU151" s="309"/>
      <c r="OV151" s="309"/>
      <c r="OW151" s="309"/>
      <c r="OX151" s="309"/>
      <c r="OY151" s="309"/>
      <c r="OZ151" s="309"/>
      <c r="PA151" s="309"/>
      <c r="PB151" s="309"/>
      <c r="PC151" s="309"/>
      <c r="PD151" s="309"/>
      <c r="PE151" s="309"/>
      <c r="PF151" s="309"/>
      <c r="PG151" s="309"/>
      <c r="PH151" s="309"/>
      <c r="PI151" s="309"/>
      <c r="PJ151" s="309"/>
      <c r="PK151" s="309"/>
      <c r="PL151" s="309"/>
      <c r="PM151" s="309"/>
      <c r="PN151" s="309"/>
      <c r="PO151" s="309"/>
      <c r="PP151" s="309"/>
      <c r="PQ151" s="309"/>
      <c r="PR151" s="309"/>
      <c r="PS151" s="309"/>
      <c r="PT151" s="309"/>
      <c r="PU151" s="309"/>
      <c r="PV151" s="309"/>
      <c r="PW151" s="309"/>
      <c r="PX151" s="309"/>
      <c r="PY151" s="309"/>
      <c r="PZ151" s="309"/>
      <c r="QA151" s="309"/>
      <c r="QB151" s="309"/>
      <c r="QC151" s="309"/>
      <c r="QD151" s="309"/>
      <c r="QE151" s="309"/>
      <c r="QF151" s="309"/>
      <c r="QG151" s="309"/>
      <c r="QH151" s="309"/>
      <c r="QI151" s="309"/>
      <c r="QJ151" s="309"/>
      <c r="QK151" s="309"/>
      <c r="QL151" s="309"/>
      <c r="QM151" s="309"/>
      <c r="QN151" s="309"/>
      <c r="QO151" s="309"/>
      <c r="QP151" s="309"/>
      <c r="QQ151" s="309"/>
      <c r="QR151" s="309"/>
      <c r="QS151" s="309"/>
      <c r="QT151" s="309"/>
      <c r="QU151" s="309"/>
      <c r="QV151" s="309"/>
      <c r="QW151" s="309"/>
      <c r="QX151" s="309"/>
      <c r="QY151" s="309"/>
      <c r="QZ151" s="309"/>
      <c r="RA151" s="309"/>
      <c r="RB151" s="309"/>
      <c r="RC151" s="309"/>
      <c r="RD151" s="309"/>
      <c r="RE151" s="309"/>
      <c r="RF151" s="309"/>
      <c r="RG151" s="309"/>
      <c r="RH151" s="309"/>
      <c r="RI151" s="309"/>
      <c r="RJ151" s="309"/>
      <c r="RK151" s="309"/>
      <c r="RL151" s="309"/>
      <c r="RM151" s="309"/>
      <c r="RN151" s="309"/>
      <c r="RO151" s="309"/>
      <c r="RP151" s="309"/>
      <c r="RQ151" s="309"/>
      <c r="RR151" s="309"/>
      <c r="RS151" s="309"/>
      <c r="RT151" s="309"/>
      <c r="RU151" s="309"/>
      <c r="RV151" s="309"/>
      <c r="RW151" s="309"/>
      <c r="RX151" s="309"/>
      <c r="RY151" s="309"/>
      <c r="RZ151" s="309"/>
      <c r="SA151" s="309"/>
      <c r="SB151" s="309"/>
      <c r="SC151" s="309"/>
      <c r="SD151" s="309"/>
      <c r="SE151" s="309"/>
      <c r="SF151" s="309"/>
      <c r="SG151" s="309"/>
      <c r="SH151" s="309"/>
      <c r="SI151" s="309"/>
      <c r="SJ151" s="309"/>
      <c r="SK151" s="309"/>
      <c r="SL151" s="309"/>
      <c r="SM151" s="309"/>
      <c r="SN151" s="309"/>
      <c r="SO151" s="309"/>
      <c r="SP151" s="309"/>
      <c r="SQ151" s="309"/>
      <c r="SR151" s="309"/>
      <c r="SS151" s="309"/>
      <c r="ST151" s="309"/>
      <c r="SU151" s="309"/>
      <c r="SV151" s="309"/>
      <c r="SW151" s="309"/>
      <c r="SX151" s="309"/>
      <c r="SY151" s="309"/>
      <c r="SZ151" s="309"/>
      <c r="TA151" s="309"/>
      <c r="TB151" s="309"/>
      <c r="TC151" s="309"/>
      <c r="TD151" s="309"/>
      <c r="TE151" s="309"/>
      <c r="TF151" s="309"/>
      <c r="TG151" s="309"/>
      <c r="TH151" s="309"/>
      <c r="TI151" s="309"/>
      <c r="TJ151" s="309"/>
      <c r="TK151" s="309"/>
      <c r="TL151" s="309"/>
      <c r="TM151" s="309"/>
      <c r="TN151" s="309"/>
      <c r="TO151" s="309"/>
      <c r="TP151" s="309"/>
      <c r="TQ151" s="309"/>
      <c r="TR151" s="309"/>
      <c r="TS151" s="309"/>
      <c r="TT151" s="309"/>
      <c r="TU151" s="309"/>
      <c r="TV151" s="309"/>
      <c r="TW151" s="309"/>
      <c r="TX151" s="309"/>
      <c r="TY151" s="309"/>
      <c r="TZ151" s="309"/>
      <c r="UA151" s="309"/>
      <c r="UB151" s="309"/>
      <c r="UC151" s="309"/>
      <c r="UD151" s="309"/>
      <c r="UE151" s="309"/>
      <c r="UF151" s="309"/>
      <c r="UG151" s="309"/>
      <c r="UH151" s="309"/>
      <c r="UI151" s="309"/>
      <c r="UJ151" s="309"/>
      <c r="UK151" s="309"/>
      <c r="UL151" s="309"/>
      <c r="UM151" s="309"/>
      <c r="UN151" s="309"/>
      <c r="UO151" s="309"/>
      <c r="UP151" s="309"/>
      <c r="UQ151" s="309"/>
      <c r="UR151" s="309"/>
      <c r="US151" s="309"/>
      <c r="UT151" s="309"/>
      <c r="UU151" s="309"/>
      <c r="UV151" s="309"/>
      <c r="UW151" s="309"/>
      <c r="UX151" s="309"/>
      <c r="UY151" s="309"/>
      <c r="UZ151" s="309"/>
      <c r="VA151" s="309"/>
      <c r="VB151" s="309"/>
      <c r="VC151" s="309"/>
      <c r="VD151" s="309"/>
      <c r="VE151" s="309"/>
      <c r="VF151" s="309"/>
      <c r="VG151" s="309"/>
      <c r="VH151" s="309"/>
      <c r="VI151" s="309"/>
      <c r="VJ151" s="309"/>
      <c r="VK151" s="309"/>
      <c r="VL151" s="309"/>
      <c r="VM151" s="309"/>
      <c r="VN151" s="309"/>
      <c r="VO151" s="309"/>
      <c r="VP151" s="309"/>
      <c r="VQ151" s="309"/>
      <c r="VR151" s="309"/>
      <c r="VS151" s="309"/>
      <c r="VT151" s="309"/>
      <c r="VU151" s="309"/>
      <c r="VV151" s="309"/>
      <c r="VW151" s="309"/>
      <c r="VX151" s="309"/>
      <c r="VY151" s="309"/>
      <c r="VZ151" s="309"/>
      <c r="WA151" s="309"/>
      <c r="WB151" s="309"/>
      <c r="WC151" s="309"/>
      <c r="WD151" s="309"/>
      <c r="WE151" s="309"/>
      <c r="WF151" s="309"/>
      <c r="WG151" s="309"/>
      <c r="WH151" s="309"/>
      <c r="WI151" s="309"/>
      <c r="WJ151" s="309"/>
      <c r="WK151" s="309"/>
      <c r="WL151" s="309"/>
      <c r="WM151" s="309"/>
      <c r="WN151" s="309"/>
      <c r="WO151" s="309"/>
      <c r="WP151" s="309"/>
      <c r="WQ151" s="309"/>
      <c r="WR151" s="309"/>
      <c r="WS151" s="309"/>
      <c r="WT151" s="309"/>
      <c r="WU151" s="309"/>
      <c r="WV151" s="309"/>
      <c r="WW151" s="309"/>
      <c r="WX151" s="309"/>
      <c r="WY151" s="309"/>
      <c r="WZ151" s="309"/>
      <c r="XA151" s="309"/>
      <c r="XB151" s="309"/>
      <c r="XC151" s="309"/>
      <c r="XD151" s="309"/>
      <c r="XE151" s="309"/>
      <c r="XF151" s="309"/>
      <c r="XG151" s="309"/>
      <c r="XH151" s="309"/>
      <c r="XI151" s="309"/>
      <c r="XJ151" s="309"/>
      <c r="XK151" s="309"/>
      <c r="XL151" s="309"/>
      <c r="XM151" s="309"/>
      <c r="XN151" s="309"/>
      <c r="XO151" s="309"/>
      <c r="XP151" s="309"/>
      <c r="XQ151" s="309"/>
      <c r="XR151" s="309"/>
      <c r="XS151" s="309"/>
      <c r="XT151" s="309"/>
      <c r="XU151" s="309"/>
      <c r="XV151" s="309"/>
      <c r="XW151" s="309"/>
      <c r="XX151" s="309"/>
      <c r="XY151" s="309"/>
      <c r="XZ151" s="309"/>
      <c r="YA151" s="309"/>
      <c r="YB151" s="309"/>
      <c r="YC151" s="309"/>
      <c r="YD151" s="309"/>
      <c r="YE151" s="309"/>
      <c r="YF151" s="309"/>
      <c r="YG151" s="309"/>
      <c r="YH151" s="309"/>
      <c r="YI151" s="309"/>
      <c r="YJ151" s="309"/>
      <c r="YK151" s="309"/>
      <c r="YL151" s="309"/>
      <c r="YM151" s="309"/>
      <c r="YN151" s="309"/>
      <c r="YO151" s="309"/>
      <c r="YP151" s="309"/>
      <c r="YQ151" s="309"/>
      <c r="YR151" s="309"/>
      <c r="YS151" s="309"/>
      <c r="YT151" s="309"/>
      <c r="YU151" s="309"/>
      <c r="YV151" s="309"/>
      <c r="YW151" s="309"/>
      <c r="YX151" s="309"/>
      <c r="YY151" s="309"/>
      <c r="YZ151" s="309"/>
      <c r="ZA151" s="309"/>
      <c r="ZB151" s="309"/>
      <c r="ZC151" s="309"/>
      <c r="ZD151" s="309"/>
      <c r="ZE151" s="309"/>
      <c r="ZF151" s="309"/>
      <c r="ZG151" s="309"/>
      <c r="ZH151" s="309"/>
      <c r="ZI151" s="309"/>
      <c r="ZJ151" s="309"/>
      <c r="ZK151" s="309"/>
      <c r="ZL151" s="309"/>
      <c r="ZM151" s="309"/>
      <c r="ZN151" s="309"/>
      <c r="ZO151" s="309"/>
      <c r="ZP151" s="309"/>
      <c r="ZQ151" s="309"/>
      <c r="ZR151" s="309"/>
      <c r="ZS151" s="309"/>
      <c r="ZT151" s="309"/>
      <c r="ZU151" s="309"/>
      <c r="ZV151" s="309"/>
      <c r="ZW151" s="309"/>
      <c r="ZX151" s="309"/>
      <c r="ZY151" s="309"/>
      <c r="ZZ151" s="309"/>
      <c r="AAA151" s="309"/>
      <c r="AAB151" s="309"/>
      <c r="AAC151" s="309"/>
      <c r="AAD151" s="309"/>
      <c r="AAE151" s="309"/>
      <c r="AAF151" s="309"/>
      <c r="AAG151" s="309"/>
      <c r="AAH151" s="309"/>
      <c r="AAI151" s="309"/>
      <c r="AAJ151" s="309"/>
      <c r="AAK151" s="309"/>
      <c r="AAL151" s="309"/>
      <c r="AAM151" s="309"/>
      <c r="AAN151" s="309"/>
      <c r="AAO151" s="309"/>
      <c r="AAP151" s="309"/>
      <c r="AAQ151" s="309"/>
      <c r="AAR151" s="309"/>
      <c r="AAS151" s="309"/>
      <c r="AAT151" s="309"/>
      <c r="AAU151" s="309"/>
      <c r="AAV151" s="309"/>
      <c r="AAW151" s="309"/>
      <c r="AAX151" s="309"/>
      <c r="AAY151" s="309"/>
      <c r="AAZ151" s="309"/>
      <c r="ABA151" s="309"/>
      <c r="ABB151" s="309"/>
      <c r="ABC151" s="309"/>
      <c r="ABD151" s="309"/>
      <c r="ABE151" s="309"/>
      <c r="ABF151" s="309"/>
      <c r="ABG151" s="309"/>
      <c r="ABH151" s="309"/>
      <c r="ABI151" s="309"/>
      <c r="ABJ151" s="309"/>
      <c r="ABK151" s="309"/>
      <c r="ABL151" s="309"/>
      <c r="ABM151" s="309"/>
      <c r="ABN151" s="309"/>
      <c r="ABO151" s="309"/>
      <c r="ABP151" s="309"/>
      <c r="ABQ151" s="309"/>
      <c r="ABR151" s="309"/>
      <c r="ABS151" s="309"/>
      <c r="ABT151" s="309"/>
      <c r="ABU151" s="309"/>
      <c r="ABV151" s="309"/>
      <c r="ABW151" s="309"/>
      <c r="ABX151" s="309"/>
      <c r="ABY151" s="309"/>
      <c r="ABZ151" s="309"/>
      <c r="ACA151" s="309"/>
      <c r="ACB151" s="309"/>
      <c r="ACC151" s="309"/>
      <c r="ACD151" s="309"/>
      <c r="ACE151" s="309"/>
      <c r="ACF151" s="309"/>
      <c r="ACG151" s="309"/>
      <c r="ACH151" s="309"/>
      <c r="ACI151" s="309"/>
      <c r="ACJ151" s="309"/>
      <c r="ACK151" s="309"/>
      <c r="ACL151" s="309"/>
      <c r="ACM151" s="309"/>
      <c r="ACN151" s="309"/>
      <c r="ACO151" s="309"/>
      <c r="ACP151" s="309"/>
      <c r="ACQ151" s="309"/>
      <c r="ACR151" s="309"/>
      <c r="ACS151" s="309"/>
      <c r="ACT151" s="309"/>
      <c r="ACU151" s="309"/>
      <c r="ACV151" s="309"/>
      <c r="ACW151" s="309"/>
      <c r="ACX151" s="309"/>
      <c r="ACY151" s="309"/>
      <c r="ACZ151" s="309"/>
      <c r="ADA151" s="309"/>
      <c r="ADB151" s="309"/>
      <c r="ADC151" s="309"/>
      <c r="ADD151" s="309"/>
      <c r="ADE151" s="309"/>
      <c r="ADF151" s="309"/>
      <c r="ADG151" s="309"/>
      <c r="ADH151" s="309"/>
      <c r="ADI151" s="309"/>
      <c r="ADJ151" s="309"/>
      <c r="ADK151" s="309"/>
      <c r="ADL151" s="309"/>
      <c r="ADM151" s="309"/>
      <c r="ADN151" s="309"/>
      <c r="ADO151" s="309"/>
      <c r="ADP151" s="309"/>
      <c r="ADQ151" s="309"/>
      <c r="ADR151" s="309"/>
      <c r="ADS151" s="309"/>
      <c r="ADT151" s="309"/>
      <c r="ADU151" s="309"/>
      <c r="ADV151" s="309"/>
      <c r="ADW151" s="309"/>
      <c r="ADX151" s="309"/>
      <c r="ADY151" s="309"/>
      <c r="ADZ151" s="309"/>
      <c r="AEA151" s="309"/>
      <c r="AEB151" s="309"/>
      <c r="AEC151" s="309"/>
      <c r="AED151" s="309"/>
      <c r="AEE151" s="309"/>
      <c r="AEF151" s="309"/>
      <c r="AEG151" s="309"/>
      <c r="AEH151" s="309"/>
      <c r="AEI151" s="309"/>
      <c r="AEJ151" s="309"/>
      <c r="AEK151" s="309"/>
      <c r="AEL151" s="309"/>
      <c r="AEM151" s="309"/>
      <c r="AEN151" s="309"/>
      <c r="AEO151" s="309"/>
      <c r="AEP151" s="309"/>
      <c r="AEQ151" s="309"/>
      <c r="AER151" s="309"/>
      <c r="AES151" s="309"/>
      <c r="AET151" s="309"/>
      <c r="AEU151" s="309"/>
      <c r="AEV151" s="309"/>
      <c r="AEW151" s="309"/>
      <c r="AEX151" s="309"/>
      <c r="AEY151" s="309"/>
      <c r="AEZ151" s="309"/>
      <c r="AFA151" s="309"/>
      <c r="AFB151" s="309"/>
      <c r="AFC151" s="309"/>
      <c r="AFD151" s="309"/>
      <c r="AFE151" s="309"/>
      <c r="AFF151" s="309"/>
      <c r="AFG151" s="309"/>
      <c r="AFH151" s="309"/>
      <c r="AFI151" s="309"/>
      <c r="AFJ151" s="309"/>
      <c r="AFK151" s="309"/>
      <c r="AFL151" s="309"/>
      <c r="AFM151" s="309"/>
      <c r="AFN151" s="309"/>
      <c r="AFO151" s="309"/>
      <c r="AFP151" s="309"/>
      <c r="AFQ151" s="309"/>
      <c r="AFR151" s="309"/>
      <c r="AFS151" s="309"/>
      <c r="AFT151" s="309"/>
      <c r="AFU151" s="309"/>
      <c r="AFV151" s="309"/>
      <c r="AFW151" s="309"/>
      <c r="AFX151" s="309"/>
      <c r="AFY151" s="309"/>
      <c r="AFZ151" s="309"/>
      <c r="AGA151" s="309"/>
      <c r="AGB151" s="309"/>
      <c r="AGC151" s="309"/>
      <c r="AGD151" s="309"/>
      <c r="AGE151" s="309"/>
      <c r="AGF151" s="309"/>
      <c r="AGG151" s="309"/>
      <c r="AGH151" s="309"/>
      <c r="AGI151" s="309"/>
      <c r="AGJ151" s="309"/>
      <c r="AGK151" s="309"/>
      <c r="AGL151" s="309"/>
      <c r="AGM151" s="309"/>
      <c r="AGN151" s="309"/>
      <c r="AGO151" s="309"/>
      <c r="AGP151" s="309"/>
      <c r="AGQ151" s="309"/>
      <c r="AGR151" s="309"/>
      <c r="AGS151" s="309"/>
      <c r="AGT151" s="309"/>
      <c r="AGU151" s="309"/>
      <c r="AGV151" s="309"/>
      <c r="AGW151" s="309"/>
      <c r="AGX151" s="309"/>
      <c r="AGY151" s="309"/>
      <c r="AGZ151" s="309"/>
      <c r="AHA151" s="309"/>
      <c r="AHB151" s="309"/>
      <c r="AHC151" s="309"/>
      <c r="AHD151" s="309"/>
      <c r="AHE151" s="309"/>
      <c r="AHF151" s="309"/>
      <c r="AHG151" s="309"/>
      <c r="AHH151" s="309"/>
      <c r="AHI151" s="309"/>
      <c r="AHJ151" s="309"/>
      <c r="AHK151" s="309"/>
      <c r="AHL151" s="309"/>
      <c r="AHM151" s="309"/>
      <c r="AHN151" s="309"/>
      <c r="AHO151" s="309"/>
      <c r="AHP151" s="309"/>
      <c r="AHQ151" s="309"/>
      <c r="AHR151" s="309"/>
      <c r="AHS151" s="309"/>
      <c r="AHT151" s="309"/>
      <c r="AHU151" s="309"/>
      <c r="AHV151" s="309"/>
      <c r="AHW151" s="309"/>
      <c r="AHX151" s="309"/>
      <c r="AHY151" s="309"/>
      <c r="AHZ151" s="309"/>
      <c r="AIA151" s="309"/>
      <c r="AIB151" s="309"/>
      <c r="AIC151" s="309"/>
      <c r="AID151" s="309"/>
      <c r="AIE151" s="309"/>
      <c r="AIF151" s="309"/>
      <c r="AIG151" s="309"/>
      <c r="AIH151" s="309"/>
      <c r="AII151" s="309"/>
      <c r="AIJ151" s="309"/>
      <c r="AIK151" s="309"/>
      <c r="AIL151" s="309"/>
      <c r="AIM151" s="309"/>
      <c r="AIN151" s="309"/>
      <c r="AIO151" s="309"/>
      <c r="AIP151" s="309"/>
      <c r="AIQ151" s="309"/>
      <c r="AIR151" s="309"/>
      <c r="AIS151" s="309"/>
      <c r="AIT151" s="309"/>
      <c r="AIU151" s="309"/>
      <c r="AIV151" s="309"/>
      <c r="AIW151" s="309"/>
      <c r="AIX151" s="309"/>
      <c r="AIY151" s="309"/>
      <c r="AIZ151" s="309"/>
      <c r="AJA151" s="309"/>
      <c r="AJB151" s="309"/>
      <c r="AJC151" s="309"/>
      <c r="AJD151" s="309"/>
      <c r="AJE151" s="309"/>
      <c r="AJF151" s="309"/>
      <c r="AJG151" s="309"/>
      <c r="AJH151" s="309"/>
      <c r="AJI151" s="309"/>
      <c r="AJJ151" s="309"/>
      <c r="AJK151" s="309"/>
      <c r="AJL151" s="309"/>
      <c r="AJM151" s="309"/>
      <c r="AJN151" s="309"/>
      <c r="AJO151" s="309"/>
      <c r="AJP151" s="309"/>
      <c r="AJQ151" s="309"/>
      <c r="AJR151" s="309"/>
      <c r="AJS151" s="309"/>
      <c r="AJT151" s="309"/>
      <c r="AJU151" s="309"/>
      <c r="AJV151" s="309"/>
      <c r="AJW151" s="309"/>
      <c r="AJX151" s="309"/>
      <c r="AJY151" s="309"/>
      <c r="AJZ151" s="309"/>
      <c r="AKA151" s="309"/>
      <c r="AKB151" s="309"/>
      <c r="AKC151" s="309"/>
      <c r="AKD151" s="309"/>
      <c r="AKE151" s="309"/>
      <c r="AKF151" s="309"/>
      <c r="AKG151" s="309"/>
      <c r="AKH151" s="309"/>
      <c r="AKI151" s="309"/>
      <c r="AKJ151" s="309"/>
      <c r="AKK151" s="309"/>
      <c r="AKL151" s="309"/>
      <c r="AKM151" s="309"/>
      <c r="AKN151" s="309"/>
      <c r="AKO151" s="309"/>
      <c r="AKP151" s="309"/>
      <c r="AKQ151" s="309"/>
      <c r="AKR151" s="309"/>
      <c r="AKS151" s="309"/>
      <c r="AKT151" s="309"/>
      <c r="AKU151" s="309"/>
      <c r="AKV151" s="309"/>
      <c r="AKW151" s="309"/>
      <c r="AKX151" s="309"/>
      <c r="AKY151" s="309"/>
      <c r="AKZ151" s="309"/>
      <c r="ALA151" s="309"/>
      <c r="ALB151" s="309"/>
      <c r="ALC151" s="309"/>
      <c r="ALD151" s="309"/>
      <c r="ALE151" s="309"/>
      <c r="ALF151" s="309"/>
      <c r="ALG151" s="309"/>
      <c r="ALH151" s="309"/>
      <c r="ALI151" s="309"/>
      <c r="ALJ151" s="309"/>
      <c r="ALK151" s="309"/>
      <c r="ALL151" s="309"/>
      <c r="ALM151" s="309"/>
      <c r="ALN151" s="309"/>
      <c r="ALO151" s="309"/>
      <c r="ALP151" s="309"/>
      <c r="ALQ151" s="309"/>
      <c r="ALR151" s="309"/>
      <c r="ALS151" s="309"/>
      <c r="ALT151" s="309"/>
      <c r="ALU151" s="309"/>
      <c r="ALV151" s="309"/>
      <c r="ALW151" s="309"/>
      <c r="ALX151" s="309"/>
      <c r="ALY151" s="309"/>
      <c r="ALZ151" s="309"/>
      <c r="AMA151" s="309"/>
      <c r="AMB151" s="309"/>
      <c r="AMC151" s="309"/>
      <c r="AMD151" s="309"/>
      <c r="AME151" s="309"/>
      <c r="AMF151" s="309"/>
      <c r="AMG151" s="309"/>
      <c r="AMH151" s="309"/>
      <c r="AMI151" s="309"/>
      <c r="AMJ151" s="309"/>
      <c r="AMK151" s="309"/>
      <c r="AML151" s="309"/>
      <c r="AMM151" s="309"/>
      <c r="AMN151" s="309"/>
      <c r="AMO151" s="309"/>
      <c r="AMP151" s="309"/>
      <c r="AMQ151" s="309"/>
      <c r="AMR151" s="309"/>
      <c r="AMS151" s="309"/>
      <c r="AMT151" s="309"/>
      <c r="AMU151" s="309"/>
      <c r="AMV151" s="309"/>
      <c r="AMW151" s="309"/>
      <c r="AMX151" s="309"/>
      <c r="AMY151" s="309"/>
      <c r="AMZ151" s="309"/>
      <c r="ANA151" s="309"/>
      <c r="ANB151" s="309"/>
      <c r="ANC151" s="309"/>
      <c r="AND151" s="309"/>
      <c r="ANE151" s="309"/>
      <c r="ANF151" s="309"/>
      <c r="ANG151" s="309"/>
      <c r="ANH151" s="309"/>
      <c r="ANI151" s="309"/>
      <c r="ANJ151" s="309"/>
      <c r="ANK151" s="309"/>
      <c r="ANL151" s="309"/>
      <c r="ANM151" s="309"/>
      <c r="ANN151" s="309"/>
      <c r="ANO151" s="309"/>
      <c r="ANP151" s="309"/>
      <c r="ANQ151" s="309"/>
      <c r="ANR151" s="309"/>
      <c r="ANS151" s="309"/>
      <c r="ANT151" s="309"/>
      <c r="ANU151" s="309"/>
      <c r="ANV151" s="309"/>
      <c r="ANW151" s="309"/>
      <c r="ANX151" s="309"/>
      <c r="ANY151" s="309"/>
      <c r="ANZ151" s="309"/>
      <c r="AOA151" s="309"/>
      <c r="AOB151" s="309"/>
      <c r="AOC151" s="309"/>
      <c r="AOD151" s="309"/>
      <c r="AOE151" s="309"/>
      <c r="AOF151" s="309"/>
      <c r="AOG151" s="309"/>
      <c r="AOH151" s="309"/>
      <c r="AOI151" s="309"/>
      <c r="AOJ151" s="309"/>
      <c r="AOK151" s="309"/>
      <c r="AOL151" s="309"/>
      <c r="AOM151" s="309"/>
      <c r="AON151" s="309"/>
      <c r="AOO151" s="309"/>
      <c r="AOP151" s="309"/>
      <c r="AOQ151" s="309"/>
      <c r="AOR151" s="309"/>
      <c r="AOS151" s="309"/>
      <c r="AOT151" s="309"/>
      <c r="AOU151" s="309"/>
      <c r="AOV151" s="309"/>
      <c r="AOW151" s="309"/>
      <c r="AOX151" s="309"/>
      <c r="AOY151" s="309"/>
      <c r="AOZ151" s="309"/>
      <c r="APA151" s="309"/>
      <c r="APB151" s="309"/>
      <c r="APC151" s="309"/>
      <c r="APD151" s="309"/>
      <c r="APE151" s="309"/>
      <c r="APF151" s="309"/>
      <c r="APG151" s="309"/>
      <c r="APH151" s="309"/>
      <c r="API151" s="309"/>
      <c r="APJ151" s="309"/>
      <c r="APK151" s="309"/>
      <c r="APL151" s="309"/>
      <c r="APM151" s="309"/>
      <c r="APN151" s="309"/>
      <c r="APO151" s="309"/>
      <c r="APP151" s="309"/>
      <c r="APQ151" s="309"/>
      <c r="APR151" s="309"/>
      <c r="APS151" s="309"/>
      <c r="APT151" s="309"/>
      <c r="APU151" s="309"/>
      <c r="APV151" s="309"/>
      <c r="APW151" s="309"/>
      <c r="APX151" s="309"/>
      <c r="APY151" s="309"/>
      <c r="APZ151" s="309"/>
      <c r="AQA151" s="309"/>
      <c r="AQB151" s="309"/>
      <c r="AQC151" s="309"/>
      <c r="AQD151" s="309"/>
      <c r="AQE151" s="309"/>
      <c r="AQF151" s="309"/>
      <c r="AQG151" s="309"/>
      <c r="AQH151" s="309"/>
      <c r="AQI151" s="309"/>
      <c r="AQJ151" s="309"/>
      <c r="AQK151" s="309"/>
      <c r="AQL151" s="309"/>
      <c r="AQM151" s="309"/>
      <c r="AQN151" s="309"/>
      <c r="AQO151" s="309"/>
      <c r="AQP151" s="309"/>
      <c r="AQQ151" s="309"/>
      <c r="AQR151" s="309"/>
      <c r="AQS151" s="309"/>
      <c r="AQT151" s="309"/>
      <c r="AQU151" s="309"/>
      <c r="AQV151" s="309"/>
      <c r="AQW151" s="309"/>
      <c r="AQX151" s="309"/>
      <c r="AQY151" s="309"/>
      <c r="AQZ151" s="309"/>
      <c r="ARA151" s="309"/>
      <c r="ARB151" s="309"/>
      <c r="ARC151" s="309"/>
      <c r="ARD151" s="309"/>
      <c r="ARE151" s="309"/>
      <c r="ARF151" s="309"/>
      <c r="ARG151" s="309"/>
      <c r="ARH151" s="309"/>
      <c r="ARI151" s="309"/>
      <c r="ARJ151" s="309"/>
      <c r="ARK151" s="309"/>
      <c r="ARL151" s="309"/>
      <c r="ARM151" s="309"/>
      <c r="ARN151" s="309"/>
      <c r="ARO151" s="309"/>
      <c r="ARP151" s="309"/>
      <c r="ARQ151" s="309"/>
      <c r="ARR151" s="309"/>
      <c r="ARS151" s="309"/>
      <c r="ART151" s="309"/>
      <c r="ARU151" s="309"/>
      <c r="ARV151" s="309"/>
      <c r="ARW151" s="309"/>
      <c r="ARX151" s="309"/>
      <c r="ARY151" s="309"/>
      <c r="ARZ151" s="309"/>
      <c r="ASA151" s="309"/>
      <c r="ASB151" s="309"/>
      <c r="ASC151" s="309"/>
      <c r="ASD151" s="309"/>
      <c r="ASE151" s="309"/>
      <c r="ASF151" s="309"/>
      <c r="ASG151" s="309"/>
      <c r="ASH151" s="309"/>
      <c r="ASI151" s="309"/>
      <c r="ASJ151" s="309"/>
      <c r="ASK151" s="309"/>
      <c r="ASL151" s="309"/>
      <c r="ASM151" s="309"/>
      <c r="ASN151" s="309"/>
      <c r="ASO151" s="309"/>
      <c r="ASP151" s="309"/>
      <c r="ASQ151" s="309"/>
      <c r="ASR151" s="309"/>
      <c r="ASS151" s="309"/>
      <c r="AST151" s="309"/>
      <c r="ASU151" s="309"/>
      <c r="ASV151" s="309"/>
      <c r="ASW151" s="309"/>
      <c r="ASX151" s="309"/>
      <c r="ASY151" s="309"/>
      <c r="ASZ151" s="309"/>
      <c r="ATA151" s="309"/>
      <c r="ATB151" s="309"/>
      <c r="ATC151" s="309"/>
      <c r="ATD151" s="309"/>
      <c r="ATE151" s="309"/>
      <c r="ATF151" s="309"/>
      <c r="ATG151" s="309"/>
      <c r="ATH151" s="309"/>
      <c r="ATI151" s="309"/>
      <c r="ATJ151" s="309"/>
      <c r="ATK151" s="309"/>
      <c r="ATL151" s="309"/>
      <c r="ATM151" s="309"/>
      <c r="ATN151" s="309"/>
      <c r="ATO151" s="309"/>
      <c r="ATP151" s="309"/>
      <c r="ATQ151" s="309"/>
      <c r="ATR151" s="309"/>
      <c r="ATS151" s="309"/>
      <c r="ATT151" s="309"/>
      <c r="ATU151" s="309"/>
      <c r="ATV151" s="309"/>
      <c r="ATW151" s="309"/>
      <c r="ATX151" s="309"/>
      <c r="ATY151" s="309"/>
      <c r="ATZ151" s="309"/>
      <c r="AUA151" s="309"/>
      <c r="AUB151" s="309"/>
      <c r="AUC151" s="309"/>
      <c r="AUD151" s="309"/>
      <c r="AUE151" s="309"/>
      <c r="AUF151" s="309"/>
      <c r="AUG151" s="309"/>
      <c r="AUH151" s="309"/>
      <c r="AUI151" s="309"/>
      <c r="AUJ151" s="309"/>
      <c r="AUK151" s="309"/>
      <c r="AUL151" s="309"/>
      <c r="AUM151" s="309"/>
      <c r="AUN151" s="309"/>
      <c r="AUO151" s="309"/>
      <c r="AUP151" s="309"/>
      <c r="AUQ151" s="309"/>
      <c r="AUR151" s="309"/>
      <c r="AUS151" s="309"/>
      <c r="AUT151" s="309"/>
      <c r="AUU151" s="309"/>
      <c r="AUV151" s="309"/>
      <c r="AUW151" s="309"/>
      <c r="AUX151" s="309"/>
      <c r="AUY151" s="309"/>
      <c r="AUZ151" s="309"/>
      <c r="AVA151" s="309"/>
      <c r="AVB151" s="309"/>
      <c r="AVC151" s="309"/>
      <c r="AVD151" s="309"/>
      <c r="AVE151" s="309"/>
      <c r="AVF151" s="309"/>
      <c r="AVG151" s="309"/>
      <c r="AVH151" s="309"/>
      <c r="AVI151" s="309"/>
      <c r="AVJ151" s="309"/>
      <c r="AVK151" s="309"/>
      <c r="AVL151" s="309"/>
      <c r="AVM151" s="309"/>
      <c r="AVN151" s="309"/>
      <c r="AVO151" s="309"/>
      <c r="AVP151" s="309"/>
      <c r="AVQ151" s="309"/>
      <c r="AVR151" s="309"/>
      <c r="AVS151" s="309"/>
      <c r="AVT151" s="309"/>
      <c r="AVU151" s="309"/>
      <c r="AVV151" s="309"/>
      <c r="AVW151" s="309"/>
      <c r="AVX151" s="309"/>
      <c r="AVY151" s="309"/>
      <c r="AVZ151" s="309"/>
      <c r="AWA151" s="309"/>
      <c r="AWB151" s="309"/>
      <c r="AWC151" s="309"/>
      <c r="AWD151" s="309"/>
      <c r="AWE151" s="309"/>
      <c r="AWF151" s="309"/>
      <c r="AWG151" s="309"/>
      <c r="AWH151" s="309"/>
      <c r="AWI151" s="309"/>
      <c r="AWJ151" s="309"/>
      <c r="AWK151" s="309"/>
      <c r="AWL151" s="309"/>
      <c r="AWM151" s="309"/>
      <c r="AWN151" s="309"/>
      <c r="AWO151" s="309"/>
      <c r="AWP151" s="309"/>
      <c r="AWQ151" s="309"/>
      <c r="AWR151" s="309"/>
      <c r="AWS151" s="309"/>
      <c r="AWT151" s="309"/>
      <c r="AWU151" s="309"/>
      <c r="AWV151" s="309"/>
      <c r="AWW151" s="309"/>
      <c r="AWX151" s="309"/>
      <c r="AWY151" s="309"/>
      <c r="AWZ151" s="309"/>
      <c r="AXA151" s="309"/>
      <c r="AXB151" s="309"/>
      <c r="AXC151" s="309"/>
      <c r="AXD151" s="309"/>
      <c r="AXE151" s="309"/>
      <c r="AXF151" s="309"/>
      <c r="AXG151" s="309"/>
      <c r="AXH151" s="309"/>
      <c r="AXI151" s="309"/>
      <c r="AXJ151" s="309"/>
      <c r="AXK151" s="309"/>
      <c r="AXL151" s="309"/>
      <c r="AXM151" s="309"/>
      <c r="AXN151" s="309"/>
      <c r="AXO151" s="309"/>
      <c r="AXP151" s="309"/>
      <c r="AXQ151" s="309"/>
      <c r="AXR151" s="309"/>
      <c r="AXS151" s="309"/>
      <c r="AXT151" s="309"/>
      <c r="AXU151" s="309"/>
      <c r="AXV151" s="309"/>
      <c r="AXW151" s="309"/>
      <c r="AXX151" s="309"/>
      <c r="AXY151" s="309"/>
      <c r="AXZ151" s="309"/>
      <c r="AYA151" s="309"/>
      <c r="AYB151" s="309"/>
      <c r="AYC151" s="309"/>
      <c r="AYD151" s="309"/>
      <c r="AYE151" s="309"/>
      <c r="AYF151" s="309"/>
      <c r="AYG151" s="309"/>
      <c r="AYH151" s="309"/>
      <c r="AYI151" s="309"/>
      <c r="AYJ151" s="309"/>
      <c r="AYK151" s="309"/>
      <c r="AYL151" s="309"/>
      <c r="AYM151" s="309"/>
      <c r="AYN151" s="309"/>
      <c r="AYO151" s="309"/>
      <c r="AYP151" s="309"/>
      <c r="AYQ151" s="309"/>
      <c r="AYR151" s="309"/>
      <c r="AYS151" s="309"/>
      <c r="AYT151" s="309"/>
      <c r="AYU151" s="309"/>
      <c r="AYV151" s="309"/>
      <c r="AYW151" s="309"/>
      <c r="AYX151" s="309"/>
      <c r="AYY151" s="309"/>
      <c r="AYZ151" s="309"/>
      <c r="AZA151" s="309"/>
      <c r="AZB151" s="309"/>
      <c r="AZC151" s="309"/>
      <c r="AZD151" s="309"/>
      <c r="AZE151" s="309"/>
      <c r="AZF151" s="309"/>
      <c r="AZG151" s="309"/>
      <c r="AZH151" s="309"/>
      <c r="AZI151" s="309"/>
      <c r="AZJ151" s="309"/>
      <c r="AZK151" s="309"/>
      <c r="AZL151" s="309"/>
      <c r="AZM151" s="309"/>
      <c r="AZN151" s="309"/>
      <c r="AZO151" s="309"/>
      <c r="AZP151" s="309"/>
      <c r="AZQ151" s="309"/>
      <c r="AZR151" s="309"/>
      <c r="AZS151" s="309"/>
      <c r="AZT151" s="309"/>
      <c r="AZU151" s="309"/>
      <c r="AZV151" s="309"/>
      <c r="AZW151" s="309"/>
      <c r="AZX151" s="309"/>
      <c r="AZY151" s="309"/>
      <c r="AZZ151" s="309"/>
      <c r="BAA151" s="309"/>
      <c r="BAB151" s="309"/>
      <c r="BAC151" s="309"/>
      <c r="BAD151" s="309"/>
      <c r="BAE151" s="309"/>
      <c r="BAF151" s="309"/>
      <c r="BAG151" s="309"/>
      <c r="BAH151" s="309"/>
      <c r="BAI151" s="309"/>
      <c r="BAJ151" s="309"/>
      <c r="BAK151" s="309"/>
      <c r="BAL151" s="309"/>
      <c r="BAM151" s="309"/>
      <c r="BAN151" s="309"/>
      <c r="BAO151" s="309"/>
      <c r="BAP151" s="309"/>
      <c r="BAQ151" s="309"/>
      <c r="BAR151" s="309"/>
      <c r="BAS151" s="309"/>
      <c r="BAT151" s="309"/>
      <c r="BAU151" s="309"/>
      <c r="BAV151" s="309"/>
      <c r="BAW151" s="309"/>
      <c r="BAX151" s="309"/>
      <c r="BAY151" s="309"/>
      <c r="BAZ151" s="309"/>
      <c r="BBA151" s="309"/>
      <c r="BBB151" s="309"/>
      <c r="BBC151" s="309"/>
      <c r="BBD151" s="309"/>
      <c r="BBE151" s="309"/>
      <c r="BBF151" s="309"/>
      <c r="BBG151" s="309"/>
      <c r="BBH151" s="309"/>
      <c r="BBI151" s="309"/>
      <c r="BBJ151" s="309"/>
      <c r="BBK151" s="309"/>
      <c r="BBL151" s="309"/>
      <c r="BBM151" s="309"/>
      <c r="BBN151" s="309"/>
      <c r="BBO151" s="309"/>
      <c r="BBP151" s="309"/>
      <c r="BBQ151" s="309"/>
      <c r="BBR151" s="309"/>
      <c r="BBS151" s="309"/>
      <c r="BBT151" s="309"/>
      <c r="BBU151" s="309"/>
      <c r="BBV151" s="309"/>
      <c r="BBW151" s="309"/>
      <c r="BBX151" s="309"/>
      <c r="BBY151" s="309"/>
      <c r="BBZ151" s="309"/>
      <c r="BCA151" s="309"/>
      <c r="BCB151" s="309"/>
      <c r="BCC151" s="309"/>
      <c r="BCD151" s="309"/>
      <c r="BCE151" s="309"/>
      <c r="BCF151" s="309"/>
      <c r="BCG151" s="309"/>
      <c r="BCH151" s="309"/>
      <c r="BCI151" s="309"/>
      <c r="BCJ151" s="309"/>
      <c r="BCK151" s="309"/>
      <c r="BCL151" s="309"/>
      <c r="BCM151" s="309"/>
      <c r="BCN151" s="309"/>
      <c r="BCO151" s="309"/>
      <c r="BCP151" s="309"/>
      <c r="BCQ151" s="309"/>
      <c r="BCR151" s="309"/>
      <c r="BCS151" s="309"/>
      <c r="BCT151" s="309"/>
      <c r="BCU151" s="309"/>
      <c r="BCV151" s="309"/>
      <c r="BCW151" s="309"/>
      <c r="BCX151" s="309"/>
      <c r="BCY151" s="309"/>
      <c r="BCZ151" s="309"/>
      <c r="BDA151" s="309"/>
      <c r="BDB151" s="309"/>
      <c r="BDC151" s="309"/>
      <c r="BDD151" s="309"/>
      <c r="BDE151" s="309"/>
      <c r="BDF151" s="309"/>
      <c r="BDG151" s="309"/>
      <c r="BDH151" s="309"/>
      <c r="BDI151" s="309"/>
      <c r="BDJ151" s="309"/>
      <c r="BDK151" s="309"/>
      <c r="BDL151" s="309"/>
      <c r="BDM151" s="309"/>
      <c r="BDN151" s="309"/>
      <c r="BDO151" s="309"/>
      <c r="BDP151" s="309"/>
      <c r="BDQ151" s="309"/>
      <c r="BDR151" s="309"/>
      <c r="BDS151" s="309"/>
      <c r="BDT151" s="309"/>
      <c r="BDU151" s="309"/>
      <c r="BDV151" s="309"/>
      <c r="BDW151" s="309"/>
      <c r="BDX151" s="309"/>
      <c r="BDY151" s="309"/>
      <c r="BDZ151" s="309"/>
      <c r="BEA151" s="309"/>
      <c r="BEB151" s="309"/>
      <c r="BEC151" s="309"/>
      <c r="BED151" s="309"/>
      <c r="BEE151" s="309"/>
      <c r="BEF151" s="309"/>
      <c r="BEG151" s="309"/>
      <c r="BEH151" s="309"/>
      <c r="BEI151" s="309"/>
      <c r="BEJ151" s="309"/>
      <c r="BEK151" s="309"/>
      <c r="BEL151" s="309"/>
      <c r="BEM151" s="309"/>
      <c r="BEN151" s="309"/>
      <c r="BEO151" s="309"/>
      <c r="BEP151" s="309"/>
      <c r="BEQ151" s="309"/>
      <c r="BER151" s="309"/>
      <c r="BES151" s="309"/>
      <c r="BET151" s="309"/>
      <c r="BEU151" s="309"/>
      <c r="BEV151" s="309"/>
      <c r="BEW151" s="309"/>
      <c r="BEX151" s="309"/>
      <c r="BEY151" s="309"/>
      <c r="BEZ151" s="309"/>
      <c r="BFA151" s="309"/>
      <c r="BFB151" s="309"/>
      <c r="BFC151" s="309"/>
      <c r="BFD151" s="309"/>
      <c r="BFE151" s="309"/>
      <c r="BFF151" s="309"/>
      <c r="BFG151" s="309"/>
      <c r="BFH151" s="309"/>
      <c r="BFI151" s="309"/>
      <c r="BFJ151" s="309"/>
      <c r="BFK151" s="309"/>
      <c r="BFL151" s="309"/>
      <c r="BFM151" s="309"/>
      <c r="BFN151" s="309"/>
      <c r="BFO151" s="309"/>
      <c r="BFP151" s="309"/>
      <c r="BFQ151" s="309"/>
      <c r="BFR151" s="309"/>
      <c r="BFS151" s="309"/>
      <c r="BFT151" s="309"/>
      <c r="BFU151" s="309"/>
      <c r="BFV151" s="309"/>
      <c r="BFW151" s="309"/>
      <c r="BFX151" s="309"/>
      <c r="BFY151" s="309"/>
      <c r="BFZ151" s="309"/>
      <c r="BGA151" s="309"/>
      <c r="BGB151" s="309"/>
      <c r="BGC151" s="309"/>
      <c r="BGD151" s="309"/>
      <c r="BGE151" s="309"/>
      <c r="BGF151" s="309"/>
      <c r="BGG151" s="309"/>
      <c r="BGH151" s="309"/>
      <c r="BGI151" s="309"/>
      <c r="BGJ151" s="309"/>
      <c r="BGK151" s="309"/>
      <c r="BGL151" s="309"/>
      <c r="BGM151" s="309"/>
      <c r="BGN151" s="309"/>
      <c r="BGO151" s="309"/>
      <c r="BGP151" s="309"/>
      <c r="BGQ151" s="309"/>
      <c r="BGR151" s="309"/>
      <c r="BGS151" s="309"/>
      <c r="BGT151" s="309"/>
      <c r="BGU151" s="309"/>
      <c r="BGV151" s="309"/>
      <c r="BGW151" s="309"/>
      <c r="BGX151" s="309"/>
      <c r="BGY151" s="309"/>
      <c r="BGZ151" s="309"/>
      <c r="BHA151" s="309"/>
      <c r="BHB151" s="309"/>
      <c r="BHC151" s="309"/>
      <c r="BHD151" s="309"/>
      <c r="BHE151" s="309"/>
      <c r="BHF151" s="309"/>
      <c r="BHG151" s="309"/>
      <c r="BHH151" s="309"/>
      <c r="BHI151" s="309"/>
      <c r="BHJ151" s="309"/>
      <c r="BHK151" s="309"/>
      <c r="BHL151" s="309"/>
      <c r="BHM151" s="309"/>
      <c r="BHN151" s="309"/>
      <c r="BHO151" s="309"/>
      <c r="BHP151" s="309"/>
      <c r="BHQ151" s="309"/>
      <c r="BHR151" s="309"/>
      <c r="BHS151" s="309"/>
      <c r="BHT151" s="309"/>
      <c r="BHU151" s="309"/>
      <c r="BHV151" s="309"/>
      <c r="BHW151" s="309"/>
      <c r="BHX151" s="309"/>
      <c r="BHY151" s="309"/>
      <c r="BHZ151" s="309"/>
      <c r="BIA151" s="309"/>
      <c r="BIB151" s="309"/>
      <c r="BIC151" s="309"/>
      <c r="BID151" s="309"/>
      <c r="BIE151" s="309"/>
      <c r="BIF151" s="309"/>
      <c r="BIG151" s="309"/>
      <c r="BIH151" s="309"/>
      <c r="BII151" s="309"/>
      <c r="BIJ151" s="309"/>
      <c r="BIK151" s="309"/>
      <c r="BIL151" s="309"/>
      <c r="BIM151" s="309"/>
      <c r="BIN151" s="309"/>
      <c r="BIO151" s="309"/>
      <c r="BIP151" s="309"/>
      <c r="BIQ151" s="309"/>
      <c r="BIR151" s="309"/>
      <c r="BIS151" s="309"/>
      <c r="BIT151" s="309"/>
      <c r="BIU151" s="309"/>
      <c r="BIV151" s="309"/>
      <c r="BIW151" s="309"/>
      <c r="BIX151" s="309"/>
      <c r="BIY151" s="309"/>
      <c r="BIZ151" s="309"/>
      <c r="BJA151" s="309"/>
      <c r="BJB151" s="309"/>
      <c r="BJC151" s="309"/>
      <c r="BJD151" s="309"/>
      <c r="BJE151" s="309"/>
      <c r="BJF151" s="309"/>
      <c r="BJG151" s="309"/>
      <c r="BJH151" s="309"/>
      <c r="BJI151" s="309"/>
      <c r="BJJ151" s="309"/>
      <c r="BJK151" s="309"/>
      <c r="BJL151" s="309"/>
      <c r="BJM151" s="309"/>
      <c r="BJN151" s="309"/>
      <c r="BJO151" s="309"/>
      <c r="BJP151" s="309"/>
      <c r="BJQ151" s="309"/>
      <c r="BJR151" s="309"/>
      <c r="BJS151" s="309"/>
      <c r="BJT151" s="309"/>
      <c r="BJU151" s="309"/>
      <c r="BJV151" s="309"/>
      <c r="BJW151" s="309"/>
      <c r="BJX151" s="309"/>
      <c r="BJY151" s="309"/>
      <c r="BJZ151" s="309"/>
      <c r="BKA151" s="309"/>
      <c r="BKB151" s="309"/>
      <c r="BKC151" s="309"/>
      <c r="BKD151" s="309"/>
      <c r="BKE151" s="309"/>
      <c r="BKF151" s="309"/>
      <c r="BKG151" s="309"/>
      <c r="BKH151" s="309"/>
      <c r="BKI151" s="309"/>
      <c r="BKJ151" s="309"/>
      <c r="BKK151" s="309"/>
      <c r="BKL151" s="309"/>
      <c r="BKM151" s="309"/>
      <c r="BKN151" s="309"/>
      <c r="BKO151" s="309"/>
      <c r="BKP151" s="309"/>
      <c r="BKQ151" s="309"/>
      <c r="BKR151" s="309"/>
      <c r="BKS151" s="309"/>
      <c r="BKT151" s="309"/>
      <c r="BKU151" s="309"/>
      <c r="BKV151" s="309"/>
      <c r="BKW151" s="309"/>
      <c r="BKX151" s="309"/>
      <c r="BKY151" s="309"/>
      <c r="BKZ151" s="309"/>
      <c r="BLA151" s="309"/>
      <c r="BLB151" s="309"/>
      <c r="BLC151" s="309"/>
      <c r="BLD151" s="309"/>
      <c r="BLE151" s="309"/>
      <c r="BLF151" s="309"/>
      <c r="BLG151" s="309"/>
      <c r="BLH151" s="309"/>
      <c r="BLI151" s="309"/>
      <c r="BLJ151" s="309"/>
      <c r="BLK151" s="309"/>
      <c r="BLL151" s="309"/>
      <c r="BLM151" s="309"/>
      <c r="BLN151" s="309"/>
      <c r="BLO151" s="309"/>
      <c r="BLP151" s="309"/>
      <c r="BLQ151" s="309"/>
      <c r="BLR151" s="309"/>
      <c r="BLS151" s="309"/>
      <c r="BLT151" s="309"/>
      <c r="BLU151" s="309"/>
      <c r="BLV151" s="309"/>
      <c r="BLW151" s="309"/>
      <c r="BLX151" s="309"/>
      <c r="BLY151" s="309"/>
      <c r="BLZ151" s="309"/>
      <c r="BMA151" s="309"/>
      <c r="BMB151" s="309"/>
      <c r="BMC151" s="309"/>
      <c r="BMD151" s="309"/>
      <c r="BME151" s="309"/>
      <c r="BMF151" s="309"/>
      <c r="BMG151" s="309"/>
      <c r="BMH151" s="309"/>
      <c r="BMI151" s="309"/>
      <c r="BMJ151" s="309"/>
      <c r="BMK151" s="309"/>
      <c r="BML151" s="309"/>
      <c r="BMM151" s="309"/>
      <c r="BMN151" s="309"/>
      <c r="BMO151" s="309"/>
      <c r="BMP151" s="309"/>
      <c r="BMQ151" s="309"/>
      <c r="BMR151" s="309"/>
      <c r="BMS151" s="309"/>
      <c r="BMT151" s="309"/>
      <c r="BMU151" s="309"/>
      <c r="BMV151" s="309"/>
      <c r="BMW151" s="309"/>
      <c r="BMX151" s="309"/>
      <c r="BMY151" s="309"/>
      <c r="BMZ151" s="309"/>
      <c r="BNA151" s="309"/>
      <c r="BNB151" s="309"/>
      <c r="BNC151" s="309"/>
      <c r="BND151" s="309"/>
      <c r="BNE151" s="309"/>
      <c r="BNF151" s="309"/>
      <c r="BNG151" s="309"/>
      <c r="BNH151" s="309"/>
      <c r="BNI151" s="309"/>
      <c r="BNJ151" s="309"/>
      <c r="BNK151" s="309"/>
      <c r="BNL151" s="309"/>
      <c r="BNM151" s="309"/>
      <c r="BNN151" s="309"/>
      <c r="BNO151" s="309"/>
      <c r="BNP151" s="309"/>
      <c r="BNQ151" s="309"/>
      <c r="BNR151" s="309"/>
      <c r="BNS151" s="309"/>
      <c r="BNT151" s="309"/>
      <c r="BNU151" s="309"/>
      <c r="BNV151" s="309"/>
      <c r="BNW151" s="309"/>
      <c r="BNX151" s="309"/>
      <c r="BNY151" s="309"/>
      <c r="BNZ151" s="309"/>
      <c r="BOA151" s="309"/>
      <c r="BOB151" s="309"/>
      <c r="BOC151" s="309"/>
      <c r="BOD151" s="309"/>
      <c r="BOE151" s="309"/>
      <c r="BOF151" s="309"/>
      <c r="BOG151" s="309"/>
      <c r="BOH151" s="309"/>
      <c r="BOI151" s="309"/>
      <c r="BOJ151" s="309"/>
      <c r="BOK151" s="309"/>
      <c r="BOL151" s="309"/>
      <c r="BOM151" s="309"/>
      <c r="BON151" s="309"/>
      <c r="BOO151" s="309"/>
      <c r="BOP151" s="309"/>
      <c r="BOQ151" s="309"/>
      <c r="BOR151" s="309"/>
      <c r="BOS151" s="309"/>
      <c r="BOT151" s="309"/>
      <c r="BOU151" s="309"/>
      <c r="BOV151" s="309"/>
      <c r="BOW151" s="309"/>
      <c r="BOX151" s="309"/>
      <c r="BOY151" s="309"/>
      <c r="BOZ151" s="309"/>
      <c r="BPA151" s="309"/>
      <c r="BPB151" s="309"/>
      <c r="BPC151" s="309"/>
      <c r="BPD151" s="309"/>
      <c r="BPE151" s="309"/>
      <c r="BPF151" s="309"/>
      <c r="BPG151" s="309"/>
      <c r="BPH151" s="309"/>
      <c r="BPI151" s="309"/>
      <c r="BPJ151" s="309"/>
      <c r="BPK151" s="309"/>
      <c r="BPL151" s="309"/>
      <c r="BPM151" s="309"/>
      <c r="BPN151" s="309"/>
      <c r="BPO151" s="309"/>
      <c r="BPP151" s="309"/>
      <c r="BPQ151" s="309"/>
      <c r="BPR151" s="309"/>
      <c r="BPS151" s="309"/>
      <c r="BPT151" s="309"/>
      <c r="BPU151" s="309"/>
      <c r="BPV151" s="309"/>
      <c r="BPW151" s="309"/>
      <c r="BPX151" s="309"/>
      <c r="BPY151" s="309"/>
      <c r="BPZ151" s="309"/>
      <c r="BQA151" s="309"/>
      <c r="BQB151" s="309"/>
      <c r="BQC151" s="309"/>
      <c r="BQD151" s="309"/>
      <c r="BQE151" s="309"/>
      <c r="BQF151" s="309"/>
      <c r="BQG151" s="309"/>
      <c r="BQH151" s="309"/>
      <c r="BQI151" s="309"/>
      <c r="BQJ151" s="309"/>
      <c r="BQK151" s="309"/>
      <c r="BQL151" s="309"/>
      <c r="BQM151" s="309"/>
      <c r="BQN151" s="309"/>
      <c r="BQO151" s="309"/>
      <c r="BQP151" s="309"/>
      <c r="BQQ151" s="309"/>
      <c r="BQR151" s="309"/>
      <c r="BQS151" s="309"/>
      <c r="BQT151" s="309"/>
      <c r="BQU151" s="309"/>
      <c r="BQV151" s="309"/>
      <c r="BQW151" s="309"/>
      <c r="BQX151" s="309"/>
      <c r="BQY151" s="309"/>
      <c r="BQZ151" s="309"/>
      <c r="BRA151" s="309"/>
      <c r="BRB151" s="309"/>
      <c r="BRC151" s="309"/>
      <c r="BRD151" s="309"/>
      <c r="BRE151" s="309"/>
      <c r="BRF151" s="309"/>
      <c r="BRG151" s="309"/>
      <c r="BRH151" s="309"/>
      <c r="BRI151" s="309"/>
      <c r="BRJ151" s="309"/>
      <c r="BRK151" s="309"/>
      <c r="BRL151" s="309"/>
      <c r="BRM151" s="309"/>
      <c r="BRN151" s="309"/>
      <c r="BRO151" s="309"/>
      <c r="BRP151" s="309"/>
      <c r="BRQ151" s="309"/>
      <c r="BRR151" s="309"/>
      <c r="BRS151" s="309"/>
      <c r="BRT151" s="309"/>
      <c r="BRU151" s="309"/>
      <c r="BRV151" s="309"/>
      <c r="BRW151" s="309"/>
      <c r="BRX151" s="309"/>
      <c r="BRY151" s="309"/>
      <c r="BRZ151" s="309"/>
      <c r="BSA151" s="309"/>
      <c r="BSB151" s="309"/>
      <c r="BSC151" s="309"/>
      <c r="BSD151" s="309"/>
      <c r="BSE151" s="309"/>
      <c r="BSF151" s="309"/>
      <c r="BSG151" s="309"/>
      <c r="BSH151" s="309"/>
      <c r="BSI151" s="309"/>
      <c r="BSJ151" s="309"/>
      <c r="BSK151" s="309"/>
      <c r="BSL151" s="309"/>
      <c r="BSM151" s="309"/>
      <c r="BSN151" s="309"/>
      <c r="BSO151" s="309"/>
      <c r="BSP151" s="309"/>
      <c r="BSQ151" s="309"/>
      <c r="BSR151" s="309"/>
      <c r="BSS151" s="309"/>
      <c r="BST151" s="309"/>
      <c r="BSU151" s="309"/>
      <c r="BSV151" s="309"/>
      <c r="BSW151" s="309"/>
      <c r="BSX151" s="309"/>
      <c r="BSY151" s="309"/>
      <c r="BSZ151" s="309"/>
      <c r="BTA151" s="309"/>
      <c r="BTB151" s="309"/>
      <c r="BTC151" s="309"/>
      <c r="BTD151" s="309"/>
      <c r="BTE151" s="309"/>
      <c r="BTF151" s="309"/>
      <c r="BTG151" s="309"/>
      <c r="BTH151" s="309"/>
      <c r="BTI151" s="309"/>
      <c r="BTJ151" s="309"/>
      <c r="BTK151" s="309"/>
      <c r="BTL151" s="309"/>
      <c r="BTM151" s="309"/>
      <c r="BTN151" s="309"/>
      <c r="BTO151" s="309"/>
      <c r="BTP151" s="309"/>
      <c r="BTQ151" s="309"/>
      <c r="BTR151" s="309"/>
      <c r="BTS151" s="309"/>
      <c r="BTT151" s="309"/>
      <c r="BTU151" s="309"/>
      <c r="BTV151" s="309"/>
      <c r="BTW151" s="309"/>
      <c r="BTX151" s="309"/>
      <c r="BTY151" s="309"/>
      <c r="BTZ151" s="309"/>
      <c r="BUA151" s="309"/>
      <c r="BUB151" s="309"/>
      <c r="BUC151" s="309"/>
      <c r="BUD151" s="309"/>
      <c r="BUE151" s="309"/>
      <c r="BUF151" s="309"/>
      <c r="BUG151" s="309"/>
      <c r="BUH151" s="309"/>
      <c r="BUI151" s="309"/>
      <c r="BUJ151" s="309"/>
      <c r="BUK151" s="309"/>
      <c r="BUL151" s="309"/>
      <c r="BUM151" s="309"/>
      <c r="BUN151" s="309"/>
      <c r="BUO151" s="309"/>
      <c r="BUP151" s="309"/>
      <c r="BUQ151" s="309"/>
      <c r="BUR151" s="309"/>
      <c r="BUS151" s="309"/>
      <c r="BUT151" s="309"/>
      <c r="BUU151" s="309"/>
      <c r="BUV151" s="309"/>
      <c r="BUW151" s="309"/>
      <c r="BUX151" s="309"/>
      <c r="BUY151" s="309"/>
      <c r="BUZ151" s="309"/>
      <c r="BVA151" s="309"/>
      <c r="BVB151" s="309"/>
      <c r="BVC151" s="309"/>
      <c r="BVD151" s="309"/>
      <c r="BVE151" s="309"/>
      <c r="BVF151" s="309"/>
      <c r="BVG151" s="309"/>
      <c r="BVH151" s="309"/>
      <c r="BVI151" s="309"/>
      <c r="BVJ151" s="309"/>
      <c r="BVK151" s="309"/>
      <c r="BVL151" s="309"/>
      <c r="BVM151" s="309"/>
      <c r="BVN151" s="309"/>
      <c r="BVO151" s="309"/>
      <c r="BVP151" s="309"/>
      <c r="BVQ151" s="309"/>
      <c r="BVR151" s="309"/>
      <c r="BVS151" s="309"/>
      <c r="BVT151" s="309"/>
      <c r="BVU151" s="309"/>
      <c r="BVV151" s="309"/>
      <c r="BVW151" s="309"/>
      <c r="BVX151" s="309"/>
      <c r="BVY151" s="309"/>
      <c r="BVZ151" s="309"/>
      <c r="BWA151" s="309"/>
      <c r="BWB151" s="309"/>
      <c r="BWC151" s="309"/>
      <c r="BWD151" s="309"/>
      <c r="BWE151" s="309"/>
      <c r="BWF151" s="309"/>
      <c r="BWG151" s="309"/>
      <c r="BWH151" s="309"/>
      <c r="BWI151" s="309"/>
      <c r="BWJ151" s="309"/>
      <c r="BWK151" s="309"/>
      <c r="BWL151" s="309"/>
      <c r="BWM151" s="309"/>
      <c r="BWN151" s="309"/>
      <c r="BWO151" s="309"/>
      <c r="BWP151" s="309"/>
      <c r="BWQ151" s="309"/>
      <c r="BWR151" s="309"/>
      <c r="BWS151" s="309"/>
      <c r="BWT151" s="309"/>
      <c r="BWU151" s="309"/>
      <c r="BWV151" s="309"/>
      <c r="BWW151" s="309"/>
      <c r="BWX151" s="309"/>
      <c r="BWY151" s="309"/>
      <c r="BWZ151" s="309"/>
      <c r="BXA151" s="309"/>
      <c r="BXB151" s="309"/>
      <c r="BXC151" s="309"/>
      <c r="BXD151" s="309"/>
      <c r="BXE151" s="309"/>
      <c r="BXF151" s="309"/>
      <c r="BXG151" s="309"/>
      <c r="BXH151" s="309"/>
      <c r="BXI151" s="309"/>
      <c r="BXJ151" s="309"/>
      <c r="BXK151" s="309"/>
      <c r="BXL151" s="309"/>
      <c r="BXM151" s="309"/>
      <c r="BXN151" s="309"/>
      <c r="BXO151" s="309"/>
      <c r="BXP151" s="309"/>
      <c r="BXQ151" s="309"/>
      <c r="BXR151" s="309"/>
      <c r="BXS151" s="309"/>
      <c r="BXT151" s="309"/>
      <c r="BXU151" s="309"/>
      <c r="BXV151" s="309"/>
      <c r="BXW151" s="309"/>
      <c r="BXX151" s="309"/>
      <c r="BXY151" s="309"/>
      <c r="BXZ151" s="309"/>
      <c r="BYA151" s="309"/>
      <c r="BYB151" s="309"/>
      <c r="BYC151" s="309"/>
      <c r="BYD151" s="309"/>
      <c r="BYE151" s="309"/>
      <c r="BYF151" s="309"/>
      <c r="BYG151" s="309"/>
      <c r="BYH151" s="309"/>
      <c r="BYI151" s="309"/>
      <c r="BYJ151" s="309"/>
      <c r="BYK151" s="309"/>
      <c r="BYL151" s="309"/>
      <c r="BYM151" s="309"/>
      <c r="BYN151" s="309"/>
      <c r="BYO151" s="309"/>
      <c r="BYP151" s="309"/>
      <c r="BYQ151" s="309"/>
      <c r="BYR151" s="309"/>
      <c r="BYS151" s="309"/>
      <c r="BYT151" s="309"/>
      <c r="BYU151" s="309"/>
      <c r="BYV151" s="309"/>
      <c r="BYW151" s="309"/>
      <c r="BYX151" s="309"/>
      <c r="BYY151" s="309"/>
      <c r="BYZ151" s="309"/>
      <c r="BZA151" s="309"/>
      <c r="BZB151" s="309"/>
      <c r="BZC151" s="309"/>
      <c r="BZD151" s="309"/>
      <c r="BZE151" s="309"/>
      <c r="BZF151" s="309"/>
      <c r="BZG151" s="309"/>
      <c r="BZH151" s="309"/>
      <c r="BZI151" s="309"/>
      <c r="BZJ151" s="309"/>
      <c r="BZK151" s="309"/>
      <c r="BZL151" s="309"/>
      <c r="BZM151" s="309"/>
      <c r="BZN151" s="309"/>
      <c r="BZO151" s="309"/>
      <c r="BZP151" s="309"/>
      <c r="BZQ151" s="309"/>
      <c r="BZR151" s="309"/>
      <c r="BZS151" s="309"/>
      <c r="BZT151" s="309"/>
      <c r="BZU151" s="309"/>
      <c r="BZV151" s="309"/>
      <c r="BZW151" s="309"/>
      <c r="BZX151" s="309"/>
      <c r="BZY151" s="309"/>
      <c r="BZZ151" s="309"/>
      <c r="CAA151" s="309"/>
      <c r="CAB151" s="309"/>
      <c r="CAC151" s="309"/>
      <c r="CAD151" s="309"/>
      <c r="CAE151" s="309"/>
      <c r="CAF151" s="309"/>
      <c r="CAG151" s="309"/>
      <c r="CAH151" s="309"/>
      <c r="CAI151" s="309"/>
      <c r="CAJ151" s="309"/>
      <c r="CAK151" s="309"/>
      <c r="CAL151" s="309"/>
      <c r="CAM151" s="309"/>
      <c r="CAN151" s="309"/>
      <c r="CAO151" s="309"/>
      <c r="CAP151" s="309"/>
      <c r="CAQ151" s="309"/>
      <c r="CAR151" s="309"/>
      <c r="CAS151" s="309"/>
      <c r="CAT151" s="309"/>
      <c r="CAU151" s="309"/>
      <c r="CAV151" s="309"/>
      <c r="CAW151" s="309"/>
      <c r="CAX151" s="309"/>
      <c r="CAY151" s="309"/>
      <c r="CAZ151" s="309"/>
      <c r="CBA151" s="309"/>
      <c r="CBB151" s="309"/>
      <c r="CBC151" s="309"/>
      <c r="CBD151" s="309"/>
      <c r="CBE151" s="309"/>
      <c r="CBF151" s="309"/>
      <c r="CBG151" s="309"/>
      <c r="CBH151" s="309"/>
      <c r="CBI151" s="309"/>
      <c r="CBJ151" s="309"/>
      <c r="CBK151" s="309"/>
      <c r="CBL151" s="309"/>
      <c r="CBM151" s="309"/>
      <c r="CBN151" s="309"/>
      <c r="CBO151" s="309"/>
      <c r="CBP151" s="309"/>
      <c r="CBQ151" s="309"/>
      <c r="CBR151" s="309"/>
      <c r="CBS151" s="309"/>
      <c r="CBT151" s="309"/>
      <c r="CBU151" s="309"/>
      <c r="CBV151" s="309"/>
      <c r="CBW151" s="309"/>
      <c r="CBX151" s="309"/>
      <c r="CBY151" s="309"/>
      <c r="CBZ151" s="309"/>
      <c r="CCA151" s="309"/>
      <c r="CCB151" s="309"/>
      <c r="CCC151" s="309"/>
      <c r="CCD151" s="309"/>
      <c r="CCE151" s="309"/>
      <c r="CCF151" s="309"/>
      <c r="CCG151" s="309"/>
      <c r="CCH151" s="309"/>
      <c r="CCI151" s="309"/>
      <c r="CCJ151" s="309"/>
      <c r="CCK151" s="309"/>
      <c r="CCL151" s="309"/>
      <c r="CCM151" s="309"/>
      <c r="CCN151" s="309"/>
      <c r="CCO151" s="309"/>
      <c r="CCP151" s="309"/>
      <c r="CCQ151" s="309"/>
      <c r="CCR151" s="309"/>
      <c r="CCS151" s="309"/>
      <c r="CCT151" s="309"/>
      <c r="CCU151" s="309"/>
      <c r="CCV151" s="309"/>
      <c r="CCW151" s="309"/>
      <c r="CCX151" s="309"/>
      <c r="CCY151" s="309"/>
      <c r="CCZ151" s="309"/>
      <c r="CDA151" s="309"/>
      <c r="CDB151" s="309"/>
      <c r="CDC151" s="309"/>
      <c r="CDD151" s="309"/>
      <c r="CDE151" s="309"/>
      <c r="CDF151" s="309"/>
      <c r="CDG151" s="309"/>
      <c r="CDH151" s="309"/>
      <c r="CDI151" s="309"/>
      <c r="CDJ151" s="309"/>
      <c r="CDK151" s="309"/>
      <c r="CDL151" s="309"/>
      <c r="CDM151" s="309"/>
      <c r="CDN151" s="309"/>
      <c r="CDO151" s="309"/>
      <c r="CDP151" s="309"/>
      <c r="CDQ151" s="309"/>
      <c r="CDR151" s="309"/>
      <c r="CDS151" s="309"/>
      <c r="CDT151" s="309"/>
      <c r="CDU151" s="309"/>
      <c r="CDV151" s="309"/>
      <c r="CDW151" s="309"/>
      <c r="CDX151" s="309"/>
      <c r="CDY151" s="309"/>
      <c r="CDZ151" s="309"/>
      <c r="CEA151" s="309"/>
      <c r="CEB151" s="309"/>
      <c r="CEC151" s="309"/>
      <c r="CED151" s="309"/>
      <c r="CEE151" s="309"/>
      <c r="CEF151" s="309"/>
      <c r="CEG151" s="309"/>
      <c r="CEH151" s="309"/>
      <c r="CEI151" s="309"/>
      <c r="CEJ151" s="309"/>
      <c r="CEK151" s="309"/>
      <c r="CEL151" s="309"/>
      <c r="CEM151" s="309"/>
      <c r="CEN151" s="309"/>
      <c r="CEO151" s="309"/>
      <c r="CEP151" s="309"/>
      <c r="CEQ151" s="309"/>
      <c r="CER151" s="309"/>
      <c r="CES151" s="309"/>
      <c r="CET151" s="309"/>
      <c r="CEU151" s="309"/>
      <c r="CEV151" s="309"/>
      <c r="CEW151" s="309"/>
      <c r="CEX151" s="309"/>
      <c r="CEY151" s="309"/>
      <c r="CEZ151" s="309"/>
      <c r="CFA151" s="309"/>
      <c r="CFB151" s="309"/>
      <c r="CFC151" s="309"/>
      <c r="CFD151" s="309"/>
      <c r="CFE151" s="309"/>
      <c r="CFF151" s="309"/>
      <c r="CFG151" s="309"/>
      <c r="CFH151" s="309"/>
      <c r="CFI151" s="309"/>
      <c r="CFJ151" s="309"/>
      <c r="CFK151" s="309"/>
      <c r="CFL151" s="309"/>
      <c r="CFM151" s="309"/>
      <c r="CFN151" s="309"/>
      <c r="CFO151" s="309"/>
      <c r="CFP151" s="309"/>
      <c r="CFQ151" s="309"/>
      <c r="CFR151" s="309"/>
      <c r="CFS151" s="309"/>
      <c r="CFT151" s="309"/>
      <c r="CFU151" s="309"/>
      <c r="CFV151" s="309"/>
      <c r="CFW151" s="309"/>
      <c r="CFX151" s="309"/>
      <c r="CFY151" s="309"/>
      <c r="CFZ151" s="309"/>
      <c r="CGA151" s="309"/>
      <c r="CGB151" s="309"/>
      <c r="CGC151" s="309"/>
      <c r="CGD151" s="309"/>
      <c r="CGE151" s="309"/>
      <c r="CGF151" s="309"/>
      <c r="CGG151" s="309"/>
      <c r="CGH151" s="309"/>
      <c r="CGI151" s="309"/>
      <c r="CGJ151" s="309"/>
      <c r="CGK151" s="309"/>
      <c r="CGL151" s="309"/>
      <c r="CGM151" s="309"/>
      <c r="CGN151" s="309"/>
      <c r="CGO151" s="309"/>
      <c r="CGP151" s="309"/>
      <c r="CGQ151" s="309"/>
      <c r="CGR151" s="309"/>
      <c r="CGS151" s="309"/>
      <c r="CGT151" s="309"/>
      <c r="CGU151" s="309"/>
      <c r="CGV151" s="309"/>
      <c r="CGW151" s="309"/>
      <c r="CGX151" s="309"/>
      <c r="CGY151" s="309"/>
      <c r="CGZ151" s="309"/>
      <c r="CHA151" s="309"/>
      <c r="CHB151" s="309"/>
      <c r="CHC151" s="309"/>
      <c r="CHD151" s="309"/>
      <c r="CHE151" s="309"/>
      <c r="CHF151" s="309"/>
      <c r="CHG151" s="309"/>
      <c r="CHH151" s="309"/>
      <c r="CHI151" s="309"/>
      <c r="CHJ151" s="309"/>
      <c r="CHK151" s="309"/>
      <c r="CHL151" s="309"/>
      <c r="CHM151" s="309"/>
      <c r="CHN151" s="309"/>
      <c r="CHO151" s="309"/>
      <c r="CHP151" s="309"/>
      <c r="CHQ151" s="309"/>
      <c r="CHR151" s="309"/>
      <c r="CHS151" s="309"/>
      <c r="CHT151" s="309"/>
      <c r="CHU151" s="309"/>
      <c r="CHV151" s="309"/>
      <c r="CHW151" s="309"/>
      <c r="CHX151" s="309"/>
      <c r="CHY151" s="309"/>
      <c r="CHZ151" s="309"/>
      <c r="CIA151" s="309"/>
      <c r="CIB151" s="309"/>
      <c r="CIC151" s="309"/>
      <c r="CID151" s="309"/>
      <c r="CIE151" s="309"/>
      <c r="CIF151" s="309"/>
      <c r="CIG151" s="309"/>
      <c r="CIH151" s="309"/>
      <c r="CII151" s="309"/>
      <c r="CIJ151" s="309"/>
      <c r="CIK151" s="309"/>
      <c r="CIL151" s="309"/>
      <c r="CIM151" s="309"/>
      <c r="CIN151" s="309"/>
      <c r="CIO151" s="309"/>
      <c r="CIP151" s="309"/>
      <c r="CIQ151" s="309"/>
      <c r="CIR151" s="309"/>
      <c r="CIS151" s="309"/>
      <c r="CIT151" s="309"/>
      <c r="CIU151" s="309"/>
      <c r="CIV151" s="309"/>
      <c r="CIW151" s="309"/>
      <c r="CIX151" s="309"/>
      <c r="CIY151" s="309"/>
      <c r="CIZ151" s="309"/>
      <c r="CJA151" s="309"/>
      <c r="CJB151" s="309"/>
      <c r="CJC151" s="309"/>
      <c r="CJD151" s="309"/>
      <c r="CJE151" s="309"/>
      <c r="CJF151" s="309"/>
      <c r="CJG151" s="309"/>
      <c r="CJH151" s="309"/>
      <c r="CJI151" s="309"/>
      <c r="CJJ151" s="309"/>
      <c r="CJK151" s="309"/>
      <c r="CJL151" s="309"/>
      <c r="CJM151" s="309"/>
      <c r="CJN151" s="309"/>
      <c r="CJO151" s="309"/>
      <c r="CJP151" s="309"/>
      <c r="CJQ151" s="309"/>
      <c r="CJR151" s="309"/>
      <c r="CJS151" s="309"/>
      <c r="CJT151" s="309"/>
      <c r="CJU151" s="309"/>
      <c r="CJV151" s="309"/>
      <c r="CJW151" s="309"/>
      <c r="CJX151" s="309"/>
      <c r="CJY151" s="309"/>
      <c r="CJZ151" s="309"/>
      <c r="CKA151" s="309"/>
      <c r="CKB151" s="309"/>
      <c r="CKC151" s="309"/>
      <c r="CKD151" s="309"/>
      <c r="CKE151" s="309"/>
      <c r="CKF151" s="309"/>
      <c r="CKG151" s="309"/>
      <c r="CKH151" s="309"/>
      <c r="CKI151" s="309"/>
      <c r="CKJ151" s="309"/>
      <c r="CKK151" s="309"/>
      <c r="CKL151" s="309"/>
      <c r="CKM151" s="309"/>
      <c r="CKN151" s="309"/>
      <c r="CKO151" s="309"/>
      <c r="CKP151" s="309"/>
      <c r="CKQ151" s="309"/>
      <c r="CKR151" s="309"/>
      <c r="CKS151" s="309"/>
      <c r="CKT151" s="309"/>
      <c r="CKU151" s="309"/>
      <c r="CKV151" s="309"/>
      <c r="CKW151" s="309"/>
      <c r="CKX151" s="309"/>
      <c r="CKY151" s="309"/>
      <c r="CKZ151" s="309"/>
      <c r="CLA151" s="309"/>
      <c r="CLB151" s="309"/>
      <c r="CLC151" s="309"/>
      <c r="CLD151" s="309"/>
      <c r="CLE151" s="309"/>
      <c r="CLF151" s="309"/>
      <c r="CLG151" s="309"/>
      <c r="CLH151" s="309"/>
      <c r="CLI151" s="309"/>
      <c r="CLJ151" s="309"/>
      <c r="CLK151" s="309"/>
      <c r="CLL151" s="309"/>
      <c r="CLM151" s="309"/>
      <c r="CLN151" s="309"/>
      <c r="CLO151" s="309"/>
      <c r="CLP151" s="309"/>
      <c r="CLQ151" s="309"/>
      <c r="CLR151" s="309"/>
      <c r="CLS151" s="309"/>
      <c r="CLT151" s="309"/>
      <c r="CLU151" s="309"/>
      <c r="CLV151" s="309"/>
      <c r="CLW151" s="309"/>
      <c r="CLX151" s="309"/>
      <c r="CLY151" s="309"/>
      <c r="CLZ151" s="309"/>
      <c r="CMA151" s="309"/>
      <c r="CMB151" s="309"/>
      <c r="CMC151" s="309"/>
      <c r="CMD151" s="309"/>
      <c r="CME151" s="309"/>
      <c r="CMF151" s="309"/>
      <c r="CMG151" s="309"/>
      <c r="CMH151" s="309"/>
      <c r="CMI151" s="309"/>
      <c r="CMJ151" s="309"/>
      <c r="CMK151" s="309"/>
      <c r="CML151" s="309"/>
      <c r="CMM151" s="309"/>
      <c r="CMN151" s="309"/>
      <c r="CMO151" s="309"/>
      <c r="CMP151" s="309"/>
      <c r="CMQ151" s="309"/>
      <c r="CMR151" s="309"/>
      <c r="CMS151" s="309"/>
      <c r="CMT151" s="309"/>
      <c r="CMU151" s="309"/>
      <c r="CMV151" s="309"/>
      <c r="CMW151" s="309"/>
      <c r="CMX151" s="309"/>
      <c r="CMY151" s="309"/>
      <c r="CMZ151" s="309"/>
      <c r="CNA151" s="309"/>
      <c r="CNB151" s="309"/>
      <c r="CNC151" s="309"/>
      <c r="CND151" s="309"/>
      <c r="CNE151" s="309"/>
      <c r="CNF151" s="309"/>
      <c r="CNG151" s="309"/>
      <c r="CNH151" s="309"/>
      <c r="CNI151" s="309"/>
      <c r="CNJ151" s="309"/>
      <c r="CNK151" s="309"/>
      <c r="CNL151" s="309"/>
      <c r="CNM151" s="309"/>
      <c r="CNN151" s="309"/>
      <c r="CNO151" s="309"/>
      <c r="CNP151" s="309"/>
      <c r="CNQ151" s="309"/>
      <c r="CNR151" s="309"/>
      <c r="CNS151" s="309"/>
      <c r="CNT151" s="309"/>
      <c r="CNU151" s="309"/>
      <c r="CNV151" s="309"/>
      <c r="CNW151" s="309"/>
      <c r="CNX151" s="309"/>
      <c r="CNY151" s="309"/>
      <c r="CNZ151" s="309"/>
      <c r="COA151" s="309"/>
      <c r="COB151" s="309"/>
      <c r="COC151" s="309"/>
      <c r="COD151" s="309"/>
      <c r="COE151" s="309"/>
      <c r="COF151" s="309"/>
      <c r="COG151" s="309"/>
      <c r="COH151" s="309"/>
      <c r="COI151" s="309"/>
      <c r="COJ151" s="309"/>
      <c r="COK151" s="309"/>
      <c r="COL151" s="309"/>
      <c r="COM151" s="309"/>
      <c r="CON151" s="309"/>
      <c r="COO151" s="309"/>
      <c r="COP151" s="309"/>
      <c r="COQ151" s="309"/>
      <c r="COR151" s="309"/>
      <c r="COS151" s="309"/>
      <c r="COT151" s="309"/>
      <c r="COU151" s="309"/>
      <c r="COV151" s="309"/>
      <c r="COW151" s="309"/>
      <c r="COX151" s="309"/>
      <c r="COY151" s="309"/>
      <c r="COZ151" s="309"/>
      <c r="CPA151" s="309"/>
      <c r="CPB151" s="309"/>
      <c r="CPC151" s="309"/>
      <c r="CPD151" s="309"/>
      <c r="CPE151" s="309"/>
      <c r="CPF151" s="309"/>
      <c r="CPG151" s="309"/>
      <c r="CPH151" s="309"/>
      <c r="CPI151" s="309"/>
      <c r="CPJ151" s="309"/>
      <c r="CPK151" s="309"/>
      <c r="CPL151" s="309"/>
      <c r="CPM151" s="309"/>
      <c r="CPN151" s="309"/>
      <c r="CPO151" s="309"/>
      <c r="CPP151" s="309"/>
      <c r="CPQ151" s="309"/>
      <c r="CPR151" s="309"/>
      <c r="CPS151" s="309"/>
      <c r="CPT151" s="309"/>
      <c r="CPU151" s="309"/>
      <c r="CPV151" s="309"/>
      <c r="CPW151" s="309"/>
      <c r="CPX151" s="309"/>
      <c r="CPY151" s="309"/>
      <c r="CPZ151" s="309"/>
      <c r="CQA151" s="309"/>
      <c r="CQB151" s="309"/>
      <c r="CQC151" s="309"/>
      <c r="CQD151" s="309"/>
      <c r="CQE151" s="309"/>
      <c r="CQF151" s="309"/>
      <c r="CQG151" s="309"/>
      <c r="CQH151" s="309"/>
      <c r="CQI151" s="309"/>
      <c r="CQJ151" s="309"/>
      <c r="CQK151" s="309"/>
      <c r="CQL151" s="309"/>
      <c r="CQM151" s="309"/>
      <c r="CQN151" s="309"/>
      <c r="CQO151" s="309"/>
      <c r="CQP151" s="309"/>
      <c r="CQQ151" s="309"/>
      <c r="CQR151" s="309"/>
      <c r="CQS151" s="309"/>
      <c r="CQT151" s="309"/>
      <c r="CQU151" s="309"/>
      <c r="CQV151" s="309"/>
      <c r="CQW151" s="309"/>
      <c r="CQX151" s="309"/>
      <c r="CQY151" s="309"/>
      <c r="CQZ151" s="309"/>
      <c r="CRA151" s="309"/>
      <c r="CRB151" s="309"/>
      <c r="CRC151" s="309"/>
      <c r="CRD151" s="309"/>
      <c r="CRE151" s="309"/>
      <c r="CRF151" s="309"/>
      <c r="CRG151" s="309"/>
      <c r="CRH151" s="309"/>
      <c r="CRI151" s="309"/>
      <c r="CRJ151" s="309"/>
      <c r="CRK151" s="309"/>
      <c r="CRL151" s="309"/>
      <c r="CRM151" s="309"/>
      <c r="CRN151" s="309"/>
      <c r="CRO151" s="309"/>
      <c r="CRP151" s="309"/>
      <c r="CRQ151" s="309"/>
      <c r="CRR151" s="309"/>
      <c r="CRS151" s="309"/>
      <c r="CRT151" s="309"/>
      <c r="CRU151" s="309"/>
      <c r="CRV151" s="309"/>
      <c r="CRW151" s="309"/>
      <c r="CRX151" s="309"/>
      <c r="CRY151" s="309"/>
      <c r="CRZ151" s="309"/>
      <c r="CSA151" s="309"/>
      <c r="CSB151" s="309"/>
      <c r="CSC151" s="309"/>
      <c r="CSD151" s="309"/>
      <c r="CSE151" s="309"/>
      <c r="CSF151" s="309"/>
      <c r="CSG151" s="309"/>
      <c r="CSH151" s="309"/>
      <c r="CSI151" s="309"/>
      <c r="CSJ151" s="309"/>
      <c r="CSK151" s="309"/>
      <c r="CSL151" s="309"/>
      <c r="CSM151" s="309"/>
      <c r="CSN151" s="309"/>
      <c r="CSO151" s="309"/>
      <c r="CSP151" s="309"/>
      <c r="CSQ151" s="309"/>
      <c r="CSR151" s="309"/>
      <c r="CSS151" s="309"/>
      <c r="CST151" s="309"/>
      <c r="CSU151" s="309"/>
      <c r="CSV151" s="309"/>
      <c r="CSW151" s="309"/>
      <c r="CSX151" s="309"/>
      <c r="CSY151" s="309"/>
      <c r="CSZ151" s="309"/>
      <c r="CTA151" s="309"/>
      <c r="CTB151" s="309"/>
      <c r="CTC151" s="309"/>
      <c r="CTD151" s="309"/>
      <c r="CTE151" s="309"/>
      <c r="CTF151" s="309"/>
      <c r="CTG151" s="309"/>
      <c r="CTH151" s="309"/>
      <c r="CTI151" s="309"/>
      <c r="CTJ151" s="309"/>
      <c r="CTK151" s="309"/>
      <c r="CTL151" s="309"/>
      <c r="CTM151" s="309"/>
      <c r="CTN151" s="309"/>
      <c r="CTO151" s="309"/>
      <c r="CTP151" s="309"/>
      <c r="CTQ151" s="309"/>
      <c r="CTR151" s="309"/>
      <c r="CTS151" s="309"/>
      <c r="CTT151" s="309"/>
      <c r="CTU151" s="309"/>
      <c r="CTV151" s="309"/>
      <c r="CTW151" s="309"/>
      <c r="CTX151" s="309"/>
      <c r="CTY151" s="309"/>
      <c r="CTZ151" s="309"/>
      <c r="CUA151" s="309"/>
      <c r="CUB151" s="309"/>
      <c r="CUC151" s="309"/>
      <c r="CUD151" s="309"/>
      <c r="CUE151" s="309"/>
      <c r="CUF151" s="309"/>
      <c r="CUG151" s="309"/>
      <c r="CUH151" s="309"/>
      <c r="CUI151" s="309"/>
      <c r="CUJ151" s="309"/>
      <c r="CUK151" s="309"/>
      <c r="CUL151" s="309"/>
      <c r="CUM151" s="309"/>
      <c r="CUN151" s="309"/>
      <c r="CUO151" s="309"/>
      <c r="CUP151" s="309"/>
      <c r="CUQ151" s="309"/>
      <c r="CUR151" s="309"/>
      <c r="CUS151" s="309"/>
      <c r="CUT151" s="309"/>
      <c r="CUU151" s="309"/>
      <c r="CUV151" s="309"/>
      <c r="CUW151" s="309"/>
      <c r="CUX151" s="309"/>
      <c r="CUY151" s="309"/>
      <c r="CUZ151" s="309"/>
      <c r="CVA151" s="309"/>
      <c r="CVB151" s="309"/>
      <c r="CVC151" s="309"/>
      <c r="CVD151" s="309"/>
      <c r="CVE151" s="309"/>
      <c r="CVF151" s="309"/>
      <c r="CVG151" s="309"/>
      <c r="CVH151" s="309"/>
      <c r="CVI151" s="309"/>
      <c r="CVJ151" s="309"/>
      <c r="CVK151" s="309"/>
      <c r="CVL151" s="309"/>
      <c r="CVM151" s="309"/>
      <c r="CVN151" s="309"/>
      <c r="CVO151" s="309"/>
      <c r="CVP151" s="309"/>
      <c r="CVQ151" s="309"/>
      <c r="CVR151" s="309"/>
      <c r="CVS151" s="309"/>
      <c r="CVT151" s="309"/>
      <c r="CVU151" s="309"/>
      <c r="CVV151" s="309"/>
      <c r="CVW151" s="309"/>
      <c r="CVX151" s="309"/>
      <c r="CVY151" s="309"/>
      <c r="CVZ151" s="309"/>
      <c r="CWA151" s="309"/>
      <c r="CWB151" s="309"/>
      <c r="CWC151" s="309"/>
      <c r="CWD151" s="309"/>
      <c r="CWE151" s="309"/>
      <c r="CWF151" s="309"/>
      <c r="CWG151" s="309"/>
      <c r="CWH151" s="309"/>
      <c r="CWI151" s="309"/>
      <c r="CWJ151" s="309"/>
      <c r="CWK151" s="309"/>
      <c r="CWL151" s="309"/>
      <c r="CWM151" s="309"/>
      <c r="CWN151" s="309"/>
      <c r="CWO151" s="309"/>
      <c r="CWP151" s="309"/>
      <c r="CWQ151" s="309"/>
      <c r="CWR151" s="309"/>
      <c r="CWS151" s="309"/>
      <c r="CWT151" s="309"/>
      <c r="CWU151" s="309"/>
      <c r="CWV151" s="309"/>
      <c r="CWW151" s="309"/>
      <c r="CWX151" s="309"/>
      <c r="CWY151" s="309"/>
      <c r="CWZ151" s="309"/>
      <c r="CXA151" s="309"/>
      <c r="CXB151" s="309"/>
      <c r="CXC151" s="309"/>
      <c r="CXD151" s="309"/>
      <c r="CXE151" s="309"/>
      <c r="CXF151" s="309"/>
      <c r="CXG151" s="309"/>
      <c r="CXH151" s="309"/>
      <c r="CXI151" s="309"/>
      <c r="CXJ151" s="309"/>
      <c r="CXK151" s="309"/>
      <c r="CXL151" s="309"/>
      <c r="CXM151" s="309"/>
      <c r="CXN151" s="309"/>
      <c r="CXO151" s="309"/>
      <c r="CXP151" s="309"/>
      <c r="CXQ151" s="309"/>
      <c r="CXR151" s="309"/>
      <c r="CXS151" s="309"/>
      <c r="CXT151" s="309"/>
      <c r="CXU151" s="309"/>
      <c r="CXV151" s="309"/>
      <c r="CXW151" s="309"/>
      <c r="CXX151" s="309"/>
      <c r="CXY151" s="309"/>
      <c r="CXZ151" s="309"/>
      <c r="CYA151" s="309"/>
      <c r="CYB151" s="309"/>
      <c r="CYC151" s="309"/>
      <c r="CYD151" s="309"/>
      <c r="CYE151" s="309"/>
      <c r="CYF151" s="309"/>
      <c r="CYG151" s="309"/>
      <c r="CYH151" s="309"/>
      <c r="CYI151" s="309"/>
      <c r="CYJ151" s="309"/>
      <c r="CYK151" s="309"/>
      <c r="CYL151" s="309"/>
      <c r="CYM151" s="309"/>
      <c r="CYN151" s="309"/>
      <c r="CYO151" s="309"/>
      <c r="CYP151" s="309"/>
      <c r="CYQ151" s="309"/>
      <c r="CYR151" s="309"/>
      <c r="CYS151" s="309"/>
      <c r="CYT151" s="309"/>
      <c r="CYU151" s="309"/>
      <c r="CYV151" s="309"/>
      <c r="CYW151" s="309"/>
      <c r="CYX151" s="309"/>
      <c r="CYY151" s="309"/>
      <c r="CYZ151" s="309"/>
      <c r="CZA151" s="309"/>
      <c r="CZB151" s="309"/>
      <c r="CZC151" s="309"/>
      <c r="CZD151" s="309"/>
      <c r="CZE151" s="309"/>
      <c r="CZF151" s="309"/>
      <c r="CZG151" s="309"/>
      <c r="CZH151" s="309"/>
      <c r="CZI151" s="309"/>
      <c r="CZJ151" s="309"/>
      <c r="CZK151" s="309"/>
      <c r="CZL151" s="309"/>
      <c r="CZM151" s="309"/>
      <c r="CZN151" s="309"/>
      <c r="CZO151" s="309"/>
      <c r="CZP151" s="309"/>
      <c r="CZQ151" s="309"/>
      <c r="CZR151" s="309"/>
      <c r="CZS151" s="309"/>
      <c r="CZT151" s="309"/>
      <c r="CZU151" s="309"/>
      <c r="CZV151" s="309"/>
      <c r="CZW151" s="309"/>
      <c r="CZX151" s="309"/>
      <c r="CZY151" s="309"/>
      <c r="CZZ151" s="309"/>
      <c r="DAA151" s="309"/>
      <c r="DAB151" s="309"/>
      <c r="DAC151" s="309"/>
      <c r="DAD151" s="309"/>
      <c r="DAE151" s="309"/>
      <c r="DAF151" s="309"/>
      <c r="DAG151" s="309"/>
      <c r="DAH151" s="309"/>
      <c r="DAI151" s="309"/>
      <c r="DAJ151" s="309"/>
      <c r="DAK151" s="309"/>
      <c r="DAL151" s="309"/>
      <c r="DAM151" s="309"/>
      <c r="DAN151" s="309"/>
      <c r="DAO151" s="309"/>
      <c r="DAP151" s="309"/>
      <c r="DAQ151" s="309"/>
      <c r="DAR151" s="309"/>
      <c r="DAS151" s="309"/>
      <c r="DAT151" s="309"/>
      <c r="DAU151" s="309"/>
      <c r="DAV151" s="309"/>
      <c r="DAW151" s="309"/>
      <c r="DAX151" s="309"/>
      <c r="DAY151" s="309"/>
      <c r="DAZ151" s="309"/>
      <c r="DBA151" s="309"/>
      <c r="DBB151" s="309"/>
      <c r="DBC151" s="309"/>
      <c r="DBD151" s="309"/>
      <c r="DBE151" s="309"/>
      <c r="DBF151" s="309"/>
      <c r="DBG151" s="309"/>
      <c r="DBH151" s="309"/>
      <c r="DBI151" s="309"/>
      <c r="DBJ151" s="309"/>
      <c r="DBK151" s="309"/>
      <c r="DBL151" s="309"/>
      <c r="DBM151" s="309"/>
      <c r="DBN151" s="309"/>
      <c r="DBO151" s="309"/>
      <c r="DBP151" s="309"/>
      <c r="DBQ151" s="309"/>
      <c r="DBR151" s="309"/>
      <c r="DBS151" s="309"/>
      <c r="DBT151" s="309"/>
      <c r="DBU151" s="309"/>
      <c r="DBV151" s="309"/>
      <c r="DBW151" s="309"/>
      <c r="DBX151" s="309"/>
      <c r="DBY151" s="309"/>
      <c r="DBZ151" s="309"/>
      <c r="DCA151" s="309"/>
      <c r="DCB151" s="309"/>
      <c r="DCC151" s="309"/>
      <c r="DCD151" s="309"/>
      <c r="DCE151" s="309"/>
      <c r="DCF151" s="309"/>
      <c r="DCG151" s="309"/>
      <c r="DCH151" s="309"/>
      <c r="DCI151" s="309"/>
      <c r="DCJ151" s="309"/>
      <c r="DCK151" s="309"/>
      <c r="DCL151" s="309"/>
      <c r="DCM151" s="309"/>
      <c r="DCN151" s="309"/>
      <c r="DCO151" s="309"/>
      <c r="DCP151" s="309"/>
      <c r="DCQ151" s="309"/>
      <c r="DCR151" s="309"/>
      <c r="DCS151" s="309"/>
      <c r="DCT151" s="309"/>
      <c r="DCU151" s="309"/>
      <c r="DCV151" s="309"/>
      <c r="DCW151" s="309"/>
      <c r="DCX151" s="309"/>
      <c r="DCY151" s="309"/>
      <c r="DCZ151" s="309"/>
      <c r="DDA151" s="309"/>
      <c r="DDB151" s="309"/>
      <c r="DDC151" s="309"/>
      <c r="DDD151" s="309"/>
      <c r="DDE151" s="309"/>
      <c r="DDF151" s="309"/>
      <c r="DDG151" s="309"/>
      <c r="DDH151" s="309"/>
      <c r="DDI151" s="309"/>
      <c r="DDJ151" s="309"/>
      <c r="DDK151" s="309"/>
      <c r="DDL151" s="309"/>
      <c r="DDM151" s="309"/>
      <c r="DDN151" s="309"/>
      <c r="DDO151" s="309"/>
      <c r="DDP151" s="309"/>
      <c r="DDQ151" s="309"/>
      <c r="DDR151" s="309"/>
      <c r="DDS151" s="309"/>
      <c r="DDT151" s="309"/>
      <c r="DDU151" s="309"/>
      <c r="DDV151" s="309"/>
      <c r="DDW151" s="309"/>
      <c r="DDX151" s="309"/>
      <c r="DDY151" s="309"/>
      <c r="DDZ151" s="309"/>
      <c r="DEA151" s="309"/>
      <c r="DEB151" s="309"/>
      <c r="DEC151" s="309"/>
      <c r="DED151" s="309"/>
      <c r="DEE151" s="309"/>
      <c r="DEF151" s="309"/>
      <c r="DEG151" s="309"/>
      <c r="DEH151" s="309"/>
      <c r="DEI151" s="309"/>
      <c r="DEJ151" s="309"/>
      <c r="DEK151" s="309"/>
      <c r="DEL151" s="309"/>
      <c r="DEM151" s="309"/>
      <c r="DEN151" s="309"/>
      <c r="DEO151" s="309"/>
      <c r="DEP151" s="309"/>
      <c r="DEQ151" s="309"/>
      <c r="DER151" s="309"/>
      <c r="DES151" s="309"/>
      <c r="DET151" s="309"/>
      <c r="DEU151" s="309"/>
      <c r="DEV151" s="309"/>
      <c r="DEW151" s="309"/>
      <c r="DEX151" s="309"/>
      <c r="DEY151" s="309"/>
      <c r="DEZ151" s="309"/>
      <c r="DFA151" s="309"/>
      <c r="DFB151" s="309"/>
      <c r="DFC151" s="309"/>
      <c r="DFD151" s="309"/>
      <c r="DFE151" s="309"/>
      <c r="DFF151" s="309"/>
      <c r="DFG151" s="309"/>
      <c r="DFH151" s="309"/>
      <c r="DFI151" s="309"/>
      <c r="DFJ151" s="309"/>
      <c r="DFK151" s="309"/>
      <c r="DFL151" s="309"/>
      <c r="DFM151" s="309"/>
      <c r="DFN151" s="309"/>
      <c r="DFO151" s="309"/>
      <c r="DFP151" s="309"/>
      <c r="DFQ151" s="309"/>
      <c r="DFR151" s="309"/>
      <c r="DFS151" s="309"/>
      <c r="DFT151" s="309"/>
      <c r="DFU151" s="309"/>
      <c r="DFV151" s="309"/>
      <c r="DFW151" s="309"/>
      <c r="DFX151" s="309"/>
      <c r="DFY151" s="309"/>
      <c r="DFZ151" s="309"/>
      <c r="DGA151" s="309"/>
      <c r="DGB151" s="309"/>
      <c r="DGC151" s="309"/>
      <c r="DGD151" s="309"/>
      <c r="DGE151" s="309"/>
      <c r="DGF151" s="309"/>
      <c r="DGG151" s="309"/>
      <c r="DGH151" s="309"/>
      <c r="DGI151" s="309"/>
      <c r="DGJ151" s="309"/>
      <c r="DGK151" s="309"/>
      <c r="DGL151" s="309"/>
      <c r="DGM151" s="309"/>
      <c r="DGN151" s="309"/>
      <c r="DGO151" s="309"/>
      <c r="DGP151" s="309"/>
      <c r="DGQ151" s="309"/>
      <c r="DGR151" s="309"/>
      <c r="DGS151" s="309"/>
      <c r="DGT151" s="309"/>
      <c r="DGU151" s="309"/>
      <c r="DGV151" s="309"/>
      <c r="DGW151" s="309"/>
      <c r="DGX151" s="309"/>
      <c r="DGY151" s="309"/>
      <c r="DGZ151" s="309"/>
      <c r="DHA151" s="309"/>
      <c r="DHB151" s="309"/>
      <c r="DHC151" s="309"/>
      <c r="DHD151" s="309"/>
      <c r="DHE151" s="309"/>
      <c r="DHF151" s="309"/>
      <c r="DHG151" s="309"/>
      <c r="DHH151" s="309"/>
      <c r="DHI151" s="309"/>
      <c r="DHJ151" s="309"/>
      <c r="DHK151" s="309"/>
      <c r="DHL151" s="309"/>
      <c r="DHM151" s="309"/>
      <c r="DHN151" s="309"/>
      <c r="DHO151" s="309"/>
      <c r="DHP151" s="309"/>
      <c r="DHQ151" s="309"/>
      <c r="DHR151" s="309"/>
      <c r="DHS151" s="309"/>
      <c r="DHT151" s="309"/>
      <c r="DHU151" s="309"/>
      <c r="DHV151" s="309"/>
      <c r="DHW151" s="309"/>
      <c r="DHX151" s="309"/>
      <c r="DHY151" s="309"/>
      <c r="DHZ151" s="309"/>
      <c r="DIA151" s="309"/>
      <c r="DIB151" s="309"/>
      <c r="DIC151" s="309"/>
      <c r="DID151" s="309"/>
      <c r="DIE151" s="309"/>
      <c r="DIF151" s="309"/>
      <c r="DIG151" s="309"/>
      <c r="DIH151" s="309"/>
      <c r="DII151" s="309"/>
      <c r="DIJ151" s="309"/>
      <c r="DIK151" s="309"/>
      <c r="DIL151" s="309"/>
      <c r="DIM151" s="309"/>
      <c r="DIN151" s="309"/>
      <c r="DIO151" s="309"/>
      <c r="DIP151" s="309"/>
      <c r="DIQ151" s="309"/>
      <c r="DIR151" s="309"/>
      <c r="DIS151" s="309"/>
      <c r="DIT151" s="309"/>
      <c r="DIU151" s="309"/>
      <c r="DIV151" s="309"/>
      <c r="DIW151" s="309"/>
      <c r="DIX151" s="309"/>
      <c r="DIY151" s="309"/>
      <c r="DIZ151" s="309"/>
      <c r="DJA151" s="309"/>
      <c r="DJB151" s="309"/>
      <c r="DJC151" s="309"/>
      <c r="DJD151" s="309"/>
      <c r="DJE151" s="309"/>
      <c r="DJF151" s="309"/>
      <c r="DJG151" s="309"/>
      <c r="DJH151" s="309"/>
      <c r="DJI151" s="309"/>
      <c r="DJJ151" s="309"/>
      <c r="DJK151" s="309"/>
      <c r="DJL151" s="309"/>
      <c r="DJM151" s="309"/>
      <c r="DJN151" s="309"/>
      <c r="DJO151" s="309"/>
      <c r="DJP151" s="309"/>
      <c r="DJQ151" s="309"/>
      <c r="DJR151" s="309"/>
      <c r="DJS151" s="309"/>
      <c r="DJT151" s="309"/>
      <c r="DJU151" s="309"/>
      <c r="DJV151" s="309"/>
      <c r="DJW151" s="309"/>
      <c r="DJX151" s="309"/>
      <c r="DJY151" s="309"/>
      <c r="DJZ151" s="309"/>
      <c r="DKA151" s="309"/>
      <c r="DKB151" s="309"/>
      <c r="DKC151" s="309"/>
      <c r="DKD151" s="309"/>
      <c r="DKE151" s="309"/>
      <c r="DKF151" s="309"/>
      <c r="DKG151" s="309"/>
      <c r="DKH151" s="309"/>
      <c r="DKI151" s="309"/>
      <c r="DKJ151" s="309"/>
      <c r="DKK151" s="309"/>
      <c r="DKL151" s="309"/>
      <c r="DKM151" s="309"/>
      <c r="DKN151" s="309"/>
      <c r="DKO151" s="309"/>
      <c r="DKP151" s="309"/>
      <c r="DKQ151" s="309"/>
      <c r="DKR151" s="309"/>
      <c r="DKS151" s="309"/>
      <c r="DKT151" s="309"/>
      <c r="DKU151" s="309"/>
      <c r="DKV151" s="309"/>
      <c r="DKW151" s="309"/>
      <c r="DKX151" s="309"/>
      <c r="DKY151" s="309"/>
      <c r="DKZ151" s="309"/>
      <c r="DLA151" s="309"/>
      <c r="DLB151" s="309"/>
      <c r="DLC151" s="309"/>
      <c r="DLD151" s="309"/>
      <c r="DLE151" s="309"/>
      <c r="DLF151" s="309"/>
      <c r="DLG151" s="309"/>
      <c r="DLH151" s="309"/>
      <c r="DLI151" s="309"/>
      <c r="DLJ151" s="309"/>
      <c r="DLK151" s="309"/>
      <c r="DLL151" s="309"/>
      <c r="DLM151" s="309"/>
      <c r="DLN151" s="309"/>
      <c r="DLO151" s="309"/>
      <c r="DLP151" s="309"/>
      <c r="DLQ151" s="309"/>
      <c r="DLR151" s="309"/>
      <c r="DLS151" s="309"/>
      <c r="DLT151" s="309"/>
      <c r="DLU151" s="309"/>
      <c r="DLV151" s="309"/>
      <c r="DLW151" s="309"/>
      <c r="DLX151" s="309"/>
      <c r="DLY151" s="309"/>
      <c r="DLZ151" s="309"/>
      <c r="DMA151" s="309"/>
      <c r="DMB151" s="309"/>
      <c r="DMC151" s="309"/>
      <c r="DMD151" s="309"/>
      <c r="DME151" s="309"/>
      <c r="DMF151" s="309"/>
      <c r="DMG151" s="309"/>
      <c r="DMH151" s="309"/>
      <c r="DMI151" s="309"/>
      <c r="DMJ151" s="309"/>
      <c r="DMK151" s="309"/>
      <c r="DML151" s="309"/>
      <c r="DMM151" s="309"/>
      <c r="DMN151" s="309"/>
      <c r="DMO151" s="309"/>
      <c r="DMP151" s="309"/>
      <c r="DMQ151" s="309"/>
      <c r="DMR151" s="309"/>
      <c r="DMS151" s="309"/>
      <c r="DMT151" s="309"/>
      <c r="DMU151" s="309"/>
      <c r="DMV151" s="309"/>
      <c r="DMW151" s="309"/>
      <c r="DMX151" s="309"/>
      <c r="DMY151" s="309"/>
      <c r="DMZ151" s="309"/>
      <c r="DNA151" s="309"/>
      <c r="DNB151" s="309"/>
      <c r="DNC151" s="309"/>
      <c r="DND151" s="309"/>
      <c r="DNE151" s="309"/>
      <c r="DNF151" s="309"/>
      <c r="DNG151" s="309"/>
      <c r="DNH151" s="309"/>
      <c r="DNI151" s="309"/>
      <c r="DNJ151" s="309"/>
      <c r="DNK151" s="309"/>
      <c r="DNL151" s="309"/>
      <c r="DNM151" s="309"/>
      <c r="DNN151" s="309"/>
      <c r="DNO151" s="309"/>
      <c r="DNP151" s="309"/>
      <c r="DNQ151" s="309"/>
      <c r="DNR151" s="309"/>
      <c r="DNS151" s="309"/>
      <c r="DNT151" s="309"/>
      <c r="DNU151" s="309"/>
      <c r="DNV151" s="309"/>
      <c r="DNW151" s="309"/>
      <c r="DNX151" s="309"/>
      <c r="DNY151" s="309"/>
      <c r="DNZ151" s="309"/>
      <c r="DOA151" s="309"/>
      <c r="DOB151" s="309"/>
      <c r="DOC151" s="309"/>
      <c r="DOD151" s="309"/>
      <c r="DOE151" s="309"/>
      <c r="DOF151" s="309"/>
      <c r="DOG151" s="309"/>
      <c r="DOH151" s="309"/>
      <c r="DOI151" s="309"/>
      <c r="DOJ151" s="309"/>
      <c r="DOK151" s="309"/>
      <c r="DOL151" s="309"/>
      <c r="DOM151" s="309"/>
      <c r="DON151" s="309"/>
      <c r="DOO151" s="309"/>
      <c r="DOP151" s="309"/>
      <c r="DOQ151" s="309"/>
      <c r="DOR151" s="309"/>
      <c r="DOS151" s="309"/>
      <c r="DOT151" s="309"/>
      <c r="DOU151" s="309"/>
      <c r="DOV151" s="309"/>
      <c r="DOW151" s="309"/>
      <c r="DOX151" s="309"/>
      <c r="DOY151" s="309"/>
      <c r="DOZ151" s="309"/>
      <c r="DPA151" s="309"/>
      <c r="DPB151" s="309"/>
      <c r="DPC151" s="309"/>
      <c r="DPD151" s="309"/>
      <c r="DPE151" s="309"/>
      <c r="DPF151" s="309"/>
      <c r="DPG151" s="309"/>
      <c r="DPH151" s="309"/>
      <c r="DPI151" s="309"/>
      <c r="DPJ151" s="309"/>
      <c r="DPK151" s="309"/>
      <c r="DPL151" s="309"/>
      <c r="DPM151" s="309"/>
      <c r="DPN151" s="309"/>
      <c r="DPO151" s="309"/>
      <c r="DPP151" s="309"/>
      <c r="DPQ151" s="309"/>
      <c r="DPR151" s="309"/>
      <c r="DPS151" s="309"/>
      <c r="DPT151" s="309"/>
      <c r="DPU151" s="309"/>
      <c r="DPV151" s="309"/>
      <c r="DPW151" s="309"/>
      <c r="DPX151" s="309"/>
      <c r="DPY151" s="309"/>
      <c r="DPZ151" s="309"/>
      <c r="DQA151" s="309"/>
      <c r="DQB151" s="309"/>
      <c r="DQC151" s="309"/>
      <c r="DQD151" s="309"/>
      <c r="DQE151" s="309"/>
      <c r="DQF151" s="309"/>
      <c r="DQG151" s="309"/>
      <c r="DQH151" s="309"/>
      <c r="DQI151" s="309"/>
      <c r="DQJ151" s="309"/>
      <c r="DQK151" s="309"/>
      <c r="DQL151" s="309"/>
      <c r="DQM151" s="309"/>
      <c r="DQN151" s="309"/>
      <c r="DQO151" s="309"/>
      <c r="DQP151" s="309"/>
      <c r="DQQ151" s="309"/>
      <c r="DQR151" s="309"/>
      <c r="DQS151" s="309"/>
      <c r="DQT151" s="309"/>
      <c r="DQU151" s="309"/>
      <c r="DQV151" s="309"/>
      <c r="DQW151" s="309"/>
      <c r="DQX151" s="309"/>
      <c r="DQY151" s="309"/>
      <c r="DQZ151" s="309"/>
      <c r="DRA151" s="309"/>
      <c r="DRB151" s="309"/>
      <c r="DRC151" s="309"/>
      <c r="DRD151" s="309"/>
      <c r="DRE151" s="309"/>
      <c r="DRF151" s="309"/>
      <c r="DRG151" s="309"/>
      <c r="DRH151" s="309"/>
      <c r="DRI151" s="309"/>
      <c r="DRJ151" s="309"/>
      <c r="DRK151" s="309"/>
      <c r="DRL151" s="309"/>
      <c r="DRM151" s="309"/>
      <c r="DRN151" s="309"/>
      <c r="DRO151" s="309"/>
      <c r="DRP151" s="309"/>
      <c r="DRQ151" s="309"/>
      <c r="DRR151" s="309"/>
      <c r="DRS151" s="309"/>
      <c r="DRT151" s="309"/>
      <c r="DRU151" s="309"/>
      <c r="DRV151" s="309"/>
      <c r="DRW151" s="309"/>
      <c r="DRX151" s="309"/>
      <c r="DRY151" s="309"/>
      <c r="DRZ151" s="309"/>
      <c r="DSA151" s="309"/>
      <c r="DSB151" s="309"/>
      <c r="DSC151" s="309"/>
      <c r="DSD151" s="309"/>
      <c r="DSE151" s="309"/>
      <c r="DSF151" s="309"/>
      <c r="DSG151" s="309"/>
      <c r="DSH151" s="309"/>
      <c r="DSI151" s="309"/>
      <c r="DSJ151" s="309"/>
      <c r="DSK151" s="309"/>
      <c r="DSL151" s="309"/>
      <c r="DSM151" s="309"/>
      <c r="DSN151" s="309"/>
      <c r="DSO151" s="309"/>
      <c r="DSP151" s="309"/>
      <c r="DSQ151" s="309"/>
      <c r="DSR151" s="309"/>
      <c r="DSS151" s="309"/>
      <c r="DST151" s="309"/>
      <c r="DSU151" s="309"/>
      <c r="DSV151" s="309"/>
      <c r="DSW151" s="309"/>
      <c r="DSX151" s="309"/>
      <c r="DSY151" s="309"/>
      <c r="DSZ151" s="309"/>
      <c r="DTA151" s="309"/>
      <c r="DTB151" s="309"/>
      <c r="DTC151" s="309"/>
      <c r="DTD151" s="309"/>
      <c r="DTE151" s="309"/>
      <c r="DTF151" s="309"/>
      <c r="DTG151" s="309"/>
      <c r="DTH151" s="309"/>
      <c r="DTI151" s="309"/>
      <c r="DTJ151" s="309"/>
      <c r="DTK151" s="309"/>
      <c r="DTL151" s="309"/>
      <c r="DTM151" s="309"/>
      <c r="DTN151" s="309"/>
      <c r="DTO151" s="309"/>
      <c r="DTP151" s="309"/>
      <c r="DTQ151" s="309"/>
      <c r="DTR151" s="309"/>
      <c r="DTS151" s="309"/>
      <c r="DTT151" s="309"/>
      <c r="DTU151" s="309"/>
      <c r="DTV151" s="309"/>
      <c r="DTW151" s="309"/>
      <c r="DTX151" s="309"/>
      <c r="DTY151" s="309"/>
      <c r="DTZ151" s="309"/>
      <c r="DUA151" s="309"/>
      <c r="DUB151" s="309"/>
      <c r="DUC151" s="309"/>
      <c r="DUD151" s="309"/>
      <c r="DUE151" s="309"/>
      <c r="DUF151" s="309"/>
      <c r="DUG151" s="309"/>
      <c r="DUH151" s="309"/>
      <c r="DUI151" s="309"/>
      <c r="DUJ151" s="309"/>
      <c r="DUK151" s="309"/>
      <c r="DUL151" s="309"/>
      <c r="DUM151" s="309"/>
      <c r="DUN151" s="309"/>
      <c r="DUO151" s="309"/>
      <c r="DUP151" s="309"/>
      <c r="DUQ151" s="309"/>
      <c r="DUR151" s="309"/>
      <c r="DUS151" s="309"/>
      <c r="DUT151" s="309"/>
      <c r="DUU151" s="309"/>
      <c r="DUV151" s="309"/>
      <c r="DUW151" s="309"/>
      <c r="DUX151" s="309"/>
      <c r="DUY151" s="309"/>
      <c r="DUZ151" s="309"/>
      <c r="DVA151" s="309"/>
      <c r="DVB151" s="309"/>
      <c r="DVC151" s="309"/>
      <c r="DVD151" s="309"/>
      <c r="DVE151" s="309"/>
      <c r="DVF151" s="309"/>
      <c r="DVG151" s="309"/>
      <c r="DVH151" s="309"/>
      <c r="DVI151" s="309"/>
      <c r="DVJ151" s="309"/>
      <c r="DVK151" s="309"/>
      <c r="DVL151" s="309"/>
      <c r="DVM151" s="309"/>
      <c r="DVN151" s="309"/>
      <c r="DVO151" s="309"/>
      <c r="DVP151" s="309"/>
      <c r="DVQ151" s="309"/>
      <c r="DVR151" s="309"/>
      <c r="DVS151" s="309"/>
      <c r="DVT151" s="309"/>
      <c r="DVU151" s="309"/>
      <c r="DVV151" s="309"/>
      <c r="DVW151" s="309"/>
      <c r="DVX151" s="309"/>
      <c r="DVY151" s="309"/>
      <c r="DVZ151" s="309"/>
      <c r="DWA151" s="309"/>
      <c r="DWB151" s="309"/>
      <c r="DWC151" s="309"/>
      <c r="DWD151" s="309"/>
      <c r="DWE151" s="309"/>
      <c r="DWF151" s="309"/>
      <c r="DWG151" s="309"/>
      <c r="DWH151" s="309"/>
      <c r="DWI151" s="309"/>
      <c r="DWJ151" s="309"/>
      <c r="DWK151" s="309"/>
      <c r="DWL151" s="309"/>
      <c r="DWM151" s="309"/>
      <c r="DWN151" s="309"/>
      <c r="DWO151" s="309"/>
      <c r="DWP151" s="309"/>
      <c r="DWQ151" s="309"/>
      <c r="DWR151" s="309"/>
      <c r="DWS151" s="309"/>
      <c r="DWT151" s="309"/>
      <c r="DWU151" s="309"/>
      <c r="DWV151" s="309"/>
      <c r="DWW151" s="309"/>
      <c r="DWX151" s="309"/>
      <c r="DWY151" s="309"/>
      <c r="DWZ151" s="309"/>
      <c r="DXA151" s="309"/>
      <c r="DXB151" s="309"/>
      <c r="DXC151" s="309"/>
      <c r="DXD151" s="309"/>
      <c r="DXE151" s="309"/>
      <c r="DXF151" s="309"/>
      <c r="DXG151" s="309"/>
      <c r="DXH151" s="309"/>
      <c r="DXI151" s="309"/>
      <c r="DXJ151" s="309"/>
      <c r="DXK151" s="309"/>
      <c r="DXL151" s="309"/>
      <c r="DXM151" s="309"/>
      <c r="DXN151" s="309"/>
      <c r="DXO151" s="309"/>
      <c r="DXP151" s="309"/>
      <c r="DXQ151" s="309"/>
      <c r="DXR151" s="309"/>
      <c r="DXS151" s="309"/>
      <c r="DXT151" s="309"/>
      <c r="DXU151" s="309"/>
      <c r="DXV151" s="309"/>
      <c r="DXW151" s="309"/>
      <c r="DXX151" s="309"/>
      <c r="DXY151" s="309"/>
      <c r="DXZ151" s="309"/>
      <c r="DYA151" s="309"/>
      <c r="DYB151" s="309"/>
      <c r="DYC151" s="309"/>
      <c r="DYD151" s="309"/>
      <c r="DYE151" s="309"/>
      <c r="DYF151" s="309"/>
      <c r="DYG151" s="309"/>
      <c r="DYH151" s="309"/>
      <c r="DYI151" s="309"/>
      <c r="DYJ151" s="309"/>
      <c r="DYK151" s="309"/>
      <c r="DYL151" s="309"/>
      <c r="DYM151" s="309"/>
      <c r="DYN151" s="309"/>
      <c r="DYO151" s="309"/>
      <c r="DYP151" s="309"/>
      <c r="DYQ151" s="309"/>
      <c r="DYR151" s="309"/>
      <c r="DYS151" s="309"/>
      <c r="DYT151" s="309"/>
      <c r="DYU151" s="309"/>
      <c r="DYV151" s="309"/>
      <c r="DYW151" s="309"/>
      <c r="DYX151" s="309"/>
      <c r="DYY151" s="309"/>
      <c r="DYZ151" s="309"/>
      <c r="DZA151" s="309"/>
      <c r="DZB151" s="309"/>
      <c r="DZC151" s="309"/>
      <c r="DZD151" s="309"/>
      <c r="DZE151" s="309"/>
      <c r="DZF151" s="309"/>
      <c r="DZG151" s="309"/>
      <c r="DZH151" s="309"/>
      <c r="DZI151" s="309"/>
      <c r="DZJ151" s="309"/>
      <c r="DZK151" s="309"/>
      <c r="DZL151" s="309"/>
      <c r="DZM151" s="309"/>
      <c r="DZN151" s="309"/>
      <c r="DZO151" s="309"/>
      <c r="DZP151" s="309"/>
      <c r="DZQ151" s="309"/>
      <c r="DZR151" s="309"/>
      <c r="DZS151" s="309"/>
      <c r="DZT151" s="309"/>
      <c r="DZU151" s="309"/>
      <c r="DZV151" s="309"/>
      <c r="DZW151" s="309"/>
      <c r="DZX151" s="309"/>
      <c r="DZY151" s="309"/>
      <c r="DZZ151" s="309"/>
      <c r="EAA151" s="309"/>
      <c r="EAB151" s="309"/>
      <c r="EAC151" s="309"/>
      <c r="EAD151" s="309"/>
      <c r="EAE151" s="309"/>
      <c r="EAF151" s="309"/>
      <c r="EAG151" s="309"/>
      <c r="EAH151" s="309"/>
      <c r="EAI151" s="309"/>
      <c r="EAJ151" s="309"/>
      <c r="EAK151" s="309"/>
      <c r="EAL151" s="309"/>
      <c r="EAM151" s="309"/>
      <c r="EAN151" s="309"/>
      <c r="EAO151" s="309"/>
      <c r="EAP151" s="309"/>
      <c r="EAQ151" s="309"/>
      <c r="EAR151" s="309"/>
      <c r="EAS151" s="309"/>
      <c r="EAT151" s="309"/>
      <c r="EAU151" s="309"/>
      <c r="EAV151" s="309"/>
      <c r="EAW151" s="309"/>
      <c r="EAX151" s="309"/>
      <c r="EAY151" s="309"/>
      <c r="EAZ151" s="309"/>
      <c r="EBA151" s="309"/>
      <c r="EBB151" s="309"/>
      <c r="EBC151" s="309"/>
      <c r="EBD151" s="309"/>
      <c r="EBE151" s="309"/>
      <c r="EBF151" s="309"/>
      <c r="EBG151" s="309"/>
      <c r="EBH151" s="309"/>
      <c r="EBI151" s="309"/>
      <c r="EBJ151" s="309"/>
      <c r="EBK151" s="309"/>
      <c r="EBL151" s="309"/>
      <c r="EBM151" s="309"/>
      <c r="EBN151" s="309"/>
      <c r="EBO151" s="309"/>
      <c r="EBP151" s="309"/>
      <c r="EBQ151" s="309"/>
      <c r="EBR151" s="309"/>
      <c r="EBS151" s="309"/>
      <c r="EBT151" s="309"/>
      <c r="EBU151" s="309"/>
      <c r="EBV151" s="309"/>
      <c r="EBW151" s="309"/>
      <c r="EBX151" s="309"/>
      <c r="EBY151" s="309"/>
      <c r="EBZ151" s="309"/>
      <c r="ECA151" s="309"/>
      <c r="ECB151" s="309"/>
      <c r="ECC151" s="309"/>
      <c r="ECD151" s="309"/>
      <c r="ECE151" s="309"/>
      <c r="ECF151" s="309"/>
      <c r="ECG151" s="309"/>
      <c r="ECH151" s="309"/>
      <c r="ECI151" s="309"/>
      <c r="ECJ151" s="309"/>
      <c r="ECK151" s="309"/>
      <c r="ECL151" s="309"/>
      <c r="ECM151" s="309"/>
      <c r="ECN151" s="309"/>
      <c r="ECO151" s="309"/>
      <c r="ECP151" s="309"/>
      <c r="ECQ151" s="309"/>
      <c r="ECR151" s="309"/>
      <c r="ECS151" s="309"/>
      <c r="ECT151" s="309"/>
      <c r="ECU151" s="309"/>
      <c r="ECV151" s="309"/>
      <c r="ECW151" s="309"/>
      <c r="ECX151" s="309"/>
      <c r="ECY151" s="309"/>
      <c r="ECZ151" s="309"/>
      <c r="EDA151" s="309"/>
      <c r="EDB151" s="309"/>
      <c r="EDC151" s="309"/>
      <c r="EDD151" s="309"/>
      <c r="EDE151" s="309"/>
      <c r="EDF151" s="309"/>
      <c r="EDG151" s="309"/>
      <c r="EDH151" s="309"/>
      <c r="EDI151" s="309"/>
      <c r="EDJ151" s="309"/>
      <c r="EDK151" s="309"/>
      <c r="EDL151" s="309"/>
      <c r="EDM151" s="309"/>
      <c r="EDN151" s="309"/>
      <c r="EDO151" s="309"/>
      <c r="EDP151" s="309"/>
      <c r="EDQ151" s="309"/>
      <c r="EDR151" s="309"/>
      <c r="EDS151" s="309"/>
      <c r="EDT151" s="309"/>
      <c r="EDU151" s="309"/>
      <c r="EDV151" s="309"/>
      <c r="EDW151" s="309"/>
      <c r="EDX151" s="309"/>
      <c r="EDY151" s="309"/>
      <c r="EDZ151" s="309"/>
      <c r="EEA151" s="309"/>
      <c r="EEB151" s="309"/>
      <c r="EEC151" s="309"/>
      <c r="EED151" s="309"/>
      <c r="EEE151" s="309"/>
      <c r="EEF151" s="309"/>
      <c r="EEG151" s="309"/>
      <c r="EEH151" s="309"/>
      <c r="EEI151" s="309"/>
      <c r="EEJ151" s="309"/>
      <c r="EEK151" s="309"/>
      <c r="EEL151" s="309"/>
      <c r="EEM151" s="309"/>
      <c r="EEN151" s="309"/>
      <c r="EEO151" s="309"/>
      <c r="EEP151" s="309"/>
      <c r="EEQ151" s="309"/>
      <c r="EER151" s="309"/>
      <c r="EES151" s="309"/>
      <c r="EET151" s="309"/>
      <c r="EEU151" s="309"/>
      <c r="EEV151" s="309"/>
      <c r="EEW151" s="309"/>
      <c r="EEX151" s="309"/>
      <c r="EEY151" s="309"/>
      <c r="EEZ151" s="309"/>
      <c r="EFA151" s="309"/>
      <c r="EFB151" s="309"/>
      <c r="EFC151" s="309"/>
      <c r="EFD151" s="309"/>
      <c r="EFE151" s="309"/>
      <c r="EFF151" s="309"/>
      <c r="EFG151" s="309"/>
      <c r="EFH151" s="309"/>
      <c r="EFI151" s="309"/>
      <c r="EFJ151" s="309"/>
      <c r="EFK151" s="309"/>
      <c r="EFL151" s="309"/>
      <c r="EFM151" s="309"/>
      <c r="EFN151" s="309"/>
      <c r="EFO151" s="309"/>
      <c r="EFP151" s="309"/>
      <c r="EFQ151" s="309"/>
      <c r="EFR151" s="309"/>
      <c r="EFS151" s="309"/>
      <c r="EFT151" s="309"/>
      <c r="EFU151" s="309"/>
      <c r="EFV151" s="309"/>
      <c r="EFW151" s="309"/>
      <c r="EFX151" s="309"/>
      <c r="EFY151" s="309"/>
      <c r="EFZ151" s="309"/>
      <c r="EGA151" s="309"/>
      <c r="EGB151" s="309"/>
      <c r="EGC151" s="309"/>
      <c r="EGD151" s="309"/>
      <c r="EGE151" s="309"/>
      <c r="EGF151" s="309"/>
      <c r="EGG151" s="309"/>
      <c r="EGH151" s="309"/>
      <c r="EGI151" s="309"/>
      <c r="EGJ151" s="309"/>
      <c r="EGK151" s="309"/>
      <c r="EGL151" s="309"/>
      <c r="EGM151" s="309"/>
      <c r="EGN151" s="309"/>
      <c r="EGO151" s="309"/>
      <c r="EGP151" s="309"/>
      <c r="EGQ151" s="309"/>
      <c r="EGR151" s="309"/>
      <c r="EGS151" s="309"/>
      <c r="EGT151" s="309"/>
      <c r="EGU151" s="309"/>
      <c r="EGV151" s="309"/>
      <c r="EGW151" s="309"/>
      <c r="EGX151" s="309"/>
      <c r="EGY151" s="309"/>
      <c r="EGZ151" s="309"/>
      <c r="EHA151" s="309"/>
      <c r="EHB151" s="309"/>
      <c r="EHC151" s="309"/>
      <c r="EHD151" s="309"/>
      <c r="EHE151" s="309"/>
      <c r="EHF151" s="309"/>
      <c r="EHG151" s="309"/>
      <c r="EHH151" s="309"/>
      <c r="EHI151" s="309"/>
      <c r="EHJ151" s="309"/>
      <c r="EHK151" s="309"/>
      <c r="EHL151" s="309"/>
      <c r="EHM151" s="309"/>
      <c r="EHN151" s="309"/>
      <c r="EHO151" s="309"/>
      <c r="EHP151" s="309"/>
      <c r="EHQ151" s="309"/>
      <c r="EHR151" s="309"/>
      <c r="EHS151" s="309"/>
      <c r="EHT151" s="309"/>
      <c r="EHU151" s="309"/>
      <c r="EHV151" s="309"/>
      <c r="EHW151" s="309"/>
      <c r="EHX151" s="309"/>
      <c r="EHY151" s="309"/>
      <c r="EHZ151" s="309"/>
      <c r="EIA151" s="309"/>
      <c r="EIB151" s="309"/>
      <c r="EIC151" s="309"/>
      <c r="EID151" s="309"/>
      <c r="EIE151" s="309"/>
      <c r="EIF151" s="309"/>
      <c r="EIG151" s="309"/>
      <c r="EIH151" s="309"/>
      <c r="EII151" s="309"/>
      <c r="EIJ151" s="309"/>
      <c r="EIK151" s="309"/>
      <c r="EIL151" s="309"/>
      <c r="EIM151" s="309"/>
      <c r="EIN151" s="309"/>
      <c r="EIO151" s="309"/>
      <c r="EIP151" s="309"/>
      <c r="EIQ151" s="309"/>
      <c r="EIR151" s="309"/>
      <c r="EIS151" s="309"/>
      <c r="EIT151" s="309"/>
      <c r="EIU151" s="309"/>
      <c r="EIV151" s="309"/>
      <c r="EIW151" s="309"/>
      <c r="EIX151" s="309"/>
      <c r="EIY151" s="309"/>
      <c r="EIZ151" s="309"/>
      <c r="EJA151" s="309"/>
      <c r="EJB151" s="309"/>
      <c r="EJC151" s="309"/>
      <c r="EJD151" s="309"/>
      <c r="EJE151" s="309"/>
      <c r="EJF151" s="309"/>
      <c r="EJG151" s="309"/>
      <c r="EJH151" s="309"/>
      <c r="EJI151" s="309"/>
      <c r="EJJ151" s="309"/>
      <c r="EJK151" s="309"/>
      <c r="EJL151" s="309"/>
      <c r="EJM151" s="309"/>
      <c r="EJN151" s="309"/>
      <c r="EJO151" s="309"/>
      <c r="EJP151" s="309"/>
      <c r="EJQ151" s="309"/>
      <c r="EJR151" s="309"/>
      <c r="EJS151" s="309"/>
      <c r="EJT151" s="309"/>
      <c r="EJU151" s="309"/>
      <c r="EJV151" s="309"/>
      <c r="EJW151" s="309"/>
      <c r="EJX151" s="309"/>
      <c r="EJY151" s="309"/>
      <c r="EJZ151" s="309"/>
      <c r="EKA151" s="309"/>
      <c r="EKB151" s="309"/>
      <c r="EKC151" s="309"/>
      <c r="EKD151" s="309"/>
      <c r="EKE151" s="309"/>
      <c r="EKF151" s="309"/>
      <c r="EKG151" s="309"/>
      <c r="EKH151" s="309"/>
      <c r="EKI151" s="309"/>
      <c r="EKJ151" s="309"/>
      <c r="EKK151" s="309"/>
      <c r="EKL151" s="309"/>
      <c r="EKM151" s="309"/>
      <c r="EKN151" s="309"/>
      <c r="EKO151" s="309"/>
      <c r="EKP151" s="309"/>
      <c r="EKQ151" s="309"/>
      <c r="EKR151" s="309"/>
      <c r="EKS151" s="309"/>
      <c r="EKT151" s="309"/>
      <c r="EKU151" s="309"/>
      <c r="EKV151" s="309"/>
      <c r="EKW151" s="309"/>
      <c r="EKX151" s="309"/>
      <c r="EKY151" s="309"/>
      <c r="EKZ151" s="309"/>
      <c r="ELA151" s="309"/>
      <c r="ELB151" s="309"/>
      <c r="ELC151" s="309"/>
      <c r="ELD151" s="309"/>
      <c r="ELE151" s="309"/>
      <c r="ELF151" s="309"/>
      <c r="ELG151" s="309"/>
      <c r="ELH151" s="309"/>
      <c r="ELI151" s="309"/>
      <c r="ELJ151" s="309"/>
      <c r="ELK151" s="309"/>
      <c r="ELL151" s="309"/>
      <c r="ELM151" s="309"/>
      <c r="ELN151" s="309"/>
      <c r="ELO151" s="309"/>
      <c r="ELP151" s="309"/>
      <c r="ELQ151" s="309"/>
      <c r="ELR151" s="309"/>
      <c r="ELS151" s="309"/>
      <c r="ELT151" s="309"/>
      <c r="ELU151" s="309"/>
      <c r="ELV151" s="309"/>
      <c r="ELW151" s="309"/>
      <c r="ELX151" s="309"/>
      <c r="ELY151" s="309"/>
      <c r="ELZ151" s="309"/>
      <c r="EMA151" s="309"/>
      <c r="EMB151" s="309"/>
      <c r="EMC151" s="309"/>
      <c r="EMD151" s="309"/>
      <c r="EME151" s="309"/>
      <c r="EMF151" s="309"/>
      <c r="EMG151" s="309"/>
      <c r="EMH151" s="309"/>
      <c r="EMI151" s="309"/>
      <c r="EMJ151" s="309"/>
      <c r="EMK151" s="309"/>
      <c r="EML151" s="309"/>
      <c r="EMM151" s="309"/>
      <c r="EMN151" s="309"/>
      <c r="EMO151" s="309"/>
      <c r="EMP151" s="309"/>
      <c r="EMQ151" s="309"/>
      <c r="EMR151" s="309"/>
      <c r="EMS151" s="309"/>
      <c r="EMT151" s="309"/>
      <c r="EMU151" s="309"/>
      <c r="EMV151" s="309"/>
      <c r="EMW151" s="309"/>
      <c r="EMX151" s="309"/>
      <c r="EMY151" s="309"/>
      <c r="EMZ151" s="309"/>
      <c r="ENA151" s="309"/>
      <c r="ENB151" s="309"/>
      <c r="ENC151" s="309"/>
      <c r="END151" s="309"/>
      <c r="ENE151" s="309"/>
      <c r="ENF151" s="309"/>
      <c r="ENG151" s="309"/>
      <c r="ENH151" s="309"/>
      <c r="ENI151" s="309"/>
      <c r="ENJ151" s="309"/>
      <c r="ENK151" s="309"/>
      <c r="ENL151" s="309"/>
      <c r="ENM151" s="309"/>
      <c r="ENN151" s="309"/>
      <c r="ENO151" s="309"/>
      <c r="ENP151" s="309"/>
      <c r="ENQ151" s="309"/>
      <c r="ENR151" s="309"/>
      <c r="ENS151" s="309"/>
      <c r="ENT151" s="309"/>
      <c r="ENU151" s="309"/>
      <c r="ENV151" s="309"/>
      <c r="ENW151" s="309"/>
      <c r="ENX151" s="309"/>
      <c r="ENY151" s="309"/>
      <c r="ENZ151" s="309"/>
      <c r="EOA151" s="309"/>
      <c r="EOB151" s="309"/>
      <c r="EOC151" s="309"/>
      <c r="EOD151" s="309"/>
      <c r="EOE151" s="309"/>
      <c r="EOF151" s="309"/>
      <c r="EOG151" s="309"/>
      <c r="EOH151" s="309"/>
      <c r="EOI151" s="309"/>
      <c r="EOJ151" s="309"/>
      <c r="EOK151" s="309"/>
      <c r="EOL151" s="309"/>
      <c r="EOM151" s="309"/>
      <c r="EON151" s="309"/>
      <c r="EOO151" s="309"/>
      <c r="EOP151" s="309"/>
      <c r="EOQ151" s="309"/>
      <c r="EOR151" s="309"/>
      <c r="EOS151" s="309"/>
      <c r="EOT151" s="309"/>
      <c r="EOU151" s="309"/>
      <c r="EOV151" s="309"/>
      <c r="EOW151" s="309"/>
      <c r="EOX151" s="309"/>
      <c r="EOY151" s="309"/>
      <c r="EOZ151" s="309"/>
      <c r="EPA151" s="309"/>
      <c r="EPB151" s="309"/>
      <c r="EPC151" s="309"/>
      <c r="EPD151" s="309"/>
      <c r="EPE151" s="309"/>
      <c r="EPF151" s="309"/>
      <c r="EPG151" s="309"/>
      <c r="EPH151" s="309"/>
      <c r="EPI151" s="309"/>
      <c r="EPJ151" s="309"/>
      <c r="EPK151" s="309"/>
      <c r="EPL151" s="309"/>
      <c r="EPM151" s="309"/>
      <c r="EPN151" s="309"/>
      <c r="EPO151" s="309"/>
      <c r="EPP151" s="309"/>
      <c r="EPQ151" s="309"/>
      <c r="EPR151" s="309"/>
      <c r="EPS151" s="309"/>
      <c r="EPT151" s="309"/>
      <c r="EPU151" s="309"/>
      <c r="EPV151" s="309"/>
      <c r="EPW151" s="309"/>
      <c r="EPX151" s="309"/>
      <c r="EPY151" s="309"/>
      <c r="EPZ151" s="309"/>
      <c r="EQA151" s="309"/>
      <c r="EQB151" s="309"/>
      <c r="EQC151" s="309"/>
      <c r="EQD151" s="309"/>
      <c r="EQE151" s="309"/>
      <c r="EQF151" s="309"/>
      <c r="EQG151" s="309"/>
      <c r="EQH151" s="309"/>
      <c r="EQI151" s="309"/>
      <c r="EQJ151" s="309"/>
      <c r="EQK151" s="309"/>
      <c r="EQL151" s="309"/>
      <c r="EQM151" s="309"/>
      <c r="EQN151" s="309"/>
      <c r="EQO151" s="309"/>
      <c r="EQP151" s="309"/>
      <c r="EQQ151" s="309"/>
      <c r="EQR151" s="309"/>
      <c r="EQS151" s="309"/>
      <c r="EQT151" s="309"/>
      <c r="EQU151" s="309"/>
      <c r="EQV151" s="309"/>
      <c r="EQW151" s="309"/>
      <c r="EQX151" s="309"/>
      <c r="EQY151" s="309"/>
      <c r="EQZ151" s="309"/>
      <c r="ERA151" s="309"/>
      <c r="ERB151" s="309"/>
      <c r="ERC151" s="309"/>
      <c r="ERD151" s="309"/>
      <c r="ERE151" s="309"/>
      <c r="ERF151" s="309"/>
      <c r="ERG151" s="309"/>
      <c r="ERH151" s="309"/>
      <c r="ERI151" s="309"/>
      <c r="ERJ151" s="309"/>
      <c r="ERK151" s="309"/>
      <c r="ERL151" s="309"/>
      <c r="ERM151" s="309"/>
      <c r="ERN151" s="309"/>
      <c r="ERO151" s="309"/>
      <c r="ERP151" s="309"/>
      <c r="ERQ151" s="309"/>
      <c r="ERR151" s="309"/>
      <c r="ERS151" s="309"/>
      <c r="ERT151" s="309"/>
      <c r="ERU151" s="309"/>
      <c r="ERV151" s="309"/>
      <c r="ERW151" s="309"/>
      <c r="ERX151" s="309"/>
      <c r="ERY151" s="309"/>
      <c r="ERZ151" s="309"/>
      <c r="ESA151" s="309"/>
      <c r="ESB151" s="309"/>
      <c r="ESC151" s="309"/>
      <c r="ESD151" s="309"/>
      <c r="ESE151" s="309"/>
      <c r="ESF151" s="309"/>
      <c r="ESG151" s="309"/>
      <c r="ESH151" s="309"/>
      <c r="ESI151" s="309"/>
      <c r="ESJ151" s="309"/>
      <c r="ESK151" s="309"/>
      <c r="ESL151" s="309"/>
      <c r="ESM151" s="309"/>
      <c r="ESN151" s="309"/>
      <c r="ESO151" s="309"/>
      <c r="ESP151" s="309"/>
      <c r="ESQ151" s="309"/>
      <c r="ESR151" s="309"/>
      <c r="ESS151" s="309"/>
      <c r="EST151" s="309"/>
      <c r="ESU151" s="309"/>
      <c r="ESV151" s="309"/>
      <c r="ESW151" s="309"/>
      <c r="ESX151" s="309"/>
      <c r="ESY151" s="309"/>
      <c r="ESZ151" s="309"/>
      <c r="ETA151" s="309"/>
      <c r="ETB151" s="309"/>
      <c r="ETC151" s="309"/>
      <c r="ETD151" s="309"/>
      <c r="ETE151" s="309"/>
      <c r="ETF151" s="309"/>
      <c r="ETG151" s="309"/>
      <c r="ETH151" s="309"/>
      <c r="ETI151" s="309"/>
      <c r="ETJ151" s="309"/>
      <c r="ETK151" s="309"/>
      <c r="ETL151" s="309"/>
      <c r="ETM151" s="309"/>
      <c r="ETN151" s="309"/>
      <c r="ETO151" s="309"/>
      <c r="ETP151" s="309"/>
      <c r="ETQ151" s="309"/>
      <c r="ETR151" s="309"/>
      <c r="ETS151" s="309"/>
      <c r="ETT151" s="309"/>
      <c r="ETU151" s="309"/>
      <c r="ETV151" s="309"/>
      <c r="ETW151" s="309"/>
      <c r="ETX151" s="309"/>
      <c r="ETY151" s="309"/>
      <c r="ETZ151" s="309"/>
      <c r="EUA151" s="309"/>
      <c r="EUB151" s="309"/>
      <c r="EUC151" s="309"/>
      <c r="EUD151" s="309"/>
      <c r="EUE151" s="309"/>
      <c r="EUF151" s="309"/>
      <c r="EUG151" s="309"/>
      <c r="EUH151" s="309"/>
      <c r="EUI151" s="309"/>
      <c r="EUJ151" s="309"/>
      <c r="EUK151" s="309"/>
      <c r="EUL151" s="309"/>
      <c r="EUM151" s="309"/>
      <c r="EUN151" s="309"/>
      <c r="EUO151" s="309"/>
      <c r="EUP151" s="309"/>
      <c r="EUQ151" s="309"/>
      <c r="EUR151" s="309"/>
      <c r="EUS151" s="309"/>
      <c r="EUT151" s="309"/>
      <c r="EUU151" s="309"/>
      <c r="EUV151" s="309"/>
      <c r="EUW151" s="309"/>
      <c r="EUX151" s="309"/>
      <c r="EUY151" s="309"/>
      <c r="EUZ151" s="309"/>
      <c r="EVA151" s="309"/>
      <c r="EVB151" s="309"/>
      <c r="EVC151" s="309"/>
      <c r="EVD151" s="309"/>
      <c r="EVE151" s="309"/>
      <c r="EVF151" s="309"/>
      <c r="EVG151" s="309"/>
      <c r="EVH151" s="309"/>
      <c r="EVI151" s="309"/>
      <c r="EVJ151" s="309"/>
      <c r="EVK151" s="309"/>
      <c r="EVL151" s="309"/>
      <c r="EVM151" s="309"/>
      <c r="EVN151" s="309"/>
      <c r="EVO151" s="309"/>
      <c r="EVP151" s="309"/>
      <c r="EVQ151" s="309"/>
      <c r="EVR151" s="309"/>
      <c r="EVS151" s="309"/>
      <c r="EVT151" s="309"/>
      <c r="EVU151" s="309"/>
      <c r="EVV151" s="309"/>
      <c r="EVW151" s="309"/>
      <c r="EVX151" s="309"/>
      <c r="EVY151" s="309"/>
      <c r="EVZ151" s="309"/>
      <c r="EWA151" s="309"/>
      <c r="EWB151" s="309"/>
      <c r="EWC151" s="309"/>
      <c r="EWD151" s="309"/>
      <c r="EWE151" s="309"/>
      <c r="EWF151" s="309"/>
      <c r="EWG151" s="309"/>
      <c r="EWH151" s="309"/>
      <c r="EWI151" s="309"/>
      <c r="EWJ151" s="309"/>
      <c r="EWK151" s="309"/>
      <c r="EWL151" s="309"/>
      <c r="EWM151" s="309"/>
      <c r="EWN151" s="309"/>
      <c r="EWO151" s="309"/>
      <c r="EWP151" s="309"/>
      <c r="EWQ151" s="309"/>
      <c r="EWR151" s="309"/>
      <c r="EWS151" s="309"/>
      <c r="EWT151" s="309"/>
      <c r="EWU151" s="309"/>
      <c r="EWV151" s="309"/>
      <c r="EWW151" s="309"/>
      <c r="EWX151" s="309"/>
      <c r="EWY151" s="309"/>
      <c r="EWZ151" s="309"/>
      <c r="EXA151" s="309"/>
      <c r="EXB151" s="309"/>
      <c r="EXC151" s="309"/>
      <c r="EXD151" s="309"/>
      <c r="EXE151" s="309"/>
      <c r="EXF151" s="309"/>
      <c r="EXG151" s="309"/>
      <c r="EXH151" s="309"/>
      <c r="EXI151" s="309"/>
      <c r="EXJ151" s="309"/>
      <c r="EXK151" s="309"/>
      <c r="EXL151" s="309"/>
      <c r="EXM151" s="309"/>
      <c r="EXN151" s="309"/>
      <c r="EXO151" s="309"/>
      <c r="EXP151" s="309"/>
      <c r="EXQ151" s="309"/>
      <c r="EXR151" s="309"/>
      <c r="EXS151" s="309"/>
      <c r="EXT151" s="309"/>
      <c r="EXU151" s="309"/>
      <c r="EXV151" s="309"/>
      <c r="EXW151" s="309"/>
      <c r="EXX151" s="309"/>
      <c r="EXY151" s="309"/>
      <c r="EXZ151" s="309"/>
      <c r="EYA151" s="309"/>
      <c r="EYB151" s="309"/>
      <c r="EYC151" s="309"/>
      <c r="EYD151" s="309"/>
      <c r="EYE151" s="309"/>
      <c r="EYF151" s="309"/>
      <c r="EYG151" s="309"/>
      <c r="EYH151" s="309"/>
      <c r="EYI151" s="309"/>
      <c r="EYJ151" s="309"/>
      <c r="EYK151" s="309"/>
      <c r="EYL151" s="309"/>
      <c r="EYM151" s="309"/>
      <c r="EYN151" s="309"/>
      <c r="EYO151" s="309"/>
      <c r="EYP151" s="309"/>
      <c r="EYQ151" s="309"/>
      <c r="EYR151" s="309"/>
      <c r="EYS151" s="309"/>
      <c r="EYT151" s="309"/>
      <c r="EYU151" s="309"/>
      <c r="EYV151" s="309"/>
      <c r="EYW151" s="309"/>
      <c r="EYX151" s="309"/>
      <c r="EYY151" s="309"/>
      <c r="EYZ151" s="309"/>
      <c r="EZA151" s="309"/>
      <c r="EZB151" s="309"/>
      <c r="EZC151" s="309"/>
      <c r="EZD151" s="309"/>
      <c r="EZE151" s="309"/>
      <c r="EZF151" s="309"/>
      <c r="EZG151" s="309"/>
      <c r="EZH151" s="309"/>
      <c r="EZI151" s="309"/>
      <c r="EZJ151" s="309"/>
      <c r="EZK151" s="309"/>
      <c r="EZL151" s="309"/>
      <c r="EZM151" s="309"/>
      <c r="EZN151" s="309"/>
      <c r="EZO151" s="309"/>
      <c r="EZP151" s="309"/>
      <c r="EZQ151" s="309"/>
      <c r="EZR151" s="309"/>
      <c r="EZS151" s="309"/>
      <c r="EZT151" s="309"/>
      <c r="EZU151" s="309"/>
      <c r="EZV151" s="309"/>
      <c r="EZW151" s="309"/>
      <c r="EZX151" s="309"/>
      <c r="EZY151" s="309"/>
      <c r="EZZ151" s="309"/>
      <c r="FAA151" s="309"/>
      <c r="FAB151" s="309"/>
      <c r="FAC151" s="309"/>
      <c r="FAD151" s="309"/>
      <c r="FAE151" s="309"/>
      <c r="FAF151" s="309"/>
      <c r="FAG151" s="309"/>
      <c r="FAH151" s="309"/>
      <c r="FAI151" s="309"/>
      <c r="FAJ151" s="309"/>
      <c r="FAK151" s="309"/>
      <c r="FAL151" s="309"/>
      <c r="FAM151" s="309"/>
      <c r="FAN151" s="309"/>
      <c r="FAO151" s="309"/>
      <c r="FAP151" s="309"/>
      <c r="FAQ151" s="309"/>
      <c r="FAR151" s="309"/>
      <c r="FAS151" s="309"/>
      <c r="FAT151" s="309"/>
      <c r="FAU151" s="309"/>
      <c r="FAV151" s="309"/>
      <c r="FAW151" s="309"/>
      <c r="FAX151" s="309"/>
      <c r="FAY151" s="309"/>
      <c r="FAZ151" s="309"/>
      <c r="FBA151" s="309"/>
      <c r="FBB151" s="309"/>
      <c r="FBC151" s="309"/>
      <c r="FBD151" s="309"/>
      <c r="FBE151" s="309"/>
      <c r="FBF151" s="309"/>
      <c r="FBG151" s="309"/>
      <c r="FBH151" s="309"/>
      <c r="FBI151" s="309"/>
      <c r="FBJ151" s="309"/>
      <c r="FBK151" s="309"/>
      <c r="FBL151" s="309"/>
      <c r="FBM151" s="309"/>
      <c r="FBN151" s="309"/>
      <c r="FBO151" s="309"/>
      <c r="FBP151" s="309"/>
      <c r="FBQ151" s="309"/>
      <c r="FBR151" s="309"/>
      <c r="FBS151" s="309"/>
      <c r="FBT151" s="309"/>
      <c r="FBU151" s="309"/>
      <c r="FBV151" s="309"/>
      <c r="FBW151" s="309"/>
      <c r="FBX151" s="309"/>
      <c r="FBY151" s="309"/>
      <c r="FBZ151" s="309"/>
      <c r="FCA151" s="309"/>
      <c r="FCB151" s="309"/>
      <c r="FCC151" s="309"/>
      <c r="FCD151" s="309"/>
      <c r="FCE151" s="309"/>
      <c r="FCF151" s="309"/>
      <c r="FCG151" s="309"/>
      <c r="FCH151" s="309"/>
      <c r="FCI151" s="309"/>
      <c r="FCJ151" s="309"/>
      <c r="FCK151" s="309"/>
      <c r="FCL151" s="309"/>
      <c r="FCM151" s="309"/>
      <c r="FCN151" s="309"/>
      <c r="FCO151" s="309"/>
      <c r="FCP151" s="309"/>
      <c r="FCQ151" s="309"/>
      <c r="FCR151" s="309"/>
      <c r="FCS151" s="309"/>
      <c r="FCT151" s="309"/>
      <c r="FCU151" s="309"/>
      <c r="FCV151" s="309"/>
      <c r="FCW151" s="309"/>
      <c r="FCX151" s="309"/>
      <c r="FCY151" s="309"/>
      <c r="FCZ151" s="309"/>
      <c r="FDA151" s="309"/>
      <c r="FDB151" s="309"/>
      <c r="FDC151" s="309"/>
      <c r="FDD151" s="309"/>
      <c r="FDE151" s="309"/>
      <c r="FDF151" s="309"/>
      <c r="FDG151" s="309"/>
      <c r="FDH151" s="309"/>
      <c r="FDI151" s="309"/>
      <c r="FDJ151" s="309"/>
      <c r="FDK151" s="309"/>
      <c r="FDL151" s="309"/>
      <c r="FDM151" s="309"/>
      <c r="FDN151" s="309"/>
      <c r="FDO151" s="309"/>
      <c r="FDP151" s="309"/>
      <c r="FDQ151" s="309"/>
      <c r="FDR151" s="309"/>
      <c r="FDS151" s="309"/>
      <c r="FDT151" s="309"/>
      <c r="FDU151" s="309"/>
      <c r="FDV151" s="309"/>
      <c r="FDW151" s="309"/>
      <c r="FDX151" s="309"/>
      <c r="FDY151" s="309"/>
      <c r="FDZ151" s="309"/>
      <c r="FEA151" s="309"/>
      <c r="FEB151" s="309"/>
      <c r="FEC151" s="309"/>
      <c r="FED151" s="309"/>
      <c r="FEE151" s="309"/>
      <c r="FEF151" s="309"/>
      <c r="FEG151" s="309"/>
      <c r="FEH151" s="309"/>
      <c r="FEI151" s="309"/>
      <c r="FEJ151" s="309"/>
      <c r="FEK151" s="309"/>
      <c r="FEL151" s="309"/>
      <c r="FEM151" s="309"/>
      <c r="FEN151" s="309"/>
      <c r="FEO151" s="309"/>
      <c r="FEP151" s="309"/>
      <c r="FEQ151" s="309"/>
      <c r="FER151" s="309"/>
      <c r="FES151" s="309"/>
      <c r="FET151" s="309"/>
      <c r="FEU151" s="309"/>
      <c r="FEV151" s="309"/>
      <c r="FEW151" s="309"/>
      <c r="FEX151" s="309"/>
      <c r="FEY151" s="309"/>
      <c r="FEZ151" s="309"/>
      <c r="FFA151" s="309"/>
      <c r="FFB151" s="309"/>
      <c r="FFC151" s="309"/>
      <c r="FFD151" s="309"/>
      <c r="FFE151" s="309"/>
      <c r="FFF151" s="309"/>
      <c r="FFG151" s="309"/>
      <c r="FFH151" s="309"/>
      <c r="FFI151" s="309"/>
      <c r="FFJ151" s="309"/>
      <c r="FFK151" s="309"/>
      <c r="FFL151" s="309"/>
      <c r="FFM151" s="309"/>
      <c r="FFN151" s="309"/>
      <c r="FFO151" s="309"/>
      <c r="FFP151" s="309"/>
      <c r="FFQ151" s="309"/>
      <c r="FFR151" s="309"/>
      <c r="FFS151" s="309"/>
      <c r="FFT151" s="309"/>
      <c r="FFU151" s="309"/>
      <c r="FFV151" s="309"/>
      <c r="FFW151" s="309"/>
      <c r="FFX151" s="309"/>
      <c r="FFY151" s="309"/>
      <c r="FFZ151" s="309"/>
      <c r="FGA151" s="309"/>
      <c r="FGB151" s="309"/>
      <c r="FGC151" s="309"/>
      <c r="FGD151" s="309"/>
      <c r="FGE151" s="309"/>
      <c r="FGF151" s="309"/>
      <c r="FGG151" s="309"/>
      <c r="FGH151" s="309"/>
      <c r="FGI151" s="309"/>
      <c r="FGJ151" s="309"/>
      <c r="FGK151" s="309"/>
      <c r="FGL151" s="309"/>
      <c r="FGM151" s="309"/>
      <c r="FGN151" s="309"/>
      <c r="FGO151" s="309"/>
      <c r="FGP151" s="309"/>
      <c r="FGQ151" s="309"/>
      <c r="FGR151" s="309"/>
      <c r="FGS151" s="309"/>
      <c r="FGT151" s="309"/>
      <c r="FGU151" s="309"/>
      <c r="FGV151" s="309"/>
      <c r="FGW151" s="309"/>
      <c r="FGX151" s="309"/>
      <c r="FGY151" s="309"/>
      <c r="FGZ151" s="309"/>
      <c r="FHA151" s="309"/>
      <c r="FHB151" s="309"/>
      <c r="FHC151" s="309"/>
      <c r="FHD151" s="309"/>
      <c r="FHE151" s="309"/>
      <c r="FHF151" s="309"/>
      <c r="FHG151" s="309"/>
      <c r="FHH151" s="309"/>
      <c r="FHI151" s="309"/>
      <c r="FHJ151" s="309"/>
      <c r="FHK151" s="309"/>
      <c r="FHL151" s="309"/>
      <c r="FHM151" s="309"/>
      <c r="FHN151" s="309"/>
      <c r="FHO151" s="309"/>
      <c r="FHP151" s="309"/>
      <c r="FHQ151" s="309"/>
      <c r="FHR151" s="309"/>
      <c r="FHS151" s="309"/>
      <c r="FHT151" s="309"/>
      <c r="FHU151" s="309"/>
      <c r="FHV151" s="309"/>
      <c r="FHW151" s="309"/>
      <c r="FHX151" s="309"/>
      <c r="FHY151" s="309"/>
      <c r="FHZ151" s="309"/>
      <c r="FIA151" s="309"/>
      <c r="FIB151" s="309"/>
      <c r="FIC151" s="309"/>
      <c r="FID151" s="309"/>
      <c r="FIE151" s="309"/>
      <c r="FIF151" s="309"/>
      <c r="FIG151" s="309"/>
      <c r="FIH151" s="309"/>
      <c r="FII151" s="309"/>
      <c r="FIJ151" s="309"/>
      <c r="FIK151" s="309"/>
      <c r="FIL151" s="309"/>
      <c r="FIM151" s="309"/>
      <c r="FIN151" s="309"/>
      <c r="FIO151" s="309"/>
      <c r="FIP151" s="309"/>
      <c r="FIQ151" s="309"/>
      <c r="FIR151" s="309"/>
      <c r="FIS151" s="309"/>
      <c r="FIT151" s="309"/>
      <c r="FIU151" s="309"/>
      <c r="FIV151" s="309"/>
      <c r="FIW151" s="309"/>
      <c r="FIX151" s="309"/>
      <c r="FIY151" s="309"/>
      <c r="FIZ151" s="309"/>
      <c r="FJA151" s="309"/>
      <c r="FJB151" s="309"/>
      <c r="FJC151" s="309"/>
      <c r="FJD151" s="309"/>
      <c r="FJE151" s="309"/>
      <c r="FJF151" s="309"/>
      <c r="FJG151" s="309"/>
      <c r="FJH151" s="309"/>
      <c r="FJI151" s="309"/>
      <c r="FJJ151" s="309"/>
      <c r="FJK151" s="309"/>
      <c r="FJL151" s="309"/>
      <c r="FJM151" s="309"/>
      <c r="FJN151" s="309"/>
      <c r="FJO151" s="309"/>
      <c r="FJP151" s="309"/>
      <c r="FJQ151" s="309"/>
      <c r="FJR151" s="309"/>
      <c r="FJS151" s="309"/>
      <c r="FJT151" s="309"/>
      <c r="FJU151" s="309"/>
      <c r="FJV151" s="309"/>
      <c r="FJW151" s="309"/>
      <c r="FJX151" s="309"/>
      <c r="FJY151" s="309"/>
      <c r="FJZ151" s="309"/>
      <c r="FKA151" s="309"/>
      <c r="FKB151" s="309"/>
      <c r="FKC151" s="309"/>
      <c r="FKD151" s="309"/>
      <c r="FKE151" s="309"/>
      <c r="FKF151" s="309"/>
      <c r="FKG151" s="309"/>
      <c r="FKH151" s="309"/>
      <c r="FKI151" s="309"/>
      <c r="FKJ151" s="309"/>
      <c r="FKK151" s="309"/>
      <c r="FKL151" s="309"/>
      <c r="FKM151" s="309"/>
      <c r="FKN151" s="309"/>
      <c r="FKO151" s="309"/>
      <c r="FKP151" s="309"/>
      <c r="FKQ151" s="309"/>
      <c r="FKR151" s="309"/>
      <c r="FKS151" s="309"/>
      <c r="FKT151" s="309"/>
      <c r="FKU151" s="309"/>
      <c r="FKV151" s="309"/>
      <c r="FKW151" s="309"/>
      <c r="FKX151" s="309"/>
      <c r="FKY151" s="309"/>
      <c r="FKZ151" s="309"/>
      <c r="FLA151" s="309"/>
      <c r="FLB151" s="309"/>
      <c r="FLC151" s="309"/>
      <c r="FLD151" s="309"/>
      <c r="FLE151" s="309"/>
      <c r="FLF151" s="309"/>
      <c r="FLG151" s="309"/>
      <c r="FLH151" s="309"/>
      <c r="FLI151" s="309"/>
      <c r="FLJ151" s="309"/>
      <c r="FLK151" s="309"/>
      <c r="FLL151" s="309"/>
      <c r="FLM151" s="309"/>
      <c r="FLN151" s="309"/>
      <c r="FLO151" s="309"/>
      <c r="FLP151" s="309"/>
      <c r="FLQ151" s="309"/>
      <c r="FLR151" s="309"/>
      <c r="FLS151" s="309"/>
      <c r="FLT151" s="309"/>
      <c r="FLU151" s="309"/>
      <c r="FLV151" s="309"/>
      <c r="FLW151" s="309"/>
      <c r="FLX151" s="309"/>
      <c r="FLY151" s="309"/>
      <c r="FLZ151" s="309"/>
      <c r="FMA151" s="309"/>
      <c r="FMB151" s="309"/>
      <c r="FMC151" s="309"/>
      <c r="FMD151" s="309"/>
      <c r="FME151" s="309"/>
      <c r="FMF151" s="309"/>
      <c r="FMG151" s="309"/>
      <c r="FMH151" s="309"/>
      <c r="FMI151" s="309"/>
      <c r="FMJ151" s="309"/>
      <c r="FMK151" s="309"/>
      <c r="FML151" s="309"/>
      <c r="FMM151" s="309"/>
      <c r="FMN151" s="309"/>
      <c r="FMO151" s="309"/>
      <c r="FMP151" s="309"/>
      <c r="FMQ151" s="309"/>
      <c r="FMR151" s="309"/>
      <c r="FMS151" s="309"/>
      <c r="FMT151" s="309"/>
      <c r="FMU151" s="309"/>
      <c r="FMV151" s="309"/>
      <c r="FMW151" s="309"/>
      <c r="FMX151" s="309"/>
      <c r="FMY151" s="309"/>
      <c r="FMZ151" s="309"/>
      <c r="FNA151" s="309"/>
      <c r="FNB151" s="309"/>
      <c r="FNC151" s="309"/>
      <c r="FND151" s="309"/>
      <c r="FNE151" s="309"/>
      <c r="FNF151" s="309"/>
      <c r="FNG151" s="309"/>
      <c r="FNH151" s="309"/>
      <c r="FNI151" s="309"/>
      <c r="FNJ151" s="309"/>
      <c r="FNK151" s="309"/>
      <c r="FNL151" s="309"/>
      <c r="FNM151" s="309"/>
      <c r="FNN151" s="309"/>
      <c r="FNO151" s="309"/>
      <c r="FNP151" s="309"/>
      <c r="FNQ151" s="309"/>
      <c r="FNR151" s="309"/>
      <c r="FNS151" s="309"/>
      <c r="FNT151" s="309"/>
      <c r="FNU151" s="309"/>
      <c r="FNV151" s="309"/>
      <c r="FNW151" s="309"/>
      <c r="FNX151" s="309"/>
      <c r="FNY151" s="309"/>
      <c r="FNZ151" s="309"/>
      <c r="FOA151" s="309"/>
      <c r="FOB151" s="309"/>
      <c r="FOC151" s="309"/>
      <c r="FOD151" s="309"/>
      <c r="FOE151" s="309"/>
      <c r="FOF151" s="309"/>
      <c r="FOG151" s="309"/>
      <c r="FOH151" s="309"/>
      <c r="FOI151" s="309"/>
      <c r="FOJ151" s="309"/>
      <c r="FOK151" s="309"/>
      <c r="FOL151" s="309"/>
      <c r="FOM151" s="309"/>
      <c r="FON151" s="309"/>
      <c r="FOO151" s="309"/>
      <c r="FOP151" s="309"/>
      <c r="FOQ151" s="309"/>
      <c r="FOR151" s="309"/>
      <c r="FOS151" s="309"/>
      <c r="FOT151" s="309"/>
      <c r="FOU151" s="309"/>
      <c r="FOV151" s="309"/>
      <c r="FOW151" s="309"/>
      <c r="FOX151" s="309"/>
      <c r="FOY151" s="309"/>
      <c r="FOZ151" s="309"/>
      <c r="FPA151" s="309"/>
      <c r="FPB151" s="309"/>
      <c r="FPC151" s="309"/>
      <c r="FPD151" s="309"/>
      <c r="FPE151" s="309"/>
      <c r="FPF151" s="309"/>
      <c r="FPG151" s="309"/>
      <c r="FPH151" s="309"/>
      <c r="FPI151" s="309"/>
      <c r="FPJ151" s="309"/>
      <c r="FPK151" s="309"/>
      <c r="FPL151" s="309"/>
      <c r="FPM151" s="309"/>
      <c r="FPN151" s="309"/>
      <c r="FPO151" s="309"/>
      <c r="FPP151" s="309"/>
      <c r="FPQ151" s="309"/>
      <c r="FPR151" s="309"/>
      <c r="FPS151" s="309"/>
      <c r="FPT151" s="309"/>
      <c r="FPU151" s="309"/>
      <c r="FPV151" s="309"/>
      <c r="FPW151" s="309"/>
      <c r="FPX151" s="309"/>
      <c r="FPY151" s="309"/>
      <c r="FPZ151" s="309"/>
      <c r="FQA151" s="309"/>
      <c r="FQB151" s="309"/>
      <c r="FQC151" s="309"/>
      <c r="FQD151" s="309"/>
      <c r="FQE151" s="309"/>
      <c r="FQF151" s="309"/>
      <c r="FQG151" s="309"/>
      <c r="FQH151" s="309"/>
      <c r="FQI151" s="309"/>
      <c r="FQJ151" s="309"/>
      <c r="FQK151" s="309"/>
      <c r="FQL151" s="309"/>
      <c r="FQM151" s="309"/>
      <c r="FQN151" s="309"/>
      <c r="FQO151" s="309"/>
      <c r="FQP151" s="309"/>
      <c r="FQQ151" s="309"/>
      <c r="FQR151" s="309"/>
      <c r="FQS151" s="309"/>
      <c r="FQT151" s="309"/>
      <c r="FQU151" s="309"/>
      <c r="FQV151" s="309"/>
      <c r="FQW151" s="309"/>
      <c r="FQX151" s="309"/>
      <c r="FQY151" s="309"/>
      <c r="FQZ151" s="309"/>
      <c r="FRA151" s="309"/>
      <c r="FRB151" s="309"/>
      <c r="FRC151" s="309"/>
      <c r="FRD151" s="309"/>
      <c r="FRE151" s="309"/>
      <c r="FRF151" s="309"/>
      <c r="FRG151" s="309"/>
      <c r="FRH151" s="309"/>
      <c r="FRI151" s="309"/>
      <c r="FRJ151" s="309"/>
      <c r="FRK151" s="309"/>
      <c r="FRL151" s="309"/>
      <c r="FRM151" s="309"/>
      <c r="FRN151" s="309"/>
      <c r="FRO151" s="309"/>
      <c r="FRP151" s="309"/>
      <c r="FRQ151" s="309"/>
      <c r="FRR151" s="309"/>
      <c r="FRS151" s="309"/>
      <c r="FRT151" s="309"/>
      <c r="FRU151" s="309"/>
      <c r="FRV151" s="309"/>
      <c r="FRW151" s="309"/>
      <c r="FRX151" s="309"/>
      <c r="FRY151" s="309"/>
      <c r="FRZ151" s="309"/>
      <c r="FSA151" s="309"/>
      <c r="FSB151" s="309"/>
      <c r="FSC151" s="309"/>
      <c r="FSD151" s="309"/>
      <c r="FSE151" s="309"/>
      <c r="FSF151" s="309"/>
      <c r="FSG151" s="309"/>
      <c r="FSH151" s="309"/>
      <c r="FSI151" s="309"/>
      <c r="FSJ151" s="309"/>
      <c r="FSK151" s="309"/>
      <c r="FSL151" s="309"/>
      <c r="FSM151" s="309"/>
      <c r="FSN151" s="309"/>
      <c r="FSO151" s="309"/>
      <c r="FSP151" s="309"/>
      <c r="FSQ151" s="309"/>
      <c r="FSR151" s="309"/>
      <c r="FSS151" s="309"/>
      <c r="FST151" s="309"/>
      <c r="FSU151" s="309"/>
      <c r="FSV151" s="309"/>
      <c r="FSW151" s="309"/>
      <c r="FSX151" s="309"/>
      <c r="FSY151" s="309"/>
      <c r="FSZ151" s="309"/>
      <c r="FTA151" s="309"/>
      <c r="FTB151" s="309"/>
      <c r="FTC151" s="309"/>
      <c r="FTD151" s="309"/>
      <c r="FTE151" s="309"/>
      <c r="FTF151" s="309"/>
      <c r="FTG151" s="309"/>
      <c r="FTH151" s="309"/>
      <c r="FTI151" s="309"/>
      <c r="FTJ151" s="309"/>
      <c r="FTK151" s="309"/>
      <c r="FTL151" s="309"/>
      <c r="FTM151" s="309"/>
      <c r="FTN151" s="309"/>
      <c r="FTO151" s="309"/>
      <c r="FTP151" s="309"/>
      <c r="FTQ151" s="309"/>
      <c r="FTR151" s="309"/>
      <c r="FTS151" s="309"/>
      <c r="FTT151" s="309"/>
      <c r="FTU151" s="309"/>
      <c r="FTV151" s="309"/>
      <c r="FTW151" s="309"/>
      <c r="FTX151" s="309"/>
      <c r="FTY151" s="309"/>
      <c r="FTZ151" s="309"/>
      <c r="FUA151" s="309"/>
      <c r="FUB151" s="309"/>
      <c r="FUC151" s="309"/>
      <c r="FUD151" s="309"/>
      <c r="FUE151" s="309"/>
      <c r="FUF151" s="309"/>
      <c r="FUG151" s="309"/>
      <c r="FUH151" s="309"/>
      <c r="FUI151" s="309"/>
      <c r="FUJ151" s="309"/>
      <c r="FUK151" s="309"/>
      <c r="FUL151" s="309"/>
      <c r="FUM151" s="309"/>
      <c r="FUN151" s="309"/>
      <c r="FUO151" s="309"/>
      <c r="FUP151" s="309"/>
      <c r="FUQ151" s="309"/>
      <c r="FUR151" s="309"/>
      <c r="FUS151" s="309"/>
      <c r="FUT151" s="309"/>
      <c r="FUU151" s="309"/>
      <c r="FUV151" s="309"/>
      <c r="FUW151" s="309"/>
      <c r="FUX151" s="309"/>
      <c r="FUY151" s="309"/>
      <c r="FUZ151" s="309"/>
      <c r="FVA151" s="309"/>
      <c r="FVB151" s="309"/>
      <c r="FVC151" s="309"/>
      <c r="FVD151" s="309"/>
      <c r="FVE151" s="309"/>
      <c r="FVF151" s="309"/>
      <c r="FVG151" s="309"/>
      <c r="FVH151" s="309"/>
      <c r="FVI151" s="309"/>
      <c r="FVJ151" s="309"/>
      <c r="FVK151" s="309"/>
      <c r="FVL151" s="309"/>
      <c r="FVM151" s="309"/>
      <c r="FVN151" s="309"/>
      <c r="FVO151" s="309"/>
      <c r="FVP151" s="309"/>
      <c r="FVQ151" s="309"/>
      <c r="FVR151" s="309"/>
      <c r="FVS151" s="309"/>
      <c r="FVT151" s="309"/>
      <c r="FVU151" s="309"/>
      <c r="FVV151" s="309"/>
      <c r="FVW151" s="309"/>
      <c r="FVX151" s="309"/>
      <c r="FVY151" s="309"/>
      <c r="FVZ151" s="309"/>
      <c r="FWA151" s="309"/>
      <c r="FWB151" s="309"/>
      <c r="FWC151" s="309"/>
      <c r="FWD151" s="309"/>
      <c r="FWE151" s="309"/>
      <c r="FWF151" s="309"/>
      <c r="FWG151" s="309"/>
      <c r="FWH151" s="309"/>
      <c r="FWI151" s="309"/>
      <c r="FWJ151" s="309"/>
      <c r="FWK151" s="309"/>
      <c r="FWL151" s="309"/>
      <c r="FWM151" s="309"/>
      <c r="FWN151" s="309"/>
      <c r="FWO151" s="309"/>
      <c r="FWP151" s="309"/>
      <c r="FWQ151" s="309"/>
      <c r="FWR151" s="309"/>
      <c r="FWS151" s="309"/>
      <c r="FWT151" s="309"/>
      <c r="FWU151" s="309"/>
      <c r="FWV151" s="309"/>
      <c r="FWW151" s="309"/>
      <c r="FWX151" s="309"/>
      <c r="FWY151" s="309"/>
      <c r="FWZ151" s="309"/>
      <c r="FXA151" s="309"/>
      <c r="FXB151" s="309"/>
      <c r="FXC151" s="309"/>
      <c r="FXD151" s="309"/>
      <c r="FXE151" s="309"/>
      <c r="FXF151" s="309"/>
      <c r="FXG151" s="309"/>
      <c r="FXH151" s="309"/>
      <c r="FXI151" s="309"/>
      <c r="FXJ151" s="309"/>
      <c r="FXK151" s="309"/>
      <c r="FXL151" s="309"/>
      <c r="FXM151" s="309"/>
      <c r="FXN151" s="309"/>
      <c r="FXO151" s="309"/>
      <c r="FXP151" s="309"/>
      <c r="FXQ151" s="309"/>
      <c r="FXR151" s="309"/>
      <c r="FXS151" s="309"/>
      <c r="FXT151" s="309"/>
      <c r="FXU151" s="309"/>
      <c r="FXV151" s="309"/>
      <c r="FXW151" s="309"/>
      <c r="FXX151" s="309"/>
      <c r="FXY151" s="309"/>
      <c r="FXZ151" s="309"/>
      <c r="FYA151" s="309"/>
      <c r="FYB151" s="309"/>
      <c r="FYC151" s="309"/>
      <c r="FYD151" s="309"/>
      <c r="FYE151" s="309"/>
      <c r="FYF151" s="309"/>
      <c r="FYG151" s="309"/>
      <c r="FYH151" s="309"/>
      <c r="FYI151" s="309"/>
      <c r="FYJ151" s="309"/>
      <c r="FYK151" s="309"/>
      <c r="FYL151" s="309"/>
      <c r="FYM151" s="309"/>
      <c r="FYN151" s="309"/>
      <c r="FYO151" s="309"/>
      <c r="FYP151" s="309"/>
      <c r="FYQ151" s="309"/>
      <c r="FYR151" s="309"/>
      <c r="FYS151" s="309"/>
      <c r="FYT151" s="309"/>
      <c r="FYU151" s="309"/>
      <c r="FYV151" s="309"/>
      <c r="FYW151" s="309"/>
      <c r="FYX151" s="309"/>
      <c r="FYY151" s="309"/>
      <c r="FYZ151" s="309"/>
      <c r="FZA151" s="309"/>
      <c r="FZB151" s="309"/>
      <c r="FZC151" s="309"/>
      <c r="FZD151" s="309"/>
      <c r="FZE151" s="309"/>
      <c r="FZF151" s="309"/>
      <c r="FZG151" s="309"/>
      <c r="FZH151" s="309"/>
      <c r="FZI151" s="309"/>
      <c r="FZJ151" s="309"/>
      <c r="FZK151" s="309"/>
      <c r="FZL151" s="309"/>
      <c r="FZM151" s="309"/>
      <c r="FZN151" s="309"/>
      <c r="FZO151" s="309"/>
      <c r="FZP151" s="309"/>
      <c r="FZQ151" s="309"/>
      <c r="FZR151" s="309"/>
      <c r="FZS151" s="309"/>
      <c r="FZT151" s="309"/>
      <c r="FZU151" s="309"/>
      <c r="FZV151" s="309"/>
      <c r="FZW151" s="309"/>
      <c r="FZX151" s="309"/>
      <c r="FZY151" s="309"/>
      <c r="FZZ151" s="309"/>
      <c r="GAA151" s="309"/>
      <c r="GAB151" s="309"/>
      <c r="GAC151" s="309"/>
      <c r="GAD151" s="309"/>
      <c r="GAE151" s="309"/>
      <c r="GAF151" s="309"/>
      <c r="GAG151" s="309"/>
      <c r="GAH151" s="309"/>
      <c r="GAI151" s="309"/>
      <c r="GAJ151" s="309"/>
      <c r="GAK151" s="309"/>
      <c r="GAL151" s="309"/>
      <c r="GAM151" s="309"/>
      <c r="GAN151" s="309"/>
      <c r="GAO151" s="309"/>
      <c r="GAP151" s="309"/>
      <c r="GAQ151" s="309"/>
      <c r="GAR151" s="309"/>
      <c r="GAS151" s="309"/>
      <c r="GAT151" s="309"/>
      <c r="GAU151" s="309"/>
      <c r="GAV151" s="309"/>
      <c r="GAW151" s="309"/>
      <c r="GAX151" s="309"/>
      <c r="GAY151" s="309"/>
      <c r="GAZ151" s="309"/>
      <c r="GBA151" s="309"/>
      <c r="GBB151" s="309"/>
      <c r="GBC151" s="309"/>
      <c r="GBD151" s="309"/>
      <c r="GBE151" s="309"/>
      <c r="GBF151" s="309"/>
      <c r="GBG151" s="309"/>
      <c r="GBH151" s="309"/>
      <c r="GBI151" s="309"/>
      <c r="GBJ151" s="309"/>
      <c r="GBK151" s="309"/>
      <c r="GBL151" s="309"/>
      <c r="GBM151" s="309"/>
      <c r="GBN151" s="309"/>
      <c r="GBO151" s="309"/>
      <c r="GBP151" s="309"/>
      <c r="GBQ151" s="309"/>
      <c r="GBR151" s="309"/>
      <c r="GBS151" s="309"/>
      <c r="GBT151" s="309"/>
      <c r="GBU151" s="309"/>
      <c r="GBV151" s="309"/>
      <c r="GBW151" s="309"/>
      <c r="GBX151" s="309"/>
      <c r="GBY151" s="309"/>
      <c r="GBZ151" s="309"/>
      <c r="GCA151" s="309"/>
      <c r="GCB151" s="309"/>
      <c r="GCC151" s="309"/>
      <c r="GCD151" s="309"/>
      <c r="GCE151" s="309"/>
      <c r="GCF151" s="309"/>
      <c r="GCG151" s="309"/>
      <c r="GCH151" s="309"/>
      <c r="GCI151" s="309"/>
      <c r="GCJ151" s="309"/>
      <c r="GCK151" s="309"/>
      <c r="GCL151" s="309"/>
      <c r="GCM151" s="309"/>
      <c r="GCN151" s="309"/>
      <c r="GCO151" s="309"/>
      <c r="GCP151" s="309"/>
      <c r="GCQ151" s="309"/>
      <c r="GCR151" s="309"/>
      <c r="GCS151" s="309"/>
      <c r="GCT151" s="309"/>
      <c r="GCU151" s="309"/>
      <c r="GCV151" s="309"/>
      <c r="GCW151" s="309"/>
      <c r="GCX151" s="309"/>
      <c r="GCY151" s="309"/>
      <c r="GCZ151" s="309"/>
      <c r="GDA151" s="309"/>
      <c r="GDB151" s="309"/>
      <c r="GDC151" s="309"/>
      <c r="GDD151" s="309"/>
      <c r="GDE151" s="309"/>
      <c r="GDF151" s="309"/>
      <c r="GDG151" s="309"/>
      <c r="GDH151" s="309"/>
      <c r="GDI151" s="309"/>
      <c r="GDJ151" s="309"/>
      <c r="GDK151" s="309"/>
      <c r="GDL151" s="309"/>
      <c r="GDM151" s="309"/>
      <c r="GDN151" s="309"/>
      <c r="GDO151" s="309"/>
      <c r="GDP151" s="309"/>
      <c r="GDQ151" s="309"/>
      <c r="GDR151" s="309"/>
      <c r="GDS151" s="309"/>
      <c r="GDT151" s="309"/>
      <c r="GDU151" s="309"/>
      <c r="GDV151" s="309"/>
      <c r="GDW151" s="309"/>
      <c r="GDX151" s="309"/>
      <c r="GDY151" s="309"/>
      <c r="GDZ151" s="309"/>
      <c r="GEA151" s="309"/>
      <c r="GEB151" s="309"/>
      <c r="GEC151" s="309"/>
      <c r="GED151" s="309"/>
      <c r="GEE151" s="309"/>
      <c r="GEF151" s="309"/>
      <c r="GEG151" s="309"/>
      <c r="GEH151" s="309"/>
      <c r="GEI151" s="309"/>
      <c r="GEJ151" s="309"/>
      <c r="GEK151" s="309"/>
      <c r="GEL151" s="309"/>
      <c r="GEM151" s="309"/>
      <c r="GEN151" s="309"/>
      <c r="GEO151" s="309"/>
      <c r="GEP151" s="309"/>
      <c r="GEQ151" s="309"/>
      <c r="GER151" s="309"/>
      <c r="GES151" s="309"/>
      <c r="GET151" s="309"/>
      <c r="GEU151" s="309"/>
      <c r="GEV151" s="309"/>
      <c r="GEW151" s="309"/>
      <c r="GEX151" s="309"/>
      <c r="GEY151" s="309"/>
      <c r="GEZ151" s="309"/>
      <c r="GFA151" s="309"/>
      <c r="GFB151" s="309"/>
      <c r="GFC151" s="309"/>
      <c r="GFD151" s="309"/>
      <c r="GFE151" s="309"/>
      <c r="GFF151" s="309"/>
      <c r="GFG151" s="309"/>
      <c r="GFH151" s="309"/>
      <c r="GFI151" s="309"/>
      <c r="GFJ151" s="309"/>
      <c r="GFK151" s="309"/>
      <c r="GFL151" s="309"/>
      <c r="GFM151" s="309"/>
      <c r="GFN151" s="309"/>
      <c r="GFO151" s="309"/>
      <c r="GFP151" s="309"/>
      <c r="GFQ151" s="309"/>
      <c r="GFR151" s="309"/>
      <c r="GFS151" s="309"/>
      <c r="GFT151" s="309"/>
      <c r="GFU151" s="309"/>
      <c r="GFV151" s="309"/>
      <c r="GFW151" s="309"/>
      <c r="GFX151" s="309"/>
      <c r="GFY151" s="309"/>
      <c r="GFZ151" s="309"/>
      <c r="GGA151" s="309"/>
      <c r="GGB151" s="309"/>
      <c r="GGC151" s="309"/>
      <c r="GGD151" s="309"/>
      <c r="GGE151" s="309"/>
      <c r="GGF151" s="309"/>
      <c r="GGG151" s="309"/>
      <c r="GGH151" s="309"/>
      <c r="GGI151" s="309"/>
      <c r="GGJ151" s="309"/>
      <c r="GGK151" s="309"/>
      <c r="GGL151" s="309"/>
      <c r="GGM151" s="309"/>
      <c r="GGN151" s="309"/>
      <c r="GGO151" s="309"/>
      <c r="GGP151" s="309"/>
      <c r="GGQ151" s="309"/>
      <c r="GGR151" s="309"/>
      <c r="GGS151" s="309"/>
      <c r="GGT151" s="309"/>
      <c r="GGU151" s="309"/>
      <c r="GGV151" s="309"/>
      <c r="GGW151" s="309"/>
      <c r="GGX151" s="309"/>
      <c r="GGY151" s="309"/>
      <c r="GGZ151" s="309"/>
      <c r="GHA151" s="309"/>
      <c r="GHB151" s="309"/>
      <c r="GHC151" s="309"/>
      <c r="GHD151" s="309"/>
      <c r="GHE151" s="309"/>
      <c r="GHF151" s="309"/>
      <c r="GHG151" s="309"/>
      <c r="GHH151" s="309"/>
      <c r="GHI151" s="309"/>
      <c r="GHJ151" s="309"/>
      <c r="GHK151" s="309"/>
      <c r="GHL151" s="309"/>
      <c r="GHM151" s="309"/>
      <c r="GHN151" s="309"/>
      <c r="GHO151" s="309"/>
      <c r="GHP151" s="309"/>
      <c r="GHQ151" s="309"/>
      <c r="GHR151" s="309"/>
      <c r="GHS151" s="309"/>
      <c r="GHT151" s="309"/>
      <c r="GHU151" s="309"/>
      <c r="GHV151" s="309"/>
      <c r="GHW151" s="309"/>
      <c r="GHX151" s="309"/>
      <c r="GHY151" s="309"/>
      <c r="GHZ151" s="309"/>
      <c r="GIA151" s="309"/>
      <c r="GIB151" s="309"/>
      <c r="GIC151" s="309"/>
      <c r="GID151" s="309"/>
      <c r="GIE151" s="309"/>
      <c r="GIF151" s="309"/>
      <c r="GIG151" s="309"/>
      <c r="GIH151" s="309"/>
      <c r="GII151" s="309"/>
      <c r="GIJ151" s="309"/>
      <c r="GIK151" s="309"/>
      <c r="GIL151" s="309"/>
      <c r="GIM151" s="309"/>
      <c r="GIN151" s="309"/>
      <c r="GIO151" s="309"/>
      <c r="GIP151" s="309"/>
      <c r="GIQ151" s="309"/>
      <c r="GIR151" s="309"/>
      <c r="GIS151" s="309"/>
      <c r="GIT151" s="309"/>
      <c r="GIU151" s="309"/>
      <c r="GIV151" s="309"/>
      <c r="GIW151" s="309"/>
      <c r="GIX151" s="309"/>
      <c r="GIY151" s="309"/>
      <c r="GIZ151" s="309"/>
      <c r="GJA151" s="309"/>
      <c r="GJB151" s="309"/>
      <c r="GJC151" s="309"/>
      <c r="GJD151" s="309"/>
      <c r="GJE151" s="309"/>
      <c r="GJF151" s="309"/>
      <c r="GJG151" s="309"/>
      <c r="GJH151" s="309"/>
      <c r="GJI151" s="309"/>
      <c r="GJJ151" s="309"/>
      <c r="GJK151" s="309"/>
      <c r="GJL151" s="309"/>
      <c r="GJM151" s="309"/>
      <c r="GJN151" s="309"/>
      <c r="GJO151" s="309"/>
      <c r="GJP151" s="309"/>
      <c r="GJQ151" s="309"/>
      <c r="GJR151" s="309"/>
      <c r="GJS151" s="309"/>
      <c r="GJT151" s="309"/>
      <c r="GJU151" s="309"/>
      <c r="GJV151" s="309"/>
      <c r="GJW151" s="309"/>
      <c r="GJX151" s="309"/>
      <c r="GJY151" s="309"/>
      <c r="GJZ151" s="309"/>
      <c r="GKA151" s="309"/>
      <c r="GKB151" s="309"/>
      <c r="GKC151" s="309"/>
      <c r="GKD151" s="309"/>
      <c r="GKE151" s="309"/>
      <c r="GKF151" s="309"/>
      <c r="GKG151" s="309"/>
      <c r="GKH151" s="309"/>
      <c r="GKI151" s="309"/>
      <c r="GKJ151" s="309"/>
      <c r="GKK151" s="309"/>
      <c r="GKL151" s="309"/>
      <c r="GKM151" s="309"/>
      <c r="GKN151" s="309"/>
      <c r="GKO151" s="309"/>
      <c r="GKP151" s="309"/>
      <c r="GKQ151" s="309"/>
      <c r="GKR151" s="309"/>
      <c r="GKS151" s="309"/>
      <c r="GKT151" s="309"/>
      <c r="GKU151" s="309"/>
      <c r="GKV151" s="309"/>
      <c r="GKW151" s="309"/>
      <c r="GKX151" s="309"/>
      <c r="GKY151" s="309"/>
      <c r="GKZ151" s="309"/>
      <c r="GLA151" s="309"/>
      <c r="GLB151" s="309"/>
      <c r="GLC151" s="309"/>
      <c r="GLD151" s="309"/>
      <c r="GLE151" s="309"/>
      <c r="GLF151" s="309"/>
      <c r="GLG151" s="309"/>
      <c r="GLH151" s="309"/>
      <c r="GLI151" s="309"/>
      <c r="GLJ151" s="309"/>
      <c r="GLK151" s="309"/>
      <c r="GLL151" s="309"/>
      <c r="GLM151" s="309"/>
      <c r="GLN151" s="309"/>
      <c r="GLO151" s="309"/>
      <c r="GLP151" s="309"/>
      <c r="GLQ151" s="309"/>
      <c r="GLR151" s="309"/>
      <c r="GLS151" s="309"/>
      <c r="GLT151" s="309"/>
      <c r="GLU151" s="309"/>
      <c r="GLV151" s="309"/>
      <c r="GLW151" s="309"/>
      <c r="GLX151" s="309"/>
      <c r="GLY151" s="309"/>
      <c r="GLZ151" s="309"/>
      <c r="GMA151" s="309"/>
      <c r="GMB151" s="309"/>
      <c r="GMC151" s="309"/>
      <c r="GMD151" s="309"/>
      <c r="GME151" s="309"/>
      <c r="GMF151" s="309"/>
      <c r="GMG151" s="309"/>
      <c r="GMH151" s="309"/>
      <c r="GMI151" s="309"/>
      <c r="GMJ151" s="309"/>
      <c r="GMK151" s="309"/>
      <c r="GML151" s="309"/>
      <c r="GMM151" s="309"/>
      <c r="GMN151" s="309"/>
      <c r="GMO151" s="309"/>
      <c r="GMP151" s="309"/>
      <c r="GMQ151" s="309"/>
      <c r="GMR151" s="309"/>
      <c r="GMS151" s="309"/>
      <c r="GMT151" s="309"/>
      <c r="GMU151" s="309"/>
      <c r="GMV151" s="309"/>
      <c r="GMW151" s="309"/>
      <c r="GMX151" s="309"/>
      <c r="GMY151" s="309"/>
      <c r="GMZ151" s="309"/>
      <c r="GNA151" s="309"/>
      <c r="GNB151" s="309"/>
      <c r="GNC151" s="309"/>
      <c r="GND151" s="309"/>
      <c r="GNE151" s="309"/>
      <c r="GNF151" s="309"/>
      <c r="GNG151" s="309"/>
      <c r="GNH151" s="309"/>
      <c r="GNI151" s="309"/>
      <c r="GNJ151" s="309"/>
      <c r="GNK151" s="309"/>
      <c r="GNL151" s="309"/>
      <c r="GNM151" s="309"/>
      <c r="GNN151" s="309"/>
      <c r="GNO151" s="309"/>
      <c r="GNP151" s="309"/>
      <c r="GNQ151" s="309"/>
      <c r="GNR151" s="309"/>
      <c r="GNS151" s="309"/>
      <c r="GNT151" s="309"/>
      <c r="GNU151" s="309"/>
      <c r="GNV151" s="309"/>
      <c r="GNW151" s="309"/>
      <c r="GNX151" s="309"/>
      <c r="GNY151" s="309"/>
      <c r="GNZ151" s="309"/>
      <c r="GOA151" s="309"/>
      <c r="GOB151" s="309"/>
      <c r="GOC151" s="309"/>
      <c r="GOD151" s="309"/>
      <c r="GOE151" s="309"/>
      <c r="GOF151" s="309"/>
      <c r="GOG151" s="309"/>
      <c r="GOH151" s="309"/>
      <c r="GOI151" s="309"/>
      <c r="GOJ151" s="309"/>
      <c r="GOK151" s="309"/>
      <c r="GOL151" s="309"/>
      <c r="GOM151" s="309"/>
      <c r="GON151" s="309"/>
      <c r="GOO151" s="309"/>
      <c r="GOP151" s="309"/>
      <c r="GOQ151" s="309"/>
      <c r="GOR151" s="309"/>
      <c r="GOS151" s="309"/>
      <c r="GOT151" s="309"/>
      <c r="GOU151" s="309"/>
      <c r="GOV151" s="309"/>
      <c r="GOW151" s="309"/>
      <c r="GOX151" s="309"/>
      <c r="GOY151" s="309"/>
      <c r="GOZ151" s="309"/>
      <c r="GPA151" s="309"/>
      <c r="GPB151" s="309"/>
      <c r="GPC151" s="309"/>
      <c r="GPD151" s="309"/>
      <c r="GPE151" s="309"/>
      <c r="GPF151" s="309"/>
      <c r="GPG151" s="309"/>
      <c r="GPH151" s="309"/>
      <c r="GPI151" s="309"/>
      <c r="GPJ151" s="309"/>
      <c r="GPK151" s="309"/>
      <c r="GPL151" s="309"/>
      <c r="GPM151" s="309"/>
      <c r="GPN151" s="309"/>
      <c r="GPO151" s="309"/>
      <c r="GPP151" s="309"/>
      <c r="GPQ151" s="309"/>
      <c r="GPR151" s="309"/>
      <c r="GPS151" s="309"/>
      <c r="GPT151" s="309"/>
      <c r="GPU151" s="309"/>
      <c r="GPV151" s="309"/>
      <c r="GPW151" s="309"/>
      <c r="GPX151" s="309"/>
      <c r="GPY151" s="309"/>
      <c r="GPZ151" s="309"/>
      <c r="GQA151" s="309"/>
      <c r="GQB151" s="309"/>
      <c r="GQC151" s="309"/>
      <c r="GQD151" s="309"/>
      <c r="GQE151" s="309"/>
      <c r="GQF151" s="309"/>
      <c r="GQG151" s="309"/>
      <c r="GQH151" s="309"/>
      <c r="GQI151" s="309"/>
      <c r="GQJ151" s="309"/>
      <c r="GQK151" s="309"/>
      <c r="GQL151" s="309"/>
      <c r="GQM151" s="309"/>
      <c r="GQN151" s="309"/>
      <c r="GQO151" s="309"/>
      <c r="GQP151" s="309"/>
      <c r="GQQ151" s="309"/>
      <c r="GQR151" s="309"/>
      <c r="GQS151" s="309"/>
      <c r="GQT151" s="309"/>
      <c r="GQU151" s="309"/>
      <c r="GQV151" s="309"/>
      <c r="GQW151" s="309"/>
      <c r="GQX151" s="309"/>
      <c r="GQY151" s="309"/>
      <c r="GQZ151" s="309"/>
      <c r="GRA151" s="309"/>
      <c r="GRB151" s="309"/>
      <c r="GRC151" s="309"/>
      <c r="GRD151" s="309"/>
      <c r="GRE151" s="309"/>
      <c r="GRF151" s="309"/>
      <c r="GRG151" s="309"/>
      <c r="GRH151" s="309"/>
      <c r="GRI151" s="309"/>
      <c r="GRJ151" s="309"/>
      <c r="GRK151" s="309"/>
      <c r="GRL151" s="309"/>
      <c r="GRM151" s="309"/>
      <c r="GRN151" s="309"/>
      <c r="GRO151" s="309"/>
      <c r="GRP151" s="309"/>
      <c r="GRQ151" s="309"/>
      <c r="GRR151" s="309"/>
      <c r="GRS151" s="309"/>
      <c r="GRT151" s="309"/>
      <c r="GRU151" s="309"/>
      <c r="GRV151" s="309"/>
      <c r="GRW151" s="309"/>
      <c r="GRX151" s="309"/>
      <c r="GRY151" s="309"/>
      <c r="GRZ151" s="309"/>
      <c r="GSA151" s="309"/>
      <c r="GSB151" s="309"/>
      <c r="GSC151" s="309"/>
      <c r="GSD151" s="309"/>
      <c r="GSE151" s="309"/>
      <c r="GSF151" s="309"/>
      <c r="GSG151" s="309"/>
      <c r="GSH151" s="309"/>
      <c r="GSI151" s="309"/>
      <c r="GSJ151" s="309"/>
      <c r="GSK151" s="309"/>
      <c r="GSL151" s="309"/>
      <c r="GSM151" s="309"/>
      <c r="GSN151" s="309"/>
      <c r="GSO151" s="309"/>
      <c r="GSP151" s="309"/>
      <c r="GSQ151" s="309"/>
      <c r="GSR151" s="309"/>
      <c r="GSS151" s="309"/>
      <c r="GST151" s="309"/>
      <c r="GSU151" s="309"/>
      <c r="GSV151" s="309"/>
      <c r="GSW151" s="309"/>
      <c r="GSX151" s="309"/>
      <c r="GSY151" s="309"/>
      <c r="GSZ151" s="309"/>
      <c r="GTA151" s="309"/>
      <c r="GTB151" s="309"/>
      <c r="GTC151" s="309"/>
      <c r="GTD151" s="309"/>
      <c r="GTE151" s="309"/>
      <c r="GTF151" s="309"/>
      <c r="GTG151" s="309"/>
      <c r="GTH151" s="309"/>
      <c r="GTI151" s="309"/>
      <c r="GTJ151" s="309"/>
      <c r="GTK151" s="309"/>
      <c r="GTL151" s="309"/>
      <c r="GTM151" s="309"/>
      <c r="GTN151" s="309"/>
      <c r="GTO151" s="309"/>
      <c r="GTP151" s="309"/>
      <c r="GTQ151" s="309"/>
      <c r="GTR151" s="309"/>
      <c r="GTS151" s="309"/>
      <c r="GTT151" s="309"/>
      <c r="GTU151" s="309"/>
      <c r="GTV151" s="309"/>
      <c r="GTW151" s="309"/>
      <c r="GTX151" s="309"/>
      <c r="GTY151" s="309"/>
      <c r="GTZ151" s="309"/>
      <c r="GUA151" s="309"/>
      <c r="GUB151" s="309"/>
      <c r="GUC151" s="309"/>
      <c r="GUD151" s="309"/>
      <c r="GUE151" s="309"/>
      <c r="GUF151" s="309"/>
      <c r="GUG151" s="309"/>
      <c r="GUH151" s="309"/>
      <c r="GUI151" s="309"/>
      <c r="GUJ151" s="309"/>
      <c r="GUK151" s="309"/>
      <c r="GUL151" s="309"/>
      <c r="GUM151" s="309"/>
      <c r="GUN151" s="309"/>
      <c r="GUO151" s="309"/>
      <c r="GUP151" s="309"/>
      <c r="GUQ151" s="309"/>
      <c r="GUR151" s="309"/>
      <c r="GUS151" s="309"/>
      <c r="GUT151" s="309"/>
      <c r="GUU151" s="309"/>
      <c r="GUV151" s="309"/>
      <c r="GUW151" s="309"/>
      <c r="GUX151" s="309"/>
      <c r="GUY151" s="309"/>
      <c r="GUZ151" s="309"/>
      <c r="GVA151" s="309"/>
      <c r="GVB151" s="309"/>
      <c r="GVC151" s="309"/>
      <c r="GVD151" s="309"/>
      <c r="GVE151" s="309"/>
      <c r="GVF151" s="309"/>
      <c r="GVG151" s="309"/>
      <c r="GVH151" s="309"/>
      <c r="GVI151" s="309"/>
      <c r="GVJ151" s="309"/>
      <c r="GVK151" s="309"/>
      <c r="GVL151" s="309"/>
      <c r="GVM151" s="309"/>
      <c r="GVN151" s="309"/>
      <c r="GVO151" s="309"/>
      <c r="GVP151" s="309"/>
      <c r="GVQ151" s="309"/>
      <c r="GVR151" s="309"/>
      <c r="GVS151" s="309"/>
      <c r="GVT151" s="309"/>
      <c r="GVU151" s="309"/>
      <c r="GVV151" s="309"/>
      <c r="GVW151" s="309"/>
      <c r="GVX151" s="309"/>
      <c r="GVY151" s="309"/>
      <c r="GVZ151" s="309"/>
      <c r="GWA151" s="309"/>
      <c r="GWB151" s="309"/>
      <c r="GWC151" s="309"/>
      <c r="GWD151" s="309"/>
      <c r="GWE151" s="309"/>
      <c r="GWF151" s="309"/>
      <c r="GWG151" s="309"/>
      <c r="GWH151" s="309"/>
      <c r="GWI151" s="309"/>
      <c r="GWJ151" s="309"/>
      <c r="GWK151" s="309"/>
      <c r="GWL151" s="309"/>
      <c r="GWM151" s="309"/>
      <c r="GWN151" s="309"/>
      <c r="GWO151" s="309"/>
      <c r="GWP151" s="309"/>
      <c r="GWQ151" s="309"/>
      <c r="GWR151" s="309"/>
      <c r="GWS151" s="309"/>
      <c r="GWT151" s="309"/>
      <c r="GWU151" s="309"/>
      <c r="GWV151" s="309"/>
      <c r="GWW151" s="309"/>
      <c r="GWX151" s="309"/>
      <c r="GWY151" s="309"/>
      <c r="GWZ151" s="309"/>
      <c r="GXA151" s="309"/>
      <c r="GXB151" s="309"/>
      <c r="GXC151" s="309"/>
      <c r="GXD151" s="309"/>
      <c r="GXE151" s="309"/>
      <c r="GXF151" s="309"/>
      <c r="GXG151" s="309"/>
      <c r="GXH151" s="309"/>
      <c r="GXI151" s="309"/>
      <c r="GXJ151" s="309"/>
      <c r="GXK151" s="309"/>
      <c r="GXL151" s="309"/>
      <c r="GXM151" s="309"/>
      <c r="GXN151" s="309"/>
      <c r="GXO151" s="309"/>
      <c r="GXP151" s="309"/>
      <c r="GXQ151" s="309"/>
      <c r="GXR151" s="309"/>
      <c r="GXS151" s="309"/>
      <c r="GXT151" s="309"/>
      <c r="GXU151" s="309"/>
      <c r="GXV151" s="309"/>
      <c r="GXW151" s="309"/>
      <c r="GXX151" s="309"/>
      <c r="GXY151" s="309"/>
      <c r="GXZ151" s="309"/>
      <c r="GYA151" s="309"/>
      <c r="GYB151" s="309"/>
      <c r="GYC151" s="309"/>
      <c r="GYD151" s="309"/>
      <c r="GYE151" s="309"/>
      <c r="GYF151" s="309"/>
      <c r="GYG151" s="309"/>
      <c r="GYH151" s="309"/>
      <c r="GYI151" s="309"/>
      <c r="GYJ151" s="309"/>
      <c r="GYK151" s="309"/>
      <c r="GYL151" s="309"/>
      <c r="GYM151" s="309"/>
      <c r="GYN151" s="309"/>
      <c r="GYO151" s="309"/>
      <c r="GYP151" s="309"/>
      <c r="GYQ151" s="309"/>
      <c r="GYR151" s="309"/>
      <c r="GYS151" s="309"/>
      <c r="GYT151" s="309"/>
      <c r="GYU151" s="309"/>
      <c r="GYV151" s="309"/>
      <c r="GYW151" s="309"/>
      <c r="GYX151" s="309"/>
      <c r="GYY151" s="309"/>
      <c r="GYZ151" s="309"/>
      <c r="GZA151" s="309"/>
      <c r="GZB151" s="309"/>
      <c r="GZC151" s="309"/>
      <c r="GZD151" s="309"/>
      <c r="GZE151" s="309"/>
      <c r="GZF151" s="309"/>
      <c r="GZG151" s="309"/>
      <c r="GZH151" s="309"/>
      <c r="GZI151" s="309"/>
      <c r="GZJ151" s="309"/>
      <c r="GZK151" s="309"/>
      <c r="GZL151" s="309"/>
      <c r="GZM151" s="309"/>
      <c r="GZN151" s="309"/>
      <c r="GZO151" s="309"/>
      <c r="GZP151" s="309"/>
      <c r="GZQ151" s="309"/>
      <c r="GZR151" s="309"/>
      <c r="GZS151" s="309"/>
      <c r="GZT151" s="309"/>
      <c r="GZU151" s="309"/>
      <c r="GZV151" s="309"/>
      <c r="GZW151" s="309"/>
      <c r="GZX151" s="309"/>
      <c r="GZY151" s="309"/>
      <c r="GZZ151" s="309"/>
      <c r="HAA151" s="309"/>
      <c r="HAB151" s="309"/>
      <c r="HAC151" s="309"/>
      <c r="HAD151" s="309"/>
      <c r="HAE151" s="309"/>
      <c r="HAF151" s="309"/>
      <c r="HAG151" s="309"/>
      <c r="HAH151" s="309"/>
      <c r="HAI151" s="309"/>
      <c r="HAJ151" s="309"/>
      <c r="HAK151" s="309"/>
      <c r="HAL151" s="309"/>
      <c r="HAM151" s="309"/>
      <c r="HAN151" s="309"/>
      <c r="HAO151" s="309"/>
      <c r="HAP151" s="309"/>
      <c r="HAQ151" s="309"/>
      <c r="HAR151" s="309"/>
      <c r="HAS151" s="309"/>
      <c r="HAT151" s="309"/>
      <c r="HAU151" s="309"/>
      <c r="HAV151" s="309"/>
      <c r="HAW151" s="309"/>
      <c r="HAX151" s="309"/>
      <c r="HAY151" s="309"/>
      <c r="HAZ151" s="309"/>
      <c r="HBA151" s="309"/>
      <c r="HBB151" s="309"/>
      <c r="HBC151" s="309"/>
      <c r="HBD151" s="309"/>
      <c r="HBE151" s="309"/>
      <c r="HBF151" s="309"/>
      <c r="HBG151" s="309"/>
      <c r="HBH151" s="309"/>
      <c r="HBI151" s="309"/>
      <c r="HBJ151" s="309"/>
      <c r="HBK151" s="309"/>
      <c r="HBL151" s="309"/>
      <c r="HBM151" s="309"/>
      <c r="HBN151" s="309"/>
      <c r="HBO151" s="309"/>
      <c r="HBP151" s="309"/>
      <c r="HBQ151" s="309"/>
      <c r="HBR151" s="309"/>
      <c r="HBS151" s="309"/>
      <c r="HBT151" s="309"/>
      <c r="HBU151" s="309"/>
      <c r="HBV151" s="309"/>
      <c r="HBW151" s="309"/>
      <c r="HBX151" s="309"/>
      <c r="HBY151" s="309"/>
      <c r="HBZ151" s="309"/>
      <c r="HCA151" s="309"/>
      <c r="HCB151" s="309"/>
      <c r="HCC151" s="309"/>
      <c r="HCD151" s="309"/>
      <c r="HCE151" s="309"/>
      <c r="HCF151" s="309"/>
      <c r="HCG151" s="309"/>
      <c r="HCH151" s="309"/>
      <c r="HCI151" s="309"/>
      <c r="HCJ151" s="309"/>
      <c r="HCK151" s="309"/>
      <c r="HCL151" s="309"/>
      <c r="HCM151" s="309"/>
      <c r="HCN151" s="309"/>
      <c r="HCO151" s="309"/>
      <c r="HCP151" s="309"/>
      <c r="HCQ151" s="309"/>
      <c r="HCR151" s="309"/>
      <c r="HCS151" s="309"/>
      <c r="HCT151" s="309"/>
      <c r="HCU151" s="309"/>
      <c r="HCV151" s="309"/>
      <c r="HCW151" s="309"/>
      <c r="HCX151" s="309"/>
      <c r="HCY151" s="309"/>
      <c r="HCZ151" s="309"/>
      <c r="HDA151" s="309"/>
      <c r="HDB151" s="309"/>
      <c r="HDC151" s="309"/>
      <c r="HDD151" s="309"/>
      <c r="HDE151" s="309"/>
      <c r="HDF151" s="309"/>
      <c r="HDG151" s="309"/>
      <c r="HDH151" s="309"/>
      <c r="HDI151" s="309"/>
      <c r="HDJ151" s="309"/>
      <c r="HDK151" s="309"/>
      <c r="HDL151" s="309"/>
      <c r="HDM151" s="309"/>
      <c r="HDN151" s="309"/>
      <c r="HDO151" s="309"/>
      <c r="HDP151" s="309"/>
      <c r="HDQ151" s="309"/>
      <c r="HDR151" s="309"/>
      <c r="HDS151" s="309"/>
      <c r="HDT151" s="309"/>
      <c r="HDU151" s="309"/>
      <c r="HDV151" s="309"/>
      <c r="HDW151" s="309"/>
      <c r="HDX151" s="309"/>
      <c r="HDY151" s="309"/>
      <c r="HDZ151" s="309"/>
      <c r="HEA151" s="309"/>
      <c r="HEB151" s="309"/>
      <c r="HEC151" s="309"/>
      <c r="HED151" s="309"/>
      <c r="HEE151" s="309"/>
      <c r="HEF151" s="309"/>
      <c r="HEG151" s="309"/>
      <c r="HEH151" s="309"/>
      <c r="HEI151" s="309"/>
      <c r="HEJ151" s="309"/>
      <c r="HEK151" s="309"/>
      <c r="HEL151" s="309"/>
      <c r="HEM151" s="309"/>
      <c r="HEN151" s="309"/>
      <c r="HEO151" s="309"/>
      <c r="HEP151" s="309"/>
      <c r="HEQ151" s="309"/>
      <c r="HER151" s="309"/>
      <c r="HES151" s="309"/>
      <c r="HET151" s="309"/>
      <c r="HEU151" s="309"/>
      <c r="HEV151" s="309"/>
      <c r="HEW151" s="309"/>
      <c r="HEX151" s="309"/>
      <c r="HEY151" s="309"/>
      <c r="HEZ151" s="309"/>
      <c r="HFA151" s="309"/>
      <c r="HFB151" s="309"/>
      <c r="HFC151" s="309"/>
      <c r="HFD151" s="309"/>
      <c r="HFE151" s="309"/>
      <c r="HFF151" s="309"/>
      <c r="HFG151" s="309"/>
      <c r="HFH151" s="309"/>
      <c r="HFI151" s="309"/>
      <c r="HFJ151" s="309"/>
      <c r="HFK151" s="309"/>
      <c r="HFL151" s="309"/>
      <c r="HFM151" s="309"/>
      <c r="HFN151" s="309"/>
      <c r="HFO151" s="309"/>
      <c r="HFP151" s="309"/>
      <c r="HFQ151" s="309"/>
      <c r="HFR151" s="309"/>
      <c r="HFS151" s="309"/>
      <c r="HFT151" s="309"/>
      <c r="HFU151" s="309"/>
      <c r="HFV151" s="309"/>
      <c r="HFW151" s="309"/>
      <c r="HFX151" s="309"/>
      <c r="HFY151" s="309"/>
      <c r="HFZ151" s="309"/>
      <c r="HGA151" s="309"/>
      <c r="HGB151" s="309"/>
      <c r="HGC151" s="309"/>
      <c r="HGD151" s="309"/>
      <c r="HGE151" s="309"/>
      <c r="HGF151" s="309"/>
      <c r="HGG151" s="309"/>
      <c r="HGH151" s="309"/>
      <c r="HGI151" s="309"/>
      <c r="HGJ151" s="309"/>
      <c r="HGK151" s="309"/>
      <c r="HGL151" s="309"/>
      <c r="HGM151" s="309"/>
      <c r="HGN151" s="309"/>
      <c r="HGO151" s="309"/>
      <c r="HGP151" s="309"/>
      <c r="HGQ151" s="309"/>
      <c r="HGR151" s="309"/>
      <c r="HGS151" s="309"/>
      <c r="HGT151" s="309"/>
      <c r="HGU151" s="309"/>
      <c r="HGV151" s="309"/>
      <c r="HGW151" s="309"/>
      <c r="HGX151" s="309"/>
      <c r="HGY151" s="309"/>
      <c r="HGZ151" s="309"/>
      <c r="HHA151" s="309"/>
      <c r="HHB151" s="309"/>
      <c r="HHC151" s="309"/>
      <c r="HHD151" s="309"/>
      <c r="HHE151" s="309"/>
      <c r="HHF151" s="309"/>
      <c r="HHG151" s="309"/>
      <c r="HHH151" s="309"/>
      <c r="HHI151" s="309"/>
      <c r="HHJ151" s="309"/>
      <c r="HHK151" s="309"/>
      <c r="HHL151" s="309"/>
      <c r="HHM151" s="309"/>
      <c r="HHN151" s="309"/>
      <c r="HHO151" s="309"/>
      <c r="HHP151" s="309"/>
      <c r="HHQ151" s="309"/>
      <c r="HHR151" s="309"/>
      <c r="HHS151" s="309"/>
      <c r="HHT151" s="309"/>
      <c r="HHU151" s="309"/>
      <c r="HHV151" s="309"/>
      <c r="HHW151" s="309"/>
      <c r="HHX151" s="309"/>
      <c r="HHY151" s="309"/>
      <c r="HHZ151" s="309"/>
      <c r="HIA151" s="309"/>
      <c r="HIB151" s="309"/>
      <c r="HIC151" s="309"/>
      <c r="HID151" s="309"/>
      <c r="HIE151" s="309"/>
      <c r="HIF151" s="309"/>
      <c r="HIG151" s="309"/>
      <c r="HIH151" s="309"/>
      <c r="HII151" s="309"/>
      <c r="HIJ151" s="309"/>
      <c r="HIK151" s="309"/>
      <c r="HIL151" s="309"/>
      <c r="HIM151" s="309"/>
      <c r="HIN151" s="309"/>
      <c r="HIO151" s="309"/>
      <c r="HIP151" s="309"/>
      <c r="HIQ151" s="309"/>
      <c r="HIR151" s="309"/>
      <c r="HIS151" s="309"/>
      <c r="HIT151" s="309"/>
      <c r="HIU151" s="309"/>
      <c r="HIV151" s="309"/>
      <c r="HIW151" s="309"/>
      <c r="HIX151" s="309"/>
      <c r="HIY151" s="309"/>
      <c r="HIZ151" s="309"/>
      <c r="HJA151" s="309"/>
      <c r="HJB151" s="309"/>
      <c r="HJC151" s="309"/>
      <c r="HJD151" s="309"/>
      <c r="HJE151" s="309"/>
      <c r="HJF151" s="309"/>
      <c r="HJG151" s="309"/>
      <c r="HJH151" s="309"/>
      <c r="HJI151" s="309"/>
      <c r="HJJ151" s="309"/>
      <c r="HJK151" s="309"/>
      <c r="HJL151" s="309"/>
      <c r="HJM151" s="309"/>
      <c r="HJN151" s="309"/>
      <c r="HJO151" s="309"/>
      <c r="HJP151" s="309"/>
      <c r="HJQ151" s="309"/>
      <c r="HJR151" s="309"/>
      <c r="HJS151" s="309"/>
      <c r="HJT151" s="309"/>
      <c r="HJU151" s="309"/>
      <c r="HJV151" s="309"/>
      <c r="HJW151" s="309"/>
      <c r="HJX151" s="309"/>
      <c r="HJY151" s="309"/>
      <c r="HJZ151" s="309"/>
      <c r="HKA151" s="309"/>
      <c r="HKB151" s="309"/>
      <c r="HKC151" s="309"/>
      <c r="HKD151" s="309"/>
      <c r="HKE151" s="309"/>
      <c r="HKF151" s="309"/>
      <c r="HKG151" s="309"/>
      <c r="HKH151" s="309"/>
      <c r="HKI151" s="309"/>
      <c r="HKJ151" s="309"/>
      <c r="HKK151" s="309"/>
      <c r="HKL151" s="309"/>
      <c r="HKM151" s="309"/>
      <c r="HKN151" s="309"/>
      <c r="HKO151" s="309"/>
      <c r="HKP151" s="309"/>
      <c r="HKQ151" s="309"/>
      <c r="HKR151" s="309"/>
      <c r="HKS151" s="309"/>
      <c r="HKT151" s="309"/>
      <c r="HKU151" s="309"/>
      <c r="HKV151" s="309"/>
      <c r="HKW151" s="309"/>
      <c r="HKX151" s="309"/>
      <c r="HKY151" s="309"/>
      <c r="HKZ151" s="309"/>
      <c r="HLA151" s="309"/>
      <c r="HLB151" s="309"/>
      <c r="HLC151" s="309"/>
      <c r="HLD151" s="309"/>
      <c r="HLE151" s="309"/>
      <c r="HLF151" s="309"/>
      <c r="HLG151" s="309"/>
      <c r="HLH151" s="309"/>
      <c r="HLI151" s="309"/>
      <c r="HLJ151" s="309"/>
      <c r="HLK151" s="309"/>
      <c r="HLL151" s="309"/>
      <c r="HLM151" s="309"/>
      <c r="HLN151" s="309"/>
      <c r="HLO151" s="309"/>
      <c r="HLP151" s="309"/>
      <c r="HLQ151" s="309"/>
      <c r="HLR151" s="309"/>
      <c r="HLS151" s="309"/>
      <c r="HLT151" s="309"/>
      <c r="HLU151" s="309"/>
      <c r="HLV151" s="309"/>
      <c r="HLW151" s="309"/>
      <c r="HLX151" s="309"/>
      <c r="HLY151" s="309"/>
      <c r="HLZ151" s="309"/>
      <c r="HMA151" s="309"/>
      <c r="HMB151" s="309"/>
      <c r="HMC151" s="309"/>
      <c r="HMD151" s="309"/>
      <c r="HME151" s="309"/>
      <c r="HMF151" s="309"/>
      <c r="HMG151" s="309"/>
      <c r="HMH151" s="309"/>
      <c r="HMI151" s="309"/>
      <c r="HMJ151" s="309"/>
      <c r="HMK151" s="309"/>
      <c r="HML151" s="309"/>
      <c r="HMM151" s="309"/>
      <c r="HMN151" s="309"/>
      <c r="HMO151" s="309"/>
      <c r="HMP151" s="309"/>
      <c r="HMQ151" s="309"/>
      <c r="HMR151" s="309"/>
      <c r="HMS151" s="309"/>
      <c r="HMT151" s="309"/>
      <c r="HMU151" s="309"/>
      <c r="HMV151" s="309"/>
      <c r="HMW151" s="309"/>
      <c r="HMX151" s="309"/>
      <c r="HMY151" s="309"/>
      <c r="HMZ151" s="309"/>
      <c r="HNA151" s="309"/>
      <c r="HNB151" s="309"/>
      <c r="HNC151" s="309"/>
      <c r="HND151" s="309"/>
      <c r="HNE151" s="309"/>
      <c r="HNF151" s="309"/>
      <c r="HNG151" s="309"/>
      <c r="HNH151" s="309"/>
      <c r="HNI151" s="309"/>
      <c r="HNJ151" s="309"/>
      <c r="HNK151" s="309"/>
      <c r="HNL151" s="309"/>
      <c r="HNM151" s="309"/>
      <c r="HNN151" s="309"/>
      <c r="HNO151" s="309"/>
      <c r="HNP151" s="309"/>
      <c r="HNQ151" s="309"/>
      <c r="HNR151" s="309"/>
      <c r="HNS151" s="309"/>
      <c r="HNT151" s="309"/>
      <c r="HNU151" s="309"/>
      <c r="HNV151" s="309"/>
      <c r="HNW151" s="309"/>
      <c r="HNX151" s="309"/>
      <c r="HNY151" s="309"/>
      <c r="HNZ151" s="309"/>
      <c r="HOA151" s="309"/>
      <c r="HOB151" s="309"/>
      <c r="HOC151" s="309"/>
      <c r="HOD151" s="309"/>
      <c r="HOE151" s="309"/>
      <c r="HOF151" s="309"/>
      <c r="HOG151" s="309"/>
      <c r="HOH151" s="309"/>
      <c r="HOI151" s="309"/>
      <c r="HOJ151" s="309"/>
      <c r="HOK151" s="309"/>
      <c r="HOL151" s="309"/>
      <c r="HOM151" s="309"/>
      <c r="HON151" s="309"/>
      <c r="HOO151" s="309"/>
      <c r="HOP151" s="309"/>
      <c r="HOQ151" s="309"/>
      <c r="HOR151" s="309"/>
      <c r="HOS151" s="309"/>
      <c r="HOT151" s="309"/>
      <c r="HOU151" s="309"/>
      <c r="HOV151" s="309"/>
      <c r="HOW151" s="309"/>
      <c r="HOX151" s="309"/>
      <c r="HOY151" s="309"/>
      <c r="HOZ151" s="309"/>
      <c r="HPA151" s="309"/>
      <c r="HPB151" s="309"/>
      <c r="HPC151" s="309"/>
      <c r="HPD151" s="309"/>
      <c r="HPE151" s="309"/>
      <c r="HPF151" s="309"/>
      <c r="HPG151" s="309"/>
      <c r="HPH151" s="309"/>
      <c r="HPI151" s="309"/>
      <c r="HPJ151" s="309"/>
      <c r="HPK151" s="309"/>
      <c r="HPL151" s="309"/>
      <c r="HPM151" s="309"/>
      <c r="HPN151" s="309"/>
      <c r="HPO151" s="309"/>
      <c r="HPP151" s="309"/>
      <c r="HPQ151" s="309"/>
      <c r="HPR151" s="309"/>
      <c r="HPS151" s="309"/>
      <c r="HPT151" s="309"/>
      <c r="HPU151" s="309"/>
      <c r="HPV151" s="309"/>
      <c r="HPW151" s="309"/>
      <c r="HPX151" s="309"/>
      <c r="HPY151" s="309"/>
      <c r="HPZ151" s="309"/>
      <c r="HQA151" s="309"/>
      <c r="HQB151" s="309"/>
      <c r="HQC151" s="309"/>
      <c r="HQD151" s="309"/>
      <c r="HQE151" s="309"/>
      <c r="HQF151" s="309"/>
      <c r="HQG151" s="309"/>
      <c r="HQH151" s="309"/>
      <c r="HQI151" s="309"/>
      <c r="HQJ151" s="309"/>
      <c r="HQK151" s="309"/>
      <c r="HQL151" s="309"/>
      <c r="HQM151" s="309"/>
      <c r="HQN151" s="309"/>
      <c r="HQO151" s="309"/>
      <c r="HQP151" s="309"/>
      <c r="HQQ151" s="309"/>
      <c r="HQR151" s="309"/>
      <c r="HQS151" s="309"/>
      <c r="HQT151" s="309"/>
      <c r="HQU151" s="309"/>
      <c r="HQV151" s="309"/>
      <c r="HQW151" s="309"/>
      <c r="HQX151" s="309"/>
      <c r="HQY151" s="309"/>
      <c r="HQZ151" s="309"/>
      <c r="HRA151" s="309"/>
      <c r="HRB151" s="309"/>
      <c r="HRC151" s="309"/>
      <c r="HRD151" s="309"/>
      <c r="HRE151" s="309"/>
      <c r="HRF151" s="309"/>
      <c r="HRG151" s="309"/>
      <c r="HRH151" s="309"/>
      <c r="HRI151" s="309"/>
      <c r="HRJ151" s="309"/>
      <c r="HRK151" s="309"/>
      <c r="HRL151" s="309"/>
      <c r="HRM151" s="309"/>
      <c r="HRN151" s="309"/>
      <c r="HRO151" s="309"/>
      <c r="HRP151" s="309"/>
      <c r="HRQ151" s="309"/>
      <c r="HRR151" s="309"/>
      <c r="HRS151" s="309"/>
      <c r="HRT151" s="309"/>
      <c r="HRU151" s="309"/>
      <c r="HRV151" s="309"/>
      <c r="HRW151" s="309"/>
      <c r="HRX151" s="309"/>
      <c r="HRY151" s="309"/>
      <c r="HRZ151" s="309"/>
      <c r="HSA151" s="309"/>
      <c r="HSB151" s="309"/>
      <c r="HSC151" s="309"/>
      <c r="HSD151" s="309"/>
      <c r="HSE151" s="309"/>
      <c r="HSF151" s="309"/>
      <c r="HSG151" s="309"/>
      <c r="HSH151" s="309"/>
      <c r="HSI151" s="309"/>
      <c r="HSJ151" s="309"/>
      <c r="HSK151" s="309"/>
      <c r="HSL151" s="309"/>
      <c r="HSM151" s="309"/>
      <c r="HSN151" s="309"/>
      <c r="HSO151" s="309"/>
      <c r="HSP151" s="309"/>
      <c r="HSQ151" s="309"/>
      <c r="HSR151" s="309"/>
      <c r="HSS151" s="309"/>
      <c r="HST151" s="309"/>
      <c r="HSU151" s="309"/>
      <c r="HSV151" s="309"/>
      <c r="HSW151" s="309"/>
      <c r="HSX151" s="309"/>
      <c r="HSY151" s="309"/>
      <c r="HSZ151" s="309"/>
      <c r="HTA151" s="309"/>
      <c r="HTB151" s="309"/>
      <c r="HTC151" s="309"/>
      <c r="HTD151" s="309"/>
      <c r="HTE151" s="309"/>
      <c r="HTF151" s="309"/>
      <c r="HTG151" s="309"/>
      <c r="HTH151" s="309"/>
      <c r="HTI151" s="309"/>
      <c r="HTJ151" s="309"/>
      <c r="HTK151" s="309"/>
      <c r="HTL151" s="309"/>
      <c r="HTM151" s="309"/>
      <c r="HTN151" s="309"/>
      <c r="HTO151" s="309"/>
      <c r="HTP151" s="309"/>
      <c r="HTQ151" s="309"/>
      <c r="HTR151" s="309"/>
      <c r="HTS151" s="309"/>
      <c r="HTT151" s="309"/>
      <c r="HTU151" s="309"/>
      <c r="HTV151" s="309"/>
      <c r="HTW151" s="309"/>
      <c r="HTX151" s="309"/>
      <c r="HTY151" s="309"/>
      <c r="HTZ151" s="309"/>
      <c r="HUA151" s="309"/>
      <c r="HUB151" s="309"/>
      <c r="HUC151" s="309"/>
      <c r="HUD151" s="309"/>
      <c r="HUE151" s="309"/>
      <c r="HUF151" s="309"/>
      <c r="HUG151" s="309"/>
      <c r="HUH151" s="309"/>
      <c r="HUI151" s="309"/>
      <c r="HUJ151" s="309"/>
      <c r="HUK151" s="309"/>
      <c r="HUL151" s="309"/>
      <c r="HUM151" s="309"/>
      <c r="HUN151" s="309"/>
      <c r="HUO151" s="309"/>
      <c r="HUP151" s="309"/>
      <c r="HUQ151" s="309"/>
      <c r="HUR151" s="309"/>
      <c r="HUS151" s="309"/>
      <c r="HUT151" s="309"/>
      <c r="HUU151" s="309"/>
      <c r="HUV151" s="309"/>
      <c r="HUW151" s="309"/>
      <c r="HUX151" s="309"/>
      <c r="HUY151" s="309"/>
      <c r="HUZ151" s="309"/>
      <c r="HVA151" s="309"/>
      <c r="HVB151" s="309"/>
      <c r="HVC151" s="309"/>
      <c r="HVD151" s="309"/>
      <c r="HVE151" s="309"/>
      <c r="HVF151" s="309"/>
      <c r="HVG151" s="309"/>
      <c r="HVH151" s="309"/>
      <c r="HVI151" s="309"/>
      <c r="HVJ151" s="309"/>
      <c r="HVK151" s="309"/>
      <c r="HVL151" s="309"/>
      <c r="HVM151" s="309"/>
      <c r="HVN151" s="309"/>
      <c r="HVO151" s="309"/>
      <c r="HVP151" s="309"/>
      <c r="HVQ151" s="309"/>
      <c r="HVR151" s="309"/>
      <c r="HVS151" s="309"/>
      <c r="HVT151" s="309"/>
      <c r="HVU151" s="309"/>
      <c r="HVV151" s="309"/>
      <c r="HVW151" s="309"/>
      <c r="HVX151" s="309"/>
      <c r="HVY151" s="309"/>
      <c r="HVZ151" s="309"/>
      <c r="HWA151" s="309"/>
      <c r="HWB151" s="309"/>
      <c r="HWC151" s="309"/>
      <c r="HWD151" s="309"/>
      <c r="HWE151" s="309"/>
      <c r="HWF151" s="309"/>
      <c r="HWG151" s="309"/>
      <c r="HWH151" s="309"/>
      <c r="HWI151" s="309"/>
      <c r="HWJ151" s="309"/>
      <c r="HWK151" s="309"/>
      <c r="HWL151" s="309"/>
      <c r="HWM151" s="309"/>
      <c r="HWN151" s="309"/>
      <c r="HWO151" s="309"/>
      <c r="HWP151" s="309"/>
      <c r="HWQ151" s="309"/>
      <c r="HWR151" s="309"/>
      <c r="HWS151" s="309"/>
      <c r="HWT151" s="309"/>
      <c r="HWU151" s="309"/>
      <c r="HWV151" s="309"/>
      <c r="HWW151" s="309"/>
      <c r="HWX151" s="309"/>
      <c r="HWY151" s="309"/>
      <c r="HWZ151" s="309"/>
      <c r="HXA151" s="309"/>
      <c r="HXB151" s="309"/>
      <c r="HXC151" s="309"/>
      <c r="HXD151" s="309"/>
      <c r="HXE151" s="309"/>
      <c r="HXF151" s="309"/>
      <c r="HXG151" s="309"/>
      <c r="HXH151" s="309"/>
      <c r="HXI151" s="309"/>
      <c r="HXJ151" s="309"/>
      <c r="HXK151" s="309"/>
      <c r="HXL151" s="309"/>
      <c r="HXM151" s="309"/>
      <c r="HXN151" s="309"/>
      <c r="HXO151" s="309"/>
      <c r="HXP151" s="309"/>
      <c r="HXQ151" s="309"/>
      <c r="HXR151" s="309"/>
      <c r="HXS151" s="309"/>
      <c r="HXT151" s="309"/>
      <c r="HXU151" s="309"/>
      <c r="HXV151" s="309"/>
      <c r="HXW151" s="309"/>
      <c r="HXX151" s="309"/>
      <c r="HXY151" s="309"/>
      <c r="HXZ151" s="309"/>
      <c r="HYA151" s="309"/>
      <c r="HYB151" s="309"/>
      <c r="HYC151" s="309"/>
      <c r="HYD151" s="309"/>
      <c r="HYE151" s="309"/>
      <c r="HYF151" s="309"/>
      <c r="HYG151" s="309"/>
      <c r="HYH151" s="309"/>
      <c r="HYI151" s="309"/>
      <c r="HYJ151" s="309"/>
      <c r="HYK151" s="309"/>
      <c r="HYL151" s="309"/>
      <c r="HYM151" s="309"/>
      <c r="HYN151" s="309"/>
      <c r="HYO151" s="309"/>
      <c r="HYP151" s="309"/>
      <c r="HYQ151" s="309"/>
      <c r="HYR151" s="309"/>
      <c r="HYS151" s="309"/>
      <c r="HYT151" s="309"/>
      <c r="HYU151" s="309"/>
      <c r="HYV151" s="309"/>
      <c r="HYW151" s="309"/>
      <c r="HYX151" s="309"/>
      <c r="HYY151" s="309"/>
      <c r="HYZ151" s="309"/>
      <c r="HZA151" s="309"/>
      <c r="HZB151" s="309"/>
      <c r="HZC151" s="309"/>
      <c r="HZD151" s="309"/>
      <c r="HZE151" s="309"/>
      <c r="HZF151" s="309"/>
      <c r="HZG151" s="309"/>
      <c r="HZH151" s="309"/>
      <c r="HZI151" s="309"/>
      <c r="HZJ151" s="309"/>
      <c r="HZK151" s="309"/>
      <c r="HZL151" s="309"/>
      <c r="HZM151" s="309"/>
      <c r="HZN151" s="309"/>
      <c r="HZO151" s="309"/>
      <c r="HZP151" s="309"/>
      <c r="HZQ151" s="309"/>
      <c r="HZR151" s="309"/>
      <c r="HZS151" s="309"/>
      <c r="HZT151" s="309"/>
      <c r="HZU151" s="309"/>
      <c r="HZV151" s="309"/>
      <c r="HZW151" s="309"/>
      <c r="HZX151" s="309"/>
      <c r="HZY151" s="309"/>
      <c r="HZZ151" s="309"/>
      <c r="IAA151" s="309"/>
      <c r="IAB151" s="309"/>
      <c r="IAC151" s="309"/>
      <c r="IAD151" s="309"/>
      <c r="IAE151" s="309"/>
      <c r="IAF151" s="309"/>
      <c r="IAG151" s="309"/>
      <c r="IAH151" s="309"/>
      <c r="IAI151" s="309"/>
      <c r="IAJ151" s="309"/>
      <c r="IAK151" s="309"/>
      <c r="IAL151" s="309"/>
      <c r="IAM151" s="309"/>
      <c r="IAN151" s="309"/>
      <c r="IAO151" s="309"/>
      <c r="IAP151" s="309"/>
      <c r="IAQ151" s="309"/>
      <c r="IAR151" s="309"/>
      <c r="IAS151" s="309"/>
      <c r="IAT151" s="309"/>
      <c r="IAU151" s="309"/>
      <c r="IAV151" s="309"/>
      <c r="IAW151" s="309"/>
      <c r="IAX151" s="309"/>
      <c r="IAY151" s="309"/>
      <c r="IAZ151" s="309"/>
      <c r="IBA151" s="309"/>
      <c r="IBB151" s="309"/>
      <c r="IBC151" s="309"/>
      <c r="IBD151" s="309"/>
      <c r="IBE151" s="309"/>
      <c r="IBF151" s="309"/>
      <c r="IBG151" s="309"/>
      <c r="IBH151" s="309"/>
      <c r="IBI151" s="309"/>
      <c r="IBJ151" s="309"/>
      <c r="IBK151" s="309"/>
      <c r="IBL151" s="309"/>
      <c r="IBM151" s="309"/>
      <c r="IBN151" s="309"/>
      <c r="IBO151" s="309"/>
      <c r="IBP151" s="309"/>
      <c r="IBQ151" s="309"/>
      <c r="IBR151" s="309"/>
      <c r="IBS151" s="309"/>
      <c r="IBT151" s="309"/>
      <c r="IBU151" s="309"/>
      <c r="IBV151" s="309"/>
      <c r="IBW151" s="309"/>
      <c r="IBX151" s="309"/>
      <c r="IBY151" s="309"/>
      <c r="IBZ151" s="309"/>
      <c r="ICA151" s="309"/>
      <c r="ICB151" s="309"/>
      <c r="ICC151" s="309"/>
      <c r="ICD151" s="309"/>
      <c r="ICE151" s="309"/>
      <c r="ICF151" s="309"/>
      <c r="ICG151" s="309"/>
      <c r="ICH151" s="309"/>
      <c r="ICI151" s="309"/>
      <c r="ICJ151" s="309"/>
      <c r="ICK151" s="309"/>
      <c r="ICL151" s="309"/>
      <c r="ICM151" s="309"/>
      <c r="ICN151" s="309"/>
      <c r="ICO151" s="309"/>
      <c r="ICP151" s="309"/>
      <c r="ICQ151" s="309"/>
      <c r="ICR151" s="309"/>
      <c r="ICS151" s="309"/>
      <c r="ICT151" s="309"/>
      <c r="ICU151" s="309"/>
      <c r="ICV151" s="309"/>
      <c r="ICW151" s="309"/>
      <c r="ICX151" s="309"/>
      <c r="ICY151" s="309"/>
      <c r="ICZ151" s="309"/>
      <c r="IDA151" s="309"/>
      <c r="IDB151" s="309"/>
      <c r="IDC151" s="309"/>
      <c r="IDD151" s="309"/>
      <c r="IDE151" s="309"/>
      <c r="IDF151" s="309"/>
      <c r="IDG151" s="309"/>
      <c r="IDH151" s="309"/>
      <c r="IDI151" s="309"/>
      <c r="IDJ151" s="309"/>
      <c r="IDK151" s="309"/>
      <c r="IDL151" s="309"/>
      <c r="IDM151" s="309"/>
      <c r="IDN151" s="309"/>
      <c r="IDO151" s="309"/>
      <c r="IDP151" s="309"/>
      <c r="IDQ151" s="309"/>
      <c r="IDR151" s="309"/>
      <c r="IDS151" s="309"/>
      <c r="IDT151" s="309"/>
      <c r="IDU151" s="309"/>
      <c r="IDV151" s="309"/>
      <c r="IDW151" s="309"/>
      <c r="IDX151" s="309"/>
      <c r="IDY151" s="309"/>
      <c r="IDZ151" s="309"/>
      <c r="IEA151" s="309"/>
      <c r="IEB151" s="309"/>
      <c r="IEC151" s="309"/>
      <c r="IED151" s="309"/>
      <c r="IEE151" s="309"/>
      <c r="IEF151" s="309"/>
      <c r="IEG151" s="309"/>
      <c r="IEH151" s="309"/>
      <c r="IEI151" s="309"/>
      <c r="IEJ151" s="309"/>
      <c r="IEK151" s="309"/>
      <c r="IEL151" s="309"/>
      <c r="IEM151" s="309"/>
      <c r="IEN151" s="309"/>
      <c r="IEO151" s="309"/>
      <c r="IEP151" s="309"/>
      <c r="IEQ151" s="309"/>
      <c r="IER151" s="309"/>
      <c r="IES151" s="309"/>
      <c r="IET151" s="309"/>
      <c r="IEU151" s="309"/>
      <c r="IEV151" s="309"/>
      <c r="IEW151" s="309"/>
      <c r="IEX151" s="309"/>
      <c r="IEY151" s="309"/>
      <c r="IEZ151" s="309"/>
      <c r="IFA151" s="309"/>
      <c r="IFB151" s="309"/>
      <c r="IFC151" s="309"/>
      <c r="IFD151" s="309"/>
      <c r="IFE151" s="309"/>
      <c r="IFF151" s="309"/>
      <c r="IFG151" s="309"/>
      <c r="IFH151" s="309"/>
      <c r="IFI151" s="309"/>
      <c r="IFJ151" s="309"/>
      <c r="IFK151" s="309"/>
      <c r="IFL151" s="309"/>
      <c r="IFM151" s="309"/>
      <c r="IFN151" s="309"/>
      <c r="IFO151" s="309"/>
      <c r="IFP151" s="309"/>
      <c r="IFQ151" s="309"/>
      <c r="IFR151" s="309"/>
      <c r="IFS151" s="309"/>
      <c r="IFT151" s="309"/>
      <c r="IFU151" s="309"/>
      <c r="IFV151" s="309"/>
      <c r="IFW151" s="309"/>
      <c r="IFX151" s="309"/>
      <c r="IFY151" s="309"/>
      <c r="IFZ151" s="309"/>
      <c r="IGA151" s="309"/>
      <c r="IGB151" s="309"/>
      <c r="IGC151" s="309"/>
      <c r="IGD151" s="309"/>
      <c r="IGE151" s="309"/>
      <c r="IGF151" s="309"/>
      <c r="IGG151" s="309"/>
      <c r="IGH151" s="309"/>
      <c r="IGI151" s="309"/>
      <c r="IGJ151" s="309"/>
      <c r="IGK151" s="309"/>
      <c r="IGL151" s="309"/>
      <c r="IGM151" s="309"/>
      <c r="IGN151" s="309"/>
      <c r="IGO151" s="309"/>
      <c r="IGP151" s="309"/>
      <c r="IGQ151" s="309"/>
      <c r="IGR151" s="309"/>
      <c r="IGS151" s="309"/>
      <c r="IGT151" s="309"/>
      <c r="IGU151" s="309"/>
      <c r="IGV151" s="309"/>
      <c r="IGW151" s="309"/>
      <c r="IGX151" s="309"/>
      <c r="IGY151" s="309"/>
      <c r="IGZ151" s="309"/>
      <c r="IHA151" s="309"/>
      <c r="IHB151" s="309"/>
      <c r="IHC151" s="309"/>
      <c r="IHD151" s="309"/>
      <c r="IHE151" s="309"/>
      <c r="IHF151" s="309"/>
      <c r="IHG151" s="309"/>
      <c r="IHH151" s="309"/>
      <c r="IHI151" s="309"/>
      <c r="IHJ151" s="309"/>
      <c r="IHK151" s="309"/>
      <c r="IHL151" s="309"/>
      <c r="IHM151" s="309"/>
      <c r="IHN151" s="309"/>
      <c r="IHO151" s="309"/>
      <c r="IHP151" s="309"/>
      <c r="IHQ151" s="309"/>
      <c r="IHR151" s="309"/>
      <c r="IHS151" s="309"/>
      <c r="IHT151" s="309"/>
      <c r="IHU151" s="309"/>
      <c r="IHV151" s="309"/>
      <c r="IHW151" s="309"/>
      <c r="IHX151" s="309"/>
      <c r="IHY151" s="309"/>
      <c r="IHZ151" s="309"/>
      <c r="IIA151" s="309"/>
      <c r="IIB151" s="309"/>
      <c r="IIC151" s="309"/>
      <c r="IID151" s="309"/>
      <c r="IIE151" s="309"/>
      <c r="IIF151" s="309"/>
      <c r="IIG151" s="309"/>
      <c r="IIH151" s="309"/>
      <c r="III151" s="309"/>
      <c r="IIJ151" s="309"/>
      <c r="IIK151" s="309"/>
      <c r="IIL151" s="309"/>
      <c r="IIM151" s="309"/>
      <c r="IIN151" s="309"/>
      <c r="IIO151" s="309"/>
      <c r="IIP151" s="309"/>
      <c r="IIQ151" s="309"/>
      <c r="IIR151" s="309"/>
      <c r="IIS151" s="309"/>
      <c r="IIT151" s="309"/>
      <c r="IIU151" s="309"/>
      <c r="IIV151" s="309"/>
      <c r="IIW151" s="309"/>
      <c r="IIX151" s="309"/>
      <c r="IIY151" s="309"/>
      <c r="IIZ151" s="309"/>
      <c r="IJA151" s="309"/>
      <c r="IJB151" s="309"/>
      <c r="IJC151" s="309"/>
      <c r="IJD151" s="309"/>
      <c r="IJE151" s="309"/>
      <c r="IJF151" s="309"/>
      <c r="IJG151" s="309"/>
      <c r="IJH151" s="309"/>
      <c r="IJI151" s="309"/>
      <c r="IJJ151" s="309"/>
      <c r="IJK151" s="309"/>
      <c r="IJL151" s="309"/>
      <c r="IJM151" s="309"/>
      <c r="IJN151" s="309"/>
      <c r="IJO151" s="309"/>
      <c r="IJP151" s="309"/>
      <c r="IJQ151" s="309"/>
      <c r="IJR151" s="309"/>
      <c r="IJS151" s="309"/>
      <c r="IJT151" s="309"/>
      <c r="IJU151" s="309"/>
      <c r="IJV151" s="309"/>
      <c r="IJW151" s="309"/>
      <c r="IJX151" s="309"/>
      <c r="IJY151" s="309"/>
      <c r="IJZ151" s="309"/>
      <c r="IKA151" s="309"/>
      <c r="IKB151" s="309"/>
      <c r="IKC151" s="309"/>
      <c r="IKD151" s="309"/>
      <c r="IKE151" s="309"/>
      <c r="IKF151" s="309"/>
      <c r="IKG151" s="309"/>
      <c r="IKH151" s="309"/>
      <c r="IKI151" s="309"/>
      <c r="IKJ151" s="309"/>
      <c r="IKK151" s="309"/>
      <c r="IKL151" s="309"/>
      <c r="IKM151" s="309"/>
      <c r="IKN151" s="309"/>
      <c r="IKO151" s="309"/>
      <c r="IKP151" s="309"/>
      <c r="IKQ151" s="309"/>
      <c r="IKR151" s="309"/>
      <c r="IKS151" s="309"/>
      <c r="IKT151" s="309"/>
      <c r="IKU151" s="309"/>
      <c r="IKV151" s="309"/>
      <c r="IKW151" s="309"/>
      <c r="IKX151" s="309"/>
      <c r="IKY151" s="309"/>
      <c r="IKZ151" s="309"/>
      <c r="ILA151" s="309"/>
      <c r="ILB151" s="309"/>
      <c r="ILC151" s="309"/>
      <c r="ILD151" s="309"/>
      <c r="ILE151" s="309"/>
      <c r="ILF151" s="309"/>
      <c r="ILG151" s="309"/>
      <c r="ILH151" s="309"/>
      <c r="ILI151" s="309"/>
      <c r="ILJ151" s="309"/>
      <c r="ILK151" s="309"/>
      <c r="ILL151" s="309"/>
      <c r="ILM151" s="309"/>
      <c r="ILN151" s="309"/>
      <c r="ILO151" s="309"/>
      <c r="ILP151" s="309"/>
      <c r="ILQ151" s="309"/>
      <c r="ILR151" s="309"/>
      <c r="ILS151" s="309"/>
      <c r="ILT151" s="309"/>
      <c r="ILU151" s="309"/>
      <c r="ILV151" s="309"/>
      <c r="ILW151" s="309"/>
      <c r="ILX151" s="309"/>
      <c r="ILY151" s="309"/>
      <c r="ILZ151" s="309"/>
      <c r="IMA151" s="309"/>
      <c r="IMB151" s="309"/>
      <c r="IMC151" s="309"/>
      <c r="IMD151" s="309"/>
      <c r="IME151" s="309"/>
      <c r="IMF151" s="309"/>
      <c r="IMG151" s="309"/>
      <c r="IMH151" s="309"/>
      <c r="IMI151" s="309"/>
      <c r="IMJ151" s="309"/>
      <c r="IMK151" s="309"/>
      <c r="IML151" s="309"/>
      <c r="IMM151" s="309"/>
      <c r="IMN151" s="309"/>
      <c r="IMO151" s="309"/>
      <c r="IMP151" s="309"/>
      <c r="IMQ151" s="309"/>
      <c r="IMR151" s="309"/>
      <c r="IMS151" s="309"/>
      <c r="IMT151" s="309"/>
      <c r="IMU151" s="309"/>
      <c r="IMV151" s="309"/>
      <c r="IMW151" s="309"/>
      <c r="IMX151" s="309"/>
      <c r="IMY151" s="309"/>
      <c r="IMZ151" s="309"/>
      <c r="INA151" s="309"/>
      <c r="INB151" s="309"/>
      <c r="INC151" s="309"/>
      <c r="IND151" s="309"/>
      <c r="INE151" s="309"/>
      <c r="INF151" s="309"/>
      <c r="ING151" s="309"/>
      <c r="INH151" s="309"/>
      <c r="INI151" s="309"/>
      <c r="INJ151" s="309"/>
      <c r="INK151" s="309"/>
      <c r="INL151" s="309"/>
      <c r="INM151" s="309"/>
      <c r="INN151" s="309"/>
      <c r="INO151" s="309"/>
      <c r="INP151" s="309"/>
      <c r="INQ151" s="309"/>
      <c r="INR151" s="309"/>
      <c r="INS151" s="309"/>
      <c r="INT151" s="309"/>
      <c r="INU151" s="309"/>
      <c r="INV151" s="309"/>
      <c r="INW151" s="309"/>
      <c r="INX151" s="309"/>
      <c r="INY151" s="309"/>
      <c r="INZ151" s="309"/>
      <c r="IOA151" s="309"/>
      <c r="IOB151" s="309"/>
      <c r="IOC151" s="309"/>
      <c r="IOD151" s="309"/>
      <c r="IOE151" s="309"/>
      <c r="IOF151" s="309"/>
      <c r="IOG151" s="309"/>
      <c r="IOH151" s="309"/>
      <c r="IOI151" s="309"/>
      <c r="IOJ151" s="309"/>
      <c r="IOK151" s="309"/>
      <c r="IOL151" s="309"/>
      <c r="IOM151" s="309"/>
      <c r="ION151" s="309"/>
      <c r="IOO151" s="309"/>
      <c r="IOP151" s="309"/>
      <c r="IOQ151" s="309"/>
      <c r="IOR151" s="309"/>
      <c r="IOS151" s="309"/>
      <c r="IOT151" s="309"/>
      <c r="IOU151" s="309"/>
      <c r="IOV151" s="309"/>
      <c r="IOW151" s="309"/>
      <c r="IOX151" s="309"/>
      <c r="IOY151" s="309"/>
      <c r="IOZ151" s="309"/>
      <c r="IPA151" s="309"/>
      <c r="IPB151" s="309"/>
      <c r="IPC151" s="309"/>
      <c r="IPD151" s="309"/>
      <c r="IPE151" s="309"/>
      <c r="IPF151" s="309"/>
      <c r="IPG151" s="309"/>
      <c r="IPH151" s="309"/>
      <c r="IPI151" s="309"/>
      <c r="IPJ151" s="309"/>
      <c r="IPK151" s="309"/>
      <c r="IPL151" s="309"/>
      <c r="IPM151" s="309"/>
      <c r="IPN151" s="309"/>
      <c r="IPO151" s="309"/>
      <c r="IPP151" s="309"/>
      <c r="IPQ151" s="309"/>
      <c r="IPR151" s="309"/>
      <c r="IPS151" s="309"/>
      <c r="IPT151" s="309"/>
      <c r="IPU151" s="309"/>
      <c r="IPV151" s="309"/>
      <c r="IPW151" s="309"/>
      <c r="IPX151" s="309"/>
      <c r="IPY151" s="309"/>
      <c r="IPZ151" s="309"/>
      <c r="IQA151" s="309"/>
      <c r="IQB151" s="309"/>
      <c r="IQC151" s="309"/>
      <c r="IQD151" s="309"/>
      <c r="IQE151" s="309"/>
      <c r="IQF151" s="309"/>
      <c r="IQG151" s="309"/>
      <c r="IQH151" s="309"/>
      <c r="IQI151" s="309"/>
      <c r="IQJ151" s="309"/>
      <c r="IQK151" s="309"/>
      <c r="IQL151" s="309"/>
      <c r="IQM151" s="309"/>
      <c r="IQN151" s="309"/>
      <c r="IQO151" s="309"/>
      <c r="IQP151" s="309"/>
      <c r="IQQ151" s="309"/>
      <c r="IQR151" s="309"/>
      <c r="IQS151" s="309"/>
      <c r="IQT151" s="309"/>
      <c r="IQU151" s="309"/>
      <c r="IQV151" s="309"/>
      <c r="IQW151" s="309"/>
      <c r="IQX151" s="309"/>
      <c r="IQY151" s="309"/>
      <c r="IQZ151" s="309"/>
      <c r="IRA151" s="309"/>
      <c r="IRB151" s="309"/>
      <c r="IRC151" s="309"/>
      <c r="IRD151" s="309"/>
      <c r="IRE151" s="309"/>
      <c r="IRF151" s="309"/>
      <c r="IRG151" s="309"/>
      <c r="IRH151" s="309"/>
      <c r="IRI151" s="309"/>
      <c r="IRJ151" s="309"/>
      <c r="IRK151" s="309"/>
      <c r="IRL151" s="309"/>
      <c r="IRM151" s="309"/>
      <c r="IRN151" s="309"/>
      <c r="IRO151" s="309"/>
      <c r="IRP151" s="309"/>
      <c r="IRQ151" s="309"/>
      <c r="IRR151" s="309"/>
      <c r="IRS151" s="309"/>
      <c r="IRT151" s="309"/>
      <c r="IRU151" s="309"/>
      <c r="IRV151" s="309"/>
      <c r="IRW151" s="309"/>
      <c r="IRX151" s="309"/>
      <c r="IRY151" s="309"/>
      <c r="IRZ151" s="309"/>
      <c r="ISA151" s="309"/>
      <c r="ISB151" s="309"/>
      <c r="ISC151" s="309"/>
      <c r="ISD151" s="309"/>
      <c r="ISE151" s="309"/>
      <c r="ISF151" s="309"/>
      <c r="ISG151" s="309"/>
      <c r="ISH151" s="309"/>
      <c r="ISI151" s="309"/>
      <c r="ISJ151" s="309"/>
      <c r="ISK151" s="309"/>
      <c r="ISL151" s="309"/>
      <c r="ISM151" s="309"/>
      <c r="ISN151" s="309"/>
      <c r="ISO151" s="309"/>
      <c r="ISP151" s="309"/>
      <c r="ISQ151" s="309"/>
      <c r="ISR151" s="309"/>
      <c r="ISS151" s="309"/>
      <c r="IST151" s="309"/>
      <c r="ISU151" s="309"/>
      <c r="ISV151" s="309"/>
      <c r="ISW151" s="309"/>
      <c r="ISX151" s="309"/>
      <c r="ISY151" s="309"/>
      <c r="ISZ151" s="309"/>
      <c r="ITA151" s="309"/>
      <c r="ITB151" s="309"/>
      <c r="ITC151" s="309"/>
      <c r="ITD151" s="309"/>
      <c r="ITE151" s="309"/>
      <c r="ITF151" s="309"/>
      <c r="ITG151" s="309"/>
      <c r="ITH151" s="309"/>
      <c r="ITI151" s="309"/>
      <c r="ITJ151" s="309"/>
      <c r="ITK151" s="309"/>
      <c r="ITL151" s="309"/>
      <c r="ITM151" s="309"/>
      <c r="ITN151" s="309"/>
      <c r="ITO151" s="309"/>
      <c r="ITP151" s="309"/>
      <c r="ITQ151" s="309"/>
      <c r="ITR151" s="309"/>
      <c r="ITS151" s="309"/>
      <c r="ITT151" s="309"/>
      <c r="ITU151" s="309"/>
      <c r="ITV151" s="309"/>
      <c r="ITW151" s="309"/>
      <c r="ITX151" s="309"/>
      <c r="ITY151" s="309"/>
      <c r="ITZ151" s="309"/>
      <c r="IUA151" s="309"/>
      <c r="IUB151" s="309"/>
      <c r="IUC151" s="309"/>
      <c r="IUD151" s="309"/>
      <c r="IUE151" s="309"/>
      <c r="IUF151" s="309"/>
      <c r="IUG151" s="309"/>
      <c r="IUH151" s="309"/>
      <c r="IUI151" s="309"/>
      <c r="IUJ151" s="309"/>
      <c r="IUK151" s="309"/>
      <c r="IUL151" s="309"/>
      <c r="IUM151" s="309"/>
      <c r="IUN151" s="309"/>
      <c r="IUO151" s="309"/>
      <c r="IUP151" s="309"/>
      <c r="IUQ151" s="309"/>
      <c r="IUR151" s="309"/>
      <c r="IUS151" s="309"/>
      <c r="IUT151" s="309"/>
      <c r="IUU151" s="309"/>
      <c r="IUV151" s="309"/>
      <c r="IUW151" s="309"/>
      <c r="IUX151" s="309"/>
      <c r="IUY151" s="309"/>
      <c r="IUZ151" s="309"/>
      <c r="IVA151" s="309"/>
      <c r="IVB151" s="309"/>
      <c r="IVC151" s="309"/>
      <c r="IVD151" s="309"/>
      <c r="IVE151" s="309"/>
      <c r="IVF151" s="309"/>
      <c r="IVG151" s="309"/>
      <c r="IVH151" s="309"/>
      <c r="IVI151" s="309"/>
      <c r="IVJ151" s="309"/>
      <c r="IVK151" s="309"/>
      <c r="IVL151" s="309"/>
      <c r="IVM151" s="309"/>
      <c r="IVN151" s="309"/>
      <c r="IVO151" s="309"/>
      <c r="IVP151" s="309"/>
      <c r="IVQ151" s="309"/>
      <c r="IVR151" s="309"/>
      <c r="IVS151" s="309"/>
      <c r="IVT151" s="309"/>
      <c r="IVU151" s="309"/>
      <c r="IVV151" s="309"/>
      <c r="IVW151" s="309"/>
      <c r="IVX151" s="309"/>
      <c r="IVY151" s="309"/>
      <c r="IVZ151" s="309"/>
      <c r="IWA151" s="309"/>
      <c r="IWB151" s="309"/>
      <c r="IWC151" s="309"/>
      <c r="IWD151" s="309"/>
      <c r="IWE151" s="309"/>
      <c r="IWF151" s="309"/>
      <c r="IWG151" s="309"/>
      <c r="IWH151" s="309"/>
      <c r="IWI151" s="309"/>
      <c r="IWJ151" s="309"/>
      <c r="IWK151" s="309"/>
      <c r="IWL151" s="309"/>
      <c r="IWM151" s="309"/>
      <c r="IWN151" s="309"/>
      <c r="IWO151" s="309"/>
      <c r="IWP151" s="309"/>
      <c r="IWQ151" s="309"/>
      <c r="IWR151" s="309"/>
      <c r="IWS151" s="309"/>
      <c r="IWT151" s="309"/>
      <c r="IWU151" s="309"/>
      <c r="IWV151" s="309"/>
      <c r="IWW151" s="309"/>
      <c r="IWX151" s="309"/>
      <c r="IWY151" s="309"/>
      <c r="IWZ151" s="309"/>
      <c r="IXA151" s="309"/>
      <c r="IXB151" s="309"/>
      <c r="IXC151" s="309"/>
      <c r="IXD151" s="309"/>
      <c r="IXE151" s="309"/>
      <c r="IXF151" s="309"/>
      <c r="IXG151" s="309"/>
      <c r="IXH151" s="309"/>
      <c r="IXI151" s="309"/>
      <c r="IXJ151" s="309"/>
      <c r="IXK151" s="309"/>
      <c r="IXL151" s="309"/>
      <c r="IXM151" s="309"/>
      <c r="IXN151" s="309"/>
      <c r="IXO151" s="309"/>
      <c r="IXP151" s="309"/>
      <c r="IXQ151" s="309"/>
      <c r="IXR151" s="309"/>
      <c r="IXS151" s="309"/>
      <c r="IXT151" s="309"/>
      <c r="IXU151" s="309"/>
      <c r="IXV151" s="309"/>
      <c r="IXW151" s="309"/>
      <c r="IXX151" s="309"/>
      <c r="IXY151" s="309"/>
      <c r="IXZ151" s="309"/>
      <c r="IYA151" s="309"/>
      <c r="IYB151" s="309"/>
      <c r="IYC151" s="309"/>
      <c r="IYD151" s="309"/>
      <c r="IYE151" s="309"/>
      <c r="IYF151" s="309"/>
      <c r="IYG151" s="309"/>
      <c r="IYH151" s="309"/>
      <c r="IYI151" s="309"/>
      <c r="IYJ151" s="309"/>
      <c r="IYK151" s="309"/>
      <c r="IYL151" s="309"/>
      <c r="IYM151" s="309"/>
      <c r="IYN151" s="309"/>
      <c r="IYO151" s="309"/>
      <c r="IYP151" s="309"/>
      <c r="IYQ151" s="309"/>
      <c r="IYR151" s="309"/>
      <c r="IYS151" s="309"/>
      <c r="IYT151" s="309"/>
      <c r="IYU151" s="309"/>
      <c r="IYV151" s="309"/>
      <c r="IYW151" s="309"/>
      <c r="IYX151" s="309"/>
      <c r="IYY151" s="309"/>
      <c r="IYZ151" s="309"/>
      <c r="IZA151" s="309"/>
      <c r="IZB151" s="309"/>
      <c r="IZC151" s="309"/>
      <c r="IZD151" s="309"/>
      <c r="IZE151" s="309"/>
      <c r="IZF151" s="309"/>
      <c r="IZG151" s="309"/>
      <c r="IZH151" s="309"/>
      <c r="IZI151" s="309"/>
      <c r="IZJ151" s="309"/>
      <c r="IZK151" s="309"/>
      <c r="IZL151" s="309"/>
      <c r="IZM151" s="309"/>
      <c r="IZN151" s="309"/>
      <c r="IZO151" s="309"/>
      <c r="IZP151" s="309"/>
      <c r="IZQ151" s="309"/>
      <c r="IZR151" s="309"/>
      <c r="IZS151" s="309"/>
      <c r="IZT151" s="309"/>
      <c r="IZU151" s="309"/>
      <c r="IZV151" s="309"/>
      <c r="IZW151" s="309"/>
      <c r="IZX151" s="309"/>
      <c r="IZY151" s="309"/>
      <c r="IZZ151" s="309"/>
      <c r="JAA151" s="309"/>
      <c r="JAB151" s="309"/>
      <c r="JAC151" s="309"/>
      <c r="JAD151" s="309"/>
      <c r="JAE151" s="309"/>
      <c r="JAF151" s="309"/>
      <c r="JAG151" s="309"/>
      <c r="JAH151" s="309"/>
      <c r="JAI151" s="309"/>
      <c r="JAJ151" s="309"/>
      <c r="JAK151" s="309"/>
      <c r="JAL151" s="309"/>
      <c r="JAM151" s="309"/>
      <c r="JAN151" s="309"/>
      <c r="JAO151" s="309"/>
      <c r="JAP151" s="309"/>
      <c r="JAQ151" s="309"/>
      <c r="JAR151" s="309"/>
      <c r="JAS151" s="309"/>
      <c r="JAT151" s="309"/>
      <c r="JAU151" s="309"/>
      <c r="JAV151" s="309"/>
      <c r="JAW151" s="309"/>
      <c r="JAX151" s="309"/>
      <c r="JAY151" s="309"/>
      <c r="JAZ151" s="309"/>
      <c r="JBA151" s="309"/>
      <c r="JBB151" s="309"/>
      <c r="JBC151" s="309"/>
      <c r="JBD151" s="309"/>
      <c r="JBE151" s="309"/>
      <c r="JBF151" s="309"/>
      <c r="JBG151" s="309"/>
      <c r="JBH151" s="309"/>
      <c r="JBI151" s="309"/>
      <c r="JBJ151" s="309"/>
      <c r="JBK151" s="309"/>
      <c r="JBL151" s="309"/>
      <c r="JBM151" s="309"/>
      <c r="JBN151" s="309"/>
      <c r="JBO151" s="309"/>
      <c r="JBP151" s="309"/>
      <c r="JBQ151" s="309"/>
      <c r="JBR151" s="309"/>
      <c r="JBS151" s="309"/>
      <c r="JBT151" s="309"/>
      <c r="JBU151" s="309"/>
      <c r="JBV151" s="309"/>
      <c r="JBW151" s="309"/>
      <c r="JBX151" s="309"/>
      <c r="JBY151" s="309"/>
      <c r="JBZ151" s="309"/>
      <c r="JCA151" s="309"/>
      <c r="JCB151" s="309"/>
      <c r="JCC151" s="309"/>
      <c r="JCD151" s="309"/>
      <c r="JCE151" s="309"/>
      <c r="JCF151" s="309"/>
      <c r="JCG151" s="309"/>
      <c r="JCH151" s="309"/>
      <c r="JCI151" s="309"/>
      <c r="JCJ151" s="309"/>
      <c r="JCK151" s="309"/>
      <c r="JCL151" s="309"/>
      <c r="JCM151" s="309"/>
      <c r="JCN151" s="309"/>
      <c r="JCO151" s="309"/>
      <c r="JCP151" s="309"/>
      <c r="JCQ151" s="309"/>
      <c r="JCR151" s="309"/>
      <c r="JCS151" s="309"/>
      <c r="JCT151" s="309"/>
      <c r="JCU151" s="309"/>
      <c r="JCV151" s="309"/>
      <c r="JCW151" s="309"/>
      <c r="JCX151" s="309"/>
      <c r="JCY151" s="309"/>
      <c r="JCZ151" s="309"/>
      <c r="JDA151" s="309"/>
      <c r="JDB151" s="309"/>
      <c r="JDC151" s="309"/>
      <c r="JDD151" s="309"/>
      <c r="JDE151" s="309"/>
      <c r="JDF151" s="309"/>
      <c r="JDG151" s="309"/>
      <c r="JDH151" s="309"/>
      <c r="JDI151" s="309"/>
      <c r="JDJ151" s="309"/>
      <c r="JDK151" s="309"/>
      <c r="JDL151" s="309"/>
      <c r="JDM151" s="309"/>
      <c r="JDN151" s="309"/>
      <c r="JDO151" s="309"/>
      <c r="JDP151" s="309"/>
      <c r="JDQ151" s="309"/>
      <c r="JDR151" s="309"/>
      <c r="JDS151" s="309"/>
      <c r="JDT151" s="309"/>
      <c r="JDU151" s="309"/>
      <c r="JDV151" s="309"/>
      <c r="JDW151" s="309"/>
      <c r="JDX151" s="309"/>
      <c r="JDY151" s="309"/>
      <c r="JDZ151" s="309"/>
      <c r="JEA151" s="309"/>
      <c r="JEB151" s="309"/>
      <c r="JEC151" s="309"/>
      <c r="JED151" s="309"/>
      <c r="JEE151" s="309"/>
      <c r="JEF151" s="309"/>
      <c r="JEG151" s="309"/>
      <c r="JEH151" s="309"/>
      <c r="JEI151" s="309"/>
      <c r="JEJ151" s="309"/>
      <c r="JEK151" s="309"/>
      <c r="JEL151" s="309"/>
      <c r="JEM151" s="309"/>
      <c r="JEN151" s="309"/>
      <c r="JEO151" s="309"/>
      <c r="JEP151" s="309"/>
      <c r="JEQ151" s="309"/>
      <c r="JER151" s="309"/>
      <c r="JES151" s="309"/>
      <c r="JET151" s="309"/>
      <c r="JEU151" s="309"/>
      <c r="JEV151" s="309"/>
      <c r="JEW151" s="309"/>
      <c r="JEX151" s="309"/>
      <c r="JEY151" s="309"/>
      <c r="JEZ151" s="309"/>
      <c r="JFA151" s="309"/>
      <c r="JFB151" s="309"/>
      <c r="JFC151" s="309"/>
      <c r="JFD151" s="309"/>
      <c r="JFE151" s="309"/>
      <c r="JFF151" s="309"/>
      <c r="JFG151" s="309"/>
      <c r="JFH151" s="309"/>
      <c r="JFI151" s="309"/>
      <c r="JFJ151" s="309"/>
      <c r="JFK151" s="309"/>
      <c r="JFL151" s="309"/>
      <c r="JFM151" s="309"/>
      <c r="JFN151" s="309"/>
      <c r="JFO151" s="309"/>
      <c r="JFP151" s="309"/>
      <c r="JFQ151" s="309"/>
      <c r="JFR151" s="309"/>
      <c r="JFS151" s="309"/>
      <c r="JFT151" s="309"/>
      <c r="JFU151" s="309"/>
      <c r="JFV151" s="309"/>
      <c r="JFW151" s="309"/>
      <c r="JFX151" s="309"/>
      <c r="JFY151" s="309"/>
      <c r="JFZ151" s="309"/>
      <c r="JGA151" s="309"/>
      <c r="JGB151" s="309"/>
      <c r="JGC151" s="309"/>
      <c r="JGD151" s="309"/>
      <c r="JGE151" s="309"/>
      <c r="JGF151" s="309"/>
      <c r="JGG151" s="309"/>
      <c r="JGH151" s="309"/>
      <c r="JGI151" s="309"/>
      <c r="JGJ151" s="309"/>
      <c r="JGK151" s="309"/>
      <c r="JGL151" s="309"/>
      <c r="JGM151" s="309"/>
      <c r="JGN151" s="309"/>
      <c r="JGO151" s="309"/>
      <c r="JGP151" s="309"/>
      <c r="JGQ151" s="309"/>
      <c r="JGR151" s="309"/>
      <c r="JGS151" s="309"/>
      <c r="JGT151" s="309"/>
      <c r="JGU151" s="309"/>
      <c r="JGV151" s="309"/>
      <c r="JGW151" s="309"/>
      <c r="JGX151" s="309"/>
      <c r="JGY151" s="309"/>
      <c r="JGZ151" s="309"/>
      <c r="JHA151" s="309"/>
      <c r="JHB151" s="309"/>
      <c r="JHC151" s="309"/>
      <c r="JHD151" s="309"/>
      <c r="JHE151" s="309"/>
      <c r="JHF151" s="309"/>
      <c r="JHG151" s="309"/>
      <c r="JHH151" s="309"/>
      <c r="JHI151" s="309"/>
      <c r="JHJ151" s="309"/>
      <c r="JHK151" s="309"/>
      <c r="JHL151" s="309"/>
      <c r="JHM151" s="309"/>
      <c r="JHN151" s="309"/>
      <c r="JHO151" s="309"/>
      <c r="JHP151" s="309"/>
      <c r="JHQ151" s="309"/>
      <c r="JHR151" s="309"/>
      <c r="JHS151" s="309"/>
      <c r="JHT151" s="309"/>
      <c r="JHU151" s="309"/>
      <c r="JHV151" s="309"/>
      <c r="JHW151" s="309"/>
      <c r="JHX151" s="309"/>
      <c r="JHY151" s="309"/>
      <c r="JHZ151" s="309"/>
      <c r="JIA151" s="309"/>
      <c r="JIB151" s="309"/>
      <c r="JIC151" s="309"/>
      <c r="JID151" s="309"/>
      <c r="JIE151" s="309"/>
      <c r="JIF151" s="309"/>
      <c r="JIG151" s="309"/>
      <c r="JIH151" s="309"/>
      <c r="JII151" s="309"/>
      <c r="JIJ151" s="309"/>
      <c r="JIK151" s="309"/>
      <c r="JIL151" s="309"/>
      <c r="JIM151" s="309"/>
      <c r="JIN151" s="309"/>
      <c r="JIO151" s="309"/>
      <c r="JIP151" s="309"/>
      <c r="JIQ151" s="309"/>
      <c r="JIR151" s="309"/>
      <c r="JIS151" s="309"/>
      <c r="JIT151" s="309"/>
      <c r="JIU151" s="309"/>
      <c r="JIV151" s="309"/>
      <c r="JIW151" s="309"/>
      <c r="JIX151" s="309"/>
      <c r="JIY151" s="309"/>
      <c r="JIZ151" s="309"/>
      <c r="JJA151" s="309"/>
      <c r="JJB151" s="309"/>
      <c r="JJC151" s="309"/>
      <c r="JJD151" s="309"/>
      <c r="JJE151" s="309"/>
      <c r="JJF151" s="309"/>
      <c r="JJG151" s="309"/>
      <c r="JJH151" s="309"/>
      <c r="JJI151" s="309"/>
      <c r="JJJ151" s="309"/>
      <c r="JJK151" s="309"/>
      <c r="JJL151" s="309"/>
      <c r="JJM151" s="309"/>
      <c r="JJN151" s="309"/>
      <c r="JJO151" s="309"/>
      <c r="JJP151" s="309"/>
      <c r="JJQ151" s="309"/>
      <c r="JJR151" s="309"/>
      <c r="JJS151" s="309"/>
      <c r="JJT151" s="309"/>
      <c r="JJU151" s="309"/>
      <c r="JJV151" s="309"/>
      <c r="JJW151" s="309"/>
      <c r="JJX151" s="309"/>
      <c r="JJY151" s="309"/>
      <c r="JJZ151" s="309"/>
      <c r="JKA151" s="309"/>
      <c r="JKB151" s="309"/>
      <c r="JKC151" s="309"/>
      <c r="JKD151" s="309"/>
      <c r="JKE151" s="309"/>
      <c r="JKF151" s="309"/>
      <c r="JKG151" s="309"/>
      <c r="JKH151" s="309"/>
      <c r="JKI151" s="309"/>
      <c r="JKJ151" s="309"/>
      <c r="JKK151" s="309"/>
      <c r="JKL151" s="309"/>
      <c r="JKM151" s="309"/>
      <c r="JKN151" s="309"/>
      <c r="JKO151" s="309"/>
      <c r="JKP151" s="309"/>
      <c r="JKQ151" s="309"/>
      <c r="JKR151" s="309"/>
      <c r="JKS151" s="309"/>
      <c r="JKT151" s="309"/>
      <c r="JKU151" s="309"/>
      <c r="JKV151" s="309"/>
      <c r="JKW151" s="309"/>
      <c r="JKX151" s="309"/>
      <c r="JKY151" s="309"/>
      <c r="JKZ151" s="309"/>
      <c r="JLA151" s="309"/>
      <c r="JLB151" s="309"/>
      <c r="JLC151" s="309"/>
      <c r="JLD151" s="309"/>
      <c r="JLE151" s="309"/>
      <c r="JLF151" s="309"/>
      <c r="JLG151" s="309"/>
      <c r="JLH151" s="309"/>
      <c r="JLI151" s="309"/>
      <c r="JLJ151" s="309"/>
      <c r="JLK151" s="309"/>
      <c r="JLL151" s="309"/>
      <c r="JLM151" s="309"/>
      <c r="JLN151" s="309"/>
      <c r="JLO151" s="309"/>
      <c r="JLP151" s="309"/>
      <c r="JLQ151" s="309"/>
      <c r="JLR151" s="309"/>
      <c r="JLS151" s="309"/>
      <c r="JLT151" s="309"/>
      <c r="JLU151" s="309"/>
      <c r="JLV151" s="309"/>
      <c r="JLW151" s="309"/>
      <c r="JLX151" s="309"/>
      <c r="JLY151" s="309"/>
      <c r="JLZ151" s="309"/>
      <c r="JMA151" s="309"/>
      <c r="JMB151" s="309"/>
      <c r="JMC151" s="309"/>
      <c r="JMD151" s="309"/>
      <c r="JME151" s="309"/>
      <c r="JMF151" s="309"/>
      <c r="JMG151" s="309"/>
      <c r="JMH151" s="309"/>
      <c r="JMI151" s="309"/>
      <c r="JMJ151" s="309"/>
      <c r="JMK151" s="309"/>
      <c r="JML151" s="309"/>
      <c r="JMM151" s="309"/>
      <c r="JMN151" s="309"/>
      <c r="JMO151" s="309"/>
      <c r="JMP151" s="309"/>
      <c r="JMQ151" s="309"/>
      <c r="JMR151" s="309"/>
      <c r="JMS151" s="309"/>
      <c r="JMT151" s="309"/>
      <c r="JMU151" s="309"/>
      <c r="JMV151" s="309"/>
      <c r="JMW151" s="309"/>
      <c r="JMX151" s="309"/>
      <c r="JMY151" s="309"/>
      <c r="JMZ151" s="309"/>
      <c r="JNA151" s="309"/>
      <c r="JNB151" s="309"/>
      <c r="JNC151" s="309"/>
      <c r="JND151" s="309"/>
      <c r="JNE151" s="309"/>
      <c r="JNF151" s="309"/>
      <c r="JNG151" s="309"/>
      <c r="JNH151" s="309"/>
      <c r="JNI151" s="309"/>
      <c r="JNJ151" s="309"/>
      <c r="JNK151" s="309"/>
      <c r="JNL151" s="309"/>
      <c r="JNM151" s="309"/>
      <c r="JNN151" s="309"/>
      <c r="JNO151" s="309"/>
      <c r="JNP151" s="309"/>
      <c r="JNQ151" s="309"/>
      <c r="JNR151" s="309"/>
      <c r="JNS151" s="309"/>
      <c r="JNT151" s="309"/>
      <c r="JNU151" s="309"/>
      <c r="JNV151" s="309"/>
      <c r="JNW151" s="309"/>
      <c r="JNX151" s="309"/>
      <c r="JNY151" s="309"/>
      <c r="JNZ151" s="309"/>
      <c r="JOA151" s="309"/>
      <c r="JOB151" s="309"/>
      <c r="JOC151" s="309"/>
      <c r="JOD151" s="309"/>
      <c r="JOE151" s="309"/>
      <c r="JOF151" s="309"/>
      <c r="JOG151" s="309"/>
      <c r="JOH151" s="309"/>
      <c r="JOI151" s="309"/>
      <c r="JOJ151" s="309"/>
      <c r="JOK151" s="309"/>
      <c r="JOL151" s="309"/>
      <c r="JOM151" s="309"/>
      <c r="JON151" s="309"/>
      <c r="JOO151" s="309"/>
      <c r="JOP151" s="309"/>
      <c r="JOQ151" s="309"/>
      <c r="JOR151" s="309"/>
      <c r="JOS151" s="309"/>
      <c r="JOT151" s="309"/>
      <c r="JOU151" s="309"/>
      <c r="JOV151" s="309"/>
      <c r="JOW151" s="309"/>
      <c r="JOX151" s="309"/>
      <c r="JOY151" s="309"/>
      <c r="JOZ151" s="309"/>
      <c r="JPA151" s="309"/>
      <c r="JPB151" s="309"/>
      <c r="JPC151" s="309"/>
      <c r="JPD151" s="309"/>
      <c r="JPE151" s="309"/>
      <c r="JPF151" s="309"/>
      <c r="JPG151" s="309"/>
      <c r="JPH151" s="309"/>
      <c r="JPI151" s="309"/>
      <c r="JPJ151" s="309"/>
      <c r="JPK151" s="309"/>
      <c r="JPL151" s="309"/>
      <c r="JPM151" s="309"/>
      <c r="JPN151" s="309"/>
      <c r="JPO151" s="309"/>
      <c r="JPP151" s="309"/>
      <c r="JPQ151" s="309"/>
      <c r="JPR151" s="309"/>
      <c r="JPS151" s="309"/>
      <c r="JPT151" s="309"/>
      <c r="JPU151" s="309"/>
      <c r="JPV151" s="309"/>
      <c r="JPW151" s="309"/>
      <c r="JPX151" s="309"/>
      <c r="JPY151" s="309"/>
      <c r="JPZ151" s="309"/>
      <c r="JQA151" s="309"/>
      <c r="JQB151" s="309"/>
      <c r="JQC151" s="309"/>
      <c r="JQD151" s="309"/>
      <c r="JQE151" s="309"/>
      <c r="JQF151" s="309"/>
      <c r="JQG151" s="309"/>
      <c r="JQH151" s="309"/>
      <c r="JQI151" s="309"/>
      <c r="JQJ151" s="309"/>
      <c r="JQK151" s="309"/>
      <c r="JQL151" s="309"/>
      <c r="JQM151" s="309"/>
      <c r="JQN151" s="309"/>
      <c r="JQO151" s="309"/>
      <c r="JQP151" s="309"/>
      <c r="JQQ151" s="309"/>
      <c r="JQR151" s="309"/>
      <c r="JQS151" s="309"/>
      <c r="JQT151" s="309"/>
      <c r="JQU151" s="309"/>
      <c r="JQV151" s="309"/>
      <c r="JQW151" s="309"/>
      <c r="JQX151" s="309"/>
      <c r="JQY151" s="309"/>
      <c r="JQZ151" s="309"/>
      <c r="JRA151" s="309"/>
      <c r="JRB151" s="309"/>
      <c r="JRC151" s="309"/>
      <c r="JRD151" s="309"/>
      <c r="JRE151" s="309"/>
      <c r="JRF151" s="309"/>
      <c r="JRG151" s="309"/>
      <c r="JRH151" s="309"/>
      <c r="JRI151" s="309"/>
      <c r="JRJ151" s="309"/>
      <c r="JRK151" s="309"/>
      <c r="JRL151" s="309"/>
      <c r="JRM151" s="309"/>
      <c r="JRN151" s="309"/>
      <c r="JRO151" s="309"/>
      <c r="JRP151" s="309"/>
      <c r="JRQ151" s="309"/>
      <c r="JRR151" s="309"/>
      <c r="JRS151" s="309"/>
      <c r="JRT151" s="309"/>
      <c r="JRU151" s="309"/>
      <c r="JRV151" s="309"/>
      <c r="JRW151" s="309"/>
      <c r="JRX151" s="309"/>
      <c r="JRY151" s="309"/>
      <c r="JRZ151" s="309"/>
      <c r="JSA151" s="309"/>
      <c r="JSB151" s="309"/>
      <c r="JSC151" s="309"/>
      <c r="JSD151" s="309"/>
      <c r="JSE151" s="309"/>
      <c r="JSF151" s="309"/>
      <c r="JSG151" s="309"/>
      <c r="JSH151" s="309"/>
      <c r="JSI151" s="309"/>
      <c r="JSJ151" s="309"/>
      <c r="JSK151" s="309"/>
      <c r="JSL151" s="309"/>
      <c r="JSM151" s="309"/>
      <c r="JSN151" s="309"/>
      <c r="JSO151" s="309"/>
      <c r="JSP151" s="309"/>
      <c r="JSQ151" s="309"/>
      <c r="JSR151" s="309"/>
      <c r="JSS151" s="309"/>
      <c r="JST151" s="309"/>
      <c r="JSU151" s="309"/>
      <c r="JSV151" s="309"/>
      <c r="JSW151" s="309"/>
      <c r="JSX151" s="309"/>
      <c r="JSY151" s="309"/>
      <c r="JSZ151" s="309"/>
      <c r="JTA151" s="309"/>
      <c r="JTB151" s="309"/>
      <c r="JTC151" s="309"/>
      <c r="JTD151" s="309"/>
      <c r="JTE151" s="309"/>
      <c r="JTF151" s="309"/>
      <c r="JTG151" s="309"/>
      <c r="JTH151" s="309"/>
      <c r="JTI151" s="309"/>
      <c r="JTJ151" s="309"/>
      <c r="JTK151" s="309"/>
      <c r="JTL151" s="309"/>
      <c r="JTM151" s="309"/>
      <c r="JTN151" s="309"/>
      <c r="JTO151" s="309"/>
      <c r="JTP151" s="309"/>
      <c r="JTQ151" s="309"/>
      <c r="JTR151" s="309"/>
      <c r="JTS151" s="309"/>
      <c r="JTT151" s="309"/>
      <c r="JTU151" s="309"/>
      <c r="JTV151" s="309"/>
      <c r="JTW151" s="309"/>
      <c r="JTX151" s="309"/>
      <c r="JTY151" s="309"/>
      <c r="JTZ151" s="309"/>
      <c r="JUA151" s="309"/>
      <c r="JUB151" s="309"/>
      <c r="JUC151" s="309"/>
      <c r="JUD151" s="309"/>
      <c r="JUE151" s="309"/>
      <c r="JUF151" s="309"/>
      <c r="JUG151" s="309"/>
      <c r="JUH151" s="309"/>
      <c r="JUI151" s="309"/>
      <c r="JUJ151" s="309"/>
      <c r="JUK151" s="309"/>
      <c r="JUL151" s="309"/>
      <c r="JUM151" s="309"/>
      <c r="JUN151" s="309"/>
      <c r="JUO151" s="309"/>
      <c r="JUP151" s="309"/>
      <c r="JUQ151" s="309"/>
      <c r="JUR151" s="309"/>
      <c r="JUS151" s="309"/>
      <c r="JUT151" s="309"/>
      <c r="JUU151" s="309"/>
      <c r="JUV151" s="309"/>
      <c r="JUW151" s="309"/>
      <c r="JUX151" s="309"/>
      <c r="JUY151" s="309"/>
      <c r="JUZ151" s="309"/>
      <c r="JVA151" s="309"/>
      <c r="JVB151" s="309"/>
      <c r="JVC151" s="309"/>
      <c r="JVD151" s="309"/>
      <c r="JVE151" s="309"/>
      <c r="JVF151" s="309"/>
      <c r="JVG151" s="309"/>
      <c r="JVH151" s="309"/>
      <c r="JVI151" s="309"/>
      <c r="JVJ151" s="309"/>
      <c r="JVK151" s="309"/>
      <c r="JVL151" s="309"/>
      <c r="JVM151" s="309"/>
      <c r="JVN151" s="309"/>
      <c r="JVO151" s="309"/>
      <c r="JVP151" s="309"/>
      <c r="JVQ151" s="309"/>
      <c r="JVR151" s="309"/>
      <c r="JVS151" s="309"/>
      <c r="JVT151" s="309"/>
      <c r="JVU151" s="309"/>
      <c r="JVV151" s="309"/>
      <c r="JVW151" s="309"/>
      <c r="JVX151" s="309"/>
      <c r="JVY151" s="309"/>
      <c r="JVZ151" s="309"/>
      <c r="JWA151" s="309"/>
      <c r="JWB151" s="309"/>
      <c r="JWC151" s="309"/>
      <c r="JWD151" s="309"/>
      <c r="JWE151" s="309"/>
      <c r="JWF151" s="309"/>
      <c r="JWG151" s="309"/>
      <c r="JWH151" s="309"/>
      <c r="JWI151" s="309"/>
      <c r="JWJ151" s="309"/>
      <c r="JWK151" s="309"/>
      <c r="JWL151" s="309"/>
      <c r="JWM151" s="309"/>
      <c r="JWN151" s="309"/>
      <c r="JWO151" s="309"/>
      <c r="JWP151" s="309"/>
      <c r="JWQ151" s="309"/>
      <c r="JWR151" s="309"/>
      <c r="JWS151" s="309"/>
      <c r="JWT151" s="309"/>
      <c r="JWU151" s="309"/>
      <c r="JWV151" s="309"/>
      <c r="JWW151" s="309"/>
      <c r="JWX151" s="309"/>
      <c r="JWY151" s="309"/>
      <c r="JWZ151" s="309"/>
      <c r="JXA151" s="309"/>
      <c r="JXB151" s="309"/>
      <c r="JXC151" s="309"/>
      <c r="JXD151" s="309"/>
      <c r="JXE151" s="309"/>
      <c r="JXF151" s="309"/>
      <c r="JXG151" s="309"/>
      <c r="JXH151" s="309"/>
      <c r="JXI151" s="309"/>
      <c r="JXJ151" s="309"/>
      <c r="JXK151" s="309"/>
      <c r="JXL151" s="309"/>
      <c r="JXM151" s="309"/>
      <c r="JXN151" s="309"/>
      <c r="JXO151" s="309"/>
      <c r="JXP151" s="309"/>
      <c r="JXQ151" s="309"/>
      <c r="JXR151" s="309"/>
      <c r="JXS151" s="309"/>
      <c r="JXT151" s="309"/>
      <c r="JXU151" s="309"/>
      <c r="JXV151" s="309"/>
      <c r="JXW151" s="309"/>
      <c r="JXX151" s="309"/>
      <c r="JXY151" s="309"/>
      <c r="JXZ151" s="309"/>
      <c r="JYA151" s="309"/>
      <c r="JYB151" s="309"/>
      <c r="JYC151" s="309"/>
      <c r="JYD151" s="309"/>
      <c r="JYE151" s="309"/>
      <c r="JYF151" s="309"/>
      <c r="JYG151" s="309"/>
      <c r="JYH151" s="309"/>
      <c r="JYI151" s="309"/>
      <c r="JYJ151" s="309"/>
      <c r="JYK151" s="309"/>
      <c r="JYL151" s="309"/>
      <c r="JYM151" s="309"/>
      <c r="JYN151" s="309"/>
      <c r="JYO151" s="309"/>
      <c r="JYP151" s="309"/>
      <c r="JYQ151" s="309"/>
      <c r="JYR151" s="309"/>
      <c r="JYS151" s="309"/>
      <c r="JYT151" s="309"/>
      <c r="JYU151" s="309"/>
      <c r="JYV151" s="309"/>
      <c r="JYW151" s="309"/>
      <c r="JYX151" s="309"/>
      <c r="JYY151" s="309"/>
      <c r="JYZ151" s="309"/>
      <c r="JZA151" s="309"/>
      <c r="JZB151" s="309"/>
      <c r="JZC151" s="309"/>
      <c r="JZD151" s="309"/>
      <c r="JZE151" s="309"/>
      <c r="JZF151" s="309"/>
      <c r="JZG151" s="309"/>
      <c r="JZH151" s="309"/>
      <c r="JZI151" s="309"/>
      <c r="JZJ151" s="309"/>
      <c r="JZK151" s="309"/>
      <c r="JZL151" s="309"/>
      <c r="JZM151" s="309"/>
      <c r="JZN151" s="309"/>
      <c r="JZO151" s="309"/>
      <c r="JZP151" s="309"/>
      <c r="JZQ151" s="309"/>
      <c r="JZR151" s="309"/>
      <c r="JZS151" s="309"/>
      <c r="JZT151" s="309"/>
      <c r="JZU151" s="309"/>
      <c r="JZV151" s="309"/>
      <c r="JZW151" s="309"/>
      <c r="JZX151" s="309"/>
      <c r="JZY151" s="309"/>
      <c r="JZZ151" s="309"/>
      <c r="KAA151" s="309"/>
      <c r="KAB151" s="309"/>
      <c r="KAC151" s="309"/>
      <c r="KAD151" s="309"/>
      <c r="KAE151" s="309"/>
      <c r="KAF151" s="309"/>
      <c r="KAG151" s="309"/>
      <c r="KAH151" s="309"/>
      <c r="KAI151" s="309"/>
      <c r="KAJ151" s="309"/>
      <c r="KAK151" s="309"/>
      <c r="KAL151" s="309"/>
      <c r="KAM151" s="309"/>
      <c r="KAN151" s="309"/>
      <c r="KAO151" s="309"/>
      <c r="KAP151" s="309"/>
      <c r="KAQ151" s="309"/>
      <c r="KAR151" s="309"/>
      <c r="KAS151" s="309"/>
      <c r="KAT151" s="309"/>
      <c r="KAU151" s="309"/>
      <c r="KAV151" s="309"/>
      <c r="KAW151" s="309"/>
      <c r="KAX151" s="309"/>
      <c r="KAY151" s="309"/>
      <c r="KAZ151" s="309"/>
      <c r="KBA151" s="309"/>
      <c r="KBB151" s="309"/>
      <c r="KBC151" s="309"/>
      <c r="KBD151" s="309"/>
      <c r="KBE151" s="309"/>
      <c r="KBF151" s="309"/>
      <c r="KBG151" s="309"/>
      <c r="KBH151" s="309"/>
      <c r="KBI151" s="309"/>
      <c r="KBJ151" s="309"/>
      <c r="KBK151" s="309"/>
      <c r="KBL151" s="309"/>
      <c r="KBM151" s="309"/>
      <c r="KBN151" s="309"/>
      <c r="KBO151" s="309"/>
      <c r="KBP151" s="309"/>
      <c r="KBQ151" s="309"/>
      <c r="KBR151" s="309"/>
      <c r="KBS151" s="309"/>
      <c r="KBT151" s="309"/>
      <c r="KBU151" s="309"/>
      <c r="KBV151" s="309"/>
      <c r="KBW151" s="309"/>
      <c r="KBX151" s="309"/>
      <c r="KBY151" s="309"/>
      <c r="KBZ151" s="309"/>
      <c r="KCA151" s="309"/>
      <c r="KCB151" s="309"/>
      <c r="KCC151" s="309"/>
      <c r="KCD151" s="309"/>
      <c r="KCE151" s="309"/>
      <c r="KCF151" s="309"/>
      <c r="KCG151" s="309"/>
      <c r="KCH151" s="309"/>
      <c r="KCI151" s="309"/>
      <c r="KCJ151" s="309"/>
      <c r="KCK151" s="309"/>
      <c r="KCL151" s="309"/>
      <c r="KCM151" s="309"/>
      <c r="KCN151" s="309"/>
      <c r="KCO151" s="309"/>
      <c r="KCP151" s="309"/>
      <c r="KCQ151" s="309"/>
      <c r="KCR151" s="309"/>
      <c r="KCS151" s="309"/>
      <c r="KCT151" s="309"/>
      <c r="KCU151" s="309"/>
      <c r="KCV151" s="309"/>
      <c r="KCW151" s="309"/>
      <c r="KCX151" s="309"/>
      <c r="KCY151" s="309"/>
      <c r="KCZ151" s="309"/>
      <c r="KDA151" s="309"/>
      <c r="KDB151" s="309"/>
      <c r="KDC151" s="309"/>
      <c r="KDD151" s="309"/>
      <c r="KDE151" s="309"/>
      <c r="KDF151" s="309"/>
      <c r="KDG151" s="309"/>
      <c r="KDH151" s="309"/>
      <c r="KDI151" s="309"/>
      <c r="KDJ151" s="309"/>
      <c r="KDK151" s="309"/>
      <c r="KDL151" s="309"/>
      <c r="KDM151" s="309"/>
      <c r="KDN151" s="309"/>
      <c r="KDO151" s="309"/>
      <c r="KDP151" s="309"/>
      <c r="KDQ151" s="309"/>
      <c r="KDR151" s="309"/>
      <c r="KDS151" s="309"/>
      <c r="KDT151" s="309"/>
      <c r="KDU151" s="309"/>
      <c r="KDV151" s="309"/>
      <c r="KDW151" s="309"/>
      <c r="KDX151" s="309"/>
      <c r="KDY151" s="309"/>
      <c r="KDZ151" s="309"/>
      <c r="KEA151" s="309"/>
      <c r="KEB151" s="309"/>
      <c r="KEC151" s="309"/>
      <c r="KED151" s="309"/>
      <c r="KEE151" s="309"/>
      <c r="KEF151" s="309"/>
      <c r="KEG151" s="309"/>
      <c r="KEH151" s="309"/>
      <c r="KEI151" s="309"/>
      <c r="KEJ151" s="309"/>
      <c r="KEK151" s="309"/>
      <c r="KEL151" s="309"/>
      <c r="KEM151" s="309"/>
      <c r="KEN151" s="309"/>
      <c r="KEO151" s="309"/>
      <c r="KEP151" s="309"/>
      <c r="KEQ151" s="309"/>
      <c r="KER151" s="309"/>
      <c r="KES151" s="309"/>
      <c r="KET151" s="309"/>
      <c r="KEU151" s="309"/>
      <c r="KEV151" s="309"/>
      <c r="KEW151" s="309"/>
      <c r="KEX151" s="309"/>
      <c r="KEY151" s="309"/>
      <c r="KEZ151" s="309"/>
      <c r="KFA151" s="309"/>
      <c r="KFB151" s="309"/>
      <c r="KFC151" s="309"/>
      <c r="KFD151" s="309"/>
      <c r="KFE151" s="309"/>
      <c r="KFF151" s="309"/>
      <c r="KFG151" s="309"/>
      <c r="KFH151" s="309"/>
      <c r="KFI151" s="309"/>
      <c r="KFJ151" s="309"/>
      <c r="KFK151" s="309"/>
      <c r="KFL151" s="309"/>
      <c r="KFM151" s="309"/>
      <c r="KFN151" s="309"/>
      <c r="KFO151" s="309"/>
      <c r="KFP151" s="309"/>
      <c r="KFQ151" s="309"/>
      <c r="KFR151" s="309"/>
      <c r="KFS151" s="309"/>
      <c r="KFT151" s="309"/>
      <c r="KFU151" s="309"/>
      <c r="KFV151" s="309"/>
      <c r="KFW151" s="309"/>
      <c r="KFX151" s="309"/>
      <c r="KFY151" s="309"/>
      <c r="KFZ151" s="309"/>
      <c r="KGA151" s="309"/>
      <c r="KGB151" s="309"/>
      <c r="KGC151" s="309"/>
      <c r="KGD151" s="309"/>
      <c r="KGE151" s="309"/>
      <c r="KGF151" s="309"/>
      <c r="KGG151" s="309"/>
      <c r="KGH151" s="309"/>
      <c r="KGI151" s="309"/>
      <c r="KGJ151" s="309"/>
      <c r="KGK151" s="309"/>
      <c r="KGL151" s="309"/>
      <c r="KGM151" s="309"/>
      <c r="KGN151" s="309"/>
      <c r="KGO151" s="309"/>
      <c r="KGP151" s="309"/>
      <c r="KGQ151" s="309"/>
      <c r="KGR151" s="309"/>
      <c r="KGS151" s="309"/>
      <c r="KGT151" s="309"/>
      <c r="KGU151" s="309"/>
      <c r="KGV151" s="309"/>
      <c r="KGW151" s="309"/>
      <c r="KGX151" s="309"/>
      <c r="KGY151" s="309"/>
      <c r="KGZ151" s="309"/>
      <c r="KHA151" s="309"/>
      <c r="KHB151" s="309"/>
      <c r="KHC151" s="309"/>
      <c r="KHD151" s="309"/>
      <c r="KHE151" s="309"/>
      <c r="KHF151" s="309"/>
      <c r="KHG151" s="309"/>
      <c r="KHH151" s="309"/>
      <c r="KHI151" s="309"/>
      <c r="KHJ151" s="309"/>
      <c r="KHK151" s="309"/>
      <c r="KHL151" s="309"/>
      <c r="KHM151" s="309"/>
      <c r="KHN151" s="309"/>
      <c r="KHO151" s="309"/>
      <c r="KHP151" s="309"/>
      <c r="KHQ151" s="309"/>
      <c r="KHR151" s="309"/>
      <c r="KHS151" s="309"/>
      <c r="KHT151" s="309"/>
      <c r="KHU151" s="309"/>
      <c r="KHV151" s="309"/>
      <c r="KHW151" s="309"/>
      <c r="KHX151" s="309"/>
      <c r="KHY151" s="309"/>
      <c r="KHZ151" s="309"/>
      <c r="KIA151" s="309"/>
      <c r="KIB151" s="309"/>
      <c r="KIC151" s="309"/>
      <c r="KID151" s="309"/>
      <c r="KIE151" s="309"/>
      <c r="KIF151" s="309"/>
      <c r="KIG151" s="309"/>
      <c r="KIH151" s="309"/>
      <c r="KII151" s="309"/>
      <c r="KIJ151" s="309"/>
      <c r="KIK151" s="309"/>
      <c r="KIL151" s="309"/>
      <c r="KIM151" s="309"/>
      <c r="KIN151" s="309"/>
      <c r="KIO151" s="309"/>
      <c r="KIP151" s="309"/>
      <c r="KIQ151" s="309"/>
      <c r="KIR151" s="309"/>
      <c r="KIS151" s="309"/>
      <c r="KIT151" s="309"/>
      <c r="KIU151" s="309"/>
      <c r="KIV151" s="309"/>
      <c r="KIW151" s="309"/>
      <c r="KIX151" s="309"/>
      <c r="KIY151" s="309"/>
      <c r="KIZ151" s="309"/>
      <c r="KJA151" s="309"/>
      <c r="KJB151" s="309"/>
      <c r="KJC151" s="309"/>
      <c r="KJD151" s="309"/>
      <c r="KJE151" s="309"/>
      <c r="KJF151" s="309"/>
      <c r="KJG151" s="309"/>
      <c r="KJH151" s="309"/>
      <c r="KJI151" s="309"/>
      <c r="KJJ151" s="309"/>
      <c r="KJK151" s="309"/>
      <c r="KJL151" s="309"/>
      <c r="KJM151" s="309"/>
      <c r="KJN151" s="309"/>
      <c r="KJO151" s="309"/>
      <c r="KJP151" s="309"/>
      <c r="KJQ151" s="309"/>
      <c r="KJR151" s="309"/>
      <c r="KJS151" s="309"/>
      <c r="KJT151" s="309"/>
      <c r="KJU151" s="309"/>
      <c r="KJV151" s="309"/>
      <c r="KJW151" s="309"/>
      <c r="KJX151" s="309"/>
      <c r="KJY151" s="309"/>
      <c r="KJZ151" s="309"/>
      <c r="KKA151" s="309"/>
      <c r="KKB151" s="309"/>
      <c r="KKC151" s="309"/>
      <c r="KKD151" s="309"/>
      <c r="KKE151" s="309"/>
      <c r="KKF151" s="309"/>
      <c r="KKG151" s="309"/>
      <c r="KKH151" s="309"/>
      <c r="KKI151" s="309"/>
      <c r="KKJ151" s="309"/>
      <c r="KKK151" s="309"/>
      <c r="KKL151" s="309"/>
      <c r="KKM151" s="309"/>
      <c r="KKN151" s="309"/>
      <c r="KKO151" s="309"/>
      <c r="KKP151" s="309"/>
      <c r="KKQ151" s="309"/>
      <c r="KKR151" s="309"/>
      <c r="KKS151" s="309"/>
      <c r="KKT151" s="309"/>
      <c r="KKU151" s="309"/>
      <c r="KKV151" s="309"/>
      <c r="KKW151" s="309"/>
      <c r="KKX151" s="309"/>
      <c r="KKY151" s="309"/>
      <c r="KKZ151" s="309"/>
      <c r="KLA151" s="309"/>
      <c r="KLB151" s="309"/>
      <c r="KLC151" s="309"/>
      <c r="KLD151" s="309"/>
      <c r="KLE151" s="309"/>
      <c r="KLF151" s="309"/>
      <c r="KLG151" s="309"/>
      <c r="KLH151" s="309"/>
      <c r="KLI151" s="309"/>
      <c r="KLJ151" s="309"/>
      <c r="KLK151" s="309"/>
      <c r="KLL151" s="309"/>
      <c r="KLM151" s="309"/>
      <c r="KLN151" s="309"/>
      <c r="KLO151" s="309"/>
      <c r="KLP151" s="309"/>
      <c r="KLQ151" s="309"/>
      <c r="KLR151" s="309"/>
      <c r="KLS151" s="309"/>
      <c r="KLT151" s="309"/>
      <c r="KLU151" s="309"/>
      <c r="KLV151" s="309"/>
      <c r="KLW151" s="309"/>
      <c r="KLX151" s="309"/>
      <c r="KLY151" s="309"/>
      <c r="KLZ151" s="309"/>
      <c r="KMA151" s="309"/>
      <c r="KMB151" s="309"/>
      <c r="KMC151" s="309"/>
      <c r="KMD151" s="309"/>
      <c r="KME151" s="309"/>
      <c r="KMF151" s="309"/>
      <c r="KMG151" s="309"/>
      <c r="KMH151" s="309"/>
      <c r="KMI151" s="309"/>
      <c r="KMJ151" s="309"/>
      <c r="KMK151" s="309"/>
      <c r="KML151" s="309"/>
      <c r="KMM151" s="309"/>
      <c r="KMN151" s="309"/>
      <c r="KMO151" s="309"/>
      <c r="KMP151" s="309"/>
      <c r="KMQ151" s="309"/>
      <c r="KMR151" s="309"/>
      <c r="KMS151" s="309"/>
      <c r="KMT151" s="309"/>
      <c r="KMU151" s="309"/>
      <c r="KMV151" s="309"/>
      <c r="KMW151" s="309"/>
      <c r="KMX151" s="309"/>
      <c r="KMY151" s="309"/>
      <c r="KMZ151" s="309"/>
      <c r="KNA151" s="309"/>
      <c r="KNB151" s="309"/>
      <c r="KNC151" s="309"/>
      <c r="KND151" s="309"/>
      <c r="KNE151" s="309"/>
      <c r="KNF151" s="309"/>
      <c r="KNG151" s="309"/>
      <c r="KNH151" s="309"/>
      <c r="KNI151" s="309"/>
      <c r="KNJ151" s="309"/>
      <c r="KNK151" s="309"/>
      <c r="KNL151" s="309"/>
      <c r="KNM151" s="309"/>
      <c r="KNN151" s="309"/>
      <c r="KNO151" s="309"/>
      <c r="KNP151" s="309"/>
      <c r="KNQ151" s="309"/>
      <c r="KNR151" s="309"/>
      <c r="KNS151" s="309"/>
      <c r="KNT151" s="309"/>
      <c r="KNU151" s="309"/>
      <c r="KNV151" s="309"/>
      <c r="KNW151" s="309"/>
      <c r="KNX151" s="309"/>
      <c r="KNY151" s="309"/>
      <c r="KNZ151" s="309"/>
      <c r="KOA151" s="309"/>
      <c r="KOB151" s="309"/>
      <c r="KOC151" s="309"/>
      <c r="KOD151" s="309"/>
      <c r="KOE151" s="309"/>
      <c r="KOF151" s="309"/>
      <c r="KOG151" s="309"/>
      <c r="KOH151" s="309"/>
      <c r="KOI151" s="309"/>
      <c r="KOJ151" s="309"/>
      <c r="KOK151" s="309"/>
      <c r="KOL151" s="309"/>
      <c r="KOM151" s="309"/>
      <c r="KON151" s="309"/>
      <c r="KOO151" s="309"/>
      <c r="KOP151" s="309"/>
      <c r="KOQ151" s="309"/>
      <c r="KOR151" s="309"/>
      <c r="KOS151" s="309"/>
      <c r="KOT151" s="309"/>
      <c r="KOU151" s="309"/>
      <c r="KOV151" s="309"/>
      <c r="KOW151" s="309"/>
      <c r="KOX151" s="309"/>
      <c r="KOY151" s="309"/>
      <c r="KOZ151" s="309"/>
      <c r="KPA151" s="309"/>
      <c r="KPB151" s="309"/>
      <c r="KPC151" s="309"/>
      <c r="KPD151" s="309"/>
      <c r="KPE151" s="309"/>
      <c r="KPF151" s="309"/>
      <c r="KPG151" s="309"/>
      <c r="KPH151" s="309"/>
      <c r="KPI151" s="309"/>
      <c r="KPJ151" s="309"/>
      <c r="KPK151" s="309"/>
      <c r="KPL151" s="309"/>
      <c r="KPM151" s="309"/>
      <c r="KPN151" s="309"/>
      <c r="KPO151" s="309"/>
      <c r="KPP151" s="309"/>
      <c r="KPQ151" s="309"/>
      <c r="KPR151" s="309"/>
      <c r="KPS151" s="309"/>
      <c r="KPT151" s="309"/>
      <c r="KPU151" s="309"/>
      <c r="KPV151" s="309"/>
      <c r="KPW151" s="309"/>
      <c r="KPX151" s="309"/>
      <c r="KPY151" s="309"/>
      <c r="KPZ151" s="309"/>
      <c r="KQA151" s="309"/>
      <c r="KQB151" s="309"/>
      <c r="KQC151" s="309"/>
      <c r="KQD151" s="309"/>
      <c r="KQE151" s="309"/>
      <c r="KQF151" s="309"/>
      <c r="KQG151" s="309"/>
      <c r="KQH151" s="309"/>
      <c r="KQI151" s="309"/>
      <c r="KQJ151" s="309"/>
      <c r="KQK151" s="309"/>
      <c r="KQL151" s="309"/>
      <c r="KQM151" s="309"/>
      <c r="KQN151" s="309"/>
      <c r="KQO151" s="309"/>
      <c r="KQP151" s="309"/>
      <c r="KQQ151" s="309"/>
      <c r="KQR151" s="309"/>
      <c r="KQS151" s="309"/>
      <c r="KQT151" s="309"/>
      <c r="KQU151" s="309"/>
      <c r="KQV151" s="309"/>
      <c r="KQW151" s="309"/>
      <c r="KQX151" s="309"/>
      <c r="KQY151" s="309"/>
      <c r="KQZ151" s="309"/>
      <c r="KRA151" s="309"/>
      <c r="KRB151" s="309"/>
      <c r="KRC151" s="309"/>
      <c r="KRD151" s="309"/>
      <c r="KRE151" s="309"/>
      <c r="KRF151" s="309"/>
      <c r="KRG151" s="309"/>
      <c r="KRH151" s="309"/>
      <c r="KRI151" s="309"/>
      <c r="KRJ151" s="309"/>
      <c r="KRK151" s="309"/>
      <c r="KRL151" s="309"/>
      <c r="KRM151" s="309"/>
      <c r="KRN151" s="309"/>
      <c r="KRO151" s="309"/>
      <c r="KRP151" s="309"/>
      <c r="KRQ151" s="309"/>
      <c r="KRR151" s="309"/>
      <c r="KRS151" s="309"/>
      <c r="KRT151" s="309"/>
      <c r="KRU151" s="309"/>
      <c r="KRV151" s="309"/>
      <c r="KRW151" s="309"/>
      <c r="KRX151" s="309"/>
      <c r="KRY151" s="309"/>
      <c r="KRZ151" s="309"/>
      <c r="KSA151" s="309"/>
      <c r="KSB151" s="309"/>
      <c r="KSC151" s="309"/>
      <c r="KSD151" s="309"/>
      <c r="KSE151" s="309"/>
      <c r="KSF151" s="309"/>
      <c r="KSG151" s="309"/>
      <c r="KSH151" s="309"/>
      <c r="KSI151" s="309"/>
      <c r="KSJ151" s="309"/>
      <c r="KSK151" s="309"/>
      <c r="KSL151" s="309"/>
      <c r="KSM151" s="309"/>
      <c r="KSN151" s="309"/>
      <c r="KSO151" s="309"/>
      <c r="KSP151" s="309"/>
      <c r="KSQ151" s="309"/>
      <c r="KSR151" s="309"/>
      <c r="KSS151" s="309"/>
      <c r="KST151" s="309"/>
      <c r="KSU151" s="309"/>
      <c r="KSV151" s="309"/>
      <c r="KSW151" s="309"/>
      <c r="KSX151" s="309"/>
      <c r="KSY151" s="309"/>
      <c r="KSZ151" s="309"/>
      <c r="KTA151" s="309"/>
      <c r="KTB151" s="309"/>
      <c r="KTC151" s="309"/>
      <c r="KTD151" s="309"/>
      <c r="KTE151" s="309"/>
      <c r="KTF151" s="309"/>
      <c r="KTG151" s="309"/>
      <c r="KTH151" s="309"/>
      <c r="KTI151" s="309"/>
      <c r="KTJ151" s="309"/>
      <c r="KTK151" s="309"/>
      <c r="KTL151" s="309"/>
      <c r="KTM151" s="309"/>
      <c r="KTN151" s="309"/>
      <c r="KTO151" s="309"/>
      <c r="KTP151" s="309"/>
      <c r="KTQ151" s="309"/>
      <c r="KTR151" s="309"/>
      <c r="KTS151" s="309"/>
      <c r="KTT151" s="309"/>
      <c r="KTU151" s="309"/>
      <c r="KTV151" s="309"/>
      <c r="KTW151" s="309"/>
      <c r="KTX151" s="309"/>
      <c r="KTY151" s="309"/>
      <c r="KTZ151" s="309"/>
      <c r="KUA151" s="309"/>
      <c r="KUB151" s="309"/>
      <c r="KUC151" s="309"/>
      <c r="KUD151" s="309"/>
      <c r="KUE151" s="309"/>
      <c r="KUF151" s="309"/>
      <c r="KUG151" s="309"/>
      <c r="KUH151" s="309"/>
      <c r="KUI151" s="309"/>
      <c r="KUJ151" s="309"/>
      <c r="KUK151" s="309"/>
      <c r="KUL151" s="309"/>
      <c r="KUM151" s="309"/>
      <c r="KUN151" s="309"/>
      <c r="KUO151" s="309"/>
      <c r="KUP151" s="309"/>
      <c r="KUQ151" s="309"/>
      <c r="KUR151" s="309"/>
      <c r="KUS151" s="309"/>
      <c r="KUT151" s="309"/>
      <c r="KUU151" s="309"/>
      <c r="KUV151" s="309"/>
      <c r="KUW151" s="309"/>
      <c r="KUX151" s="309"/>
      <c r="KUY151" s="309"/>
      <c r="KUZ151" s="309"/>
      <c r="KVA151" s="309"/>
      <c r="KVB151" s="309"/>
      <c r="KVC151" s="309"/>
      <c r="KVD151" s="309"/>
      <c r="KVE151" s="309"/>
      <c r="KVF151" s="309"/>
      <c r="KVG151" s="309"/>
      <c r="KVH151" s="309"/>
      <c r="KVI151" s="309"/>
      <c r="KVJ151" s="309"/>
      <c r="KVK151" s="309"/>
      <c r="KVL151" s="309"/>
      <c r="KVM151" s="309"/>
      <c r="KVN151" s="309"/>
      <c r="KVO151" s="309"/>
      <c r="KVP151" s="309"/>
      <c r="KVQ151" s="309"/>
      <c r="KVR151" s="309"/>
      <c r="KVS151" s="309"/>
      <c r="KVT151" s="309"/>
      <c r="KVU151" s="309"/>
      <c r="KVV151" s="309"/>
      <c r="KVW151" s="309"/>
      <c r="KVX151" s="309"/>
      <c r="KVY151" s="309"/>
      <c r="KVZ151" s="309"/>
      <c r="KWA151" s="309"/>
      <c r="KWB151" s="309"/>
      <c r="KWC151" s="309"/>
      <c r="KWD151" s="309"/>
      <c r="KWE151" s="309"/>
      <c r="KWF151" s="309"/>
      <c r="KWG151" s="309"/>
      <c r="KWH151" s="309"/>
      <c r="KWI151" s="309"/>
      <c r="KWJ151" s="309"/>
      <c r="KWK151" s="309"/>
      <c r="KWL151" s="309"/>
      <c r="KWM151" s="309"/>
      <c r="KWN151" s="309"/>
      <c r="KWO151" s="309"/>
      <c r="KWP151" s="309"/>
      <c r="KWQ151" s="309"/>
      <c r="KWR151" s="309"/>
      <c r="KWS151" s="309"/>
      <c r="KWT151" s="309"/>
      <c r="KWU151" s="309"/>
      <c r="KWV151" s="309"/>
      <c r="KWW151" s="309"/>
      <c r="KWX151" s="309"/>
      <c r="KWY151" s="309"/>
      <c r="KWZ151" s="309"/>
      <c r="KXA151" s="309"/>
      <c r="KXB151" s="309"/>
      <c r="KXC151" s="309"/>
      <c r="KXD151" s="309"/>
      <c r="KXE151" s="309"/>
      <c r="KXF151" s="309"/>
      <c r="KXG151" s="309"/>
      <c r="KXH151" s="309"/>
      <c r="KXI151" s="309"/>
      <c r="KXJ151" s="309"/>
      <c r="KXK151" s="309"/>
      <c r="KXL151" s="309"/>
      <c r="KXM151" s="309"/>
      <c r="KXN151" s="309"/>
      <c r="KXO151" s="309"/>
      <c r="KXP151" s="309"/>
      <c r="KXQ151" s="309"/>
      <c r="KXR151" s="309"/>
      <c r="KXS151" s="309"/>
      <c r="KXT151" s="309"/>
      <c r="KXU151" s="309"/>
      <c r="KXV151" s="309"/>
      <c r="KXW151" s="309"/>
      <c r="KXX151" s="309"/>
      <c r="KXY151" s="309"/>
      <c r="KXZ151" s="309"/>
      <c r="KYA151" s="309"/>
      <c r="KYB151" s="309"/>
      <c r="KYC151" s="309"/>
      <c r="KYD151" s="309"/>
      <c r="KYE151" s="309"/>
      <c r="KYF151" s="309"/>
      <c r="KYG151" s="309"/>
      <c r="KYH151" s="309"/>
      <c r="KYI151" s="309"/>
      <c r="KYJ151" s="309"/>
      <c r="KYK151" s="309"/>
      <c r="KYL151" s="309"/>
      <c r="KYM151" s="309"/>
      <c r="KYN151" s="309"/>
      <c r="KYO151" s="309"/>
      <c r="KYP151" s="309"/>
      <c r="KYQ151" s="309"/>
      <c r="KYR151" s="309"/>
      <c r="KYS151" s="309"/>
      <c r="KYT151" s="309"/>
      <c r="KYU151" s="309"/>
      <c r="KYV151" s="309"/>
      <c r="KYW151" s="309"/>
      <c r="KYX151" s="309"/>
      <c r="KYY151" s="309"/>
      <c r="KYZ151" s="309"/>
      <c r="KZA151" s="309"/>
      <c r="KZB151" s="309"/>
      <c r="KZC151" s="309"/>
      <c r="KZD151" s="309"/>
      <c r="KZE151" s="309"/>
      <c r="KZF151" s="309"/>
      <c r="KZG151" s="309"/>
      <c r="KZH151" s="309"/>
      <c r="KZI151" s="309"/>
      <c r="KZJ151" s="309"/>
      <c r="KZK151" s="309"/>
      <c r="KZL151" s="309"/>
      <c r="KZM151" s="309"/>
      <c r="KZN151" s="309"/>
      <c r="KZO151" s="309"/>
      <c r="KZP151" s="309"/>
      <c r="KZQ151" s="309"/>
      <c r="KZR151" s="309"/>
      <c r="KZS151" s="309"/>
      <c r="KZT151" s="309"/>
      <c r="KZU151" s="309"/>
      <c r="KZV151" s="309"/>
      <c r="KZW151" s="309"/>
      <c r="KZX151" s="309"/>
      <c r="KZY151" s="309"/>
      <c r="KZZ151" s="309"/>
      <c r="LAA151" s="309"/>
      <c r="LAB151" s="309"/>
      <c r="LAC151" s="309"/>
      <c r="LAD151" s="309"/>
      <c r="LAE151" s="309"/>
      <c r="LAF151" s="309"/>
      <c r="LAG151" s="309"/>
      <c r="LAH151" s="309"/>
      <c r="LAI151" s="309"/>
      <c r="LAJ151" s="309"/>
      <c r="LAK151" s="309"/>
      <c r="LAL151" s="309"/>
      <c r="LAM151" s="309"/>
      <c r="LAN151" s="309"/>
      <c r="LAO151" s="309"/>
      <c r="LAP151" s="309"/>
      <c r="LAQ151" s="309"/>
      <c r="LAR151" s="309"/>
      <c r="LAS151" s="309"/>
      <c r="LAT151" s="309"/>
      <c r="LAU151" s="309"/>
      <c r="LAV151" s="309"/>
      <c r="LAW151" s="309"/>
      <c r="LAX151" s="309"/>
      <c r="LAY151" s="309"/>
      <c r="LAZ151" s="309"/>
      <c r="LBA151" s="309"/>
      <c r="LBB151" s="309"/>
      <c r="LBC151" s="309"/>
      <c r="LBD151" s="309"/>
      <c r="LBE151" s="309"/>
      <c r="LBF151" s="309"/>
      <c r="LBG151" s="309"/>
      <c r="LBH151" s="309"/>
      <c r="LBI151" s="309"/>
      <c r="LBJ151" s="309"/>
      <c r="LBK151" s="309"/>
      <c r="LBL151" s="309"/>
      <c r="LBM151" s="309"/>
      <c r="LBN151" s="309"/>
      <c r="LBO151" s="309"/>
      <c r="LBP151" s="309"/>
      <c r="LBQ151" s="309"/>
      <c r="LBR151" s="309"/>
      <c r="LBS151" s="309"/>
      <c r="LBT151" s="309"/>
      <c r="LBU151" s="309"/>
      <c r="LBV151" s="309"/>
      <c r="LBW151" s="309"/>
      <c r="LBX151" s="309"/>
      <c r="LBY151" s="309"/>
      <c r="LBZ151" s="309"/>
      <c r="LCA151" s="309"/>
      <c r="LCB151" s="309"/>
      <c r="LCC151" s="309"/>
      <c r="LCD151" s="309"/>
      <c r="LCE151" s="309"/>
      <c r="LCF151" s="309"/>
      <c r="LCG151" s="309"/>
      <c r="LCH151" s="309"/>
      <c r="LCI151" s="309"/>
      <c r="LCJ151" s="309"/>
      <c r="LCK151" s="309"/>
      <c r="LCL151" s="309"/>
      <c r="LCM151" s="309"/>
      <c r="LCN151" s="309"/>
      <c r="LCO151" s="309"/>
      <c r="LCP151" s="309"/>
      <c r="LCQ151" s="309"/>
      <c r="LCR151" s="309"/>
      <c r="LCS151" s="309"/>
      <c r="LCT151" s="309"/>
      <c r="LCU151" s="309"/>
      <c r="LCV151" s="309"/>
      <c r="LCW151" s="309"/>
      <c r="LCX151" s="309"/>
      <c r="LCY151" s="309"/>
      <c r="LCZ151" s="309"/>
      <c r="LDA151" s="309"/>
      <c r="LDB151" s="309"/>
      <c r="LDC151" s="309"/>
      <c r="LDD151" s="309"/>
      <c r="LDE151" s="309"/>
      <c r="LDF151" s="309"/>
      <c r="LDG151" s="309"/>
      <c r="LDH151" s="309"/>
      <c r="LDI151" s="309"/>
      <c r="LDJ151" s="309"/>
      <c r="LDK151" s="309"/>
      <c r="LDL151" s="309"/>
      <c r="LDM151" s="309"/>
      <c r="LDN151" s="309"/>
      <c r="LDO151" s="309"/>
      <c r="LDP151" s="309"/>
      <c r="LDQ151" s="309"/>
      <c r="LDR151" s="309"/>
      <c r="LDS151" s="309"/>
      <c r="LDT151" s="309"/>
      <c r="LDU151" s="309"/>
      <c r="LDV151" s="309"/>
      <c r="LDW151" s="309"/>
      <c r="LDX151" s="309"/>
      <c r="LDY151" s="309"/>
      <c r="LDZ151" s="309"/>
      <c r="LEA151" s="309"/>
      <c r="LEB151" s="309"/>
      <c r="LEC151" s="309"/>
      <c r="LED151" s="309"/>
      <c r="LEE151" s="309"/>
      <c r="LEF151" s="309"/>
      <c r="LEG151" s="309"/>
      <c r="LEH151" s="309"/>
      <c r="LEI151" s="309"/>
      <c r="LEJ151" s="309"/>
      <c r="LEK151" s="309"/>
      <c r="LEL151" s="309"/>
      <c r="LEM151" s="309"/>
      <c r="LEN151" s="309"/>
      <c r="LEO151" s="309"/>
      <c r="LEP151" s="309"/>
      <c r="LEQ151" s="309"/>
      <c r="LER151" s="309"/>
      <c r="LES151" s="309"/>
      <c r="LET151" s="309"/>
      <c r="LEU151" s="309"/>
      <c r="LEV151" s="309"/>
      <c r="LEW151" s="309"/>
      <c r="LEX151" s="309"/>
      <c r="LEY151" s="309"/>
      <c r="LEZ151" s="309"/>
      <c r="LFA151" s="309"/>
      <c r="LFB151" s="309"/>
      <c r="LFC151" s="309"/>
      <c r="LFD151" s="309"/>
      <c r="LFE151" s="309"/>
      <c r="LFF151" s="309"/>
      <c r="LFG151" s="309"/>
      <c r="LFH151" s="309"/>
      <c r="LFI151" s="309"/>
      <c r="LFJ151" s="309"/>
      <c r="LFK151" s="309"/>
      <c r="LFL151" s="309"/>
      <c r="LFM151" s="309"/>
      <c r="LFN151" s="309"/>
      <c r="LFO151" s="309"/>
      <c r="LFP151" s="309"/>
      <c r="LFQ151" s="309"/>
      <c r="LFR151" s="309"/>
      <c r="LFS151" s="309"/>
      <c r="LFT151" s="309"/>
      <c r="LFU151" s="309"/>
      <c r="LFV151" s="309"/>
      <c r="LFW151" s="309"/>
      <c r="LFX151" s="309"/>
      <c r="LFY151" s="309"/>
      <c r="LFZ151" s="309"/>
      <c r="LGA151" s="309"/>
      <c r="LGB151" s="309"/>
      <c r="LGC151" s="309"/>
      <c r="LGD151" s="309"/>
      <c r="LGE151" s="309"/>
      <c r="LGF151" s="309"/>
      <c r="LGG151" s="309"/>
      <c r="LGH151" s="309"/>
      <c r="LGI151" s="309"/>
      <c r="LGJ151" s="309"/>
      <c r="LGK151" s="309"/>
      <c r="LGL151" s="309"/>
      <c r="LGM151" s="309"/>
      <c r="LGN151" s="309"/>
      <c r="LGO151" s="309"/>
      <c r="LGP151" s="309"/>
      <c r="LGQ151" s="309"/>
      <c r="LGR151" s="309"/>
      <c r="LGS151" s="309"/>
      <c r="LGT151" s="309"/>
      <c r="LGU151" s="309"/>
      <c r="LGV151" s="309"/>
      <c r="LGW151" s="309"/>
      <c r="LGX151" s="309"/>
      <c r="LGY151" s="309"/>
      <c r="LGZ151" s="309"/>
      <c r="LHA151" s="309"/>
      <c r="LHB151" s="309"/>
      <c r="LHC151" s="309"/>
      <c r="LHD151" s="309"/>
      <c r="LHE151" s="309"/>
      <c r="LHF151" s="309"/>
      <c r="LHG151" s="309"/>
      <c r="LHH151" s="309"/>
      <c r="LHI151" s="309"/>
      <c r="LHJ151" s="309"/>
      <c r="LHK151" s="309"/>
      <c r="LHL151" s="309"/>
      <c r="LHM151" s="309"/>
      <c r="LHN151" s="309"/>
      <c r="LHO151" s="309"/>
      <c r="LHP151" s="309"/>
      <c r="LHQ151" s="309"/>
      <c r="LHR151" s="309"/>
      <c r="LHS151" s="309"/>
      <c r="LHT151" s="309"/>
      <c r="LHU151" s="309"/>
      <c r="LHV151" s="309"/>
      <c r="LHW151" s="309"/>
      <c r="LHX151" s="309"/>
      <c r="LHY151" s="309"/>
      <c r="LHZ151" s="309"/>
      <c r="LIA151" s="309"/>
      <c r="LIB151" s="309"/>
      <c r="LIC151" s="309"/>
      <c r="LID151" s="309"/>
      <c r="LIE151" s="309"/>
      <c r="LIF151" s="309"/>
      <c r="LIG151" s="309"/>
      <c r="LIH151" s="309"/>
      <c r="LII151" s="309"/>
      <c r="LIJ151" s="309"/>
      <c r="LIK151" s="309"/>
      <c r="LIL151" s="309"/>
      <c r="LIM151" s="309"/>
      <c r="LIN151" s="309"/>
      <c r="LIO151" s="309"/>
      <c r="LIP151" s="309"/>
      <c r="LIQ151" s="309"/>
      <c r="LIR151" s="309"/>
      <c r="LIS151" s="309"/>
      <c r="LIT151" s="309"/>
      <c r="LIU151" s="309"/>
      <c r="LIV151" s="309"/>
      <c r="LIW151" s="309"/>
      <c r="LIX151" s="309"/>
      <c r="LIY151" s="309"/>
      <c r="LIZ151" s="309"/>
      <c r="LJA151" s="309"/>
      <c r="LJB151" s="309"/>
      <c r="LJC151" s="309"/>
      <c r="LJD151" s="309"/>
      <c r="LJE151" s="309"/>
      <c r="LJF151" s="309"/>
      <c r="LJG151" s="309"/>
      <c r="LJH151" s="309"/>
      <c r="LJI151" s="309"/>
      <c r="LJJ151" s="309"/>
      <c r="LJK151" s="309"/>
      <c r="LJL151" s="309"/>
      <c r="LJM151" s="309"/>
      <c r="LJN151" s="309"/>
      <c r="LJO151" s="309"/>
      <c r="LJP151" s="309"/>
      <c r="LJQ151" s="309"/>
      <c r="LJR151" s="309"/>
      <c r="LJS151" s="309"/>
      <c r="LJT151" s="309"/>
      <c r="LJU151" s="309"/>
      <c r="LJV151" s="309"/>
      <c r="LJW151" s="309"/>
      <c r="LJX151" s="309"/>
      <c r="LJY151" s="309"/>
      <c r="LJZ151" s="309"/>
      <c r="LKA151" s="309"/>
      <c r="LKB151" s="309"/>
      <c r="LKC151" s="309"/>
      <c r="LKD151" s="309"/>
      <c r="LKE151" s="309"/>
      <c r="LKF151" s="309"/>
      <c r="LKG151" s="309"/>
      <c r="LKH151" s="309"/>
      <c r="LKI151" s="309"/>
      <c r="LKJ151" s="309"/>
      <c r="LKK151" s="309"/>
      <c r="LKL151" s="309"/>
      <c r="LKM151" s="309"/>
      <c r="LKN151" s="309"/>
      <c r="LKO151" s="309"/>
      <c r="LKP151" s="309"/>
      <c r="LKQ151" s="309"/>
      <c r="LKR151" s="309"/>
      <c r="LKS151" s="309"/>
      <c r="LKT151" s="309"/>
      <c r="LKU151" s="309"/>
      <c r="LKV151" s="309"/>
      <c r="LKW151" s="309"/>
      <c r="LKX151" s="309"/>
      <c r="LKY151" s="309"/>
      <c r="LKZ151" s="309"/>
      <c r="LLA151" s="309"/>
      <c r="LLB151" s="309"/>
      <c r="LLC151" s="309"/>
      <c r="LLD151" s="309"/>
      <c r="LLE151" s="309"/>
      <c r="LLF151" s="309"/>
      <c r="LLG151" s="309"/>
      <c r="LLH151" s="309"/>
      <c r="LLI151" s="309"/>
      <c r="LLJ151" s="309"/>
      <c r="LLK151" s="309"/>
      <c r="LLL151" s="309"/>
      <c r="LLM151" s="309"/>
      <c r="LLN151" s="309"/>
      <c r="LLO151" s="309"/>
      <c r="LLP151" s="309"/>
      <c r="LLQ151" s="309"/>
      <c r="LLR151" s="309"/>
      <c r="LLS151" s="309"/>
      <c r="LLT151" s="309"/>
      <c r="LLU151" s="309"/>
      <c r="LLV151" s="309"/>
      <c r="LLW151" s="309"/>
      <c r="LLX151" s="309"/>
      <c r="LLY151" s="309"/>
      <c r="LLZ151" s="309"/>
      <c r="LMA151" s="309"/>
      <c r="LMB151" s="309"/>
      <c r="LMC151" s="309"/>
      <c r="LMD151" s="309"/>
      <c r="LME151" s="309"/>
      <c r="LMF151" s="309"/>
      <c r="LMG151" s="309"/>
      <c r="LMH151" s="309"/>
      <c r="LMI151" s="309"/>
      <c r="LMJ151" s="309"/>
      <c r="LMK151" s="309"/>
      <c r="LML151" s="309"/>
      <c r="LMM151" s="309"/>
      <c r="LMN151" s="309"/>
      <c r="LMO151" s="309"/>
      <c r="LMP151" s="309"/>
      <c r="LMQ151" s="309"/>
      <c r="LMR151" s="309"/>
      <c r="LMS151" s="309"/>
      <c r="LMT151" s="309"/>
      <c r="LMU151" s="309"/>
      <c r="LMV151" s="309"/>
      <c r="LMW151" s="309"/>
      <c r="LMX151" s="309"/>
      <c r="LMY151" s="309"/>
      <c r="LMZ151" s="309"/>
      <c r="LNA151" s="309"/>
      <c r="LNB151" s="309"/>
      <c r="LNC151" s="309"/>
      <c r="LND151" s="309"/>
      <c r="LNE151" s="309"/>
      <c r="LNF151" s="309"/>
      <c r="LNG151" s="309"/>
      <c r="LNH151" s="309"/>
      <c r="LNI151" s="309"/>
      <c r="LNJ151" s="309"/>
      <c r="LNK151" s="309"/>
      <c r="LNL151" s="309"/>
      <c r="LNM151" s="309"/>
      <c r="LNN151" s="309"/>
      <c r="LNO151" s="309"/>
      <c r="LNP151" s="309"/>
      <c r="LNQ151" s="309"/>
      <c r="LNR151" s="309"/>
      <c r="LNS151" s="309"/>
      <c r="LNT151" s="309"/>
      <c r="LNU151" s="309"/>
      <c r="LNV151" s="309"/>
      <c r="LNW151" s="309"/>
      <c r="LNX151" s="309"/>
      <c r="LNY151" s="309"/>
      <c r="LNZ151" s="309"/>
      <c r="LOA151" s="309"/>
      <c r="LOB151" s="309"/>
      <c r="LOC151" s="309"/>
      <c r="LOD151" s="309"/>
      <c r="LOE151" s="309"/>
      <c r="LOF151" s="309"/>
      <c r="LOG151" s="309"/>
      <c r="LOH151" s="309"/>
      <c r="LOI151" s="309"/>
      <c r="LOJ151" s="309"/>
      <c r="LOK151" s="309"/>
      <c r="LOL151" s="309"/>
      <c r="LOM151" s="309"/>
      <c r="LON151" s="309"/>
      <c r="LOO151" s="309"/>
      <c r="LOP151" s="309"/>
      <c r="LOQ151" s="309"/>
      <c r="LOR151" s="309"/>
      <c r="LOS151" s="309"/>
      <c r="LOT151" s="309"/>
      <c r="LOU151" s="309"/>
      <c r="LOV151" s="309"/>
      <c r="LOW151" s="309"/>
      <c r="LOX151" s="309"/>
      <c r="LOY151" s="309"/>
      <c r="LOZ151" s="309"/>
      <c r="LPA151" s="309"/>
      <c r="LPB151" s="309"/>
      <c r="LPC151" s="309"/>
      <c r="LPD151" s="309"/>
      <c r="LPE151" s="309"/>
      <c r="LPF151" s="309"/>
      <c r="LPG151" s="309"/>
      <c r="LPH151" s="309"/>
      <c r="LPI151" s="309"/>
      <c r="LPJ151" s="309"/>
      <c r="LPK151" s="309"/>
      <c r="LPL151" s="309"/>
      <c r="LPM151" s="309"/>
      <c r="LPN151" s="309"/>
      <c r="LPO151" s="309"/>
      <c r="LPP151" s="309"/>
      <c r="LPQ151" s="309"/>
      <c r="LPR151" s="309"/>
      <c r="LPS151" s="309"/>
      <c r="LPT151" s="309"/>
      <c r="LPU151" s="309"/>
      <c r="LPV151" s="309"/>
      <c r="LPW151" s="309"/>
      <c r="LPX151" s="309"/>
      <c r="LPY151" s="309"/>
      <c r="LPZ151" s="309"/>
      <c r="LQA151" s="309"/>
      <c r="LQB151" s="309"/>
      <c r="LQC151" s="309"/>
      <c r="LQD151" s="309"/>
      <c r="LQE151" s="309"/>
      <c r="LQF151" s="309"/>
      <c r="LQG151" s="309"/>
      <c r="LQH151" s="309"/>
      <c r="LQI151" s="309"/>
      <c r="LQJ151" s="309"/>
      <c r="LQK151" s="309"/>
      <c r="LQL151" s="309"/>
      <c r="LQM151" s="309"/>
      <c r="LQN151" s="309"/>
      <c r="LQO151" s="309"/>
      <c r="LQP151" s="309"/>
      <c r="LQQ151" s="309"/>
      <c r="LQR151" s="309"/>
      <c r="LQS151" s="309"/>
      <c r="LQT151" s="309"/>
      <c r="LQU151" s="309"/>
      <c r="LQV151" s="309"/>
      <c r="LQW151" s="309"/>
      <c r="LQX151" s="309"/>
      <c r="LQY151" s="309"/>
      <c r="LQZ151" s="309"/>
      <c r="LRA151" s="309"/>
      <c r="LRB151" s="309"/>
      <c r="LRC151" s="309"/>
      <c r="LRD151" s="309"/>
      <c r="LRE151" s="309"/>
      <c r="LRF151" s="309"/>
      <c r="LRG151" s="309"/>
      <c r="LRH151" s="309"/>
      <c r="LRI151" s="309"/>
      <c r="LRJ151" s="309"/>
      <c r="LRK151" s="309"/>
      <c r="LRL151" s="309"/>
      <c r="LRM151" s="309"/>
      <c r="LRN151" s="309"/>
      <c r="LRO151" s="309"/>
      <c r="LRP151" s="309"/>
      <c r="LRQ151" s="309"/>
      <c r="LRR151" s="309"/>
      <c r="LRS151" s="309"/>
      <c r="LRT151" s="309"/>
      <c r="LRU151" s="309"/>
      <c r="LRV151" s="309"/>
      <c r="LRW151" s="309"/>
      <c r="LRX151" s="309"/>
      <c r="LRY151" s="309"/>
      <c r="LRZ151" s="309"/>
      <c r="LSA151" s="309"/>
      <c r="LSB151" s="309"/>
      <c r="LSC151" s="309"/>
      <c r="LSD151" s="309"/>
      <c r="LSE151" s="309"/>
      <c r="LSF151" s="309"/>
      <c r="LSG151" s="309"/>
      <c r="LSH151" s="309"/>
      <c r="LSI151" s="309"/>
      <c r="LSJ151" s="309"/>
      <c r="LSK151" s="309"/>
      <c r="LSL151" s="309"/>
      <c r="LSM151" s="309"/>
      <c r="LSN151" s="309"/>
      <c r="LSO151" s="309"/>
      <c r="LSP151" s="309"/>
      <c r="LSQ151" s="309"/>
      <c r="LSR151" s="309"/>
      <c r="LSS151" s="309"/>
      <c r="LST151" s="309"/>
      <c r="LSU151" s="309"/>
      <c r="LSV151" s="309"/>
      <c r="LSW151" s="309"/>
      <c r="LSX151" s="309"/>
      <c r="LSY151" s="309"/>
      <c r="LSZ151" s="309"/>
      <c r="LTA151" s="309"/>
      <c r="LTB151" s="309"/>
      <c r="LTC151" s="309"/>
      <c r="LTD151" s="309"/>
      <c r="LTE151" s="309"/>
      <c r="LTF151" s="309"/>
      <c r="LTG151" s="309"/>
      <c r="LTH151" s="309"/>
      <c r="LTI151" s="309"/>
      <c r="LTJ151" s="309"/>
      <c r="LTK151" s="309"/>
      <c r="LTL151" s="309"/>
      <c r="LTM151" s="309"/>
      <c r="LTN151" s="309"/>
      <c r="LTO151" s="309"/>
      <c r="LTP151" s="309"/>
      <c r="LTQ151" s="309"/>
      <c r="LTR151" s="309"/>
      <c r="LTS151" s="309"/>
      <c r="LTT151" s="309"/>
      <c r="LTU151" s="309"/>
      <c r="LTV151" s="309"/>
      <c r="LTW151" s="309"/>
      <c r="LTX151" s="309"/>
      <c r="LTY151" s="309"/>
      <c r="LTZ151" s="309"/>
      <c r="LUA151" s="309"/>
      <c r="LUB151" s="309"/>
      <c r="LUC151" s="309"/>
      <c r="LUD151" s="309"/>
      <c r="LUE151" s="309"/>
      <c r="LUF151" s="309"/>
      <c r="LUG151" s="309"/>
      <c r="LUH151" s="309"/>
      <c r="LUI151" s="309"/>
      <c r="LUJ151" s="309"/>
      <c r="LUK151" s="309"/>
      <c r="LUL151" s="309"/>
      <c r="LUM151" s="309"/>
      <c r="LUN151" s="309"/>
      <c r="LUO151" s="309"/>
      <c r="LUP151" s="309"/>
      <c r="LUQ151" s="309"/>
      <c r="LUR151" s="309"/>
      <c r="LUS151" s="309"/>
      <c r="LUT151" s="309"/>
      <c r="LUU151" s="309"/>
      <c r="LUV151" s="309"/>
      <c r="LUW151" s="309"/>
      <c r="LUX151" s="309"/>
      <c r="LUY151" s="309"/>
      <c r="LUZ151" s="309"/>
      <c r="LVA151" s="309"/>
      <c r="LVB151" s="309"/>
      <c r="LVC151" s="309"/>
      <c r="LVD151" s="309"/>
      <c r="LVE151" s="309"/>
      <c r="LVF151" s="309"/>
      <c r="LVG151" s="309"/>
      <c r="LVH151" s="309"/>
      <c r="LVI151" s="309"/>
      <c r="LVJ151" s="309"/>
      <c r="LVK151" s="309"/>
      <c r="LVL151" s="309"/>
      <c r="LVM151" s="309"/>
      <c r="LVN151" s="309"/>
      <c r="LVO151" s="309"/>
      <c r="LVP151" s="309"/>
      <c r="LVQ151" s="309"/>
      <c r="LVR151" s="309"/>
      <c r="LVS151" s="309"/>
      <c r="LVT151" s="309"/>
      <c r="LVU151" s="309"/>
      <c r="LVV151" s="309"/>
      <c r="LVW151" s="309"/>
      <c r="LVX151" s="309"/>
      <c r="LVY151" s="309"/>
      <c r="LVZ151" s="309"/>
      <c r="LWA151" s="309"/>
      <c r="LWB151" s="309"/>
      <c r="LWC151" s="309"/>
      <c r="LWD151" s="309"/>
      <c r="LWE151" s="309"/>
      <c r="LWF151" s="309"/>
      <c r="LWG151" s="309"/>
      <c r="LWH151" s="309"/>
      <c r="LWI151" s="309"/>
      <c r="LWJ151" s="309"/>
      <c r="LWK151" s="309"/>
      <c r="LWL151" s="309"/>
      <c r="LWM151" s="309"/>
      <c r="LWN151" s="309"/>
      <c r="LWO151" s="309"/>
      <c r="LWP151" s="309"/>
      <c r="LWQ151" s="309"/>
      <c r="LWR151" s="309"/>
      <c r="LWS151" s="309"/>
      <c r="LWT151" s="309"/>
      <c r="LWU151" s="309"/>
      <c r="LWV151" s="309"/>
      <c r="LWW151" s="309"/>
      <c r="LWX151" s="309"/>
      <c r="LWY151" s="309"/>
      <c r="LWZ151" s="309"/>
      <c r="LXA151" s="309"/>
      <c r="LXB151" s="309"/>
      <c r="LXC151" s="309"/>
      <c r="LXD151" s="309"/>
      <c r="LXE151" s="309"/>
      <c r="LXF151" s="309"/>
      <c r="LXG151" s="309"/>
      <c r="LXH151" s="309"/>
      <c r="LXI151" s="309"/>
      <c r="LXJ151" s="309"/>
      <c r="LXK151" s="309"/>
      <c r="LXL151" s="309"/>
      <c r="LXM151" s="309"/>
      <c r="LXN151" s="309"/>
      <c r="LXO151" s="309"/>
      <c r="LXP151" s="309"/>
      <c r="LXQ151" s="309"/>
      <c r="LXR151" s="309"/>
      <c r="LXS151" s="309"/>
      <c r="LXT151" s="309"/>
      <c r="LXU151" s="309"/>
      <c r="LXV151" s="309"/>
      <c r="LXW151" s="309"/>
      <c r="LXX151" s="309"/>
      <c r="LXY151" s="309"/>
      <c r="LXZ151" s="309"/>
      <c r="LYA151" s="309"/>
      <c r="LYB151" s="309"/>
      <c r="LYC151" s="309"/>
      <c r="LYD151" s="309"/>
      <c r="LYE151" s="309"/>
      <c r="LYF151" s="309"/>
      <c r="LYG151" s="309"/>
      <c r="LYH151" s="309"/>
      <c r="LYI151" s="309"/>
      <c r="LYJ151" s="309"/>
      <c r="LYK151" s="309"/>
      <c r="LYL151" s="309"/>
      <c r="LYM151" s="309"/>
      <c r="LYN151" s="309"/>
      <c r="LYO151" s="309"/>
      <c r="LYP151" s="309"/>
      <c r="LYQ151" s="309"/>
      <c r="LYR151" s="309"/>
      <c r="LYS151" s="309"/>
      <c r="LYT151" s="309"/>
      <c r="LYU151" s="309"/>
      <c r="LYV151" s="309"/>
      <c r="LYW151" s="309"/>
      <c r="LYX151" s="309"/>
      <c r="LYY151" s="309"/>
      <c r="LYZ151" s="309"/>
      <c r="LZA151" s="309"/>
      <c r="LZB151" s="309"/>
      <c r="LZC151" s="309"/>
      <c r="LZD151" s="309"/>
      <c r="LZE151" s="309"/>
      <c r="LZF151" s="309"/>
      <c r="LZG151" s="309"/>
      <c r="LZH151" s="309"/>
      <c r="LZI151" s="309"/>
      <c r="LZJ151" s="309"/>
      <c r="LZK151" s="309"/>
      <c r="LZL151" s="309"/>
      <c r="LZM151" s="309"/>
      <c r="LZN151" s="309"/>
      <c r="LZO151" s="309"/>
      <c r="LZP151" s="309"/>
      <c r="LZQ151" s="309"/>
      <c r="LZR151" s="309"/>
      <c r="LZS151" s="309"/>
      <c r="LZT151" s="309"/>
      <c r="LZU151" s="309"/>
      <c r="LZV151" s="309"/>
      <c r="LZW151" s="309"/>
      <c r="LZX151" s="309"/>
      <c r="LZY151" s="309"/>
      <c r="LZZ151" s="309"/>
      <c r="MAA151" s="309"/>
      <c r="MAB151" s="309"/>
      <c r="MAC151" s="309"/>
      <c r="MAD151" s="309"/>
      <c r="MAE151" s="309"/>
      <c r="MAF151" s="309"/>
      <c r="MAG151" s="309"/>
      <c r="MAH151" s="309"/>
      <c r="MAI151" s="309"/>
      <c r="MAJ151" s="309"/>
      <c r="MAK151" s="309"/>
      <c r="MAL151" s="309"/>
      <c r="MAM151" s="309"/>
      <c r="MAN151" s="309"/>
      <c r="MAO151" s="309"/>
      <c r="MAP151" s="309"/>
      <c r="MAQ151" s="309"/>
      <c r="MAR151" s="309"/>
      <c r="MAS151" s="309"/>
      <c r="MAT151" s="309"/>
      <c r="MAU151" s="309"/>
      <c r="MAV151" s="309"/>
      <c r="MAW151" s="309"/>
      <c r="MAX151" s="309"/>
      <c r="MAY151" s="309"/>
      <c r="MAZ151" s="309"/>
      <c r="MBA151" s="309"/>
      <c r="MBB151" s="309"/>
      <c r="MBC151" s="309"/>
      <c r="MBD151" s="309"/>
      <c r="MBE151" s="309"/>
      <c r="MBF151" s="309"/>
      <c r="MBG151" s="309"/>
      <c r="MBH151" s="309"/>
      <c r="MBI151" s="309"/>
      <c r="MBJ151" s="309"/>
      <c r="MBK151" s="309"/>
      <c r="MBL151" s="309"/>
      <c r="MBM151" s="309"/>
      <c r="MBN151" s="309"/>
      <c r="MBO151" s="309"/>
      <c r="MBP151" s="309"/>
      <c r="MBQ151" s="309"/>
      <c r="MBR151" s="309"/>
      <c r="MBS151" s="309"/>
      <c r="MBT151" s="309"/>
      <c r="MBU151" s="309"/>
      <c r="MBV151" s="309"/>
      <c r="MBW151" s="309"/>
      <c r="MBX151" s="309"/>
      <c r="MBY151" s="309"/>
      <c r="MBZ151" s="309"/>
      <c r="MCA151" s="309"/>
      <c r="MCB151" s="309"/>
      <c r="MCC151" s="309"/>
      <c r="MCD151" s="309"/>
      <c r="MCE151" s="309"/>
      <c r="MCF151" s="309"/>
      <c r="MCG151" s="309"/>
      <c r="MCH151" s="309"/>
      <c r="MCI151" s="309"/>
      <c r="MCJ151" s="309"/>
      <c r="MCK151" s="309"/>
      <c r="MCL151" s="309"/>
      <c r="MCM151" s="309"/>
      <c r="MCN151" s="309"/>
      <c r="MCO151" s="309"/>
      <c r="MCP151" s="309"/>
      <c r="MCQ151" s="309"/>
      <c r="MCR151" s="309"/>
      <c r="MCS151" s="309"/>
      <c r="MCT151" s="309"/>
      <c r="MCU151" s="309"/>
      <c r="MCV151" s="309"/>
      <c r="MCW151" s="309"/>
      <c r="MCX151" s="309"/>
      <c r="MCY151" s="309"/>
      <c r="MCZ151" s="309"/>
      <c r="MDA151" s="309"/>
      <c r="MDB151" s="309"/>
      <c r="MDC151" s="309"/>
      <c r="MDD151" s="309"/>
      <c r="MDE151" s="309"/>
      <c r="MDF151" s="309"/>
      <c r="MDG151" s="309"/>
      <c r="MDH151" s="309"/>
      <c r="MDI151" s="309"/>
      <c r="MDJ151" s="309"/>
      <c r="MDK151" s="309"/>
      <c r="MDL151" s="309"/>
      <c r="MDM151" s="309"/>
      <c r="MDN151" s="309"/>
      <c r="MDO151" s="309"/>
      <c r="MDP151" s="309"/>
      <c r="MDQ151" s="309"/>
      <c r="MDR151" s="309"/>
      <c r="MDS151" s="309"/>
      <c r="MDT151" s="309"/>
      <c r="MDU151" s="309"/>
      <c r="MDV151" s="309"/>
      <c r="MDW151" s="309"/>
      <c r="MDX151" s="309"/>
      <c r="MDY151" s="309"/>
      <c r="MDZ151" s="309"/>
      <c r="MEA151" s="309"/>
      <c r="MEB151" s="309"/>
      <c r="MEC151" s="309"/>
      <c r="MED151" s="309"/>
      <c r="MEE151" s="309"/>
      <c r="MEF151" s="309"/>
      <c r="MEG151" s="309"/>
      <c r="MEH151" s="309"/>
      <c r="MEI151" s="309"/>
      <c r="MEJ151" s="309"/>
      <c r="MEK151" s="309"/>
      <c r="MEL151" s="309"/>
      <c r="MEM151" s="309"/>
      <c r="MEN151" s="309"/>
      <c r="MEO151" s="309"/>
      <c r="MEP151" s="309"/>
      <c r="MEQ151" s="309"/>
      <c r="MER151" s="309"/>
      <c r="MES151" s="309"/>
      <c r="MET151" s="309"/>
      <c r="MEU151" s="309"/>
      <c r="MEV151" s="309"/>
      <c r="MEW151" s="309"/>
      <c r="MEX151" s="309"/>
      <c r="MEY151" s="309"/>
      <c r="MEZ151" s="309"/>
      <c r="MFA151" s="309"/>
      <c r="MFB151" s="309"/>
      <c r="MFC151" s="309"/>
      <c r="MFD151" s="309"/>
      <c r="MFE151" s="309"/>
      <c r="MFF151" s="309"/>
      <c r="MFG151" s="309"/>
      <c r="MFH151" s="309"/>
      <c r="MFI151" s="309"/>
      <c r="MFJ151" s="309"/>
      <c r="MFK151" s="309"/>
      <c r="MFL151" s="309"/>
      <c r="MFM151" s="309"/>
      <c r="MFN151" s="309"/>
      <c r="MFO151" s="309"/>
      <c r="MFP151" s="309"/>
      <c r="MFQ151" s="309"/>
      <c r="MFR151" s="309"/>
      <c r="MFS151" s="309"/>
      <c r="MFT151" s="309"/>
      <c r="MFU151" s="309"/>
      <c r="MFV151" s="309"/>
      <c r="MFW151" s="309"/>
      <c r="MFX151" s="309"/>
      <c r="MFY151" s="309"/>
      <c r="MFZ151" s="309"/>
      <c r="MGA151" s="309"/>
      <c r="MGB151" s="309"/>
      <c r="MGC151" s="309"/>
      <c r="MGD151" s="309"/>
      <c r="MGE151" s="309"/>
      <c r="MGF151" s="309"/>
      <c r="MGG151" s="309"/>
      <c r="MGH151" s="309"/>
      <c r="MGI151" s="309"/>
      <c r="MGJ151" s="309"/>
      <c r="MGK151" s="309"/>
      <c r="MGL151" s="309"/>
      <c r="MGM151" s="309"/>
      <c r="MGN151" s="309"/>
      <c r="MGO151" s="309"/>
      <c r="MGP151" s="309"/>
      <c r="MGQ151" s="309"/>
      <c r="MGR151" s="309"/>
      <c r="MGS151" s="309"/>
      <c r="MGT151" s="309"/>
      <c r="MGU151" s="309"/>
      <c r="MGV151" s="309"/>
      <c r="MGW151" s="309"/>
      <c r="MGX151" s="309"/>
      <c r="MGY151" s="309"/>
      <c r="MGZ151" s="309"/>
      <c r="MHA151" s="309"/>
      <c r="MHB151" s="309"/>
      <c r="MHC151" s="309"/>
      <c r="MHD151" s="309"/>
      <c r="MHE151" s="309"/>
      <c r="MHF151" s="309"/>
      <c r="MHG151" s="309"/>
      <c r="MHH151" s="309"/>
      <c r="MHI151" s="309"/>
      <c r="MHJ151" s="309"/>
      <c r="MHK151" s="309"/>
      <c r="MHL151" s="309"/>
      <c r="MHM151" s="309"/>
      <c r="MHN151" s="309"/>
      <c r="MHO151" s="309"/>
      <c r="MHP151" s="309"/>
      <c r="MHQ151" s="309"/>
      <c r="MHR151" s="309"/>
      <c r="MHS151" s="309"/>
      <c r="MHT151" s="309"/>
      <c r="MHU151" s="309"/>
      <c r="MHV151" s="309"/>
      <c r="MHW151" s="309"/>
      <c r="MHX151" s="309"/>
      <c r="MHY151" s="309"/>
      <c r="MHZ151" s="309"/>
      <c r="MIA151" s="309"/>
      <c r="MIB151" s="309"/>
      <c r="MIC151" s="309"/>
      <c r="MID151" s="309"/>
      <c r="MIE151" s="309"/>
      <c r="MIF151" s="309"/>
      <c r="MIG151" s="309"/>
      <c r="MIH151" s="309"/>
      <c r="MII151" s="309"/>
      <c r="MIJ151" s="309"/>
      <c r="MIK151" s="309"/>
      <c r="MIL151" s="309"/>
      <c r="MIM151" s="309"/>
      <c r="MIN151" s="309"/>
      <c r="MIO151" s="309"/>
      <c r="MIP151" s="309"/>
      <c r="MIQ151" s="309"/>
      <c r="MIR151" s="309"/>
      <c r="MIS151" s="309"/>
      <c r="MIT151" s="309"/>
      <c r="MIU151" s="309"/>
      <c r="MIV151" s="309"/>
      <c r="MIW151" s="309"/>
      <c r="MIX151" s="309"/>
      <c r="MIY151" s="309"/>
      <c r="MIZ151" s="309"/>
      <c r="MJA151" s="309"/>
      <c r="MJB151" s="309"/>
      <c r="MJC151" s="309"/>
      <c r="MJD151" s="309"/>
      <c r="MJE151" s="309"/>
      <c r="MJF151" s="309"/>
      <c r="MJG151" s="309"/>
      <c r="MJH151" s="309"/>
      <c r="MJI151" s="309"/>
      <c r="MJJ151" s="309"/>
      <c r="MJK151" s="309"/>
      <c r="MJL151" s="309"/>
      <c r="MJM151" s="309"/>
      <c r="MJN151" s="309"/>
      <c r="MJO151" s="309"/>
      <c r="MJP151" s="309"/>
      <c r="MJQ151" s="309"/>
      <c r="MJR151" s="309"/>
      <c r="MJS151" s="309"/>
      <c r="MJT151" s="309"/>
      <c r="MJU151" s="309"/>
      <c r="MJV151" s="309"/>
      <c r="MJW151" s="309"/>
      <c r="MJX151" s="309"/>
      <c r="MJY151" s="309"/>
      <c r="MJZ151" s="309"/>
      <c r="MKA151" s="309"/>
      <c r="MKB151" s="309"/>
      <c r="MKC151" s="309"/>
      <c r="MKD151" s="309"/>
      <c r="MKE151" s="309"/>
      <c r="MKF151" s="309"/>
      <c r="MKG151" s="309"/>
      <c r="MKH151" s="309"/>
      <c r="MKI151" s="309"/>
      <c r="MKJ151" s="309"/>
      <c r="MKK151" s="309"/>
      <c r="MKL151" s="309"/>
      <c r="MKM151" s="309"/>
      <c r="MKN151" s="309"/>
      <c r="MKO151" s="309"/>
      <c r="MKP151" s="309"/>
      <c r="MKQ151" s="309"/>
      <c r="MKR151" s="309"/>
      <c r="MKS151" s="309"/>
      <c r="MKT151" s="309"/>
      <c r="MKU151" s="309"/>
      <c r="MKV151" s="309"/>
      <c r="MKW151" s="309"/>
      <c r="MKX151" s="309"/>
      <c r="MKY151" s="309"/>
      <c r="MKZ151" s="309"/>
      <c r="MLA151" s="309"/>
      <c r="MLB151" s="309"/>
      <c r="MLC151" s="309"/>
      <c r="MLD151" s="309"/>
      <c r="MLE151" s="309"/>
      <c r="MLF151" s="309"/>
      <c r="MLG151" s="309"/>
      <c r="MLH151" s="309"/>
      <c r="MLI151" s="309"/>
      <c r="MLJ151" s="309"/>
      <c r="MLK151" s="309"/>
      <c r="MLL151" s="309"/>
      <c r="MLM151" s="309"/>
      <c r="MLN151" s="309"/>
      <c r="MLO151" s="309"/>
      <c r="MLP151" s="309"/>
      <c r="MLQ151" s="309"/>
      <c r="MLR151" s="309"/>
      <c r="MLS151" s="309"/>
      <c r="MLT151" s="309"/>
      <c r="MLU151" s="309"/>
      <c r="MLV151" s="309"/>
      <c r="MLW151" s="309"/>
      <c r="MLX151" s="309"/>
      <c r="MLY151" s="309"/>
      <c r="MLZ151" s="309"/>
      <c r="MMA151" s="309"/>
      <c r="MMB151" s="309"/>
      <c r="MMC151" s="309"/>
      <c r="MMD151" s="309"/>
      <c r="MME151" s="309"/>
      <c r="MMF151" s="309"/>
      <c r="MMG151" s="309"/>
      <c r="MMH151" s="309"/>
      <c r="MMI151" s="309"/>
      <c r="MMJ151" s="309"/>
      <c r="MMK151" s="309"/>
      <c r="MML151" s="309"/>
      <c r="MMM151" s="309"/>
      <c r="MMN151" s="309"/>
      <c r="MMO151" s="309"/>
      <c r="MMP151" s="309"/>
      <c r="MMQ151" s="309"/>
      <c r="MMR151" s="309"/>
      <c r="MMS151" s="309"/>
      <c r="MMT151" s="309"/>
      <c r="MMU151" s="309"/>
      <c r="MMV151" s="309"/>
      <c r="MMW151" s="309"/>
      <c r="MMX151" s="309"/>
      <c r="MMY151" s="309"/>
      <c r="MMZ151" s="309"/>
      <c r="MNA151" s="309"/>
      <c r="MNB151" s="309"/>
      <c r="MNC151" s="309"/>
      <c r="MND151" s="309"/>
      <c r="MNE151" s="309"/>
      <c r="MNF151" s="309"/>
      <c r="MNG151" s="309"/>
      <c r="MNH151" s="309"/>
      <c r="MNI151" s="309"/>
      <c r="MNJ151" s="309"/>
      <c r="MNK151" s="309"/>
      <c r="MNL151" s="309"/>
      <c r="MNM151" s="309"/>
      <c r="MNN151" s="309"/>
      <c r="MNO151" s="309"/>
      <c r="MNP151" s="309"/>
      <c r="MNQ151" s="309"/>
      <c r="MNR151" s="309"/>
      <c r="MNS151" s="309"/>
      <c r="MNT151" s="309"/>
      <c r="MNU151" s="309"/>
      <c r="MNV151" s="309"/>
      <c r="MNW151" s="309"/>
      <c r="MNX151" s="309"/>
      <c r="MNY151" s="309"/>
      <c r="MNZ151" s="309"/>
      <c r="MOA151" s="309"/>
      <c r="MOB151" s="309"/>
      <c r="MOC151" s="309"/>
      <c r="MOD151" s="309"/>
      <c r="MOE151" s="309"/>
      <c r="MOF151" s="309"/>
      <c r="MOG151" s="309"/>
      <c r="MOH151" s="309"/>
      <c r="MOI151" s="309"/>
      <c r="MOJ151" s="309"/>
      <c r="MOK151" s="309"/>
      <c r="MOL151" s="309"/>
      <c r="MOM151" s="309"/>
      <c r="MON151" s="309"/>
      <c r="MOO151" s="309"/>
      <c r="MOP151" s="309"/>
      <c r="MOQ151" s="309"/>
      <c r="MOR151" s="309"/>
      <c r="MOS151" s="309"/>
      <c r="MOT151" s="309"/>
      <c r="MOU151" s="309"/>
      <c r="MOV151" s="309"/>
      <c r="MOW151" s="309"/>
      <c r="MOX151" s="309"/>
      <c r="MOY151" s="309"/>
      <c r="MOZ151" s="309"/>
      <c r="MPA151" s="309"/>
      <c r="MPB151" s="309"/>
      <c r="MPC151" s="309"/>
      <c r="MPD151" s="309"/>
      <c r="MPE151" s="309"/>
      <c r="MPF151" s="309"/>
      <c r="MPG151" s="309"/>
      <c r="MPH151" s="309"/>
      <c r="MPI151" s="309"/>
      <c r="MPJ151" s="309"/>
      <c r="MPK151" s="309"/>
      <c r="MPL151" s="309"/>
      <c r="MPM151" s="309"/>
      <c r="MPN151" s="309"/>
      <c r="MPO151" s="309"/>
      <c r="MPP151" s="309"/>
      <c r="MPQ151" s="309"/>
      <c r="MPR151" s="309"/>
      <c r="MPS151" s="309"/>
      <c r="MPT151" s="309"/>
      <c r="MPU151" s="309"/>
      <c r="MPV151" s="309"/>
      <c r="MPW151" s="309"/>
      <c r="MPX151" s="309"/>
      <c r="MPY151" s="309"/>
      <c r="MPZ151" s="309"/>
      <c r="MQA151" s="309"/>
      <c r="MQB151" s="309"/>
      <c r="MQC151" s="309"/>
      <c r="MQD151" s="309"/>
      <c r="MQE151" s="309"/>
      <c r="MQF151" s="309"/>
      <c r="MQG151" s="309"/>
      <c r="MQH151" s="309"/>
      <c r="MQI151" s="309"/>
      <c r="MQJ151" s="309"/>
      <c r="MQK151" s="309"/>
      <c r="MQL151" s="309"/>
      <c r="MQM151" s="309"/>
      <c r="MQN151" s="309"/>
      <c r="MQO151" s="309"/>
      <c r="MQP151" s="309"/>
      <c r="MQQ151" s="309"/>
      <c r="MQR151" s="309"/>
      <c r="MQS151" s="309"/>
      <c r="MQT151" s="309"/>
      <c r="MQU151" s="309"/>
      <c r="MQV151" s="309"/>
      <c r="MQW151" s="309"/>
      <c r="MQX151" s="309"/>
      <c r="MQY151" s="309"/>
      <c r="MQZ151" s="309"/>
      <c r="MRA151" s="309"/>
      <c r="MRB151" s="309"/>
      <c r="MRC151" s="309"/>
      <c r="MRD151" s="309"/>
      <c r="MRE151" s="309"/>
      <c r="MRF151" s="309"/>
      <c r="MRG151" s="309"/>
      <c r="MRH151" s="309"/>
      <c r="MRI151" s="309"/>
      <c r="MRJ151" s="309"/>
      <c r="MRK151" s="309"/>
      <c r="MRL151" s="309"/>
      <c r="MRM151" s="309"/>
      <c r="MRN151" s="309"/>
      <c r="MRO151" s="309"/>
      <c r="MRP151" s="309"/>
      <c r="MRQ151" s="309"/>
      <c r="MRR151" s="309"/>
      <c r="MRS151" s="309"/>
      <c r="MRT151" s="309"/>
      <c r="MRU151" s="309"/>
      <c r="MRV151" s="309"/>
      <c r="MRW151" s="309"/>
      <c r="MRX151" s="309"/>
      <c r="MRY151" s="309"/>
      <c r="MRZ151" s="309"/>
      <c r="MSA151" s="309"/>
      <c r="MSB151" s="309"/>
      <c r="MSC151" s="309"/>
      <c r="MSD151" s="309"/>
      <c r="MSE151" s="309"/>
      <c r="MSF151" s="309"/>
      <c r="MSG151" s="309"/>
      <c r="MSH151" s="309"/>
      <c r="MSI151" s="309"/>
      <c r="MSJ151" s="309"/>
      <c r="MSK151" s="309"/>
      <c r="MSL151" s="309"/>
      <c r="MSM151" s="309"/>
      <c r="MSN151" s="309"/>
      <c r="MSO151" s="309"/>
      <c r="MSP151" s="309"/>
      <c r="MSQ151" s="309"/>
      <c r="MSR151" s="309"/>
      <c r="MSS151" s="309"/>
      <c r="MST151" s="309"/>
      <c r="MSU151" s="309"/>
      <c r="MSV151" s="309"/>
      <c r="MSW151" s="309"/>
      <c r="MSX151" s="309"/>
      <c r="MSY151" s="309"/>
      <c r="MSZ151" s="309"/>
      <c r="MTA151" s="309"/>
      <c r="MTB151" s="309"/>
      <c r="MTC151" s="309"/>
      <c r="MTD151" s="309"/>
      <c r="MTE151" s="309"/>
      <c r="MTF151" s="309"/>
      <c r="MTG151" s="309"/>
      <c r="MTH151" s="309"/>
      <c r="MTI151" s="309"/>
      <c r="MTJ151" s="309"/>
      <c r="MTK151" s="309"/>
      <c r="MTL151" s="309"/>
      <c r="MTM151" s="309"/>
      <c r="MTN151" s="309"/>
      <c r="MTO151" s="309"/>
      <c r="MTP151" s="309"/>
      <c r="MTQ151" s="309"/>
      <c r="MTR151" s="309"/>
      <c r="MTS151" s="309"/>
      <c r="MTT151" s="309"/>
      <c r="MTU151" s="309"/>
      <c r="MTV151" s="309"/>
      <c r="MTW151" s="309"/>
      <c r="MTX151" s="309"/>
      <c r="MTY151" s="309"/>
      <c r="MTZ151" s="309"/>
      <c r="MUA151" s="309"/>
      <c r="MUB151" s="309"/>
      <c r="MUC151" s="309"/>
      <c r="MUD151" s="309"/>
      <c r="MUE151" s="309"/>
      <c r="MUF151" s="309"/>
      <c r="MUG151" s="309"/>
      <c r="MUH151" s="309"/>
      <c r="MUI151" s="309"/>
      <c r="MUJ151" s="309"/>
      <c r="MUK151" s="309"/>
      <c r="MUL151" s="309"/>
      <c r="MUM151" s="309"/>
      <c r="MUN151" s="309"/>
      <c r="MUO151" s="309"/>
      <c r="MUP151" s="309"/>
      <c r="MUQ151" s="309"/>
      <c r="MUR151" s="309"/>
      <c r="MUS151" s="309"/>
      <c r="MUT151" s="309"/>
      <c r="MUU151" s="309"/>
      <c r="MUV151" s="309"/>
      <c r="MUW151" s="309"/>
      <c r="MUX151" s="309"/>
      <c r="MUY151" s="309"/>
      <c r="MUZ151" s="309"/>
      <c r="MVA151" s="309"/>
      <c r="MVB151" s="309"/>
      <c r="MVC151" s="309"/>
      <c r="MVD151" s="309"/>
      <c r="MVE151" s="309"/>
      <c r="MVF151" s="309"/>
      <c r="MVG151" s="309"/>
      <c r="MVH151" s="309"/>
      <c r="MVI151" s="309"/>
      <c r="MVJ151" s="309"/>
      <c r="MVK151" s="309"/>
      <c r="MVL151" s="309"/>
      <c r="MVM151" s="309"/>
      <c r="MVN151" s="309"/>
      <c r="MVO151" s="309"/>
      <c r="MVP151" s="309"/>
      <c r="MVQ151" s="309"/>
      <c r="MVR151" s="309"/>
      <c r="MVS151" s="309"/>
      <c r="MVT151" s="309"/>
      <c r="MVU151" s="309"/>
      <c r="MVV151" s="309"/>
      <c r="MVW151" s="309"/>
      <c r="MVX151" s="309"/>
      <c r="MVY151" s="309"/>
      <c r="MVZ151" s="309"/>
      <c r="MWA151" s="309"/>
      <c r="MWB151" s="309"/>
      <c r="MWC151" s="309"/>
      <c r="MWD151" s="309"/>
      <c r="MWE151" s="309"/>
      <c r="MWF151" s="309"/>
      <c r="MWG151" s="309"/>
      <c r="MWH151" s="309"/>
      <c r="MWI151" s="309"/>
      <c r="MWJ151" s="309"/>
      <c r="MWK151" s="309"/>
      <c r="MWL151" s="309"/>
      <c r="MWM151" s="309"/>
      <c r="MWN151" s="309"/>
      <c r="MWO151" s="309"/>
      <c r="MWP151" s="309"/>
      <c r="MWQ151" s="309"/>
      <c r="MWR151" s="309"/>
      <c r="MWS151" s="309"/>
      <c r="MWT151" s="309"/>
      <c r="MWU151" s="309"/>
      <c r="MWV151" s="309"/>
      <c r="MWW151" s="309"/>
      <c r="MWX151" s="309"/>
      <c r="MWY151" s="309"/>
      <c r="MWZ151" s="309"/>
      <c r="MXA151" s="309"/>
      <c r="MXB151" s="309"/>
      <c r="MXC151" s="309"/>
      <c r="MXD151" s="309"/>
      <c r="MXE151" s="309"/>
      <c r="MXF151" s="309"/>
      <c r="MXG151" s="309"/>
      <c r="MXH151" s="309"/>
      <c r="MXI151" s="309"/>
      <c r="MXJ151" s="309"/>
      <c r="MXK151" s="309"/>
      <c r="MXL151" s="309"/>
      <c r="MXM151" s="309"/>
      <c r="MXN151" s="309"/>
      <c r="MXO151" s="309"/>
      <c r="MXP151" s="309"/>
      <c r="MXQ151" s="309"/>
      <c r="MXR151" s="309"/>
      <c r="MXS151" s="309"/>
      <c r="MXT151" s="309"/>
      <c r="MXU151" s="309"/>
      <c r="MXV151" s="309"/>
      <c r="MXW151" s="309"/>
      <c r="MXX151" s="309"/>
      <c r="MXY151" s="309"/>
      <c r="MXZ151" s="309"/>
      <c r="MYA151" s="309"/>
      <c r="MYB151" s="309"/>
      <c r="MYC151" s="309"/>
      <c r="MYD151" s="309"/>
      <c r="MYE151" s="309"/>
      <c r="MYF151" s="309"/>
      <c r="MYG151" s="309"/>
      <c r="MYH151" s="309"/>
      <c r="MYI151" s="309"/>
      <c r="MYJ151" s="309"/>
      <c r="MYK151" s="309"/>
      <c r="MYL151" s="309"/>
      <c r="MYM151" s="309"/>
      <c r="MYN151" s="309"/>
      <c r="MYO151" s="309"/>
      <c r="MYP151" s="309"/>
      <c r="MYQ151" s="309"/>
      <c r="MYR151" s="309"/>
      <c r="MYS151" s="309"/>
      <c r="MYT151" s="309"/>
      <c r="MYU151" s="309"/>
      <c r="MYV151" s="309"/>
      <c r="MYW151" s="309"/>
      <c r="MYX151" s="309"/>
      <c r="MYY151" s="309"/>
      <c r="MYZ151" s="309"/>
      <c r="MZA151" s="309"/>
      <c r="MZB151" s="309"/>
      <c r="MZC151" s="309"/>
      <c r="MZD151" s="309"/>
      <c r="MZE151" s="309"/>
      <c r="MZF151" s="309"/>
      <c r="MZG151" s="309"/>
      <c r="MZH151" s="309"/>
      <c r="MZI151" s="309"/>
      <c r="MZJ151" s="309"/>
      <c r="MZK151" s="309"/>
      <c r="MZL151" s="309"/>
      <c r="MZM151" s="309"/>
      <c r="MZN151" s="309"/>
      <c r="MZO151" s="309"/>
      <c r="MZP151" s="309"/>
      <c r="MZQ151" s="309"/>
      <c r="MZR151" s="309"/>
      <c r="MZS151" s="309"/>
      <c r="MZT151" s="309"/>
      <c r="MZU151" s="309"/>
      <c r="MZV151" s="309"/>
      <c r="MZW151" s="309"/>
      <c r="MZX151" s="309"/>
      <c r="MZY151" s="309"/>
      <c r="MZZ151" s="309"/>
      <c r="NAA151" s="309"/>
      <c r="NAB151" s="309"/>
      <c r="NAC151" s="309"/>
      <c r="NAD151" s="309"/>
      <c r="NAE151" s="309"/>
      <c r="NAF151" s="309"/>
      <c r="NAG151" s="309"/>
      <c r="NAH151" s="309"/>
      <c r="NAI151" s="309"/>
      <c r="NAJ151" s="309"/>
      <c r="NAK151" s="309"/>
      <c r="NAL151" s="309"/>
      <c r="NAM151" s="309"/>
      <c r="NAN151" s="309"/>
      <c r="NAO151" s="309"/>
      <c r="NAP151" s="309"/>
      <c r="NAQ151" s="309"/>
      <c r="NAR151" s="309"/>
      <c r="NAS151" s="309"/>
      <c r="NAT151" s="309"/>
      <c r="NAU151" s="309"/>
      <c r="NAV151" s="309"/>
      <c r="NAW151" s="309"/>
      <c r="NAX151" s="309"/>
      <c r="NAY151" s="309"/>
      <c r="NAZ151" s="309"/>
      <c r="NBA151" s="309"/>
      <c r="NBB151" s="309"/>
      <c r="NBC151" s="309"/>
      <c r="NBD151" s="309"/>
      <c r="NBE151" s="309"/>
      <c r="NBF151" s="309"/>
      <c r="NBG151" s="309"/>
      <c r="NBH151" s="309"/>
      <c r="NBI151" s="309"/>
      <c r="NBJ151" s="309"/>
      <c r="NBK151" s="309"/>
      <c r="NBL151" s="309"/>
      <c r="NBM151" s="309"/>
      <c r="NBN151" s="309"/>
      <c r="NBO151" s="309"/>
      <c r="NBP151" s="309"/>
      <c r="NBQ151" s="309"/>
      <c r="NBR151" s="309"/>
      <c r="NBS151" s="309"/>
      <c r="NBT151" s="309"/>
      <c r="NBU151" s="309"/>
      <c r="NBV151" s="309"/>
      <c r="NBW151" s="309"/>
      <c r="NBX151" s="309"/>
      <c r="NBY151" s="309"/>
      <c r="NBZ151" s="309"/>
      <c r="NCA151" s="309"/>
      <c r="NCB151" s="309"/>
      <c r="NCC151" s="309"/>
      <c r="NCD151" s="309"/>
      <c r="NCE151" s="309"/>
      <c r="NCF151" s="309"/>
      <c r="NCG151" s="309"/>
      <c r="NCH151" s="309"/>
      <c r="NCI151" s="309"/>
      <c r="NCJ151" s="309"/>
      <c r="NCK151" s="309"/>
      <c r="NCL151" s="309"/>
      <c r="NCM151" s="309"/>
      <c r="NCN151" s="309"/>
      <c r="NCO151" s="309"/>
      <c r="NCP151" s="309"/>
      <c r="NCQ151" s="309"/>
      <c r="NCR151" s="309"/>
      <c r="NCS151" s="309"/>
      <c r="NCT151" s="309"/>
      <c r="NCU151" s="309"/>
      <c r="NCV151" s="309"/>
      <c r="NCW151" s="309"/>
      <c r="NCX151" s="309"/>
      <c r="NCY151" s="309"/>
      <c r="NCZ151" s="309"/>
      <c r="NDA151" s="309"/>
      <c r="NDB151" s="309"/>
      <c r="NDC151" s="309"/>
      <c r="NDD151" s="309"/>
      <c r="NDE151" s="309"/>
      <c r="NDF151" s="309"/>
      <c r="NDG151" s="309"/>
      <c r="NDH151" s="309"/>
      <c r="NDI151" s="309"/>
      <c r="NDJ151" s="309"/>
      <c r="NDK151" s="309"/>
      <c r="NDL151" s="309"/>
      <c r="NDM151" s="309"/>
      <c r="NDN151" s="309"/>
      <c r="NDO151" s="309"/>
      <c r="NDP151" s="309"/>
      <c r="NDQ151" s="309"/>
      <c r="NDR151" s="309"/>
      <c r="NDS151" s="309"/>
      <c r="NDT151" s="309"/>
      <c r="NDU151" s="309"/>
      <c r="NDV151" s="309"/>
      <c r="NDW151" s="309"/>
      <c r="NDX151" s="309"/>
      <c r="NDY151" s="309"/>
      <c r="NDZ151" s="309"/>
      <c r="NEA151" s="309"/>
      <c r="NEB151" s="309"/>
      <c r="NEC151" s="309"/>
      <c r="NED151" s="309"/>
      <c r="NEE151" s="309"/>
      <c r="NEF151" s="309"/>
      <c r="NEG151" s="309"/>
      <c r="NEH151" s="309"/>
      <c r="NEI151" s="309"/>
      <c r="NEJ151" s="309"/>
      <c r="NEK151" s="309"/>
      <c r="NEL151" s="309"/>
      <c r="NEM151" s="309"/>
      <c r="NEN151" s="309"/>
      <c r="NEO151" s="309"/>
      <c r="NEP151" s="309"/>
      <c r="NEQ151" s="309"/>
      <c r="NER151" s="309"/>
      <c r="NES151" s="309"/>
      <c r="NET151" s="309"/>
      <c r="NEU151" s="309"/>
      <c r="NEV151" s="309"/>
      <c r="NEW151" s="309"/>
      <c r="NEX151" s="309"/>
      <c r="NEY151" s="309"/>
      <c r="NEZ151" s="309"/>
      <c r="NFA151" s="309"/>
      <c r="NFB151" s="309"/>
      <c r="NFC151" s="309"/>
      <c r="NFD151" s="309"/>
      <c r="NFE151" s="309"/>
      <c r="NFF151" s="309"/>
      <c r="NFG151" s="309"/>
      <c r="NFH151" s="309"/>
      <c r="NFI151" s="309"/>
      <c r="NFJ151" s="309"/>
      <c r="NFK151" s="309"/>
      <c r="NFL151" s="309"/>
      <c r="NFM151" s="309"/>
      <c r="NFN151" s="309"/>
      <c r="NFO151" s="309"/>
      <c r="NFP151" s="309"/>
      <c r="NFQ151" s="309"/>
      <c r="NFR151" s="309"/>
      <c r="NFS151" s="309"/>
      <c r="NFT151" s="309"/>
      <c r="NFU151" s="309"/>
      <c r="NFV151" s="309"/>
      <c r="NFW151" s="309"/>
      <c r="NFX151" s="309"/>
      <c r="NFY151" s="309"/>
      <c r="NFZ151" s="309"/>
      <c r="NGA151" s="309"/>
      <c r="NGB151" s="309"/>
      <c r="NGC151" s="309"/>
      <c r="NGD151" s="309"/>
      <c r="NGE151" s="309"/>
      <c r="NGF151" s="309"/>
      <c r="NGG151" s="309"/>
      <c r="NGH151" s="309"/>
      <c r="NGI151" s="309"/>
      <c r="NGJ151" s="309"/>
      <c r="NGK151" s="309"/>
      <c r="NGL151" s="309"/>
      <c r="NGM151" s="309"/>
      <c r="NGN151" s="309"/>
      <c r="NGO151" s="309"/>
      <c r="NGP151" s="309"/>
      <c r="NGQ151" s="309"/>
      <c r="NGR151" s="309"/>
      <c r="NGS151" s="309"/>
      <c r="NGT151" s="309"/>
      <c r="NGU151" s="309"/>
      <c r="NGV151" s="309"/>
      <c r="NGW151" s="309"/>
      <c r="NGX151" s="309"/>
      <c r="NGY151" s="309"/>
      <c r="NGZ151" s="309"/>
      <c r="NHA151" s="309"/>
      <c r="NHB151" s="309"/>
      <c r="NHC151" s="309"/>
      <c r="NHD151" s="309"/>
      <c r="NHE151" s="309"/>
      <c r="NHF151" s="309"/>
      <c r="NHG151" s="309"/>
      <c r="NHH151" s="309"/>
      <c r="NHI151" s="309"/>
      <c r="NHJ151" s="309"/>
      <c r="NHK151" s="309"/>
      <c r="NHL151" s="309"/>
      <c r="NHM151" s="309"/>
      <c r="NHN151" s="309"/>
      <c r="NHO151" s="309"/>
      <c r="NHP151" s="309"/>
      <c r="NHQ151" s="309"/>
      <c r="NHR151" s="309"/>
      <c r="NHS151" s="309"/>
      <c r="NHT151" s="309"/>
      <c r="NHU151" s="309"/>
      <c r="NHV151" s="309"/>
      <c r="NHW151" s="309"/>
      <c r="NHX151" s="309"/>
      <c r="NHY151" s="309"/>
      <c r="NHZ151" s="309"/>
      <c r="NIA151" s="309"/>
      <c r="NIB151" s="309"/>
      <c r="NIC151" s="309"/>
      <c r="NID151" s="309"/>
      <c r="NIE151" s="309"/>
      <c r="NIF151" s="309"/>
      <c r="NIG151" s="309"/>
      <c r="NIH151" s="309"/>
      <c r="NII151" s="309"/>
      <c r="NIJ151" s="309"/>
      <c r="NIK151" s="309"/>
      <c r="NIL151" s="309"/>
      <c r="NIM151" s="309"/>
      <c r="NIN151" s="309"/>
      <c r="NIO151" s="309"/>
      <c r="NIP151" s="309"/>
      <c r="NIQ151" s="309"/>
      <c r="NIR151" s="309"/>
      <c r="NIS151" s="309"/>
      <c r="NIT151" s="309"/>
      <c r="NIU151" s="309"/>
      <c r="NIV151" s="309"/>
      <c r="NIW151" s="309"/>
      <c r="NIX151" s="309"/>
      <c r="NIY151" s="309"/>
      <c r="NIZ151" s="309"/>
      <c r="NJA151" s="309"/>
      <c r="NJB151" s="309"/>
      <c r="NJC151" s="309"/>
      <c r="NJD151" s="309"/>
      <c r="NJE151" s="309"/>
      <c r="NJF151" s="309"/>
      <c r="NJG151" s="309"/>
      <c r="NJH151" s="309"/>
      <c r="NJI151" s="309"/>
      <c r="NJJ151" s="309"/>
      <c r="NJK151" s="309"/>
      <c r="NJL151" s="309"/>
      <c r="NJM151" s="309"/>
      <c r="NJN151" s="309"/>
      <c r="NJO151" s="309"/>
      <c r="NJP151" s="309"/>
      <c r="NJQ151" s="309"/>
      <c r="NJR151" s="309"/>
      <c r="NJS151" s="309"/>
      <c r="NJT151" s="309"/>
      <c r="NJU151" s="309"/>
      <c r="NJV151" s="309"/>
      <c r="NJW151" s="309"/>
      <c r="NJX151" s="309"/>
      <c r="NJY151" s="309"/>
      <c r="NJZ151" s="309"/>
      <c r="NKA151" s="309"/>
      <c r="NKB151" s="309"/>
      <c r="NKC151" s="309"/>
      <c r="NKD151" s="309"/>
      <c r="NKE151" s="309"/>
      <c r="NKF151" s="309"/>
      <c r="NKG151" s="309"/>
      <c r="NKH151" s="309"/>
      <c r="NKI151" s="309"/>
      <c r="NKJ151" s="309"/>
      <c r="NKK151" s="309"/>
      <c r="NKL151" s="309"/>
      <c r="NKM151" s="309"/>
      <c r="NKN151" s="309"/>
      <c r="NKO151" s="309"/>
      <c r="NKP151" s="309"/>
      <c r="NKQ151" s="309"/>
      <c r="NKR151" s="309"/>
      <c r="NKS151" s="309"/>
      <c r="NKT151" s="309"/>
      <c r="NKU151" s="309"/>
      <c r="NKV151" s="309"/>
      <c r="NKW151" s="309"/>
      <c r="NKX151" s="309"/>
      <c r="NKY151" s="309"/>
      <c r="NKZ151" s="309"/>
      <c r="NLA151" s="309"/>
      <c r="NLB151" s="309"/>
      <c r="NLC151" s="309"/>
      <c r="NLD151" s="309"/>
      <c r="NLE151" s="309"/>
      <c r="NLF151" s="309"/>
      <c r="NLG151" s="309"/>
      <c r="NLH151" s="309"/>
      <c r="NLI151" s="309"/>
      <c r="NLJ151" s="309"/>
      <c r="NLK151" s="309"/>
      <c r="NLL151" s="309"/>
      <c r="NLM151" s="309"/>
      <c r="NLN151" s="309"/>
      <c r="NLO151" s="309"/>
      <c r="NLP151" s="309"/>
      <c r="NLQ151" s="309"/>
      <c r="NLR151" s="309"/>
      <c r="NLS151" s="309"/>
      <c r="NLT151" s="309"/>
      <c r="NLU151" s="309"/>
      <c r="NLV151" s="309"/>
      <c r="NLW151" s="309"/>
      <c r="NLX151" s="309"/>
      <c r="NLY151" s="309"/>
      <c r="NLZ151" s="309"/>
      <c r="NMA151" s="309"/>
      <c r="NMB151" s="309"/>
      <c r="NMC151" s="309"/>
      <c r="NMD151" s="309"/>
      <c r="NME151" s="309"/>
      <c r="NMF151" s="309"/>
      <c r="NMG151" s="309"/>
      <c r="NMH151" s="309"/>
      <c r="NMI151" s="309"/>
      <c r="NMJ151" s="309"/>
      <c r="NMK151" s="309"/>
      <c r="NML151" s="309"/>
      <c r="NMM151" s="309"/>
      <c r="NMN151" s="309"/>
      <c r="NMO151" s="309"/>
      <c r="NMP151" s="309"/>
      <c r="NMQ151" s="309"/>
      <c r="NMR151" s="309"/>
      <c r="NMS151" s="309"/>
      <c r="NMT151" s="309"/>
      <c r="NMU151" s="309"/>
      <c r="NMV151" s="309"/>
      <c r="NMW151" s="309"/>
      <c r="NMX151" s="309"/>
      <c r="NMY151" s="309"/>
      <c r="NMZ151" s="309"/>
      <c r="NNA151" s="309"/>
      <c r="NNB151" s="309"/>
      <c r="NNC151" s="309"/>
      <c r="NND151" s="309"/>
      <c r="NNE151" s="309"/>
      <c r="NNF151" s="309"/>
      <c r="NNG151" s="309"/>
      <c r="NNH151" s="309"/>
      <c r="NNI151" s="309"/>
      <c r="NNJ151" s="309"/>
      <c r="NNK151" s="309"/>
      <c r="NNL151" s="309"/>
      <c r="NNM151" s="309"/>
      <c r="NNN151" s="309"/>
      <c r="NNO151" s="309"/>
      <c r="NNP151" s="309"/>
      <c r="NNQ151" s="309"/>
      <c r="NNR151" s="309"/>
      <c r="NNS151" s="309"/>
      <c r="NNT151" s="309"/>
      <c r="NNU151" s="309"/>
      <c r="NNV151" s="309"/>
      <c r="NNW151" s="309"/>
      <c r="NNX151" s="309"/>
      <c r="NNY151" s="309"/>
      <c r="NNZ151" s="309"/>
      <c r="NOA151" s="309"/>
      <c r="NOB151" s="309"/>
      <c r="NOC151" s="309"/>
      <c r="NOD151" s="309"/>
      <c r="NOE151" s="309"/>
      <c r="NOF151" s="309"/>
      <c r="NOG151" s="309"/>
      <c r="NOH151" s="309"/>
      <c r="NOI151" s="309"/>
      <c r="NOJ151" s="309"/>
      <c r="NOK151" s="309"/>
      <c r="NOL151" s="309"/>
      <c r="NOM151" s="309"/>
      <c r="NON151" s="309"/>
      <c r="NOO151" s="309"/>
      <c r="NOP151" s="309"/>
      <c r="NOQ151" s="309"/>
      <c r="NOR151" s="309"/>
      <c r="NOS151" s="309"/>
      <c r="NOT151" s="309"/>
      <c r="NOU151" s="309"/>
      <c r="NOV151" s="309"/>
      <c r="NOW151" s="309"/>
      <c r="NOX151" s="309"/>
      <c r="NOY151" s="309"/>
      <c r="NOZ151" s="309"/>
      <c r="NPA151" s="309"/>
      <c r="NPB151" s="309"/>
      <c r="NPC151" s="309"/>
      <c r="NPD151" s="309"/>
      <c r="NPE151" s="309"/>
      <c r="NPF151" s="309"/>
      <c r="NPG151" s="309"/>
      <c r="NPH151" s="309"/>
      <c r="NPI151" s="309"/>
      <c r="NPJ151" s="309"/>
      <c r="NPK151" s="309"/>
      <c r="NPL151" s="309"/>
      <c r="NPM151" s="309"/>
      <c r="NPN151" s="309"/>
      <c r="NPO151" s="309"/>
      <c r="NPP151" s="309"/>
      <c r="NPQ151" s="309"/>
      <c r="NPR151" s="309"/>
      <c r="NPS151" s="309"/>
      <c r="NPT151" s="309"/>
      <c r="NPU151" s="309"/>
      <c r="NPV151" s="309"/>
      <c r="NPW151" s="309"/>
      <c r="NPX151" s="309"/>
      <c r="NPY151" s="309"/>
      <c r="NPZ151" s="309"/>
      <c r="NQA151" s="309"/>
      <c r="NQB151" s="309"/>
      <c r="NQC151" s="309"/>
      <c r="NQD151" s="309"/>
      <c r="NQE151" s="309"/>
      <c r="NQF151" s="309"/>
      <c r="NQG151" s="309"/>
      <c r="NQH151" s="309"/>
      <c r="NQI151" s="309"/>
      <c r="NQJ151" s="309"/>
      <c r="NQK151" s="309"/>
      <c r="NQL151" s="309"/>
      <c r="NQM151" s="309"/>
      <c r="NQN151" s="309"/>
      <c r="NQO151" s="309"/>
      <c r="NQP151" s="309"/>
      <c r="NQQ151" s="309"/>
      <c r="NQR151" s="309"/>
      <c r="NQS151" s="309"/>
      <c r="NQT151" s="309"/>
      <c r="NQU151" s="309"/>
      <c r="NQV151" s="309"/>
      <c r="NQW151" s="309"/>
      <c r="NQX151" s="309"/>
      <c r="NQY151" s="309"/>
      <c r="NQZ151" s="309"/>
      <c r="NRA151" s="309"/>
      <c r="NRB151" s="309"/>
      <c r="NRC151" s="309"/>
      <c r="NRD151" s="309"/>
      <c r="NRE151" s="309"/>
      <c r="NRF151" s="309"/>
      <c r="NRG151" s="309"/>
      <c r="NRH151" s="309"/>
      <c r="NRI151" s="309"/>
      <c r="NRJ151" s="309"/>
      <c r="NRK151" s="309"/>
      <c r="NRL151" s="309"/>
      <c r="NRM151" s="309"/>
      <c r="NRN151" s="309"/>
      <c r="NRO151" s="309"/>
      <c r="NRP151" s="309"/>
      <c r="NRQ151" s="309"/>
      <c r="NRR151" s="309"/>
      <c r="NRS151" s="309"/>
      <c r="NRT151" s="309"/>
      <c r="NRU151" s="309"/>
      <c r="NRV151" s="309"/>
      <c r="NRW151" s="309"/>
      <c r="NRX151" s="309"/>
      <c r="NRY151" s="309"/>
      <c r="NRZ151" s="309"/>
      <c r="NSA151" s="309"/>
      <c r="NSB151" s="309"/>
      <c r="NSC151" s="309"/>
      <c r="NSD151" s="309"/>
      <c r="NSE151" s="309"/>
      <c r="NSF151" s="309"/>
      <c r="NSG151" s="309"/>
      <c r="NSH151" s="309"/>
      <c r="NSI151" s="309"/>
      <c r="NSJ151" s="309"/>
      <c r="NSK151" s="309"/>
      <c r="NSL151" s="309"/>
      <c r="NSM151" s="309"/>
      <c r="NSN151" s="309"/>
      <c r="NSO151" s="309"/>
      <c r="NSP151" s="309"/>
      <c r="NSQ151" s="309"/>
      <c r="NSR151" s="309"/>
      <c r="NSS151" s="309"/>
      <c r="NST151" s="309"/>
      <c r="NSU151" s="309"/>
      <c r="NSV151" s="309"/>
      <c r="NSW151" s="309"/>
      <c r="NSX151" s="309"/>
      <c r="NSY151" s="309"/>
      <c r="NSZ151" s="309"/>
      <c r="NTA151" s="309"/>
      <c r="NTB151" s="309"/>
      <c r="NTC151" s="309"/>
      <c r="NTD151" s="309"/>
      <c r="NTE151" s="309"/>
      <c r="NTF151" s="309"/>
      <c r="NTG151" s="309"/>
      <c r="NTH151" s="309"/>
      <c r="NTI151" s="309"/>
      <c r="NTJ151" s="309"/>
      <c r="NTK151" s="309"/>
      <c r="NTL151" s="309"/>
      <c r="NTM151" s="309"/>
      <c r="NTN151" s="309"/>
      <c r="NTO151" s="309"/>
      <c r="NTP151" s="309"/>
      <c r="NTQ151" s="309"/>
      <c r="NTR151" s="309"/>
      <c r="NTS151" s="309"/>
      <c r="NTT151" s="309"/>
      <c r="NTU151" s="309"/>
      <c r="NTV151" s="309"/>
      <c r="NTW151" s="309"/>
      <c r="NTX151" s="309"/>
      <c r="NTY151" s="309"/>
      <c r="NTZ151" s="309"/>
      <c r="NUA151" s="309"/>
      <c r="NUB151" s="309"/>
      <c r="NUC151" s="309"/>
      <c r="NUD151" s="309"/>
      <c r="NUE151" s="309"/>
      <c r="NUF151" s="309"/>
      <c r="NUG151" s="309"/>
      <c r="NUH151" s="309"/>
      <c r="NUI151" s="309"/>
      <c r="NUJ151" s="309"/>
      <c r="NUK151" s="309"/>
      <c r="NUL151" s="309"/>
      <c r="NUM151" s="309"/>
      <c r="NUN151" s="309"/>
      <c r="NUO151" s="309"/>
      <c r="NUP151" s="309"/>
      <c r="NUQ151" s="309"/>
      <c r="NUR151" s="309"/>
      <c r="NUS151" s="309"/>
      <c r="NUT151" s="309"/>
      <c r="NUU151" s="309"/>
      <c r="NUV151" s="309"/>
      <c r="NUW151" s="309"/>
      <c r="NUX151" s="309"/>
      <c r="NUY151" s="309"/>
      <c r="NUZ151" s="309"/>
      <c r="NVA151" s="309"/>
      <c r="NVB151" s="309"/>
      <c r="NVC151" s="309"/>
      <c r="NVD151" s="309"/>
      <c r="NVE151" s="309"/>
      <c r="NVF151" s="309"/>
      <c r="NVG151" s="309"/>
      <c r="NVH151" s="309"/>
      <c r="NVI151" s="309"/>
      <c r="NVJ151" s="309"/>
      <c r="NVK151" s="309"/>
      <c r="NVL151" s="309"/>
      <c r="NVM151" s="309"/>
      <c r="NVN151" s="309"/>
      <c r="NVO151" s="309"/>
      <c r="NVP151" s="309"/>
      <c r="NVQ151" s="309"/>
      <c r="NVR151" s="309"/>
      <c r="NVS151" s="309"/>
      <c r="NVT151" s="309"/>
      <c r="NVU151" s="309"/>
      <c r="NVV151" s="309"/>
      <c r="NVW151" s="309"/>
      <c r="NVX151" s="309"/>
      <c r="NVY151" s="309"/>
      <c r="NVZ151" s="309"/>
      <c r="NWA151" s="309"/>
      <c r="NWB151" s="309"/>
      <c r="NWC151" s="309"/>
      <c r="NWD151" s="309"/>
      <c r="NWE151" s="309"/>
      <c r="NWF151" s="309"/>
      <c r="NWG151" s="309"/>
      <c r="NWH151" s="309"/>
      <c r="NWI151" s="309"/>
      <c r="NWJ151" s="309"/>
      <c r="NWK151" s="309"/>
      <c r="NWL151" s="309"/>
      <c r="NWM151" s="309"/>
      <c r="NWN151" s="309"/>
      <c r="NWO151" s="309"/>
      <c r="NWP151" s="309"/>
      <c r="NWQ151" s="309"/>
      <c r="NWR151" s="309"/>
      <c r="NWS151" s="309"/>
      <c r="NWT151" s="309"/>
      <c r="NWU151" s="309"/>
      <c r="NWV151" s="309"/>
      <c r="NWW151" s="309"/>
      <c r="NWX151" s="309"/>
      <c r="NWY151" s="309"/>
      <c r="NWZ151" s="309"/>
      <c r="NXA151" s="309"/>
      <c r="NXB151" s="309"/>
      <c r="NXC151" s="309"/>
      <c r="NXD151" s="309"/>
      <c r="NXE151" s="309"/>
      <c r="NXF151" s="309"/>
      <c r="NXG151" s="309"/>
      <c r="NXH151" s="309"/>
      <c r="NXI151" s="309"/>
      <c r="NXJ151" s="309"/>
      <c r="NXK151" s="309"/>
      <c r="NXL151" s="309"/>
      <c r="NXM151" s="309"/>
      <c r="NXN151" s="309"/>
      <c r="NXO151" s="309"/>
      <c r="NXP151" s="309"/>
      <c r="NXQ151" s="309"/>
      <c r="NXR151" s="309"/>
      <c r="NXS151" s="309"/>
      <c r="NXT151" s="309"/>
      <c r="NXU151" s="309"/>
      <c r="NXV151" s="309"/>
      <c r="NXW151" s="309"/>
      <c r="NXX151" s="309"/>
      <c r="NXY151" s="309"/>
      <c r="NXZ151" s="309"/>
      <c r="NYA151" s="309"/>
      <c r="NYB151" s="309"/>
      <c r="NYC151" s="309"/>
      <c r="NYD151" s="309"/>
      <c r="NYE151" s="309"/>
      <c r="NYF151" s="309"/>
      <c r="NYG151" s="309"/>
      <c r="NYH151" s="309"/>
      <c r="NYI151" s="309"/>
      <c r="NYJ151" s="309"/>
      <c r="NYK151" s="309"/>
      <c r="NYL151" s="309"/>
      <c r="NYM151" s="309"/>
      <c r="NYN151" s="309"/>
      <c r="NYO151" s="309"/>
      <c r="NYP151" s="309"/>
      <c r="NYQ151" s="309"/>
      <c r="NYR151" s="309"/>
      <c r="NYS151" s="309"/>
      <c r="NYT151" s="309"/>
      <c r="NYU151" s="309"/>
      <c r="NYV151" s="309"/>
      <c r="NYW151" s="309"/>
      <c r="NYX151" s="309"/>
      <c r="NYY151" s="309"/>
      <c r="NYZ151" s="309"/>
      <c r="NZA151" s="309"/>
      <c r="NZB151" s="309"/>
      <c r="NZC151" s="309"/>
      <c r="NZD151" s="309"/>
      <c r="NZE151" s="309"/>
      <c r="NZF151" s="309"/>
      <c r="NZG151" s="309"/>
      <c r="NZH151" s="309"/>
      <c r="NZI151" s="309"/>
      <c r="NZJ151" s="309"/>
      <c r="NZK151" s="309"/>
      <c r="NZL151" s="309"/>
      <c r="NZM151" s="309"/>
      <c r="NZN151" s="309"/>
      <c r="NZO151" s="309"/>
      <c r="NZP151" s="309"/>
      <c r="NZQ151" s="309"/>
      <c r="NZR151" s="309"/>
      <c r="NZS151" s="309"/>
      <c r="NZT151" s="309"/>
      <c r="NZU151" s="309"/>
      <c r="NZV151" s="309"/>
      <c r="NZW151" s="309"/>
      <c r="NZX151" s="309"/>
      <c r="NZY151" s="309"/>
      <c r="NZZ151" s="309"/>
      <c r="OAA151" s="309"/>
      <c r="OAB151" s="309"/>
      <c r="OAC151" s="309"/>
      <c r="OAD151" s="309"/>
      <c r="OAE151" s="309"/>
      <c r="OAF151" s="309"/>
      <c r="OAG151" s="309"/>
      <c r="OAH151" s="309"/>
      <c r="OAI151" s="309"/>
      <c r="OAJ151" s="309"/>
      <c r="OAK151" s="309"/>
      <c r="OAL151" s="309"/>
      <c r="OAM151" s="309"/>
      <c r="OAN151" s="309"/>
      <c r="OAO151" s="309"/>
      <c r="OAP151" s="309"/>
      <c r="OAQ151" s="309"/>
      <c r="OAR151" s="309"/>
      <c r="OAS151" s="309"/>
      <c r="OAT151" s="309"/>
      <c r="OAU151" s="309"/>
      <c r="OAV151" s="309"/>
      <c r="OAW151" s="309"/>
      <c r="OAX151" s="309"/>
      <c r="OAY151" s="309"/>
      <c r="OAZ151" s="309"/>
      <c r="OBA151" s="309"/>
      <c r="OBB151" s="309"/>
      <c r="OBC151" s="309"/>
      <c r="OBD151" s="309"/>
      <c r="OBE151" s="309"/>
      <c r="OBF151" s="309"/>
      <c r="OBG151" s="309"/>
      <c r="OBH151" s="309"/>
      <c r="OBI151" s="309"/>
      <c r="OBJ151" s="309"/>
      <c r="OBK151" s="309"/>
      <c r="OBL151" s="309"/>
      <c r="OBM151" s="309"/>
      <c r="OBN151" s="309"/>
      <c r="OBO151" s="309"/>
      <c r="OBP151" s="309"/>
      <c r="OBQ151" s="309"/>
      <c r="OBR151" s="309"/>
      <c r="OBS151" s="309"/>
      <c r="OBT151" s="309"/>
      <c r="OBU151" s="309"/>
      <c r="OBV151" s="309"/>
      <c r="OBW151" s="309"/>
      <c r="OBX151" s="309"/>
      <c r="OBY151" s="309"/>
      <c r="OBZ151" s="309"/>
      <c r="OCA151" s="309"/>
      <c r="OCB151" s="309"/>
      <c r="OCC151" s="309"/>
      <c r="OCD151" s="309"/>
      <c r="OCE151" s="309"/>
      <c r="OCF151" s="309"/>
      <c r="OCG151" s="309"/>
      <c r="OCH151" s="309"/>
      <c r="OCI151" s="309"/>
      <c r="OCJ151" s="309"/>
      <c r="OCK151" s="309"/>
      <c r="OCL151" s="309"/>
      <c r="OCM151" s="309"/>
      <c r="OCN151" s="309"/>
      <c r="OCO151" s="309"/>
      <c r="OCP151" s="309"/>
      <c r="OCQ151" s="309"/>
      <c r="OCR151" s="309"/>
      <c r="OCS151" s="309"/>
      <c r="OCT151" s="309"/>
      <c r="OCU151" s="309"/>
      <c r="OCV151" s="309"/>
      <c r="OCW151" s="309"/>
      <c r="OCX151" s="309"/>
      <c r="OCY151" s="309"/>
      <c r="OCZ151" s="309"/>
      <c r="ODA151" s="309"/>
      <c r="ODB151" s="309"/>
      <c r="ODC151" s="309"/>
      <c r="ODD151" s="309"/>
      <c r="ODE151" s="309"/>
      <c r="ODF151" s="309"/>
      <c r="ODG151" s="309"/>
      <c r="ODH151" s="309"/>
      <c r="ODI151" s="309"/>
      <c r="ODJ151" s="309"/>
      <c r="ODK151" s="309"/>
      <c r="ODL151" s="309"/>
      <c r="ODM151" s="309"/>
      <c r="ODN151" s="309"/>
      <c r="ODO151" s="309"/>
      <c r="ODP151" s="309"/>
      <c r="ODQ151" s="309"/>
      <c r="ODR151" s="309"/>
      <c r="ODS151" s="309"/>
      <c r="ODT151" s="309"/>
      <c r="ODU151" s="309"/>
      <c r="ODV151" s="309"/>
      <c r="ODW151" s="309"/>
      <c r="ODX151" s="309"/>
      <c r="ODY151" s="309"/>
      <c r="ODZ151" s="309"/>
      <c r="OEA151" s="309"/>
      <c r="OEB151" s="309"/>
      <c r="OEC151" s="309"/>
      <c r="OED151" s="309"/>
      <c r="OEE151" s="309"/>
      <c r="OEF151" s="309"/>
      <c r="OEG151" s="309"/>
      <c r="OEH151" s="309"/>
      <c r="OEI151" s="309"/>
      <c r="OEJ151" s="309"/>
      <c r="OEK151" s="309"/>
      <c r="OEL151" s="309"/>
      <c r="OEM151" s="309"/>
      <c r="OEN151" s="309"/>
      <c r="OEO151" s="309"/>
      <c r="OEP151" s="309"/>
      <c r="OEQ151" s="309"/>
      <c r="OER151" s="309"/>
      <c r="OES151" s="309"/>
      <c r="OET151" s="309"/>
      <c r="OEU151" s="309"/>
      <c r="OEV151" s="309"/>
      <c r="OEW151" s="309"/>
      <c r="OEX151" s="309"/>
      <c r="OEY151" s="309"/>
      <c r="OEZ151" s="309"/>
      <c r="OFA151" s="309"/>
      <c r="OFB151" s="309"/>
      <c r="OFC151" s="309"/>
      <c r="OFD151" s="309"/>
      <c r="OFE151" s="309"/>
      <c r="OFF151" s="309"/>
      <c r="OFG151" s="309"/>
      <c r="OFH151" s="309"/>
      <c r="OFI151" s="309"/>
      <c r="OFJ151" s="309"/>
      <c r="OFK151" s="309"/>
      <c r="OFL151" s="309"/>
      <c r="OFM151" s="309"/>
      <c r="OFN151" s="309"/>
      <c r="OFO151" s="309"/>
      <c r="OFP151" s="309"/>
      <c r="OFQ151" s="309"/>
      <c r="OFR151" s="309"/>
      <c r="OFS151" s="309"/>
      <c r="OFT151" s="309"/>
      <c r="OFU151" s="309"/>
      <c r="OFV151" s="309"/>
      <c r="OFW151" s="309"/>
      <c r="OFX151" s="309"/>
      <c r="OFY151" s="309"/>
      <c r="OFZ151" s="309"/>
      <c r="OGA151" s="309"/>
      <c r="OGB151" s="309"/>
      <c r="OGC151" s="309"/>
      <c r="OGD151" s="309"/>
      <c r="OGE151" s="309"/>
      <c r="OGF151" s="309"/>
      <c r="OGG151" s="309"/>
      <c r="OGH151" s="309"/>
      <c r="OGI151" s="309"/>
      <c r="OGJ151" s="309"/>
      <c r="OGK151" s="309"/>
      <c r="OGL151" s="309"/>
      <c r="OGM151" s="309"/>
      <c r="OGN151" s="309"/>
      <c r="OGO151" s="309"/>
      <c r="OGP151" s="309"/>
      <c r="OGQ151" s="309"/>
      <c r="OGR151" s="309"/>
      <c r="OGS151" s="309"/>
      <c r="OGT151" s="309"/>
      <c r="OGU151" s="309"/>
      <c r="OGV151" s="309"/>
      <c r="OGW151" s="309"/>
      <c r="OGX151" s="309"/>
      <c r="OGY151" s="309"/>
      <c r="OGZ151" s="309"/>
      <c r="OHA151" s="309"/>
      <c r="OHB151" s="309"/>
      <c r="OHC151" s="309"/>
      <c r="OHD151" s="309"/>
      <c r="OHE151" s="309"/>
      <c r="OHF151" s="309"/>
      <c r="OHG151" s="309"/>
      <c r="OHH151" s="309"/>
      <c r="OHI151" s="309"/>
      <c r="OHJ151" s="309"/>
      <c r="OHK151" s="309"/>
      <c r="OHL151" s="309"/>
      <c r="OHM151" s="309"/>
      <c r="OHN151" s="309"/>
      <c r="OHO151" s="309"/>
      <c r="OHP151" s="309"/>
      <c r="OHQ151" s="309"/>
      <c r="OHR151" s="309"/>
      <c r="OHS151" s="309"/>
      <c r="OHT151" s="309"/>
      <c r="OHU151" s="309"/>
      <c r="OHV151" s="309"/>
      <c r="OHW151" s="309"/>
      <c r="OHX151" s="309"/>
      <c r="OHY151" s="309"/>
      <c r="OHZ151" s="309"/>
      <c r="OIA151" s="309"/>
      <c r="OIB151" s="309"/>
      <c r="OIC151" s="309"/>
      <c r="OID151" s="309"/>
      <c r="OIE151" s="309"/>
      <c r="OIF151" s="309"/>
      <c r="OIG151" s="309"/>
      <c r="OIH151" s="309"/>
      <c r="OII151" s="309"/>
      <c r="OIJ151" s="309"/>
      <c r="OIK151" s="309"/>
      <c r="OIL151" s="309"/>
      <c r="OIM151" s="309"/>
      <c r="OIN151" s="309"/>
      <c r="OIO151" s="309"/>
      <c r="OIP151" s="309"/>
      <c r="OIQ151" s="309"/>
      <c r="OIR151" s="309"/>
      <c r="OIS151" s="309"/>
      <c r="OIT151" s="309"/>
      <c r="OIU151" s="309"/>
      <c r="OIV151" s="309"/>
      <c r="OIW151" s="309"/>
      <c r="OIX151" s="309"/>
      <c r="OIY151" s="309"/>
      <c r="OIZ151" s="309"/>
      <c r="OJA151" s="309"/>
      <c r="OJB151" s="309"/>
      <c r="OJC151" s="309"/>
      <c r="OJD151" s="309"/>
      <c r="OJE151" s="309"/>
      <c r="OJF151" s="309"/>
      <c r="OJG151" s="309"/>
      <c r="OJH151" s="309"/>
      <c r="OJI151" s="309"/>
      <c r="OJJ151" s="309"/>
      <c r="OJK151" s="309"/>
      <c r="OJL151" s="309"/>
      <c r="OJM151" s="309"/>
      <c r="OJN151" s="309"/>
      <c r="OJO151" s="309"/>
      <c r="OJP151" s="309"/>
      <c r="OJQ151" s="309"/>
      <c r="OJR151" s="309"/>
      <c r="OJS151" s="309"/>
      <c r="OJT151" s="309"/>
      <c r="OJU151" s="309"/>
      <c r="OJV151" s="309"/>
      <c r="OJW151" s="309"/>
      <c r="OJX151" s="309"/>
      <c r="OJY151" s="309"/>
      <c r="OJZ151" s="309"/>
      <c r="OKA151" s="309"/>
      <c r="OKB151" s="309"/>
      <c r="OKC151" s="309"/>
      <c r="OKD151" s="309"/>
      <c r="OKE151" s="309"/>
      <c r="OKF151" s="309"/>
      <c r="OKG151" s="309"/>
      <c r="OKH151" s="309"/>
      <c r="OKI151" s="309"/>
      <c r="OKJ151" s="309"/>
      <c r="OKK151" s="309"/>
      <c r="OKL151" s="309"/>
      <c r="OKM151" s="309"/>
      <c r="OKN151" s="309"/>
      <c r="OKO151" s="309"/>
      <c r="OKP151" s="309"/>
      <c r="OKQ151" s="309"/>
      <c r="OKR151" s="309"/>
      <c r="OKS151" s="309"/>
      <c r="OKT151" s="309"/>
      <c r="OKU151" s="309"/>
      <c r="OKV151" s="309"/>
      <c r="OKW151" s="309"/>
      <c r="OKX151" s="309"/>
      <c r="OKY151" s="309"/>
      <c r="OKZ151" s="309"/>
      <c r="OLA151" s="309"/>
      <c r="OLB151" s="309"/>
      <c r="OLC151" s="309"/>
      <c r="OLD151" s="309"/>
      <c r="OLE151" s="309"/>
      <c r="OLF151" s="309"/>
      <c r="OLG151" s="309"/>
      <c r="OLH151" s="309"/>
      <c r="OLI151" s="309"/>
      <c r="OLJ151" s="309"/>
      <c r="OLK151" s="309"/>
      <c r="OLL151" s="309"/>
      <c r="OLM151" s="309"/>
      <c r="OLN151" s="309"/>
      <c r="OLO151" s="309"/>
      <c r="OLP151" s="309"/>
      <c r="OLQ151" s="309"/>
      <c r="OLR151" s="309"/>
      <c r="OLS151" s="309"/>
      <c r="OLT151" s="309"/>
      <c r="OLU151" s="309"/>
      <c r="OLV151" s="309"/>
      <c r="OLW151" s="309"/>
      <c r="OLX151" s="309"/>
      <c r="OLY151" s="309"/>
      <c r="OLZ151" s="309"/>
      <c r="OMA151" s="309"/>
      <c r="OMB151" s="309"/>
      <c r="OMC151" s="309"/>
      <c r="OMD151" s="309"/>
      <c r="OME151" s="309"/>
      <c r="OMF151" s="309"/>
      <c r="OMG151" s="309"/>
      <c r="OMH151" s="309"/>
      <c r="OMI151" s="309"/>
      <c r="OMJ151" s="309"/>
      <c r="OMK151" s="309"/>
      <c r="OML151" s="309"/>
      <c r="OMM151" s="309"/>
      <c r="OMN151" s="309"/>
      <c r="OMO151" s="309"/>
      <c r="OMP151" s="309"/>
      <c r="OMQ151" s="309"/>
      <c r="OMR151" s="309"/>
      <c r="OMS151" s="309"/>
      <c r="OMT151" s="309"/>
      <c r="OMU151" s="309"/>
      <c r="OMV151" s="309"/>
      <c r="OMW151" s="309"/>
      <c r="OMX151" s="309"/>
      <c r="OMY151" s="309"/>
      <c r="OMZ151" s="309"/>
      <c r="ONA151" s="309"/>
      <c r="ONB151" s="309"/>
      <c r="ONC151" s="309"/>
      <c r="OND151" s="309"/>
      <c r="ONE151" s="309"/>
      <c r="ONF151" s="309"/>
      <c r="ONG151" s="309"/>
      <c r="ONH151" s="309"/>
      <c r="ONI151" s="309"/>
      <c r="ONJ151" s="309"/>
      <c r="ONK151" s="309"/>
      <c r="ONL151" s="309"/>
      <c r="ONM151" s="309"/>
      <c r="ONN151" s="309"/>
      <c r="ONO151" s="309"/>
      <c r="ONP151" s="309"/>
      <c r="ONQ151" s="309"/>
      <c r="ONR151" s="309"/>
      <c r="ONS151" s="309"/>
      <c r="ONT151" s="309"/>
      <c r="ONU151" s="309"/>
      <c r="ONV151" s="309"/>
      <c r="ONW151" s="309"/>
      <c r="ONX151" s="309"/>
      <c r="ONY151" s="309"/>
      <c r="ONZ151" s="309"/>
      <c r="OOA151" s="309"/>
      <c r="OOB151" s="309"/>
      <c r="OOC151" s="309"/>
      <c r="OOD151" s="309"/>
      <c r="OOE151" s="309"/>
      <c r="OOF151" s="309"/>
      <c r="OOG151" s="309"/>
      <c r="OOH151" s="309"/>
      <c r="OOI151" s="309"/>
      <c r="OOJ151" s="309"/>
      <c r="OOK151" s="309"/>
      <c r="OOL151" s="309"/>
      <c r="OOM151" s="309"/>
      <c r="OON151" s="309"/>
      <c r="OOO151" s="309"/>
      <c r="OOP151" s="309"/>
      <c r="OOQ151" s="309"/>
      <c r="OOR151" s="309"/>
      <c r="OOS151" s="309"/>
      <c r="OOT151" s="309"/>
      <c r="OOU151" s="309"/>
      <c r="OOV151" s="309"/>
      <c r="OOW151" s="309"/>
      <c r="OOX151" s="309"/>
      <c r="OOY151" s="309"/>
      <c r="OOZ151" s="309"/>
      <c r="OPA151" s="309"/>
      <c r="OPB151" s="309"/>
      <c r="OPC151" s="309"/>
      <c r="OPD151" s="309"/>
      <c r="OPE151" s="309"/>
      <c r="OPF151" s="309"/>
      <c r="OPG151" s="309"/>
      <c r="OPH151" s="309"/>
      <c r="OPI151" s="309"/>
      <c r="OPJ151" s="309"/>
      <c r="OPK151" s="309"/>
      <c r="OPL151" s="309"/>
      <c r="OPM151" s="309"/>
      <c r="OPN151" s="309"/>
      <c r="OPO151" s="309"/>
      <c r="OPP151" s="309"/>
      <c r="OPQ151" s="309"/>
      <c r="OPR151" s="309"/>
      <c r="OPS151" s="309"/>
      <c r="OPT151" s="309"/>
      <c r="OPU151" s="309"/>
      <c r="OPV151" s="309"/>
      <c r="OPW151" s="309"/>
      <c r="OPX151" s="309"/>
      <c r="OPY151" s="309"/>
      <c r="OPZ151" s="309"/>
      <c r="OQA151" s="309"/>
      <c r="OQB151" s="309"/>
      <c r="OQC151" s="309"/>
      <c r="OQD151" s="309"/>
      <c r="OQE151" s="309"/>
      <c r="OQF151" s="309"/>
      <c r="OQG151" s="309"/>
      <c r="OQH151" s="309"/>
      <c r="OQI151" s="309"/>
      <c r="OQJ151" s="309"/>
      <c r="OQK151" s="309"/>
      <c r="OQL151" s="309"/>
      <c r="OQM151" s="309"/>
      <c r="OQN151" s="309"/>
      <c r="OQO151" s="309"/>
      <c r="OQP151" s="309"/>
      <c r="OQQ151" s="309"/>
      <c r="OQR151" s="309"/>
      <c r="OQS151" s="309"/>
      <c r="OQT151" s="309"/>
      <c r="OQU151" s="309"/>
      <c r="OQV151" s="309"/>
      <c r="OQW151" s="309"/>
      <c r="OQX151" s="309"/>
      <c r="OQY151" s="309"/>
      <c r="OQZ151" s="309"/>
      <c r="ORA151" s="309"/>
      <c r="ORB151" s="309"/>
      <c r="ORC151" s="309"/>
      <c r="ORD151" s="309"/>
      <c r="ORE151" s="309"/>
      <c r="ORF151" s="309"/>
      <c r="ORG151" s="309"/>
      <c r="ORH151" s="309"/>
      <c r="ORI151" s="309"/>
      <c r="ORJ151" s="309"/>
      <c r="ORK151" s="309"/>
      <c r="ORL151" s="309"/>
      <c r="ORM151" s="309"/>
      <c r="ORN151" s="309"/>
      <c r="ORO151" s="309"/>
      <c r="ORP151" s="309"/>
      <c r="ORQ151" s="309"/>
      <c r="ORR151" s="309"/>
      <c r="ORS151" s="309"/>
      <c r="ORT151" s="309"/>
      <c r="ORU151" s="309"/>
      <c r="ORV151" s="309"/>
      <c r="ORW151" s="309"/>
      <c r="ORX151" s="309"/>
      <c r="ORY151" s="309"/>
      <c r="ORZ151" s="309"/>
      <c r="OSA151" s="309"/>
      <c r="OSB151" s="309"/>
      <c r="OSC151" s="309"/>
      <c r="OSD151" s="309"/>
      <c r="OSE151" s="309"/>
      <c r="OSF151" s="309"/>
      <c r="OSG151" s="309"/>
      <c r="OSH151" s="309"/>
      <c r="OSI151" s="309"/>
      <c r="OSJ151" s="309"/>
      <c r="OSK151" s="309"/>
      <c r="OSL151" s="309"/>
      <c r="OSM151" s="309"/>
      <c r="OSN151" s="309"/>
      <c r="OSO151" s="309"/>
      <c r="OSP151" s="309"/>
      <c r="OSQ151" s="309"/>
      <c r="OSR151" s="309"/>
      <c r="OSS151" s="309"/>
      <c r="OST151" s="309"/>
      <c r="OSU151" s="309"/>
      <c r="OSV151" s="309"/>
      <c r="OSW151" s="309"/>
      <c r="OSX151" s="309"/>
      <c r="OSY151" s="309"/>
      <c r="OSZ151" s="309"/>
      <c r="OTA151" s="309"/>
      <c r="OTB151" s="309"/>
      <c r="OTC151" s="309"/>
      <c r="OTD151" s="309"/>
      <c r="OTE151" s="309"/>
      <c r="OTF151" s="309"/>
      <c r="OTG151" s="309"/>
      <c r="OTH151" s="309"/>
      <c r="OTI151" s="309"/>
      <c r="OTJ151" s="309"/>
      <c r="OTK151" s="309"/>
      <c r="OTL151" s="309"/>
      <c r="OTM151" s="309"/>
      <c r="OTN151" s="309"/>
      <c r="OTO151" s="309"/>
      <c r="OTP151" s="309"/>
      <c r="OTQ151" s="309"/>
      <c r="OTR151" s="309"/>
      <c r="OTS151" s="309"/>
      <c r="OTT151" s="309"/>
      <c r="OTU151" s="309"/>
      <c r="OTV151" s="309"/>
      <c r="OTW151" s="309"/>
      <c r="OTX151" s="309"/>
      <c r="OTY151" s="309"/>
      <c r="OTZ151" s="309"/>
      <c r="OUA151" s="309"/>
      <c r="OUB151" s="309"/>
      <c r="OUC151" s="309"/>
      <c r="OUD151" s="309"/>
      <c r="OUE151" s="309"/>
      <c r="OUF151" s="309"/>
      <c r="OUG151" s="309"/>
      <c r="OUH151" s="309"/>
      <c r="OUI151" s="309"/>
      <c r="OUJ151" s="309"/>
      <c r="OUK151" s="309"/>
      <c r="OUL151" s="309"/>
      <c r="OUM151" s="309"/>
      <c r="OUN151" s="309"/>
      <c r="OUO151" s="309"/>
      <c r="OUP151" s="309"/>
      <c r="OUQ151" s="309"/>
      <c r="OUR151" s="309"/>
      <c r="OUS151" s="309"/>
      <c r="OUT151" s="309"/>
      <c r="OUU151" s="309"/>
      <c r="OUV151" s="309"/>
      <c r="OUW151" s="309"/>
      <c r="OUX151" s="309"/>
      <c r="OUY151" s="309"/>
      <c r="OUZ151" s="309"/>
      <c r="OVA151" s="309"/>
      <c r="OVB151" s="309"/>
      <c r="OVC151" s="309"/>
      <c r="OVD151" s="309"/>
      <c r="OVE151" s="309"/>
      <c r="OVF151" s="309"/>
      <c r="OVG151" s="309"/>
      <c r="OVH151" s="309"/>
      <c r="OVI151" s="309"/>
      <c r="OVJ151" s="309"/>
      <c r="OVK151" s="309"/>
      <c r="OVL151" s="309"/>
      <c r="OVM151" s="309"/>
      <c r="OVN151" s="309"/>
      <c r="OVO151" s="309"/>
      <c r="OVP151" s="309"/>
      <c r="OVQ151" s="309"/>
      <c r="OVR151" s="309"/>
      <c r="OVS151" s="309"/>
      <c r="OVT151" s="309"/>
      <c r="OVU151" s="309"/>
      <c r="OVV151" s="309"/>
      <c r="OVW151" s="309"/>
      <c r="OVX151" s="309"/>
      <c r="OVY151" s="309"/>
      <c r="OVZ151" s="309"/>
      <c r="OWA151" s="309"/>
      <c r="OWB151" s="309"/>
      <c r="OWC151" s="309"/>
      <c r="OWD151" s="309"/>
      <c r="OWE151" s="309"/>
      <c r="OWF151" s="309"/>
      <c r="OWG151" s="309"/>
      <c r="OWH151" s="309"/>
      <c r="OWI151" s="309"/>
      <c r="OWJ151" s="309"/>
      <c r="OWK151" s="309"/>
      <c r="OWL151" s="309"/>
      <c r="OWM151" s="309"/>
      <c r="OWN151" s="309"/>
      <c r="OWO151" s="309"/>
      <c r="OWP151" s="309"/>
      <c r="OWQ151" s="309"/>
      <c r="OWR151" s="309"/>
      <c r="OWS151" s="309"/>
      <c r="OWT151" s="309"/>
      <c r="OWU151" s="309"/>
      <c r="OWV151" s="309"/>
      <c r="OWW151" s="309"/>
      <c r="OWX151" s="309"/>
      <c r="OWY151" s="309"/>
      <c r="OWZ151" s="309"/>
      <c r="OXA151" s="309"/>
      <c r="OXB151" s="309"/>
      <c r="OXC151" s="309"/>
      <c r="OXD151" s="309"/>
      <c r="OXE151" s="309"/>
      <c r="OXF151" s="309"/>
      <c r="OXG151" s="309"/>
      <c r="OXH151" s="309"/>
      <c r="OXI151" s="309"/>
      <c r="OXJ151" s="309"/>
      <c r="OXK151" s="309"/>
      <c r="OXL151" s="309"/>
      <c r="OXM151" s="309"/>
      <c r="OXN151" s="309"/>
      <c r="OXO151" s="309"/>
      <c r="OXP151" s="309"/>
      <c r="OXQ151" s="309"/>
      <c r="OXR151" s="309"/>
      <c r="OXS151" s="309"/>
      <c r="OXT151" s="309"/>
      <c r="OXU151" s="309"/>
      <c r="OXV151" s="309"/>
      <c r="OXW151" s="309"/>
      <c r="OXX151" s="309"/>
      <c r="OXY151" s="309"/>
      <c r="OXZ151" s="309"/>
      <c r="OYA151" s="309"/>
      <c r="OYB151" s="309"/>
      <c r="OYC151" s="309"/>
      <c r="OYD151" s="309"/>
      <c r="OYE151" s="309"/>
      <c r="OYF151" s="309"/>
      <c r="OYG151" s="309"/>
      <c r="OYH151" s="309"/>
      <c r="OYI151" s="309"/>
      <c r="OYJ151" s="309"/>
      <c r="OYK151" s="309"/>
      <c r="OYL151" s="309"/>
      <c r="OYM151" s="309"/>
      <c r="OYN151" s="309"/>
      <c r="OYO151" s="309"/>
      <c r="OYP151" s="309"/>
      <c r="OYQ151" s="309"/>
      <c r="OYR151" s="309"/>
      <c r="OYS151" s="309"/>
      <c r="OYT151" s="309"/>
      <c r="OYU151" s="309"/>
      <c r="OYV151" s="309"/>
      <c r="OYW151" s="309"/>
      <c r="OYX151" s="309"/>
      <c r="OYY151" s="309"/>
      <c r="OYZ151" s="309"/>
      <c r="OZA151" s="309"/>
      <c r="OZB151" s="309"/>
      <c r="OZC151" s="309"/>
      <c r="OZD151" s="309"/>
      <c r="OZE151" s="309"/>
      <c r="OZF151" s="309"/>
      <c r="OZG151" s="309"/>
      <c r="OZH151" s="309"/>
      <c r="OZI151" s="309"/>
      <c r="OZJ151" s="309"/>
      <c r="OZK151" s="309"/>
      <c r="OZL151" s="309"/>
      <c r="OZM151" s="309"/>
      <c r="OZN151" s="309"/>
      <c r="OZO151" s="309"/>
      <c r="OZP151" s="309"/>
      <c r="OZQ151" s="309"/>
      <c r="OZR151" s="309"/>
      <c r="OZS151" s="309"/>
      <c r="OZT151" s="309"/>
      <c r="OZU151" s="309"/>
      <c r="OZV151" s="309"/>
      <c r="OZW151" s="309"/>
      <c r="OZX151" s="309"/>
      <c r="OZY151" s="309"/>
      <c r="OZZ151" s="309"/>
      <c r="PAA151" s="309"/>
      <c r="PAB151" s="309"/>
      <c r="PAC151" s="309"/>
      <c r="PAD151" s="309"/>
      <c r="PAE151" s="309"/>
      <c r="PAF151" s="309"/>
      <c r="PAG151" s="309"/>
      <c r="PAH151" s="309"/>
      <c r="PAI151" s="309"/>
      <c r="PAJ151" s="309"/>
      <c r="PAK151" s="309"/>
      <c r="PAL151" s="309"/>
      <c r="PAM151" s="309"/>
      <c r="PAN151" s="309"/>
      <c r="PAO151" s="309"/>
      <c r="PAP151" s="309"/>
      <c r="PAQ151" s="309"/>
      <c r="PAR151" s="309"/>
      <c r="PAS151" s="309"/>
      <c r="PAT151" s="309"/>
      <c r="PAU151" s="309"/>
      <c r="PAV151" s="309"/>
      <c r="PAW151" s="309"/>
      <c r="PAX151" s="309"/>
      <c r="PAY151" s="309"/>
      <c r="PAZ151" s="309"/>
      <c r="PBA151" s="309"/>
      <c r="PBB151" s="309"/>
      <c r="PBC151" s="309"/>
      <c r="PBD151" s="309"/>
      <c r="PBE151" s="309"/>
      <c r="PBF151" s="309"/>
      <c r="PBG151" s="309"/>
      <c r="PBH151" s="309"/>
      <c r="PBI151" s="309"/>
      <c r="PBJ151" s="309"/>
      <c r="PBK151" s="309"/>
      <c r="PBL151" s="309"/>
      <c r="PBM151" s="309"/>
      <c r="PBN151" s="309"/>
      <c r="PBO151" s="309"/>
      <c r="PBP151" s="309"/>
      <c r="PBQ151" s="309"/>
      <c r="PBR151" s="309"/>
      <c r="PBS151" s="309"/>
      <c r="PBT151" s="309"/>
      <c r="PBU151" s="309"/>
      <c r="PBV151" s="309"/>
      <c r="PBW151" s="309"/>
      <c r="PBX151" s="309"/>
      <c r="PBY151" s="309"/>
      <c r="PBZ151" s="309"/>
      <c r="PCA151" s="309"/>
      <c r="PCB151" s="309"/>
      <c r="PCC151" s="309"/>
      <c r="PCD151" s="309"/>
      <c r="PCE151" s="309"/>
      <c r="PCF151" s="309"/>
      <c r="PCG151" s="309"/>
      <c r="PCH151" s="309"/>
      <c r="PCI151" s="309"/>
      <c r="PCJ151" s="309"/>
      <c r="PCK151" s="309"/>
      <c r="PCL151" s="309"/>
      <c r="PCM151" s="309"/>
      <c r="PCN151" s="309"/>
      <c r="PCO151" s="309"/>
      <c r="PCP151" s="309"/>
      <c r="PCQ151" s="309"/>
      <c r="PCR151" s="309"/>
      <c r="PCS151" s="309"/>
      <c r="PCT151" s="309"/>
      <c r="PCU151" s="309"/>
      <c r="PCV151" s="309"/>
      <c r="PCW151" s="309"/>
      <c r="PCX151" s="309"/>
      <c r="PCY151" s="309"/>
      <c r="PCZ151" s="309"/>
      <c r="PDA151" s="309"/>
      <c r="PDB151" s="309"/>
      <c r="PDC151" s="309"/>
      <c r="PDD151" s="309"/>
      <c r="PDE151" s="309"/>
      <c r="PDF151" s="309"/>
      <c r="PDG151" s="309"/>
      <c r="PDH151" s="309"/>
      <c r="PDI151" s="309"/>
      <c r="PDJ151" s="309"/>
      <c r="PDK151" s="309"/>
      <c r="PDL151" s="309"/>
      <c r="PDM151" s="309"/>
      <c r="PDN151" s="309"/>
      <c r="PDO151" s="309"/>
      <c r="PDP151" s="309"/>
      <c r="PDQ151" s="309"/>
      <c r="PDR151" s="309"/>
      <c r="PDS151" s="309"/>
      <c r="PDT151" s="309"/>
      <c r="PDU151" s="309"/>
      <c r="PDV151" s="309"/>
      <c r="PDW151" s="309"/>
      <c r="PDX151" s="309"/>
      <c r="PDY151" s="309"/>
      <c r="PDZ151" s="309"/>
      <c r="PEA151" s="309"/>
      <c r="PEB151" s="309"/>
      <c r="PEC151" s="309"/>
      <c r="PED151" s="309"/>
      <c r="PEE151" s="309"/>
      <c r="PEF151" s="309"/>
      <c r="PEG151" s="309"/>
      <c r="PEH151" s="309"/>
      <c r="PEI151" s="309"/>
      <c r="PEJ151" s="309"/>
      <c r="PEK151" s="309"/>
      <c r="PEL151" s="309"/>
      <c r="PEM151" s="309"/>
      <c r="PEN151" s="309"/>
      <c r="PEO151" s="309"/>
      <c r="PEP151" s="309"/>
      <c r="PEQ151" s="309"/>
      <c r="PER151" s="309"/>
      <c r="PES151" s="309"/>
      <c r="PET151" s="309"/>
      <c r="PEU151" s="309"/>
      <c r="PEV151" s="309"/>
      <c r="PEW151" s="309"/>
      <c r="PEX151" s="309"/>
      <c r="PEY151" s="309"/>
      <c r="PEZ151" s="309"/>
      <c r="PFA151" s="309"/>
      <c r="PFB151" s="309"/>
      <c r="PFC151" s="309"/>
      <c r="PFD151" s="309"/>
      <c r="PFE151" s="309"/>
      <c r="PFF151" s="309"/>
      <c r="PFG151" s="309"/>
      <c r="PFH151" s="309"/>
      <c r="PFI151" s="309"/>
      <c r="PFJ151" s="309"/>
      <c r="PFK151" s="309"/>
      <c r="PFL151" s="309"/>
      <c r="PFM151" s="309"/>
      <c r="PFN151" s="309"/>
      <c r="PFO151" s="309"/>
      <c r="PFP151" s="309"/>
      <c r="PFQ151" s="309"/>
      <c r="PFR151" s="309"/>
      <c r="PFS151" s="309"/>
      <c r="PFT151" s="309"/>
      <c r="PFU151" s="309"/>
      <c r="PFV151" s="309"/>
      <c r="PFW151" s="309"/>
      <c r="PFX151" s="309"/>
      <c r="PFY151" s="309"/>
      <c r="PFZ151" s="309"/>
      <c r="PGA151" s="309"/>
      <c r="PGB151" s="309"/>
      <c r="PGC151" s="309"/>
      <c r="PGD151" s="309"/>
      <c r="PGE151" s="309"/>
      <c r="PGF151" s="309"/>
      <c r="PGG151" s="309"/>
      <c r="PGH151" s="309"/>
      <c r="PGI151" s="309"/>
      <c r="PGJ151" s="309"/>
      <c r="PGK151" s="309"/>
      <c r="PGL151" s="309"/>
      <c r="PGM151" s="309"/>
      <c r="PGN151" s="309"/>
      <c r="PGO151" s="309"/>
      <c r="PGP151" s="309"/>
      <c r="PGQ151" s="309"/>
      <c r="PGR151" s="309"/>
      <c r="PGS151" s="309"/>
      <c r="PGT151" s="309"/>
      <c r="PGU151" s="309"/>
      <c r="PGV151" s="309"/>
      <c r="PGW151" s="309"/>
      <c r="PGX151" s="309"/>
      <c r="PGY151" s="309"/>
      <c r="PGZ151" s="309"/>
      <c r="PHA151" s="309"/>
      <c r="PHB151" s="309"/>
      <c r="PHC151" s="309"/>
      <c r="PHD151" s="309"/>
      <c r="PHE151" s="309"/>
      <c r="PHF151" s="309"/>
      <c r="PHG151" s="309"/>
      <c r="PHH151" s="309"/>
      <c r="PHI151" s="309"/>
      <c r="PHJ151" s="309"/>
      <c r="PHK151" s="309"/>
      <c r="PHL151" s="309"/>
      <c r="PHM151" s="309"/>
      <c r="PHN151" s="309"/>
      <c r="PHO151" s="309"/>
      <c r="PHP151" s="309"/>
      <c r="PHQ151" s="309"/>
      <c r="PHR151" s="309"/>
      <c r="PHS151" s="309"/>
      <c r="PHT151" s="309"/>
      <c r="PHU151" s="309"/>
      <c r="PHV151" s="309"/>
      <c r="PHW151" s="309"/>
      <c r="PHX151" s="309"/>
      <c r="PHY151" s="309"/>
      <c r="PHZ151" s="309"/>
      <c r="PIA151" s="309"/>
      <c r="PIB151" s="309"/>
      <c r="PIC151" s="309"/>
      <c r="PID151" s="309"/>
      <c r="PIE151" s="309"/>
      <c r="PIF151" s="309"/>
      <c r="PIG151" s="309"/>
      <c r="PIH151" s="309"/>
      <c r="PII151" s="309"/>
      <c r="PIJ151" s="309"/>
      <c r="PIK151" s="309"/>
      <c r="PIL151" s="309"/>
      <c r="PIM151" s="309"/>
      <c r="PIN151" s="309"/>
      <c r="PIO151" s="309"/>
      <c r="PIP151" s="309"/>
      <c r="PIQ151" s="309"/>
      <c r="PIR151" s="309"/>
      <c r="PIS151" s="309"/>
      <c r="PIT151" s="309"/>
      <c r="PIU151" s="309"/>
      <c r="PIV151" s="309"/>
      <c r="PIW151" s="309"/>
      <c r="PIX151" s="309"/>
      <c r="PIY151" s="309"/>
      <c r="PIZ151" s="309"/>
      <c r="PJA151" s="309"/>
      <c r="PJB151" s="309"/>
      <c r="PJC151" s="309"/>
      <c r="PJD151" s="309"/>
      <c r="PJE151" s="309"/>
      <c r="PJF151" s="309"/>
      <c r="PJG151" s="309"/>
      <c r="PJH151" s="309"/>
      <c r="PJI151" s="309"/>
      <c r="PJJ151" s="309"/>
      <c r="PJK151" s="309"/>
      <c r="PJL151" s="309"/>
      <c r="PJM151" s="309"/>
      <c r="PJN151" s="309"/>
      <c r="PJO151" s="309"/>
      <c r="PJP151" s="309"/>
      <c r="PJQ151" s="309"/>
      <c r="PJR151" s="309"/>
      <c r="PJS151" s="309"/>
      <c r="PJT151" s="309"/>
      <c r="PJU151" s="309"/>
      <c r="PJV151" s="309"/>
      <c r="PJW151" s="309"/>
      <c r="PJX151" s="309"/>
      <c r="PJY151" s="309"/>
      <c r="PJZ151" s="309"/>
      <c r="PKA151" s="309"/>
      <c r="PKB151" s="309"/>
      <c r="PKC151" s="309"/>
      <c r="PKD151" s="309"/>
      <c r="PKE151" s="309"/>
      <c r="PKF151" s="309"/>
      <c r="PKG151" s="309"/>
      <c r="PKH151" s="309"/>
      <c r="PKI151" s="309"/>
      <c r="PKJ151" s="309"/>
      <c r="PKK151" s="309"/>
      <c r="PKL151" s="309"/>
      <c r="PKM151" s="309"/>
      <c r="PKN151" s="309"/>
      <c r="PKO151" s="309"/>
      <c r="PKP151" s="309"/>
      <c r="PKQ151" s="309"/>
      <c r="PKR151" s="309"/>
      <c r="PKS151" s="309"/>
      <c r="PKT151" s="309"/>
      <c r="PKU151" s="309"/>
      <c r="PKV151" s="309"/>
      <c r="PKW151" s="309"/>
      <c r="PKX151" s="309"/>
      <c r="PKY151" s="309"/>
      <c r="PKZ151" s="309"/>
      <c r="PLA151" s="309"/>
      <c r="PLB151" s="309"/>
      <c r="PLC151" s="309"/>
      <c r="PLD151" s="309"/>
      <c r="PLE151" s="309"/>
      <c r="PLF151" s="309"/>
      <c r="PLG151" s="309"/>
      <c r="PLH151" s="309"/>
      <c r="PLI151" s="309"/>
      <c r="PLJ151" s="309"/>
      <c r="PLK151" s="309"/>
      <c r="PLL151" s="309"/>
      <c r="PLM151" s="309"/>
      <c r="PLN151" s="309"/>
      <c r="PLO151" s="309"/>
      <c r="PLP151" s="309"/>
      <c r="PLQ151" s="309"/>
      <c r="PLR151" s="309"/>
      <c r="PLS151" s="309"/>
      <c r="PLT151" s="309"/>
      <c r="PLU151" s="309"/>
      <c r="PLV151" s="309"/>
      <c r="PLW151" s="309"/>
      <c r="PLX151" s="309"/>
      <c r="PLY151" s="309"/>
      <c r="PLZ151" s="309"/>
      <c r="PMA151" s="309"/>
      <c r="PMB151" s="309"/>
      <c r="PMC151" s="309"/>
      <c r="PMD151" s="309"/>
      <c r="PME151" s="309"/>
      <c r="PMF151" s="309"/>
      <c r="PMG151" s="309"/>
      <c r="PMH151" s="309"/>
      <c r="PMI151" s="309"/>
      <c r="PMJ151" s="309"/>
      <c r="PMK151" s="309"/>
      <c r="PML151" s="309"/>
      <c r="PMM151" s="309"/>
      <c r="PMN151" s="309"/>
      <c r="PMO151" s="309"/>
      <c r="PMP151" s="309"/>
      <c r="PMQ151" s="309"/>
      <c r="PMR151" s="309"/>
      <c r="PMS151" s="309"/>
      <c r="PMT151" s="309"/>
      <c r="PMU151" s="309"/>
      <c r="PMV151" s="309"/>
      <c r="PMW151" s="309"/>
      <c r="PMX151" s="309"/>
      <c r="PMY151" s="309"/>
      <c r="PMZ151" s="309"/>
      <c r="PNA151" s="309"/>
      <c r="PNB151" s="309"/>
      <c r="PNC151" s="309"/>
      <c r="PND151" s="309"/>
      <c r="PNE151" s="309"/>
      <c r="PNF151" s="309"/>
      <c r="PNG151" s="309"/>
      <c r="PNH151" s="309"/>
      <c r="PNI151" s="309"/>
      <c r="PNJ151" s="309"/>
      <c r="PNK151" s="309"/>
      <c r="PNL151" s="309"/>
      <c r="PNM151" s="309"/>
      <c r="PNN151" s="309"/>
      <c r="PNO151" s="309"/>
      <c r="PNP151" s="309"/>
      <c r="PNQ151" s="309"/>
      <c r="PNR151" s="309"/>
      <c r="PNS151" s="309"/>
      <c r="PNT151" s="309"/>
      <c r="PNU151" s="309"/>
      <c r="PNV151" s="309"/>
      <c r="PNW151" s="309"/>
      <c r="PNX151" s="309"/>
      <c r="PNY151" s="309"/>
      <c r="PNZ151" s="309"/>
      <c r="POA151" s="309"/>
      <c r="POB151" s="309"/>
      <c r="POC151" s="309"/>
      <c r="POD151" s="309"/>
      <c r="POE151" s="309"/>
      <c r="POF151" s="309"/>
      <c r="POG151" s="309"/>
      <c r="POH151" s="309"/>
      <c r="POI151" s="309"/>
      <c r="POJ151" s="309"/>
      <c r="POK151" s="309"/>
      <c r="POL151" s="309"/>
      <c r="POM151" s="309"/>
      <c r="PON151" s="309"/>
      <c r="POO151" s="309"/>
      <c r="POP151" s="309"/>
      <c r="POQ151" s="309"/>
      <c r="POR151" s="309"/>
      <c r="POS151" s="309"/>
      <c r="POT151" s="309"/>
      <c r="POU151" s="309"/>
      <c r="POV151" s="309"/>
      <c r="POW151" s="309"/>
      <c r="POX151" s="309"/>
      <c r="POY151" s="309"/>
      <c r="POZ151" s="309"/>
      <c r="PPA151" s="309"/>
      <c r="PPB151" s="309"/>
      <c r="PPC151" s="309"/>
      <c r="PPD151" s="309"/>
      <c r="PPE151" s="309"/>
      <c r="PPF151" s="309"/>
      <c r="PPG151" s="309"/>
      <c r="PPH151" s="309"/>
      <c r="PPI151" s="309"/>
      <c r="PPJ151" s="309"/>
      <c r="PPK151" s="309"/>
      <c r="PPL151" s="309"/>
      <c r="PPM151" s="309"/>
      <c r="PPN151" s="309"/>
      <c r="PPO151" s="309"/>
      <c r="PPP151" s="309"/>
      <c r="PPQ151" s="309"/>
      <c r="PPR151" s="309"/>
      <c r="PPS151" s="309"/>
      <c r="PPT151" s="309"/>
      <c r="PPU151" s="309"/>
      <c r="PPV151" s="309"/>
      <c r="PPW151" s="309"/>
      <c r="PPX151" s="309"/>
      <c r="PPY151" s="309"/>
      <c r="PPZ151" s="309"/>
      <c r="PQA151" s="309"/>
      <c r="PQB151" s="309"/>
      <c r="PQC151" s="309"/>
      <c r="PQD151" s="309"/>
      <c r="PQE151" s="309"/>
      <c r="PQF151" s="309"/>
      <c r="PQG151" s="309"/>
      <c r="PQH151" s="309"/>
      <c r="PQI151" s="309"/>
      <c r="PQJ151" s="309"/>
      <c r="PQK151" s="309"/>
      <c r="PQL151" s="309"/>
      <c r="PQM151" s="309"/>
      <c r="PQN151" s="309"/>
      <c r="PQO151" s="309"/>
      <c r="PQP151" s="309"/>
      <c r="PQQ151" s="309"/>
      <c r="PQR151" s="309"/>
      <c r="PQS151" s="309"/>
      <c r="PQT151" s="309"/>
      <c r="PQU151" s="309"/>
      <c r="PQV151" s="309"/>
      <c r="PQW151" s="309"/>
      <c r="PQX151" s="309"/>
      <c r="PQY151" s="309"/>
      <c r="PQZ151" s="309"/>
      <c r="PRA151" s="309"/>
      <c r="PRB151" s="309"/>
      <c r="PRC151" s="309"/>
      <c r="PRD151" s="309"/>
      <c r="PRE151" s="309"/>
      <c r="PRF151" s="309"/>
      <c r="PRG151" s="309"/>
      <c r="PRH151" s="309"/>
      <c r="PRI151" s="309"/>
      <c r="PRJ151" s="309"/>
      <c r="PRK151" s="309"/>
      <c r="PRL151" s="309"/>
      <c r="PRM151" s="309"/>
      <c r="PRN151" s="309"/>
      <c r="PRO151" s="309"/>
      <c r="PRP151" s="309"/>
      <c r="PRQ151" s="309"/>
      <c r="PRR151" s="309"/>
      <c r="PRS151" s="309"/>
      <c r="PRT151" s="309"/>
      <c r="PRU151" s="309"/>
      <c r="PRV151" s="309"/>
      <c r="PRW151" s="309"/>
      <c r="PRX151" s="309"/>
      <c r="PRY151" s="309"/>
      <c r="PRZ151" s="309"/>
      <c r="PSA151" s="309"/>
      <c r="PSB151" s="309"/>
      <c r="PSC151" s="309"/>
      <c r="PSD151" s="309"/>
      <c r="PSE151" s="309"/>
      <c r="PSF151" s="309"/>
      <c r="PSG151" s="309"/>
      <c r="PSH151" s="309"/>
      <c r="PSI151" s="309"/>
      <c r="PSJ151" s="309"/>
      <c r="PSK151" s="309"/>
      <c r="PSL151" s="309"/>
      <c r="PSM151" s="309"/>
      <c r="PSN151" s="309"/>
      <c r="PSO151" s="309"/>
      <c r="PSP151" s="309"/>
      <c r="PSQ151" s="309"/>
      <c r="PSR151" s="309"/>
      <c r="PSS151" s="309"/>
      <c r="PST151" s="309"/>
      <c r="PSU151" s="309"/>
      <c r="PSV151" s="309"/>
      <c r="PSW151" s="309"/>
      <c r="PSX151" s="309"/>
      <c r="PSY151" s="309"/>
      <c r="PSZ151" s="309"/>
      <c r="PTA151" s="309"/>
      <c r="PTB151" s="309"/>
      <c r="PTC151" s="309"/>
      <c r="PTD151" s="309"/>
      <c r="PTE151" s="309"/>
      <c r="PTF151" s="309"/>
      <c r="PTG151" s="309"/>
      <c r="PTH151" s="309"/>
      <c r="PTI151" s="309"/>
      <c r="PTJ151" s="309"/>
      <c r="PTK151" s="309"/>
      <c r="PTL151" s="309"/>
      <c r="PTM151" s="309"/>
      <c r="PTN151" s="309"/>
      <c r="PTO151" s="309"/>
      <c r="PTP151" s="309"/>
      <c r="PTQ151" s="309"/>
      <c r="PTR151" s="309"/>
      <c r="PTS151" s="309"/>
      <c r="PTT151" s="309"/>
      <c r="PTU151" s="309"/>
      <c r="PTV151" s="309"/>
      <c r="PTW151" s="309"/>
      <c r="PTX151" s="309"/>
      <c r="PTY151" s="309"/>
      <c r="PTZ151" s="309"/>
      <c r="PUA151" s="309"/>
      <c r="PUB151" s="309"/>
      <c r="PUC151" s="309"/>
      <c r="PUD151" s="309"/>
      <c r="PUE151" s="309"/>
      <c r="PUF151" s="309"/>
      <c r="PUG151" s="309"/>
      <c r="PUH151" s="309"/>
      <c r="PUI151" s="309"/>
      <c r="PUJ151" s="309"/>
      <c r="PUK151" s="309"/>
      <c r="PUL151" s="309"/>
      <c r="PUM151" s="309"/>
      <c r="PUN151" s="309"/>
      <c r="PUO151" s="309"/>
      <c r="PUP151" s="309"/>
      <c r="PUQ151" s="309"/>
      <c r="PUR151" s="309"/>
      <c r="PUS151" s="309"/>
      <c r="PUT151" s="309"/>
      <c r="PUU151" s="309"/>
      <c r="PUV151" s="309"/>
      <c r="PUW151" s="309"/>
      <c r="PUX151" s="309"/>
      <c r="PUY151" s="309"/>
      <c r="PUZ151" s="309"/>
      <c r="PVA151" s="309"/>
      <c r="PVB151" s="309"/>
      <c r="PVC151" s="309"/>
      <c r="PVD151" s="309"/>
      <c r="PVE151" s="309"/>
      <c r="PVF151" s="309"/>
      <c r="PVG151" s="309"/>
      <c r="PVH151" s="309"/>
      <c r="PVI151" s="309"/>
      <c r="PVJ151" s="309"/>
      <c r="PVK151" s="309"/>
      <c r="PVL151" s="309"/>
      <c r="PVM151" s="309"/>
      <c r="PVN151" s="309"/>
      <c r="PVO151" s="309"/>
      <c r="PVP151" s="309"/>
      <c r="PVQ151" s="309"/>
      <c r="PVR151" s="309"/>
      <c r="PVS151" s="309"/>
      <c r="PVT151" s="309"/>
      <c r="PVU151" s="309"/>
      <c r="PVV151" s="309"/>
      <c r="PVW151" s="309"/>
      <c r="PVX151" s="309"/>
      <c r="PVY151" s="309"/>
      <c r="PVZ151" s="309"/>
      <c r="PWA151" s="309"/>
      <c r="PWB151" s="309"/>
      <c r="PWC151" s="309"/>
      <c r="PWD151" s="309"/>
      <c r="PWE151" s="309"/>
      <c r="PWF151" s="309"/>
      <c r="PWG151" s="309"/>
      <c r="PWH151" s="309"/>
      <c r="PWI151" s="309"/>
      <c r="PWJ151" s="309"/>
      <c r="PWK151" s="309"/>
      <c r="PWL151" s="309"/>
      <c r="PWM151" s="309"/>
      <c r="PWN151" s="309"/>
      <c r="PWO151" s="309"/>
      <c r="PWP151" s="309"/>
      <c r="PWQ151" s="309"/>
      <c r="PWR151" s="309"/>
      <c r="PWS151" s="309"/>
      <c r="PWT151" s="309"/>
      <c r="PWU151" s="309"/>
      <c r="PWV151" s="309"/>
      <c r="PWW151" s="309"/>
      <c r="PWX151" s="309"/>
      <c r="PWY151" s="309"/>
      <c r="PWZ151" s="309"/>
      <c r="PXA151" s="309"/>
      <c r="PXB151" s="309"/>
      <c r="PXC151" s="309"/>
      <c r="PXD151" s="309"/>
      <c r="PXE151" s="309"/>
      <c r="PXF151" s="309"/>
      <c r="PXG151" s="309"/>
      <c r="PXH151" s="309"/>
      <c r="PXI151" s="309"/>
      <c r="PXJ151" s="309"/>
      <c r="PXK151" s="309"/>
      <c r="PXL151" s="309"/>
      <c r="PXM151" s="309"/>
      <c r="PXN151" s="309"/>
      <c r="PXO151" s="309"/>
      <c r="PXP151" s="309"/>
      <c r="PXQ151" s="309"/>
      <c r="PXR151" s="309"/>
      <c r="PXS151" s="309"/>
      <c r="PXT151" s="309"/>
      <c r="PXU151" s="309"/>
      <c r="PXV151" s="309"/>
      <c r="PXW151" s="309"/>
      <c r="PXX151" s="309"/>
      <c r="PXY151" s="309"/>
      <c r="PXZ151" s="309"/>
      <c r="PYA151" s="309"/>
      <c r="PYB151" s="309"/>
      <c r="PYC151" s="309"/>
      <c r="PYD151" s="309"/>
      <c r="PYE151" s="309"/>
      <c r="PYF151" s="309"/>
      <c r="PYG151" s="309"/>
      <c r="PYH151" s="309"/>
      <c r="PYI151" s="309"/>
      <c r="PYJ151" s="309"/>
      <c r="PYK151" s="309"/>
      <c r="PYL151" s="309"/>
      <c r="PYM151" s="309"/>
      <c r="PYN151" s="309"/>
      <c r="PYO151" s="309"/>
      <c r="PYP151" s="309"/>
      <c r="PYQ151" s="309"/>
      <c r="PYR151" s="309"/>
      <c r="PYS151" s="309"/>
      <c r="PYT151" s="309"/>
      <c r="PYU151" s="309"/>
      <c r="PYV151" s="309"/>
      <c r="PYW151" s="309"/>
      <c r="PYX151" s="309"/>
      <c r="PYY151" s="309"/>
      <c r="PYZ151" s="309"/>
      <c r="PZA151" s="309"/>
      <c r="PZB151" s="309"/>
      <c r="PZC151" s="309"/>
      <c r="PZD151" s="309"/>
      <c r="PZE151" s="309"/>
      <c r="PZF151" s="309"/>
      <c r="PZG151" s="309"/>
      <c r="PZH151" s="309"/>
      <c r="PZI151" s="309"/>
      <c r="PZJ151" s="309"/>
      <c r="PZK151" s="309"/>
      <c r="PZL151" s="309"/>
      <c r="PZM151" s="309"/>
      <c r="PZN151" s="309"/>
      <c r="PZO151" s="309"/>
      <c r="PZP151" s="309"/>
      <c r="PZQ151" s="309"/>
      <c r="PZR151" s="309"/>
      <c r="PZS151" s="309"/>
      <c r="PZT151" s="309"/>
      <c r="PZU151" s="309"/>
      <c r="PZV151" s="309"/>
      <c r="PZW151" s="309"/>
      <c r="PZX151" s="309"/>
      <c r="PZY151" s="309"/>
      <c r="PZZ151" s="309"/>
      <c r="QAA151" s="309"/>
      <c r="QAB151" s="309"/>
      <c r="QAC151" s="309"/>
      <c r="QAD151" s="309"/>
      <c r="QAE151" s="309"/>
      <c r="QAF151" s="309"/>
      <c r="QAG151" s="309"/>
      <c r="QAH151" s="309"/>
      <c r="QAI151" s="309"/>
      <c r="QAJ151" s="309"/>
      <c r="QAK151" s="309"/>
      <c r="QAL151" s="309"/>
      <c r="QAM151" s="309"/>
      <c r="QAN151" s="309"/>
      <c r="QAO151" s="309"/>
      <c r="QAP151" s="309"/>
      <c r="QAQ151" s="309"/>
      <c r="QAR151" s="309"/>
      <c r="QAS151" s="309"/>
      <c r="QAT151" s="309"/>
      <c r="QAU151" s="309"/>
      <c r="QAV151" s="309"/>
      <c r="QAW151" s="309"/>
      <c r="QAX151" s="309"/>
      <c r="QAY151" s="309"/>
      <c r="QAZ151" s="309"/>
      <c r="QBA151" s="309"/>
      <c r="QBB151" s="309"/>
      <c r="QBC151" s="309"/>
      <c r="QBD151" s="309"/>
      <c r="QBE151" s="309"/>
      <c r="QBF151" s="309"/>
      <c r="QBG151" s="309"/>
      <c r="QBH151" s="309"/>
      <c r="QBI151" s="309"/>
      <c r="QBJ151" s="309"/>
      <c r="QBK151" s="309"/>
      <c r="QBL151" s="309"/>
      <c r="QBM151" s="309"/>
      <c r="QBN151" s="309"/>
      <c r="QBO151" s="309"/>
      <c r="QBP151" s="309"/>
      <c r="QBQ151" s="309"/>
      <c r="QBR151" s="309"/>
      <c r="QBS151" s="309"/>
      <c r="QBT151" s="309"/>
      <c r="QBU151" s="309"/>
      <c r="QBV151" s="309"/>
      <c r="QBW151" s="309"/>
      <c r="QBX151" s="309"/>
      <c r="QBY151" s="309"/>
      <c r="QBZ151" s="309"/>
      <c r="QCA151" s="309"/>
      <c r="QCB151" s="309"/>
      <c r="QCC151" s="309"/>
      <c r="QCD151" s="309"/>
      <c r="QCE151" s="309"/>
      <c r="QCF151" s="309"/>
      <c r="QCG151" s="309"/>
      <c r="QCH151" s="309"/>
      <c r="QCI151" s="309"/>
      <c r="QCJ151" s="309"/>
      <c r="QCK151" s="309"/>
      <c r="QCL151" s="309"/>
      <c r="QCM151" s="309"/>
      <c r="QCN151" s="309"/>
      <c r="QCO151" s="309"/>
      <c r="QCP151" s="309"/>
      <c r="QCQ151" s="309"/>
      <c r="QCR151" s="309"/>
      <c r="QCS151" s="309"/>
      <c r="QCT151" s="309"/>
      <c r="QCU151" s="309"/>
      <c r="QCV151" s="309"/>
      <c r="QCW151" s="309"/>
      <c r="QCX151" s="309"/>
      <c r="QCY151" s="309"/>
      <c r="QCZ151" s="309"/>
      <c r="QDA151" s="309"/>
      <c r="QDB151" s="309"/>
      <c r="QDC151" s="309"/>
      <c r="QDD151" s="309"/>
      <c r="QDE151" s="309"/>
      <c r="QDF151" s="309"/>
      <c r="QDG151" s="309"/>
      <c r="QDH151" s="309"/>
      <c r="QDI151" s="309"/>
      <c r="QDJ151" s="309"/>
      <c r="QDK151" s="309"/>
      <c r="QDL151" s="309"/>
      <c r="QDM151" s="309"/>
      <c r="QDN151" s="309"/>
      <c r="QDO151" s="309"/>
      <c r="QDP151" s="309"/>
      <c r="QDQ151" s="309"/>
      <c r="QDR151" s="309"/>
      <c r="QDS151" s="309"/>
      <c r="QDT151" s="309"/>
      <c r="QDU151" s="309"/>
      <c r="QDV151" s="309"/>
      <c r="QDW151" s="309"/>
      <c r="QDX151" s="309"/>
      <c r="QDY151" s="309"/>
      <c r="QDZ151" s="309"/>
      <c r="QEA151" s="309"/>
      <c r="QEB151" s="309"/>
      <c r="QEC151" s="309"/>
      <c r="QED151" s="309"/>
      <c r="QEE151" s="309"/>
      <c r="QEF151" s="309"/>
      <c r="QEG151" s="309"/>
      <c r="QEH151" s="309"/>
      <c r="QEI151" s="309"/>
      <c r="QEJ151" s="309"/>
      <c r="QEK151" s="309"/>
      <c r="QEL151" s="309"/>
      <c r="QEM151" s="309"/>
      <c r="QEN151" s="309"/>
      <c r="QEO151" s="309"/>
      <c r="QEP151" s="309"/>
      <c r="QEQ151" s="309"/>
      <c r="QER151" s="309"/>
      <c r="QES151" s="309"/>
      <c r="QET151" s="309"/>
      <c r="QEU151" s="309"/>
      <c r="QEV151" s="309"/>
      <c r="QEW151" s="309"/>
      <c r="QEX151" s="309"/>
      <c r="QEY151" s="309"/>
      <c r="QEZ151" s="309"/>
      <c r="QFA151" s="309"/>
      <c r="QFB151" s="309"/>
      <c r="QFC151" s="309"/>
      <c r="QFD151" s="309"/>
      <c r="QFE151" s="309"/>
      <c r="QFF151" s="309"/>
      <c r="QFG151" s="309"/>
      <c r="QFH151" s="309"/>
      <c r="QFI151" s="309"/>
      <c r="QFJ151" s="309"/>
      <c r="QFK151" s="309"/>
      <c r="QFL151" s="309"/>
      <c r="QFM151" s="309"/>
      <c r="QFN151" s="309"/>
      <c r="QFO151" s="309"/>
      <c r="QFP151" s="309"/>
      <c r="QFQ151" s="309"/>
      <c r="QFR151" s="309"/>
      <c r="QFS151" s="309"/>
      <c r="QFT151" s="309"/>
      <c r="QFU151" s="309"/>
      <c r="QFV151" s="309"/>
      <c r="QFW151" s="309"/>
      <c r="QFX151" s="309"/>
      <c r="QFY151" s="309"/>
      <c r="QFZ151" s="309"/>
      <c r="QGA151" s="309"/>
      <c r="QGB151" s="309"/>
      <c r="QGC151" s="309"/>
      <c r="QGD151" s="309"/>
      <c r="QGE151" s="309"/>
      <c r="QGF151" s="309"/>
      <c r="QGG151" s="309"/>
      <c r="QGH151" s="309"/>
      <c r="QGI151" s="309"/>
      <c r="QGJ151" s="309"/>
      <c r="QGK151" s="309"/>
      <c r="QGL151" s="309"/>
      <c r="QGM151" s="309"/>
      <c r="QGN151" s="309"/>
      <c r="QGO151" s="309"/>
      <c r="QGP151" s="309"/>
      <c r="QGQ151" s="309"/>
      <c r="QGR151" s="309"/>
      <c r="QGS151" s="309"/>
      <c r="QGT151" s="309"/>
      <c r="QGU151" s="309"/>
      <c r="QGV151" s="309"/>
      <c r="QGW151" s="309"/>
      <c r="QGX151" s="309"/>
      <c r="QGY151" s="309"/>
      <c r="QGZ151" s="309"/>
      <c r="QHA151" s="309"/>
      <c r="QHB151" s="309"/>
      <c r="QHC151" s="309"/>
      <c r="QHD151" s="309"/>
      <c r="QHE151" s="309"/>
      <c r="QHF151" s="309"/>
      <c r="QHG151" s="309"/>
      <c r="QHH151" s="309"/>
      <c r="QHI151" s="309"/>
      <c r="QHJ151" s="309"/>
      <c r="QHK151" s="309"/>
      <c r="QHL151" s="309"/>
      <c r="QHM151" s="309"/>
      <c r="QHN151" s="309"/>
      <c r="QHO151" s="309"/>
      <c r="QHP151" s="309"/>
      <c r="QHQ151" s="309"/>
      <c r="QHR151" s="309"/>
      <c r="QHS151" s="309"/>
      <c r="QHT151" s="309"/>
      <c r="QHU151" s="309"/>
      <c r="QHV151" s="309"/>
      <c r="QHW151" s="309"/>
      <c r="QHX151" s="309"/>
      <c r="QHY151" s="309"/>
      <c r="QHZ151" s="309"/>
      <c r="QIA151" s="309"/>
      <c r="QIB151" s="309"/>
      <c r="QIC151" s="309"/>
      <c r="QID151" s="309"/>
      <c r="QIE151" s="309"/>
      <c r="QIF151" s="309"/>
      <c r="QIG151" s="309"/>
      <c r="QIH151" s="309"/>
      <c r="QII151" s="309"/>
      <c r="QIJ151" s="309"/>
      <c r="QIK151" s="309"/>
      <c r="QIL151" s="309"/>
      <c r="QIM151" s="309"/>
      <c r="QIN151" s="309"/>
      <c r="QIO151" s="309"/>
      <c r="QIP151" s="309"/>
      <c r="QIQ151" s="309"/>
      <c r="QIR151" s="309"/>
      <c r="QIS151" s="309"/>
      <c r="QIT151" s="309"/>
      <c r="QIU151" s="309"/>
      <c r="QIV151" s="309"/>
      <c r="QIW151" s="309"/>
      <c r="QIX151" s="309"/>
      <c r="QIY151" s="309"/>
      <c r="QIZ151" s="309"/>
      <c r="QJA151" s="309"/>
      <c r="QJB151" s="309"/>
      <c r="QJC151" s="309"/>
      <c r="QJD151" s="309"/>
      <c r="QJE151" s="309"/>
      <c r="QJF151" s="309"/>
      <c r="QJG151" s="309"/>
      <c r="QJH151" s="309"/>
      <c r="QJI151" s="309"/>
      <c r="QJJ151" s="309"/>
      <c r="QJK151" s="309"/>
      <c r="QJL151" s="309"/>
      <c r="QJM151" s="309"/>
      <c r="QJN151" s="309"/>
      <c r="QJO151" s="309"/>
      <c r="QJP151" s="309"/>
      <c r="QJQ151" s="309"/>
      <c r="QJR151" s="309"/>
      <c r="QJS151" s="309"/>
      <c r="QJT151" s="309"/>
      <c r="QJU151" s="309"/>
      <c r="QJV151" s="309"/>
      <c r="QJW151" s="309"/>
      <c r="QJX151" s="309"/>
      <c r="QJY151" s="309"/>
      <c r="QJZ151" s="309"/>
      <c r="QKA151" s="309"/>
      <c r="QKB151" s="309"/>
      <c r="QKC151" s="309"/>
      <c r="QKD151" s="309"/>
      <c r="QKE151" s="309"/>
      <c r="QKF151" s="309"/>
      <c r="QKG151" s="309"/>
      <c r="QKH151" s="309"/>
      <c r="QKI151" s="309"/>
      <c r="QKJ151" s="309"/>
      <c r="QKK151" s="309"/>
      <c r="QKL151" s="309"/>
      <c r="QKM151" s="309"/>
      <c r="QKN151" s="309"/>
      <c r="QKO151" s="309"/>
      <c r="QKP151" s="309"/>
      <c r="QKQ151" s="309"/>
      <c r="QKR151" s="309"/>
      <c r="QKS151" s="309"/>
      <c r="QKT151" s="309"/>
      <c r="QKU151" s="309"/>
      <c r="QKV151" s="309"/>
      <c r="QKW151" s="309"/>
      <c r="QKX151" s="309"/>
      <c r="QKY151" s="309"/>
      <c r="QKZ151" s="309"/>
      <c r="QLA151" s="309"/>
      <c r="QLB151" s="309"/>
      <c r="QLC151" s="309"/>
      <c r="QLD151" s="309"/>
      <c r="QLE151" s="309"/>
      <c r="QLF151" s="309"/>
      <c r="QLG151" s="309"/>
      <c r="QLH151" s="309"/>
      <c r="QLI151" s="309"/>
      <c r="QLJ151" s="309"/>
      <c r="QLK151" s="309"/>
      <c r="QLL151" s="309"/>
      <c r="QLM151" s="309"/>
      <c r="QLN151" s="309"/>
      <c r="QLO151" s="309"/>
      <c r="QLP151" s="309"/>
      <c r="QLQ151" s="309"/>
      <c r="QLR151" s="309"/>
      <c r="QLS151" s="309"/>
      <c r="QLT151" s="309"/>
      <c r="QLU151" s="309"/>
      <c r="QLV151" s="309"/>
      <c r="QLW151" s="309"/>
      <c r="QLX151" s="309"/>
      <c r="QLY151" s="309"/>
      <c r="QLZ151" s="309"/>
      <c r="QMA151" s="309"/>
      <c r="QMB151" s="309"/>
      <c r="QMC151" s="309"/>
      <c r="QMD151" s="309"/>
      <c r="QME151" s="309"/>
      <c r="QMF151" s="309"/>
      <c r="QMG151" s="309"/>
      <c r="QMH151" s="309"/>
      <c r="QMI151" s="309"/>
      <c r="QMJ151" s="309"/>
      <c r="QMK151" s="309"/>
      <c r="QML151" s="309"/>
      <c r="QMM151" s="309"/>
      <c r="QMN151" s="309"/>
      <c r="QMO151" s="309"/>
      <c r="QMP151" s="309"/>
      <c r="QMQ151" s="309"/>
      <c r="QMR151" s="309"/>
      <c r="QMS151" s="309"/>
      <c r="QMT151" s="309"/>
      <c r="QMU151" s="309"/>
      <c r="QMV151" s="309"/>
      <c r="QMW151" s="309"/>
      <c r="QMX151" s="309"/>
      <c r="QMY151" s="309"/>
      <c r="QMZ151" s="309"/>
      <c r="QNA151" s="309"/>
      <c r="QNB151" s="309"/>
      <c r="QNC151" s="309"/>
      <c r="QND151" s="309"/>
      <c r="QNE151" s="309"/>
      <c r="QNF151" s="309"/>
      <c r="QNG151" s="309"/>
      <c r="QNH151" s="309"/>
      <c r="QNI151" s="309"/>
      <c r="QNJ151" s="309"/>
      <c r="QNK151" s="309"/>
      <c r="QNL151" s="309"/>
      <c r="QNM151" s="309"/>
      <c r="QNN151" s="309"/>
      <c r="QNO151" s="309"/>
      <c r="QNP151" s="309"/>
      <c r="QNQ151" s="309"/>
      <c r="QNR151" s="309"/>
      <c r="QNS151" s="309"/>
      <c r="QNT151" s="309"/>
      <c r="QNU151" s="309"/>
      <c r="QNV151" s="309"/>
      <c r="QNW151" s="309"/>
      <c r="QNX151" s="309"/>
      <c r="QNY151" s="309"/>
      <c r="QNZ151" s="309"/>
      <c r="QOA151" s="309"/>
      <c r="QOB151" s="309"/>
      <c r="QOC151" s="309"/>
      <c r="QOD151" s="309"/>
      <c r="QOE151" s="309"/>
      <c r="QOF151" s="309"/>
      <c r="QOG151" s="309"/>
      <c r="QOH151" s="309"/>
      <c r="QOI151" s="309"/>
      <c r="QOJ151" s="309"/>
      <c r="QOK151" s="309"/>
      <c r="QOL151" s="309"/>
      <c r="QOM151" s="309"/>
      <c r="QON151" s="309"/>
      <c r="QOO151" s="309"/>
      <c r="QOP151" s="309"/>
      <c r="QOQ151" s="309"/>
      <c r="QOR151" s="309"/>
      <c r="QOS151" s="309"/>
      <c r="QOT151" s="309"/>
      <c r="QOU151" s="309"/>
      <c r="QOV151" s="309"/>
      <c r="QOW151" s="309"/>
      <c r="QOX151" s="309"/>
      <c r="QOY151" s="309"/>
      <c r="QOZ151" s="309"/>
      <c r="QPA151" s="309"/>
      <c r="QPB151" s="309"/>
      <c r="QPC151" s="309"/>
      <c r="QPD151" s="309"/>
      <c r="QPE151" s="309"/>
      <c r="QPF151" s="309"/>
      <c r="QPG151" s="309"/>
      <c r="QPH151" s="309"/>
      <c r="QPI151" s="309"/>
      <c r="QPJ151" s="309"/>
      <c r="QPK151" s="309"/>
      <c r="QPL151" s="309"/>
      <c r="QPM151" s="309"/>
      <c r="QPN151" s="309"/>
      <c r="QPO151" s="309"/>
      <c r="QPP151" s="309"/>
      <c r="QPQ151" s="309"/>
      <c r="QPR151" s="309"/>
      <c r="QPS151" s="309"/>
      <c r="QPT151" s="309"/>
      <c r="QPU151" s="309"/>
      <c r="QPV151" s="309"/>
      <c r="QPW151" s="309"/>
      <c r="QPX151" s="309"/>
      <c r="QPY151" s="309"/>
      <c r="QPZ151" s="309"/>
      <c r="QQA151" s="309"/>
      <c r="QQB151" s="309"/>
      <c r="QQC151" s="309"/>
      <c r="QQD151" s="309"/>
      <c r="QQE151" s="309"/>
      <c r="QQF151" s="309"/>
      <c r="QQG151" s="309"/>
      <c r="QQH151" s="309"/>
      <c r="QQI151" s="309"/>
      <c r="QQJ151" s="309"/>
      <c r="QQK151" s="309"/>
      <c r="QQL151" s="309"/>
      <c r="QQM151" s="309"/>
      <c r="QQN151" s="309"/>
      <c r="QQO151" s="309"/>
      <c r="QQP151" s="309"/>
      <c r="QQQ151" s="309"/>
      <c r="QQR151" s="309"/>
      <c r="QQS151" s="309"/>
      <c r="QQT151" s="309"/>
      <c r="QQU151" s="309"/>
      <c r="QQV151" s="309"/>
      <c r="QQW151" s="309"/>
      <c r="QQX151" s="309"/>
      <c r="QQY151" s="309"/>
      <c r="QQZ151" s="309"/>
      <c r="QRA151" s="309"/>
      <c r="QRB151" s="309"/>
      <c r="QRC151" s="309"/>
      <c r="QRD151" s="309"/>
      <c r="QRE151" s="309"/>
      <c r="QRF151" s="309"/>
      <c r="QRG151" s="309"/>
      <c r="QRH151" s="309"/>
      <c r="QRI151" s="309"/>
      <c r="QRJ151" s="309"/>
      <c r="QRK151" s="309"/>
      <c r="QRL151" s="309"/>
      <c r="QRM151" s="309"/>
      <c r="QRN151" s="309"/>
      <c r="QRO151" s="309"/>
      <c r="QRP151" s="309"/>
      <c r="QRQ151" s="309"/>
      <c r="QRR151" s="309"/>
      <c r="QRS151" s="309"/>
      <c r="QRT151" s="309"/>
      <c r="QRU151" s="309"/>
      <c r="QRV151" s="309"/>
      <c r="QRW151" s="309"/>
      <c r="QRX151" s="309"/>
      <c r="QRY151" s="309"/>
      <c r="QRZ151" s="309"/>
      <c r="QSA151" s="309"/>
      <c r="QSB151" s="309"/>
      <c r="QSC151" s="309"/>
      <c r="QSD151" s="309"/>
      <c r="QSE151" s="309"/>
      <c r="QSF151" s="309"/>
      <c r="QSG151" s="309"/>
      <c r="QSH151" s="309"/>
      <c r="QSI151" s="309"/>
      <c r="QSJ151" s="309"/>
      <c r="QSK151" s="309"/>
      <c r="QSL151" s="309"/>
      <c r="QSM151" s="309"/>
      <c r="QSN151" s="309"/>
      <c r="QSO151" s="309"/>
      <c r="QSP151" s="309"/>
      <c r="QSQ151" s="309"/>
      <c r="QSR151" s="309"/>
      <c r="QSS151" s="309"/>
      <c r="QST151" s="309"/>
      <c r="QSU151" s="309"/>
      <c r="QSV151" s="309"/>
      <c r="QSW151" s="309"/>
      <c r="QSX151" s="309"/>
      <c r="QSY151" s="309"/>
      <c r="QSZ151" s="309"/>
      <c r="QTA151" s="309"/>
      <c r="QTB151" s="309"/>
      <c r="QTC151" s="309"/>
      <c r="QTD151" s="309"/>
      <c r="QTE151" s="309"/>
      <c r="QTF151" s="309"/>
      <c r="QTG151" s="309"/>
      <c r="QTH151" s="309"/>
      <c r="QTI151" s="309"/>
      <c r="QTJ151" s="309"/>
      <c r="QTK151" s="309"/>
      <c r="QTL151" s="309"/>
      <c r="QTM151" s="309"/>
      <c r="QTN151" s="309"/>
      <c r="QTO151" s="309"/>
      <c r="QTP151" s="309"/>
      <c r="QTQ151" s="309"/>
      <c r="QTR151" s="309"/>
      <c r="QTS151" s="309"/>
      <c r="QTT151" s="309"/>
      <c r="QTU151" s="309"/>
      <c r="QTV151" s="309"/>
      <c r="QTW151" s="309"/>
      <c r="QTX151" s="309"/>
      <c r="QTY151" s="309"/>
      <c r="QTZ151" s="309"/>
      <c r="QUA151" s="309"/>
      <c r="QUB151" s="309"/>
      <c r="QUC151" s="309"/>
      <c r="QUD151" s="309"/>
      <c r="QUE151" s="309"/>
      <c r="QUF151" s="309"/>
      <c r="QUG151" s="309"/>
      <c r="QUH151" s="309"/>
      <c r="QUI151" s="309"/>
      <c r="QUJ151" s="309"/>
      <c r="QUK151" s="309"/>
      <c r="QUL151" s="309"/>
      <c r="QUM151" s="309"/>
      <c r="QUN151" s="309"/>
      <c r="QUO151" s="309"/>
      <c r="QUP151" s="309"/>
      <c r="QUQ151" s="309"/>
      <c r="QUR151" s="309"/>
      <c r="QUS151" s="309"/>
      <c r="QUT151" s="309"/>
      <c r="QUU151" s="309"/>
      <c r="QUV151" s="309"/>
      <c r="QUW151" s="309"/>
      <c r="QUX151" s="309"/>
      <c r="QUY151" s="309"/>
      <c r="QUZ151" s="309"/>
      <c r="QVA151" s="309"/>
      <c r="QVB151" s="309"/>
      <c r="QVC151" s="309"/>
      <c r="QVD151" s="309"/>
      <c r="QVE151" s="309"/>
      <c r="QVF151" s="309"/>
      <c r="QVG151" s="309"/>
      <c r="QVH151" s="309"/>
      <c r="QVI151" s="309"/>
      <c r="QVJ151" s="309"/>
      <c r="QVK151" s="309"/>
      <c r="QVL151" s="309"/>
      <c r="QVM151" s="309"/>
      <c r="QVN151" s="309"/>
      <c r="QVO151" s="309"/>
      <c r="QVP151" s="309"/>
      <c r="QVQ151" s="309"/>
      <c r="QVR151" s="309"/>
      <c r="QVS151" s="309"/>
      <c r="QVT151" s="309"/>
      <c r="QVU151" s="309"/>
      <c r="QVV151" s="309"/>
      <c r="QVW151" s="309"/>
      <c r="QVX151" s="309"/>
      <c r="QVY151" s="309"/>
      <c r="QVZ151" s="309"/>
      <c r="QWA151" s="309"/>
      <c r="QWB151" s="309"/>
      <c r="QWC151" s="309"/>
      <c r="QWD151" s="309"/>
      <c r="QWE151" s="309"/>
      <c r="QWF151" s="309"/>
      <c r="QWG151" s="309"/>
      <c r="QWH151" s="309"/>
      <c r="QWI151" s="309"/>
      <c r="QWJ151" s="309"/>
      <c r="QWK151" s="309"/>
      <c r="QWL151" s="309"/>
      <c r="QWM151" s="309"/>
      <c r="QWN151" s="309"/>
      <c r="QWO151" s="309"/>
      <c r="QWP151" s="309"/>
      <c r="QWQ151" s="309"/>
      <c r="QWR151" s="309"/>
      <c r="QWS151" s="309"/>
      <c r="QWT151" s="309"/>
      <c r="QWU151" s="309"/>
      <c r="QWV151" s="309"/>
      <c r="QWW151" s="309"/>
      <c r="QWX151" s="309"/>
      <c r="QWY151" s="309"/>
      <c r="QWZ151" s="309"/>
      <c r="QXA151" s="309"/>
      <c r="QXB151" s="309"/>
      <c r="QXC151" s="309"/>
      <c r="QXD151" s="309"/>
      <c r="QXE151" s="309"/>
      <c r="QXF151" s="309"/>
      <c r="QXG151" s="309"/>
      <c r="QXH151" s="309"/>
      <c r="QXI151" s="309"/>
      <c r="QXJ151" s="309"/>
      <c r="QXK151" s="309"/>
      <c r="QXL151" s="309"/>
      <c r="QXM151" s="309"/>
      <c r="QXN151" s="309"/>
      <c r="QXO151" s="309"/>
      <c r="QXP151" s="309"/>
      <c r="QXQ151" s="309"/>
      <c r="QXR151" s="309"/>
      <c r="QXS151" s="309"/>
      <c r="QXT151" s="309"/>
      <c r="QXU151" s="309"/>
      <c r="QXV151" s="309"/>
      <c r="QXW151" s="309"/>
      <c r="QXX151" s="309"/>
      <c r="QXY151" s="309"/>
      <c r="QXZ151" s="309"/>
      <c r="QYA151" s="309"/>
      <c r="QYB151" s="309"/>
      <c r="QYC151" s="309"/>
      <c r="QYD151" s="309"/>
      <c r="QYE151" s="309"/>
      <c r="QYF151" s="309"/>
      <c r="QYG151" s="309"/>
      <c r="QYH151" s="309"/>
      <c r="QYI151" s="309"/>
      <c r="QYJ151" s="309"/>
      <c r="QYK151" s="309"/>
      <c r="QYL151" s="309"/>
      <c r="QYM151" s="309"/>
      <c r="QYN151" s="309"/>
      <c r="QYO151" s="309"/>
      <c r="QYP151" s="309"/>
      <c r="QYQ151" s="309"/>
      <c r="QYR151" s="309"/>
      <c r="QYS151" s="309"/>
      <c r="QYT151" s="309"/>
      <c r="QYU151" s="309"/>
      <c r="QYV151" s="309"/>
      <c r="QYW151" s="309"/>
      <c r="QYX151" s="309"/>
      <c r="QYY151" s="309"/>
      <c r="QYZ151" s="309"/>
      <c r="QZA151" s="309"/>
      <c r="QZB151" s="309"/>
      <c r="QZC151" s="309"/>
      <c r="QZD151" s="309"/>
      <c r="QZE151" s="309"/>
      <c r="QZF151" s="309"/>
      <c r="QZG151" s="309"/>
      <c r="QZH151" s="309"/>
      <c r="QZI151" s="309"/>
      <c r="QZJ151" s="309"/>
      <c r="QZK151" s="309"/>
      <c r="QZL151" s="309"/>
      <c r="QZM151" s="309"/>
      <c r="QZN151" s="309"/>
      <c r="QZO151" s="309"/>
      <c r="QZP151" s="309"/>
      <c r="QZQ151" s="309"/>
      <c r="QZR151" s="309"/>
      <c r="QZS151" s="309"/>
      <c r="QZT151" s="309"/>
      <c r="QZU151" s="309"/>
      <c r="QZV151" s="309"/>
      <c r="QZW151" s="309"/>
      <c r="QZX151" s="309"/>
      <c r="QZY151" s="309"/>
      <c r="QZZ151" s="309"/>
      <c r="RAA151" s="309"/>
      <c r="RAB151" s="309"/>
      <c r="RAC151" s="309"/>
      <c r="RAD151" s="309"/>
      <c r="RAE151" s="309"/>
      <c r="RAF151" s="309"/>
      <c r="RAG151" s="309"/>
      <c r="RAH151" s="309"/>
      <c r="RAI151" s="309"/>
      <c r="RAJ151" s="309"/>
      <c r="RAK151" s="309"/>
      <c r="RAL151" s="309"/>
      <c r="RAM151" s="309"/>
      <c r="RAN151" s="309"/>
      <c r="RAO151" s="309"/>
      <c r="RAP151" s="309"/>
      <c r="RAQ151" s="309"/>
      <c r="RAR151" s="309"/>
      <c r="RAS151" s="309"/>
      <c r="RAT151" s="309"/>
      <c r="RAU151" s="309"/>
      <c r="RAV151" s="309"/>
      <c r="RAW151" s="309"/>
      <c r="RAX151" s="309"/>
      <c r="RAY151" s="309"/>
      <c r="RAZ151" s="309"/>
      <c r="RBA151" s="309"/>
      <c r="RBB151" s="309"/>
      <c r="RBC151" s="309"/>
      <c r="RBD151" s="309"/>
      <c r="RBE151" s="309"/>
      <c r="RBF151" s="309"/>
      <c r="RBG151" s="309"/>
      <c r="RBH151" s="309"/>
      <c r="RBI151" s="309"/>
      <c r="RBJ151" s="309"/>
      <c r="RBK151" s="309"/>
      <c r="RBL151" s="309"/>
      <c r="RBM151" s="309"/>
      <c r="RBN151" s="309"/>
      <c r="RBO151" s="309"/>
      <c r="RBP151" s="309"/>
      <c r="RBQ151" s="309"/>
      <c r="RBR151" s="309"/>
      <c r="RBS151" s="309"/>
      <c r="RBT151" s="309"/>
      <c r="RBU151" s="309"/>
      <c r="RBV151" s="309"/>
      <c r="RBW151" s="309"/>
      <c r="RBX151" s="309"/>
      <c r="RBY151" s="309"/>
      <c r="RBZ151" s="309"/>
      <c r="RCA151" s="309"/>
      <c r="RCB151" s="309"/>
      <c r="RCC151" s="309"/>
      <c r="RCD151" s="309"/>
      <c r="RCE151" s="309"/>
      <c r="RCF151" s="309"/>
      <c r="RCG151" s="309"/>
      <c r="RCH151" s="309"/>
      <c r="RCI151" s="309"/>
      <c r="RCJ151" s="309"/>
      <c r="RCK151" s="309"/>
      <c r="RCL151" s="309"/>
      <c r="RCM151" s="309"/>
      <c r="RCN151" s="309"/>
      <c r="RCO151" s="309"/>
      <c r="RCP151" s="309"/>
      <c r="RCQ151" s="309"/>
      <c r="RCR151" s="309"/>
      <c r="RCS151" s="309"/>
      <c r="RCT151" s="309"/>
      <c r="RCU151" s="309"/>
      <c r="RCV151" s="309"/>
      <c r="RCW151" s="309"/>
      <c r="RCX151" s="309"/>
      <c r="RCY151" s="309"/>
      <c r="RCZ151" s="309"/>
      <c r="RDA151" s="309"/>
      <c r="RDB151" s="309"/>
      <c r="RDC151" s="309"/>
      <c r="RDD151" s="309"/>
      <c r="RDE151" s="309"/>
      <c r="RDF151" s="309"/>
      <c r="RDG151" s="309"/>
      <c r="RDH151" s="309"/>
      <c r="RDI151" s="309"/>
      <c r="RDJ151" s="309"/>
      <c r="RDK151" s="309"/>
      <c r="RDL151" s="309"/>
      <c r="RDM151" s="309"/>
      <c r="RDN151" s="309"/>
      <c r="RDO151" s="309"/>
      <c r="RDP151" s="309"/>
      <c r="RDQ151" s="309"/>
      <c r="RDR151" s="309"/>
      <c r="RDS151" s="309"/>
      <c r="RDT151" s="309"/>
      <c r="RDU151" s="309"/>
      <c r="RDV151" s="309"/>
      <c r="RDW151" s="309"/>
      <c r="RDX151" s="309"/>
      <c r="RDY151" s="309"/>
      <c r="RDZ151" s="309"/>
      <c r="REA151" s="309"/>
      <c r="REB151" s="309"/>
      <c r="REC151" s="309"/>
      <c r="RED151" s="309"/>
      <c r="REE151" s="309"/>
      <c r="REF151" s="309"/>
      <c r="REG151" s="309"/>
      <c r="REH151" s="309"/>
      <c r="REI151" s="309"/>
      <c r="REJ151" s="309"/>
      <c r="REK151" s="309"/>
      <c r="REL151" s="309"/>
      <c r="REM151" s="309"/>
      <c r="REN151" s="309"/>
      <c r="REO151" s="309"/>
      <c r="REP151" s="309"/>
      <c r="REQ151" s="309"/>
      <c r="RER151" s="309"/>
      <c r="RES151" s="309"/>
      <c r="RET151" s="309"/>
      <c r="REU151" s="309"/>
      <c r="REV151" s="309"/>
      <c r="REW151" s="309"/>
      <c r="REX151" s="309"/>
      <c r="REY151" s="309"/>
      <c r="REZ151" s="309"/>
      <c r="RFA151" s="309"/>
      <c r="RFB151" s="309"/>
      <c r="RFC151" s="309"/>
      <c r="RFD151" s="309"/>
      <c r="RFE151" s="309"/>
      <c r="RFF151" s="309"/>
      <c r="RFG151" s="309"/>
      <c r="RFH151" s="309"/>
      <c r="RFI151" s="309"/>
      <c r="RFJ151" s="309"/>
      <c r="RFK151" s="309"/>
      <c r="RFL151" s="309"/>
      <c r="RFM151" s="309"/>
      <c r="RFN151" s="309"/>
      <c r="RFO151" s="309"/>
      <c r="RFP151" s="309"/>
      <c r="RFQ151" s="309"/>
      <c r="RFR151" s="309"/>
      <c r="RFS151" s="309"/>
      <c r="RFT151" s="309"/>
      <c r="RFU151" s="309"/>
      <c r="RFV151" s="309"/>
      <c r="RFW151" s="309"/>
      <c r="RFX151" s="309"/>
      <c r="RFY151" s="309"/>
      <c r="RFZ151" s="309"/>
      <c r="RGA151" s="309"/>
      <c r="RGB151" s="309"/>
      <c r="RGC151" s="309"/>
      <c r="RGD151" s="309"/>
      <c r="RGE151" s="309"/>
      <c r="RGF151" s="309"/>
      <c r="RGG151" s="309"/>
      <c r="RGH151" s="309"/>
      <c r="RGI151" s="309"/>
      <c r="RGJ151" s="309"/>
      <c r="RGK151" s="309"/>
      <c r="RGL151" s="309"/>
      <c r="RGM151" s="309"/>
      <c r="RGN151" s="309"/>
      <c r="RGO151" s="309"/>
      <c r="RGP151" s="309"/>
      <c r="RGQ151" s="309"/>
      <c r="RGR151" s="309"/>
      <c r="RGS151" s="309"/>
      <c r="RGT151" s="309"/>
      <c r="RGU151" s="309"/>
      <c r="RGV151" s="309"/>
      <c r="RGW151" s="309"/>
      <c r="RGX151" s="309"/>
      <c r="RGY151" s="309"/>
      <c r="RGZ151" s="309"/>
      <c r="RHA151" s="309"/>
      <c r="RHB151" s="309"/>
      <c r="RHC151" s="309"/>
      <c r="RHD151" s="309"/>
      <c r="RHE151" s="309"/>
      <c r="RHF151" s="309"/>
      <c r="RHG151" s="309"/>
      <c r="RHH151" s="309"/>
      <c r="RHI151" s="309"/>
      <c r="RHJ151" s="309"/>
      <c r="RHK151" s="309"/>
      <c r="RHL151" s="309"/>
      <c r="RHM151" s="309"/>
      <c r="RHN151" s="309"/>
      <c r="RHO151" s="309"/>
      <c r="RHP151" s="309"/>
      <c r="RHQ151" s="309"/>
      <c r="RHR151" s="309"/>
      <c r="RHS151" s="309"/>
      <c r="RHT151" s="309"/>
      <c r="RHU151" s="309"/>
      <c r="RHV151" s="309"/>
      <c r="RHW151" s="309"/>
      <c r="RHX151" s="309"/>
      <c r="RHY151" s="309"/>
      <c r="RHZ151" s="309"/>
      <c r="RIA151" s="309"/>
      <c r="RIB151" s="309"/>
      <c r="RIC151" s="309"/>
      <c r="RID151" s="309"/>
      <c r="RIE151" s="309"/>
      <c r="RIF151" s="309"/>
      <c r="RIG151" s="309"/>
      <c r="RIH151" s="309"/>
      <c r="RII151" s="309"/>
      <c r="RIJ151" s="309"/>
      <c r="RIK151" s="309"/>
      <c r="RIL151" s="309"/>
      <c r="RIM151" s="309"/>
      <c r="RIN151" s="309"/>
      <c r="RIO151" s="309"/>
      <c r="RIP151" s="309"/>
      <c r="RIQ151" s="309"/>
      <c r="RIR151" s="309"/>
      <c r="RIS151" s="309"/>
      <c r="RIT151" s="309"/>
      <c r="RIU151" s="309"/>
      <c r="RIV151" s="309"/>
      <c r="RIW151" s="309"/>
      <c r="RIX151" s="309"/>
      <c r="RIY151" s="309"/>
      <c r="RIZ151" s="309"/>
      <c r="RJA151" s="309"/>
      <c r="RJB151" s="309"/>
      <c r="RJC151" s="309"/>
      <c r="RJD151" s="309"/>
      <c r="RJE151" s="309"/>
      <c r="RJF151" s="309"/>
      <c r="RJG151" s="309"/>
      <c r="RJH151" s="309"/>
      <c r="RJI151" s="309"/>
      <c r="RJJ151" s="309"/>
      <c r="RJK151" s="309"/>
      <c r="RJL151" s="309"/>
      <c r="RJM151" s="309"/>
      <c r="RJN151" s="309"/>
      <c r="RJO151" s="309"/>
      <c r="RJP151" s="309"/>
      <c r="RJQ151" s="309"/>
      <c r="RJR151" s="309"/>
      <c r="RJS151" s="309"/>
      <c r="RJT151" s="309"/>
      <c r="RJU151" s="309"/>
      <c r="RJV151" s="309"/>
      <c r="RJW151" s="309"/>
      <c r="RJX151" s="309"/>
      <c r="RJY151" s="309"/>
      <c r="RJZ151" s="309"/>
      <c r="RKA151" s="309"/>
      <c r="RKB151" s="309"/>
      <c r="RKC151" s="309"/>
      <c r="RKD151" s="309"/>
      <c r="RKE151" s="309"/>
      <c r="RKF151" s="309"/>
      <c r="RKG151" s="309"/>
      <c r="RKH151" s="309"/>
      <c r="RKI151" s="309"/>
      <c r="RKJ151" s="309"/>
      <c r="RKK151" s="309"/>
      <c r="RKL151" s="309"/>
      <c r="RKM151" s="309"/>
      <c r="RKN151" s="309"/>
      <c r="RKO151" s="309"/>
      <c r="RKP151" s="309"/>
      <c r="RKQ151" s="309"/>
      <c r="RKR151" s="309"/>
      <c r="RKS151" s="309"/>
      <c r="RKT151" s="309"/>
      <c r="RKU151" s="309"/>
      <c r="RKV151" s="309"/>
      <c r="RKW151" s="309"/>
      <c r="RKX151" s="309"/>
      <c r="RKY151" s="309"/>
      <c r="RKZ151" s="309"/>
      <c r="RLA151" s="309"/>
      <c r="RLB151" s="309"/>
      <c r="RLC151" s="309"/>
      <c r="RLD151" s="309"/>
      <c r="RLE151" s="309"/>
      <c r="RLF151" s="309"/>
      <c r="RLG151" s="309"/>
      <c r="RLH151" s="309"/>
      <c r="RLI151" s="309"/>
      <c r="RLJ151" s="309"/>
      <c r="RLK151" s="309"/>
      <c r="RLL151" s="309"/>
      <c r="RLM151" s="309"/>
      <c r="RLN151" s="309"/>
      <c r="RLO151" s="309"/>
      <c r="RLP151" s="309"/>
      <c r="RLQ151" s="309"/>
      <c r="RLR151" s="309"/>
      <c r="RLS151" s="309"/>
      <c r="RLT151" s="309"/>
      <c r="RLU151" s="309"/>
      <c r="RLV151" s="309"/>
      <c r="RLW151" s="309"/>
      <c r="RLX151" s="309"/>
      <c r="RLY151" s="309"/>
      <c r="RLZ151" s="309"/>
      <c r="RMA151" s="309"/>
      <c r="RMB151" s="309"/>
      <c r="RMC151" s="309"/>
      <c r="RMD151" s="309"/>
      <c r="RME151" s="309"/>
      <c r="RMF151" s="309"/>
      <c r="RMG151" s="309"/>
      <c r="RMH151" s="309"/>
      <c r="RMI151" s="309"/>
      <c r="RMJ151" s="309"/>
      <c r="RMK151" s="309"/>
      <c r="RML151" s="309"/>
      <c r="RMM151" s="309"/>
      <c r="RMN151" s="309"/>
      <c r="RMO151" s="309"/>
      <c r="RMP151" s="309"/>
      <c r="RMQ151" s="309"/>
      <c r="RMR151" s="309"/>
      <c r="RMS151" s="309"/>
      <c r="RMT151" s="309"/>
      <c r="RMU151" s="309"/>
      <c r="RMV151" s="309"/>
      <c r="RMW151" s="309"/>
      <c r="RMX151" s="309"/>
      <c r="RMY151" s="309"/>
      <c r="RMZ151" s="309"/>
      <c r="RNA151" s="309"/>
      <c r="RNB151" s="309"/>
      <c r="RNC151" s="309"/>
      <c r="RND151" s="309"/>
      <c r="RNE151" s="309"/>
      <c r="RNF151" s="309"/>
      <c r="RNG151" s="309"/>
      <c r="RNH151" s="309"/>
      <c r="RNI151" s="309"/>
      <c r="RNJ151" s="309"/>
      <c r="RNK151" s="309"/>
      <c r="RNL151" s="309"/>
      <c r="RNM151" s="309"/>
      <c r="RNN151" s="309"/>
      <c r="RNO151" s="309"/>
      <c r="RNP151" s="309"/>
      <c r="RNQ151" s="309"/>
      <c r="RNR151" s="309"/>
      <c r="RNS151" s="309"/>
      <c r="RNT151" s="309"/>
      <c r="RNU151" s="309"/>
      <c r="RNV151" s="309"/>
      <c r="RNW151" s="309"/>
      <c r="RNX151" s="309"/>
      <c r="RNY151" s="309"/>
      <c r="RNZ151" s="309"/>
      <c r="ROA151" s="309"/>
      <c r="ROB151" s="309"/>
      <c r="ROC151" s="309"/>
      <c r="ROD151" s="309"/>
      <c r="ROE151" s="309"/>
      <c r="ROF151" s="309"/>
      <c r="ROG151" s="309"/>
      <c r="ROH151" s="309"/>
      <c r="ROI151" s="309"/>
      <c r="ROJ151" s="309"/>
      <c r="ROK151" s="309"/>
      <c r="ROL151" s="309"/>
      <c r="ROM151" s="309"/>
      <c r="RON151" s="309"/>
      <c r="ROO151" s="309"/>
      <c r="ROP151" s="309"/>
      <c r="ROQ151" s="309"/>
      <c r="ROR151" s="309"/>
      <c r="ROS151" s="309"/>
      <c r="ROT151" s="309"/>
      <c r="ROU151" s="309"/>
      <c r="ROV151" s="309"/>
      <c r="ROW151" s="309"/>
      <c r="ROX151" s="309"/>
      <c r="ROY151" s="309"/>
      <c r="ROZ151" s="309"/>
      <c r="RPA151" s="309"/>
      <c r="RPB151" s="309"/>
      <c r="RPC151" s="309"/>
      <c r="RPD151" s="309"/>
      <c r="RPE151" s="309"/>
      <c r="RPF151" s="309"/>
      <c r="RPG151" s="309"/>
      <c r="RPH151" s="309"/>
      <c r="RPI151" s="309"/>
      <c r="RPJ151" s="309"/>
      <c r="RPK151" s="309"/>
      <c r="RPL151" s="309"/>
      <c r="RPM151" s="309"/>
      <c r="RPN151" s="309"/>
      <c r="RPO151" s="309"/>
      <c r="RPP151" s="309"/>
      <c r="RPQ151" s="309"/>
      <c r="RPR151" s="309"/>
      <c r="RPS151" s="309"/>
      <c r="RPT151" s="309"/>
      <c r="RPU151" s="309"/>
      <c r="RPV151" s="309"/>
      <c r="RPW151" s="309"/>
      <c r="RPX151" s="309"/>
      <c r="RPY151" s="309"/>
      <c r="RPZ151" s="309"/>
      <c r="RQA151" s="309"/>
      <c r="RQB151" s="309"/>
      <c r="RQC151" s="309"/>
      <c r="RQD151" s="309"/>
      <c r="RQE151" s="309"/>
      <c r="RQF151" s="309"/>
      <c r="RQG151" s="309"/>
      <c r="RQH151" s="309"/>
      <c r="RQI151" s="309"/>
      <c r="RQJ151" s="309"/>
      <c r="RQK151" s="309"/>
      <c r="RQL151" s="309"/>
      <c r="RQM151" s="309"/>
      <c r="RQN151" s="309"/>
      <c r="RQO151" s="309"/>
      <c r="RQP151" s="309"/>
      <c r="RQQ151" s="309"/>
      <c r="RQR151" s="309"/>
      <c r="RQS151" s="309"/>
      <c r="RQT151" s="309"/>
      <c r="RQU151" s="309"/>
      <c r="RQV151" s="309"/>
      <c r="RQW151" s="309"/>
      <c r="RQX151" s="309"/>
      <c r="RQY151" s="309"/>
      <c r="RQZ151" s="309"/>
      <c r="RRA151" s="309"/>
      <c r="RRB151" s="309"/>
      <c r="RRC151" s="309"/>
      <c r="RRD151" s="309"/>
      <c r="RRE151" s="309"/>
      <c r="RRF151" s="309"/>
      <c r="RRG151" s="309"/>
      <c r="RRH151" s="309"/>
      <c r="RRI151" s="309"/>
      <c r="RRJ151" s="309"/>
      <c r="RRK151" s="309"/>
      <c r="RRL151" s="309"/>
      <c r="RRM151" s="309"/>
      <c r="RRN151" s="309"/>
      <c r="RRO151" s="309"/>
      <c r="RRP151" s="309"/>
      <c r="RRQ151" s="309"/>
      <c r="RRR151" s="309"/>
      <c r="RRS151" s="309"/>
      <c r="RRT151" s="309"/>
      <c r="RRU151" s="309"/>
      <c r="RRV151" s="309"/>
      <c r="RRW151" s="309"/>
      <c r="RRX151" s="309"/>
      <c r="RRY151" s="309"/>
      <c r="RRZ151" s="309"/>
      <c r="RSA151" s="309"/>
      <c r="RSB151" s="309"/>
      <c r="RSC151" s="309"/>
      <c r="RSD151" s="309"/>
      <c r="RSE151" s="309"/>
      <c r="RSF151" s="309"/>
      <c r="RSG151" s="309"/>
      <c r="RSH151" s="309"/>
      <c r="RSI151" s="309"/>
      <c r="RSJ151" s="309"/>
      <c r="RSK151" s="309"/>
      <c r="RSL151" s="309"/>
      <c r="RSM151" s="309"/>
      <c r="RSN151" s="309"/>
      <c r="RSO151" s="309"/>
      <c r="RSP151" s="309"/>
      <c r="RSQ151" s="309"/>
      <c r="RSR151" s="309"/>
      <c r="RSS151" s="309"/>
      <c r="RST151" s="309"/>
      <c r="RSU151" s="309"/>
      <c r="RSV151" s="309"/>
      <c r="RSW151" s="309"/>
      <c r="RSX151" s="309"/>
      <c r="RSY151" s="309"/>
      <c r="RSZ151" s="309"/>
      <c r="RTA151" s="309"/>
      <c r="RTB151" s="309"/>
      <c r="RTC151" s="309"/>
      <c r="RTD151" s="309"/>
      <c r="RTE151" s="309"/>
      <c r="RTF151" s="309"/>
      <c r="RTG151" s="309"/>
      <c r="RTH151" s="309"/>
      <c r="RTI151" s="309"/>
      <c r="RTJ151" s="309"/>
      <c r="RTK151" s="309"/>
      <c r="RTL151" s="309"/>
      <c r="RTM151" s="309"/>
      <c r="RTN151" s="309"/>
      <c r="RTO151" s="309"/>
      <c r="RTP151" s="309"/>
      <c r="RTQ151" s="309"/>
      <c r="RTR151" s="309"/>
      <c r="RTS151" s="309"/>
      <c r="RTT151" s="309"/>
      <c r="RTU151" s="309"/>
      <c r="RTV151" s="309"/>
      <c r="RTW151" s="309"/>
      <c r="RTX151" s="309"/>
      <c r="RTY151" s="309"/>
      <c r="RTZ151" s="309"/>
      <c r="RUA151" s="309"/>
      <c r="RUB151" s="309"/>
      <c r="RUC151" s="309"/>
      <c r="RUD151" s="309"/>
      <c r="RUE151" s="309"/>
      <c r="RUF151" s="309"/>
      <c r="RUG151" s="309"/>
      <c r="RUH151" s="309"/>
      <c r="RUI151" s="309"/>
      <c r="RUJ151" s="309"/>
      <c r="RUK151" s="309"/>
      <c r="RUL151" s="309"/>
      <c r="RUM151" s="309"/>
      <c r="RUN151" s="309"/>
      <c r="RUO151" s="309"/>
      <c r="RUP151" s="309"/>
      <c r="RUQ151" s="309"/>
      <c r="RUR151" s="309"/>
      <c r="RUS151" s="309"/>
      <c r="RUT151" s="309"/>
      <c r="RUU151" s="309"/>
      <c r="RUV151" s="309"/>
      <c r="RUW151" s="309"/>
      <c r="RUX151" s="309"/>
      <c r="RUY151" s="309"/>
      <c r="RUZ151" s="309"/>
      <c r="RVA151" s="309"/>
      <c r="RVB151" s="309"/>
      <c r="RVC151" s="309"/>
      <c r="RVD151" s="309"/>
      <c r="RVE151" s="309"/>
      <c r="RVF151" s="309"/>
      <c r="RVG151" s="309"/>
      <c r="RVH151" s="309"/>
      <c r="RVI151" s="309"/>
      <c r="RVJ151" s="309"/>
      <c r="RVK151" s="309"/>
      <c r="RVL151" s="309"/>
      <c r="RVM151" s="309"/>
      <c r="RVN151" s="309"/>
      <c r="RVO151" s="309"/>
      <c r="RVP151" s="309"/>
      <c r="RVQ151" s="309"/>
      <c r="RVR151" s="309"/>
      <c r="RVS151" s="309"/>
      <c r="RVT151" s="309"/>
      <c r="RVU151" s="309"/>
      <c r="RVV151" s="309"/>
      <c r="RVW151" s="309"/>
      <c r="RVX151" s="309"/>
      <c r="RVY151" s="309"/>
      <c r="RVZ151" s="309"/>
      <c r="RWA151" s="309"/>
      <c r="RWB151" s="309"/>
      <c r="RWC151" s="309"/>
      <c r="RWD151" s="309"/>
      <c r="RWE151" s="309"/>
      <c r="RWF151" s="309"/>
      <c r="RWG151" s="309"/>
      <c r="RWH151" s="309"/>
      <c r="RWI151" s="309"/>
      <c r="RWJ151" s="309"/>
      <c r="RWK151" s="309"/>
      <c r="RWL151" s="309"/>
      <c r="RWM151" s="309"/>
      <c r="RWN151" s="309"/>
      <c r="RWO151" s="309"/>
      <c r="RWP151" s="309"/>
      <c r="RWQ151" s="309"/>
      <c r="RWR151" s="309"/>
      <c r="RWS151" s="309"/>
      <c r="RWT151" s="309"/>
      <c r="RWU151" s="309"/>
      <c r="RWV151" s="309"/>
      <c r="RWW151" s="309"/>
      <c r="RWX151" s="309"/>
      <c r="RWY151" s="309"/>
      <c r="RWZ151" s="309"/>
      <c r="RXA151" s="309"/>
      <c r="RXB151" s="309"/>
      <c r="RXC151" s="309"/>
      <c r="RXD151" s="309"/>
      <c r="RXE151" s="309"/>
      <c r="RXF151" s="309"/>
      <c r="RXG151" s="309"/>
      <c r="RXH151" s="309"/>
      <c r="RXI151" s="309"/>
      <c r="RXJ151" s="309"/>
      <c r="RXK151" s="309"/>
      <c r="RXL151" s="309"/>
      <c r="RXM151" s="309"/>
      <c r="RXN151" s="309"/>
      <c r="RXO151" s="309"/>
      <c r="RXP151" s="309"/>
      <c r="RXQ151" s="309"/>
      <c r="RXR151" s="309"/>
      <c r="RXS151" s="309"/>
      <c r="RXT151" s="309"/>
      <c r="RXU151" s="309"/>
      <c r="RXV151" s="309"/>
      <c r="RXW151" s="309"/>
      <c r="RXX151" s="309"/>
      <c r="RXY151" s="309"/>
      <c r="RXZ151" s="309"/>
      <c r="RYA151" s="309"/>
      <c r="RYB151" s="309"/>
      <c r="RYC151" s="309"/>
      <c r="RYD151" s="309"/>
      <c r="RYE151" s="309"/>
      <c r="RYF151" s="309"/>
      <c r="RYG151" s="309"/>
      <c r="RYH151" s="309"/>
      <c r="RYI151" s="309"/>
      <c r="RYJ151" s="309"/>
      <c r="RYK151" s="309"/>
      <c r="RYL151" s="309"/>
      <c r="RYM151" s="309"/>
      <c r="RYN151" s="309"/>
      <c r="RYO151" s="309"/>
      <c r="RYP151" s="309"/>
      <c r="RYQ151" s="309"/>
      <c r="RYR151" s="309"/>
      <c r="RYS151" s="309"/>
      <c r="RYT151" s="309"/>
      <c r="RYU151" s="309"/>
      <c r="RYV151" s="309"/>
      <c r="RYW151" s="309"/>
      <c r="RYX151" s="309"/>
      <c r="RYY151" s="309"/>
      <c r="RYZ151" s="309"/>
      <c r="RZA151" s="309"/>
      <c r="RZB151" s="309"/>
      <c r="RZC151" s="309"/>
      <c r="RZD151" s="309"/>
      <c r="RZE151" s="309"/>
      <c r="RZF151" s="309"/>
      <c r="RZG151" s="309"/>
      <c r="RZH151" s="309"/>
      <c r="RZI151" s="309"/>
      <c r="RZJ151" s="309"/>
      <c r="RZK151" s="309"/>
      <c r="RZL151" s="309"/>
      <c r="RZM151" s="309"/>
      <c r="RZN151" s="309"/>
      <c r="RZO151" s="309"/>
      <c r="RZP151" s="309"/>
      <c r="RZQ151" s="309"/>
      <c r="RZR151" s="309"/>
      <c r="RZS151" s="309"/>
      <c r="RZT151" s="309"/>
      <c r="RZU151" s="309"/>
      <c r="RZV151" s="309"/>
      <c r="RZW151" s="309"/>
      <c r="RZX151" s="309"/>
      <c r="RZY151" s="309"/>
      <c r="RZZ151" s="309"/>
      <c r="SAA151" s="309"/>
      <c r="SAB151" s="309"/>
      <c r="SAC151" s="309"/>
      <c r="SAD151" s="309"/>
      <c r="SAE151" s="309"/>
      <c r="SAF151" s="309"/>
      <c r="SAG151" s="309"/>
      <c r="SAH151" s="309"/>
      <c r="SAI151" s="309"/>
      <c r="SAJ151" s="309"/>
      <c r="SAK151" s="309"/>
      <c r="SAL151" s="309"/>
      <c r="SAM151" s="309"/>
      <c r="SAN151" s="309"/>
      <c r="SAO151" s="309"/>
      <c r="SAP151" s="309"/>
      <c r="SAQ151" s="309"/>
      <c r="SAR151" s="309"/>
      <c r="SAS151" s="309"/>
      <c r="SAT151" s="309"/>
      <c r="SAU151" s="309"/>
      <c r="SAV151" s="309"/>
      <c r="SAW151" s="309"/>
      <c r="SAX151" s="309"/>
      <c r="SAY151" s="309"/>
      <c r="SAZ151" s="309"/>
      <c r="SBA151" s="309"/>
      <c r="SBB151" s="309"/>
      <c r="SBC151" s="309"/>
      <c r="SBD151" s="309"/>
      <c r="SBE151" s="309"/>
      <c r="SBF151" s="309"/>
      <c r="SBG151" s="309"/>
      <c r="SBH151" s="309"/>
      <c r="SBI151" s="309"/>
      <c r="SBJ151" s="309"/>
      <c r="SBK151" s="309"/>
      <c r="SBL151" s="309"/>
      <c r="SBM151" s="309"/>
      <c r="SBN151" s="309"/>
      <c r="SBO151" s="309"/>
      <c r="SBP151" s="309"/>
      <c r="SBQ151" s="309"/>
      <c r="SBR151" s="309"/>
      <c r="SBS151" s="309"/>
      <c r="SBT151" s="309"/>
      <c r="SBU151" s="309"/>
      <c r="SBV151" s="309"/>
      <c r="SBW151" s="309"/>
      <c r="SBX151" s="309"/>
      <c r="SBY151" s="309"/>
      <c r="SBZ151" s="309"/>
      <c r="SCA151" s="309"/>
      <c r="SCB151" s="309"/>
      <c r="SCC151" s="309"/>
      <c r="SCD151" s="309"/>
      <c r="SCE151" s="309"/>
      <c r="SCF151" s="309"/>
      <c r="SCG151" s="309"/>
      <c r="SCH151" s="309"/>
      <c r="SCI151" s="309"/>
      <c r="SCJ151" s="309"/>
      <c r="SCK151" s="309"/>
      <c r="SCL151" s="309"/>
      <c r="SCM151" s="309"/>
      <c r="SCN151" s="309"/>
      <c r="SCO151" s="309"/>
      <c r="SCP151" s="309"/>
      <c r="SCQ151" s="309"/>
      <c r="SCR151" s="309"/>
      <c r="SCS151" s="309"/>
      <c r="SCT151" s="309"/>
      <c r="SCU151" s="309"/>
      <c r="SCV151" s="309"/>
      <c r="SCW151" s="309"/>
      <c r="SCX151" s="309"/>
      <c r="SCY151" s="309"/>
      <c r="SCZ151" s="309"/>
      <c r="SDA151" s="309"/>
      <c r="SDB151" s="309"/>
      <c r="SDC151" s="309"/>
      <c r="SDD151" s="309"/>
      <c r="SDE151" s="309"/>
      <c r="SDF151" s="309"/>
      <c r="SDG151" s="309"/>
      <c r="SDH151" s="309"/>
      <c r="SDI151" s="309"/>
      <c r="SDJ151" s="309"/>
      <c r="SDK151" s="309"/>
      <c r="SDL151" s="309"/>
      <c r="SDM151" s="309"/>
      <c r="SDN151" s="309"/>
      <c r="SDO151" s="309"/>
      <c r="SDP151" s="309"/>
      <c r="SDQ151" s="309"/>
      <c r="SDR151" s="309"/>
      <c r="SDS151" s="309"/>
      <c r="SDT151" s="309"/>
      <c r="SDU151" s="309"/>
      <c r="SDV151" s="309"/>
      <c r="SDW151" s="309"/>
      <c r="SDX151" s="309"/>
      <c r="SDY151" s="309"/>
      <c r="SDZ151" s="309"/>
      <c r="SEA151" s="309"/>
      <c r="SEB151" s="309"/>
      <c r="SEC151" s="309"/>
      <c r="SED151" s="309"/>
      <c r="SEE151" s="309"/>
      <c r="SEF151" s="309"/>
      <c r="SEG151" s="309"/>
      <c r="SEH151" s="309"/>
      <c r="SEI151" s="309"/>
      <c r="SEJ151" s="309"/>
      <c r="SEK151" s="309"/>
      <c r="SEL151" s="309"/>
      <c r="SEM151" s="309"/>
      <c r="SEN151" s="309"/>
      <c r="SEO151" s="309"/>
      <c r="SEP151" s="309"/>
      <c r="SEQ151" s="309"/>
      <c r="SER151" s="309"/>
      <c r="SES151" s="309"/>
      <c r="SET151" s="309"/>
      <c r="SEU151" s="309"/>
      <c r="SEV151" s="309"/>
      <c r="SEW151" s="309"/>
      <c r="SEX151" s="309"/>
      <c r="SEY151" s="309"/>
      <c r="SEZ151" s="309"/>
      <c r="SFA151" s="309"/>
      <c r="SFB151" s="309"/>
      <c r="SFC151" s="309"/>
      <c r="SFD151" s="309"/>
      <c r="SFE151" s="309"/>
      <c r="SFF151" s="309"/>
      <c r="SFG151" s="309"/>
      <c r="SFH151" s="309"/>
      <c r="SFI151" s="309"/>
      <c r="SFJ151" s="309"/>
      <c r="SFK151" s="309"/>
      <c r="SFL151" s="309"/>
      <c r="SFM151" s="309"/>
      <c r="SFN151" s="309"/>
      <c r="SFO151" s="309"/>
      <c r="SFP151" s="309"/>
      <c r="SFQ151" s="309"/>
      <c r="SFR151" s="309"/>
      <c r="SFS151" s="309"/>
      <c r="SFT151" s="309"/>
      <c r="SFU151" s="309"/>
      <c r="SFV151" s="309"/>
      <c r="SFW151" s="309"/>
      <c r="SFX151" s="309"/>
      <c r="SFY151" s="309"/>
      <c r="SFZ151" s="309"/>
      <c r="SGA151" s="309"/>
      <c r="SGB151" s="309"/>
      <c r="SGC151" s="309"/>
      <c r="SGD151" s="309"/>
      <c r="SGE151" s="309"/>
      <c r="SGF151" s="309"/>
      <c r="SGG151" s="309"/>
      <c r="SGH151" s="309"/>
      <c r="SGI151" s="309"/>
      <c r="SGJ151" s="309"/>
      <c r="SGK151" s="309"/>
      <c r="SGL151" s="309"/>
      <c r="SGM151" s="309"/>
      <c r="SGN151" s="309"/>
      <c r="SGO151" s="309"/>
      <c r="SGP151" s="309"/>
      <c r="SGQ151" s="309"/>
      <c r="SGR151" s="309"/>
      <c r="SGS151" s="309"/>
      <c r="SGT151" s="309"/>
      <c r="SGU151" s="309"/>
      <c r="SGV151" s="309"/>
      <c r="SGW151" s="309"/>
      <c r="SGX151" s="309"/>
      <c r="SGY151" s="309"/>
      <c r="SGZ151" s="309"/>
      <c r="SHA151" s="309"/>
      <c r="SHB151" s="309"/>
      <c r="SHC151" s="309"/>
      <c r="SHD151" s="309"/>
      <c r="SHE151" s="309"/>
      <c r="SHF151" s="309"/>
      <c r="SHG151" s="309"/>
      <c r="SHH151" s="309"/>
      <c r="SHI151" s="309"/>
      <c r="SHJ151" s="309"/>
      <c r="SHK151" s="309"/>
      <c r="SHL151" s="309"/>
      <c r="SHM151" s="309"/>
      <c r="SHN151" s="309"/>
      <c r="SHO151" s="309"/>
      <c r="SHP151" s="309"/>
      <c r="SHQ151" s="309"/>
      <c r="SHR151" s="309"/>
      <c r="SHS151" s="309"/>
      <c r="SHT151" s="309"/>
      <c r="SHU151" s="309"/>
      <c r="SHV151" s="309"/>
      <c r="SHW151" s="309"/>
      <c r="SHX151" s="309"/>
      <c r="SHY151" s="309"/>
      <c r="SHZ151" s="309"/>
      <c r="SIA151" s="309"/>
      <c r="SIB151" s="309"/>
      <c r="SIC151" s="309"/>
      <c r="SID151" s="309"/>
      <c r="SIE151" s="309"/>
      <c r="SIF151" s="309"/>
      <c r="SIG151" s="309"/>
      <c r="SIH151" s="309"/>
      <c r="SII151" s="309"/>
      <c r="SIJ151" s="309"/>
      <c r="SIK151" s="309"/>
      <c r="SIL151" s="309"/>
      <c r="SIM151" s="309"/>
      <c r="SIN151" s="309"/>
      <c r="SIO151" s="309"/>
      <c r="SIP151" s="309"/>
      <c r="SIQ151" s="309"/>
      <c r="SIR151" s="309"/>
      <c r="SIS151" s="309"/>
      <c r="SIT151" s="309"/>
      <c r="SIU151" s="309"/>
      <c r="SIV151" s="309"/>
      <c r="SIW151" s="309"/>
      <c r="SIX151" s="309"/>
      <c r="SIY151" s="309"/>
      <c r="SIZ151" s="309"/>
      <c r="SJA151" s="309"/>
      <c r="SJB151" s="309"/>
      <c r="SJC151" s="309"/>
      <c r="SJD151" s="309"/>
      <c r="SJE151" s="309"/>
      <c r="SJF151" s="309"/>
      <c r="SJG151" s="309"/>
      <c r="SJH151" s="309"/>
      <c r="SJI151" s="309"/>
      <c r="SJJ151" s="309"/>
      <c r="SJK151" s="309"/>
      <c r="SJL151" s="309"/>
      <c r="SJM151" s="309"/>
      <c r="SJN151" s="309"/>
      <c r="SJO151" s="309"/>
      <c r="SJP151" s="309"/>
      <c r="SJQ151" s="309"/>
      <c r="SJR151" s="309"/>
      <c r="SJS151" s="309"/>
      <c r="SJT151" s="309"/>
      <c r="SJU151" s="309"/>
      <c r="SJV151" s="309"/>
      <c r="SJW151" s="309"/>
      <c r="SJX151" s="309"/>
      <c r="SJY151" s="309"/>
      <c r="SJZ151" s="309"/>
      <c r="SKA151" s="309"/>
      <c r="SKB151" s="309"/>
      <c r="SKC151" s="309"/>
      <c r="SKD151" s="309"/>
      <c r="SKE151" s="309"/>
      <c r="SKF151" s="309"/>
      <c r="SKG151" s="309"/>
      <c r="SKH151" s="309"/>
      <c r="SKI151" s="309"/>
      <c r="SKJ151" s="309"/>
      <c r="SKK151" s="309"/>
      <c r="SKL151" s="309"/>
      <c r="SKM151" s="309"/>
      <c r="SKN151" s="309"/>
      <c r="SKO151" s="309"/>
      <c r="SKP151" s="309"/>
      <c r="SKQ151" s="309"/>
      <c r="SKR151" s="309"/>
      <c r="SKS151" s="309"/>
      <c r="SKT151" s="309"/>
      <c r="SKU151" s="309"/>
      <c r="SKV151" s="309"/>
      <c r="SKW151" s="309"/>
      <c r="SKX151" s="309"/>
      <c r="SKY151" s="309"/>
      <c r="SKZ151" s="309"/>
      <c r="SLA151" s="309"/>
      <c r="SLB151" s="309"/>
      <c r="SLC151" s="309"/>
      <c r="SLD151" s="309"/>
      <c r="SLE151" s="309"/>
      <c r="SLF151" s="309"/>
      <c r="SLG151" s="309"/>
      <c r="SLH151" s="309"/>
      <c r="SLI151" s="309"/>
      <c r="SLJ151" s="309"/>
      <c r="SLK151" s="309"/>
      <c r="SLL151" s="309"/>
      <c r="SLM151" s="309"/>
      <c r="SLN151" s="309"/>
      <c r="SLO151" s="309"/>
      <c r="SLP151" s="309"/>
      <c r="SLQ151" s="309"/>
      <c r="SLR151" s="309"/>
      <c r="SLS151" s="309"/>
      <c r="SLT151" s="309"/>
      <c r="SLU151" s="309"/>
      <c r="SLV151" s="309"/>
      <c r="SLW151" s="309"/>
      <c r="SLX151" s="309"/>
      <c r="SLY151" s="309"/>
      <c r="SLZ151" s="309"/>
      <c r="SMA151" s="309"/>
      <c r="SMB151" s="309"/>
      <c r="SMC151" s="309"/>
      <c r="SMD151" s="309"/>
      <c r="SME151" s="309"/>
      <c r="SMF151" s="309"/>
      <c r="SMG151" s="309"/>
      <c r="SMH151" s="309"/>
      <c r="SMI151" s="309"/>
      <c r="SMJ151" s="309"/>
      <c r="SMK151" s="309"/>
      <c r="SML151" s="309"/>
      <c r="SMM151" s="309"/>
      <c r="SMN151" s="309"/>
      <c r="SMO151" s="309"/>
      <c r="SMP151" s="309"/>
      <c r="SMQ151" s="309"/>
      <c r="SMR151" s="309"/>
      <c r="SMS151" s="309"/>
      <c r="SMT151" s="309"/>
      <c r="SMU151" s="309"/>
      <c r="SMV151" s="309"/>
      <c r="SMW151" s="309"/>
      <c r="SMX151" s="309"/>
      <c r="SMY151" s="309"/>
      <c r="SMZ151" s="309"/>
      <c r="SNA151" s="309"/>
      <c r="SNB151" s="309"/>
      <c r="SNC151" s="309"/>
      <c r="SND151" s="309"/>
      <c r="SNE151" s="309"/>
      <c r="SNF151" s="309"/>
      <c r="SNG151" s="309"/>
      <c r="SNH151" s="309"/>
      <c r="SNI151" s="309"/>
      <c r="SNJ151" s="309"/>
      <c r="SNK151" s="309"/>
      <c r="SNL151" s="309"/>
      <c r="SNM151" s="309"/>
      <c r="SNN151" s="309"/>
      <c r="SNO151" s="309"/>
      <c r="SNP151" s="309"/>
      <c r="SNQ151" s="309"/>
      <c r="SNR151" s="309"/>
      <c r="SNS151" s="309"/>
      <c r="SNT151" s="309"/>
      <c r="SNU151" s="309"/>
      <c r="SNV151" s="309"/>
      <c r="SNW151" s="309"/>
      <c r="SNX151" s="309"/>
      <c r="SNY151" s="309"/>
      <c r="SNZ151" s="309"/>
      <c r="SOA151" s="309"/>
      <c r="SOB151" s="309"/>
      <c r="SOC151" s="309"/>
      <c r="SOD151" s="309"/>
      <c r="SOE151" s="309"/>
      <c r="SOF151" s="309"/>
      <c r="SOG151" s="309"/>
      <c r="SOH151" s="309"/>
      <c r="SOI151" s="309"/>
      <c r="SOJ151" s="309"/>
      <c r="SOK151" s="309"/>
      <c r="SOL151" s="309"/>
      <c r="SOM151" s="309"/>
      <c r="SON151" s="309"/>
      <c r="SOO151" s="309"/>
      <c r="SOP151" s="309"/>
      <c r="SOQ151" s="309"/>
      <c r="SOR151" s="309"/>
      <c r="SOS151" s="309"/>
      <c r="SOT151" s="309"/>
      <c r="SOU151" s="309"/>
      <c r="SOV151" s="309"/>
      <c r="SOW151" s="309"/>
      <c r="SOX151" s="309"/>
      <c r="SOY151" s="309"/>
      <c r="SOZ151" s="309"/>
      <c r="SPA151" s="309"/>
      <c r="SPB151" s="309"/>
      <c r="SPC151" s="309"/>
      <c r="SPD151" s="309"/>
      <c r="SPE151" s="309"/>
      <c r="SPF151" s="309"/>
      <c r="SPG151" s="309"/>
      <c r="SPH151" s="309"/>
      <c r="SPI151" s="309"/>
      <c r="SPJ151" s="309"/>
      <c r="SPK151" s="309"/>
      <c r="SPL151" s="309"/>
      <c r="SPM151" s="309"/>
      <c r="SPN151" s="309"/>
      <c r="SPO151" s="309"/>
      <c r="SPP151" s="309"/>
      <c r="SPQ151" s="309"/>
      <c r="SPR151" s="309"/>
      <c r="SPS151" s="309"/>
      <c r="SPT151" s="309"/>
      <c r="SPU151" s="309"/>
      <c r="SPV151" s="309"/>
      <c r="SPW151" s="309"/>
      <c r="SPX151" s="309"/>
      <c r="SPY151" s="309"/>
      <c r="SPZ151" s="309"/>
      <c r="SQA151" s="309"/>
      <c r="SQB151" s="309"/>
      <c r="SQC151" s="309"/>
      <c r="SQD151" s="309"/>
      <c r="SQE151" s="309"/>
      <c r="SQF151" s="309"/>
      <c r="SQG151" s="309"/>
      <c r="SQH151" s="309"/>
      <c r="SQI151" s="309"/>
      <c r="SQJ151" s="309"/>
      <c r="SQK151" s="309"/>
      <c r="SQL151" s="309"/>
      <c r="SQM151" s="309"/>
      <c r="SQN151" s="309"/>
      <c r="SQO151" s="309"/>
      <c r="SQP151" s="309"/>
      <c r="SQQ151" s="309"/>
      <c r="SQR151" s="309"/>
      <c r="SQS151" s="309"/>
      <c r="SQT151" s="309"/>
      <c r="SQU151" s="309"/>
      <c r="SQV151" s="309"/>
      <c r="SQW151" s="309"/>
      <c r="SQX151" s="309"/>
      <c r="SQY151" s="309"/>
      <c r="SQZ151" s="309"/>
      <c r="SRA151" s="309"/>
      <c r="SRB151" s="309"/>
      <c r="SRC151" s="309"/>
      <c r="SRD151" s="309"/>
      <c r="SRE151" s="309"/>
      <c r="SRF151" s="309"/>
      <c r="SRG151" s="309"/>
      <c r="SRH151" s="309"/>
      <c r="SRI151" s="309"/>
      <c r="SRJ151" s="309"/>
      <c r="SRK151" s="309"/>
      <c r="SRL151" s="309"/>
      <c r="SRM151" s="309"/>
      <c r="SRN151" s="309"/>
      <c r="SRO151" s="309"/>
      <c r="SRP151" s="309"/>
      <c r="SRQ151" s="309"/>
      <c r="SRR151" s="309"/>
      <c r="SRS151" s="309"/>
      <c r="SRT151" s="309"/>
      <c r="SRU151" s="309"/>
      <c r="SRV151" s="309"/>
      <c r="SRW151" s="309"/>
      <c r="SRX151" s="309"/>
      <c r="SRY151" s="309"/>
      <c r="SRZ151" s="309"/>
      <c r="SSA151" s="309"/>
      <c r="SSB151" s="309"/>
      <c r="SSC151" s="309"/>
      <c r="SSD151" s="309"/>
      <c r="SSE151" s="309"/>
      <c r="SSF151" s="309"/>
      <c r="SSG151" s="309"/>
      <c r="SSH151" s="309"/>
      <c r="SSI151" s="309"/>
      <c r="SSJ151" s="309"/>
      <c r="SSK151" s="309"/>
      <c r="SSL151" s="309"/>
      <c r="SSM151" s="309"/>
      <c r="SSN151" s="309"/>
      <c r="SSO151" s="309"/>
      <c r="SSP151" s="309"/>
      <c r="SSQ151" s="309"/>
      <c r="SSR151" s="309"/>
      <c r="SSS151" s="309"/>
      <c r="SST151" s="309"/>
      <c r="SSU151" s="309"/>
      <c r="SSV151" s="309"/>
      <c r="SSW151" s="309"/>
      <c r="SSX151" s="309"/>
      <c r="SSY151" s="309"/>
      <c r="SSZ151" s="309"/>
      <c r="STA151" s="309"/>
      <c r="STB151" s="309"/>
      <c r="STC151" s="309"/>
      <c r="STD151" s="309"/>
      <c r="STE151" s="309"/>
      <c r="STF151" s="309"/>
      <c r="STG151" s="309"/>
      <c r="STH151" s="309"/>
      <c r="STI151" s="309"/>
      <c r="STJ151" s="309"/>
      <c r="STK151" s="309"/>
      <c r="STL151" s="309"/>
      <c r="STM151" s="309"/>
      <c r="STN151" s="309"/>
      <c r="STO151" s="309"/>
      <c r="STP151" s="309"/>
      <c r="STQ151" s="309"/>
      <c r="STR151" s="309"/>
      <c r="STS151" s="309"/>
      <c r="STT151" s="309"/>
      <c r="STU151" s="309"/>
      <c r="STV151" s="309"/>
      <c r="STW151" s="309"/>
      <c r="STX151" s="309"/>
      <c r="STY151" s="309"/>
      <c r="STZ151" s="309"/>
      <c r="SUA151" s="309"/>
      <c r="SUB151" s="309"/>
      <c r="SUC151" s="309"/>
      <c r="SUD151" s="309"/>
      <c r="SUE151" s="309"/>
      <c r="SUF151" s="309"/>
      <c r="SUG151" s="309"/>
      <c r="SUH151" s="309"/>
      <c r="SUI151" s="309"/>
      <c r="SUJ151" s="309"/>
      <c r="SUK151" s="309"/>
      <c r="SUL151" s="309"/>
      <c r="SUM151" s="309"/>
      <c r="SUN151" s="309"/>
      <c r="SUO151" s="309"/>
      <c r="SUP151" s="309"/>
      <c r="SUQ151" s="309"/>
      <c r="SUR151" s="309"/>
      <c r="SUS151" s="309"/>
      <c r="SUT151" s="309"/>
      <c r="SUU151" s="309"/>
      <c r="SUV151" s="309"/>
      <c r="SUW151" s="309"/>
      <c r="SUX151" s="309"/>
      <c r="SUY151" s="309"/>
      <c r="SUZ151" s="309"/>
      <c r="SVA151" s="309"/>
      <c r="SVB151" s="309"/>
      <c r="SVC151" s="309"/>
      <c r="SVD151" s="309"/>
      <c r="SVE151" s="309"/>
      <c r="SVF151" s="309"/>
      <c r="SVG151" s="309"/>
      <c r="SVH151" s="309"/>
      <c r="SVI151" s="309"/>
      <c r="SVJ151" s="309"/>
      <c r="SVK151" s="309"/>
      <c r="SVL151" s="309"/>
      <c r="SVM151" s="309"/>
      <c r="SVN151" s="309"/>
      <c r="SVO151" s="309"/>
      <c r="SVP151" s="309"/>
      <c r="SVQ151" s="309"/>
      <c r="SVR151" s="309"/>
      <c r="SVS151" s="309"/>
      <c r="SVT151" s="309"/>
      <c r="SVU151" s="309"/>
      <c r="SVV151" s="309"/>
      <c r="SVW151" s="309"/>
      <c r="SVX151" s="309"/>
      <c r="SVY151" s="309"/>
      <c r="SVZ151" s="309"/>
      <c r="SWA151" s="309"/>
      <c r="SWB151" s="309"/>
      <c r="SWC151" s="309"/>
      <c r="SWD151" s="309"/>
      <c r="SWE151" s="309"/>
      <c r="SWF151" s="309"/>
      <c r="SWG151" s="309"/>
      <c r="SWH151" s="309"/>
      <c r="SWI151" s="309"/>
      <c r="SWJ151" s="309"/>
      <c r="SWK151" s="309"/>
      <c r="SWL151" s="309"/>
      <c r="SWM151" s="309"/>
      <c r="SWN151" s="309"/>
      <c r="SWO151" s="309"/>
      <c r="SWP151" s="309"/>
      <c r="SWQ151" s="309"/>
      <c r="SWR151" s="309"/>
      <c r="SWS151" s="309"/>
      <c r="SWT151" s="309"/>
      <c r="SWU151" s="309"/>
      <c r="SWV151" s="309"/>
      <c r="SWW151" s="309"/>
      <c r="SWX151" s="309"/>
      <c r="SWY151" s="309"/>
      <c r="SWZ151" s="309"/>
      <c r="SXA151" s="309"/>
      <c r="SXB151" s="309"/>
      <c r="SXC151" s="309"/>
      <c r="SXD151" s="309"/>
      <c r="SXE151" s="309"/>
      <c r="SXF151" s="309"/>
      <c r="SXG151" s="309"/>
      <c r="SXH151" s="309"/>
      <c r="SXI151" s="309"/>
      <c r="SXJ151" s="309"/>
      <c r="SXK151" s="309"/>
      <c r="SXL151" s="309"/>
      <c r="SXM151" s="309"/>
      <c r="SXN151" s="309"/>
      <c r="SXO151" s="309"/>
      <c r="SXP151" s="309"/>
      <c r="SXQ151" s="309"/>
      <c r="SXR151" s="309"/>
      <c r="SXS151" s="309"/>
      <c r="SXT151" s="309"/>
      <c r="SXU151" s="309"/>
      <c r="SXV151" s="309"/>
      <c r="SXW151" s="309"/>
      <c r="SXX151" s="309"/>
      <c r="SXY151" s="309"/>
      <c r="SXZ151" s="309"/>
      <c r="SYA151" s="309"/>
      <c r="SYB151" s="309"/>
      <c r="SYC151" s="309"/>
      <c r="SYD151" s="309"/>
      <c r="SYE151" s="309"/>
      <c r="SYF151" s="309"/>
      <c r="SYG151" s="309"/>
      <c r="SYH151" s="309"/>
      <c r="SYI151" s="309"/>
      <c r="SYJ151" s="309"/>
      <c r="SYK151" s="309"/>
      <c r="SYL151" s="309"/>
      <c r="SYM151" s="309"/>
      <c r="SYN151" s="309"/>
      <c r="SYO151" s="309"/>
      <c r="SYP151" s="309"/>
      <c r="SYQ151" s="309"/>
      <c r="SYR151" s="309"/>
      <c r="SYS151" s="309"/>
      <c r="SYT151" s="309"/>
      <c r="SYU151" s="309"/>
      <c r="SYV151" s="309"/>
      <c r="SYW151" s="309"/>
      <c r="SYX151" s="309"/>
      <c r="SYY151" s="309"/>
      <c r="SYZ151" s="309"/>
      <c r="SZA151" s="309"/>
      <c r="SZB151" s="309"/>
      <c r="SZC151" s="309"/>
      <c r="SZD151" s="309"/>
      <c r="SZE151" s="309"/>
      <c r="SZF151" s="309"/>
      <c r="SZG151" s="309"/>
      <c r="SZH151" s="309"/>
      <c r="SZI151" s="309"/>
      <c r="SZJ151" s="309"/>
      <c r="SZK151" s="309"/>
      <c r="SZL151" s="309"/>
      <c r="SZM151" s="309"/>
      <c r="SZN151" s="309"/>
      <c r="SZO151" s="309"/>
      <c r="SZP151" s="309"/>
      <c r="SZQ151" s="309"/>
      <c r="SZR151" s="309"/>
      <c r="SZS151" s="309"/>
      <c r="SZT151" s="309"/>
      <c r="SZU151" s="309"/>
      <c r="SZV151" s="309"/>
      <c r="SZW151" s="309"/>
      <c r="SZX151" s="309"/>
      <c r="SZY151" s="309"/>
      <c r="SZZ151" s="309"/>
      <c r="TAA151" s="309"/>
      <c r="TAB151" s="309"/>
      <c r="TAC151" s="309"/>
      <c r="TAD151" s="309"/>
      <c r="TAE151" s="309"/>
      <c r="TAF151" s="309"/>
      <c r="TAG151" s="309"/>
      <c r="TAH151" s="309"/>
      <c r="TAI151" s="309"/>
      <c r="TAJ151" s="309"/>
      <c r="TAK151" s="309"/>
      <c r="TAL151" s="309"/>
      <c r="TAM151" s="309"/>
      <c r="TAN151" s="309"/>
      <c r="TAO151" s="309"/>
      <c r="TAP151" s="309"/>
      <c r="TAQ151" s="309"/>
      <c r="TAR151" s="309"/>
      <c r="TAS151" s="309"/>
      <c r="TAT151" s="309"/>
      <c r="TAU151" s="309"/>
      <c r="TAV151" s="309"/>
      <c r="TAW151" s="309"/>
      <c r="TAX151" s="309"/>
      <c r="TAY151" s="309"/>
      <c r="TAZ151" s="309"/>
      <c r="TBA151" s="309"/>
      <c r="TBB151" s="309"/>
      <c r="TBC151" s="309"/>
      <c r="TBD151" s="309"/>
      <c r="TBE151" s="309"/>
      <c r="TBF151" s="309"/>
      <c r="TBG151" s="309"/>
      <c r="TBH151" s="309"/>
      <c r="TBI151" s="309"/>
      <c r="TBJ151" s="309"/>
      <c r="TBK151" s="309"/>
      <c r="TBL151" s="309"/>
      <c r="TBM151" s="309"/>
      <c r="TBN151" s="309"/>
      <c r="TBO151" s="309"/>
      <c r="TBP151" s="309"/>
      <c r="TBQ151" s="309"/>
      <c r="TBR151" s="309"/>
      <c r="TBS151" s="309"/>
      <c r="TBT151" s="309"/>
      <c r="TBU151" s="309"/>
      <c r="TBV151" s="309"/>
      <c r="TBW151" s="309"/>
      <c r="TBX151" s="309"/>
      <c r="TBY151" s="309"/>
      <c r="TBZ151" s="309"/>
      <c r="TCA151" s="309"/>
      <c r="TCB151" s="309"/>
      <c r="TCC151" s="309"/>
      <c r="TCD151" s="309"/>
      <c r="TCE151" s="309"/>
      <c r="TCF151" s="309"/>
      <c r="TCG151" s="309"/>
      <c r="TCH151" s="309"/>
      <c r="TCI151" s="309"/>
      <c r="TCJ151" s="309"/>
      <c r="TCK151" s="309"/>
      <c r="TCL151" s="309"/>
      <c r="TCM151" s="309"/>
      <c r="TCN151" s="309"/>
      <c r="TCO151" s="309"/>
      <c r="TCP151" s="309"/>
      <c r="TCQ151" s="309"/>
      <c r="TCR151" s="309"/>
      <c r="TCS151" s="309"/>
      <c r="TCT151" s="309"/>
      <c r="TCU151" s="309"/>
      <c r="TCV151" s="309"/>
      <c r="TCW151" s="309"/>
      <c r="TCX151" s="309"/>
      <c r="TCY151" s="309"/>
      <c r="TCZ151" s="309"/>
      <c r="TDA151" s="309"/>
      <c r="TDB151" s="309"/>
      <c r="TDC151" s="309"/>
      <c r="TDD151" s="309"/>
      <c r="TDE151" s="309"/>
      <c r="TDF151" s="309"/>
      <c r="TDG151" s="309"/>
      <c r="TDH151" s="309"/>
      <c r="TDI151" s="309"/>
      <c r="TDJ151" s="309"/>
      <c r="TDK151" s="309"/>
      <c r="TDL151" s="309"/>
      <c r="TDM151" s="309"/>
      <c r="TDN151" s="309"/>
      <c r="TDO151" s="309"/>
      <c r="TDP151" s="309"/>
      <c r="TDQ151" s="309"/>
      <c r="TDR151" s="309"/>
      <c r="TDS151" s="309"/>
      <c r="TDT151" s="309"/>
      <c r="TDU151" s="309"/>
      <c r="TDV151" s="309"/>
      <c r="TDW151" s="309"/>
      <c r="TDX151" s="309"/>
      <c r="TDY151" s="309"/>
      <c r="TDZ151" s="309"/>
      <c r="TEA151" s="309"/>
      <c r="TEB151" s="309"/>
      <c r="TEC151" s="309"/>
      <c r="TED151" s="309"/>
      <c r="TEE151" s="309"/>
      <c r="TEF151" s="309"/>
      <c r="TEG151" s="309"/>
      <c r="TEH151" s="309"/>
      <c r="TEI151" s="309"/>
      <c r="TEJ151" s="309"/>
      <c r="TEK151" s="309"/>
      <c r="TEL151" s="309"/>
      <c r="TEM151" s="309"/>
      <c r="TEN151" s="309"/>
      <c r="TEO151" s="309"/>
      <c r="TEP151" s="309"/>
      <c r="TEQ151" s="309"/>
      <c r="TER151" s="309"/>
      <c r="TES151" s="309"/>
      <c r="TET151" s="309"/>
      <c r="TEU151" s="309"/>
      <c r="TEV151" s="309"/>
      <c r="TEW151" s="309"/>
      <c r="TEX151" s="309"/>
      <c r="TEY151" s="309"/>
      <c r="TEZ151" s="309"/>
      <c r="TFA151" s="309"/>
      <c r="TFB151" s="309"/>
      <c r="TFC151" s="309"/>
      <c r="TFD151" s="309"/>
      <c r="TFE151" s="309"/>
      <c r="TFF151" s="309"/>
      <c r="TFG151" s="309"/>
      <c r="TFH151" s="309"/>
      <c r="TFI151" s="309"/>
      <c r="TFJ151" s="309"/>
      <c r="TFK151" s="309"/>
      <c r="TFL151" s="309"/>
      <c r="TFM151" s="309"/>
      <c r="TFN151" s="309"/>
      <c r="TFO151" s="309"/>
      <c r="TFP151" s="309"/>
      <c r="TFQ151" s="309"/>
      <c r="TFR151" s="309"/>
      <c r="TFS151" s="309"/>
      <c r="TFT151" s="309"/>
      <c r="TFU151" s="309"/>
      <c r="TFV151" s="309"/>
      <c r="TFW151" s="309"/>
      <c r="TFX151" s="309"/>
      <c r="TFY151" s="309"/>
      <c r="TFZ151" s="309"/>
      <c r="TGA151" s="309"/>
      <c r="TGB151" s="309"/>
      <c r="TGC151" s="309"/>
      <c r="TGD151" s="309"/>
      <c r="TGE151" s="309"/>
      <c r="TGF151" s="309"/>
      <c r="TGG151" s="309"/>
      <c r="TGH151" s="309"/>
      <c r="TGI151" s="309"/>
      <c r="TGJ151" s="309"/>
      <c r="TGK151" s="309"/>
      <c r="TGL151" s="309"/>
      <c r="TGM151" s="309"/>
      <c r="TGN151" s="309"/>
      <c r="TGO151" s="309"/>
      <c r="TGP151" s="309"/>
      <c r="TGQ151" s="309"/>
      <c r="TGR151" s="309"/>
      <c r="TGS151" s="309"/>
      <c r="TGT151" s="309"/>
      <c r="TGU151" s="309"/>
      <c r="TGV151" s="309"/>
      <c r="TGW151" s="309"/>
      <c r="TGX151" s="309"/>
      <c r="TGY151" s="309"/>
      <c r="TGZ151" s="309"/>
      <c r="THA151" s="309"/>
      <c r="THB151" s="309"/>
      <c r="THC151" s="309"/>
      <c r="THD151" s="309"/>
      <c r="THE151" s="309"/>
      <c r="THF151" s="309"/>
      <c r="THG151" s="309"/>
      <c r="THH151" s="309"/>
      <c r="THI151" s="309"/>
      <c r="THJ151" s="309"/>
      <c r="THK151" s="309"/>
      <c r="THL151" s="309"/>
      <c r="THM151" s="309"/>
      <c r="THN151" s="309"/>
      <c r="THO151" s="309"/>
      <c r="THP151" s="309"/>
      <c r="THQ151" s="309"/>
      <c r="THR151" s="309"/>
      <c r="THS151" s="309"/>
      <c r="THT151" s="309"/>
      <c r="THU151" s="309"/>
      <c r="THV151" s="309"/>
      <c r="THW151" s="309"/>
      <c r="THX151" s="309"/>
      <c r="THY151" s="309"/>
      <c r="THZ151" s="309"/>
      <c r="TIA151" s="309"/>
      <c r="TIB151" s="309"/>
      <c r="TIC151" s="309"/>
      <c r="TID151" s="309"/>
      <c r="TIE151" s="309"/>
      <c r="TIF151" s="309"/>
      <c r="TIG151" s="309"/>
      <c r="TIH151" s="309"/>
      <c r="TII151" s="309"/>
      <c r="TIJ151" s="309"/>
      <c r="TIK151" s="309"/>
      <c r="TIL151" s="309"/>
      <c r="TIM151" s="309"/>
      <c r="TIN151" s="309"/>
      <c r="TIO151" s="309"/>
      <c r="TIP151" s="309"/>
      <c r="TIQ151" s="309"/>
      <c r="TIR151" s="309"/>
      <c r="TIS151" s="309"/>
      <c r="TIT151" s="309"/>
      <c r="TIU151" s="309"/>
      <c r="TIV151" s="309"/>
      <c r="TIW151" s="309"/>
      <c r="TIX151" s="309"/>
      <c r="TIY151" s="309"/>
      <c r="TIZ151" s="309"/>
      <c r="TJA151" s="309"/>
      <c r="TJB151" s="309"/>
      <c r="TJC151" s="309"/>
      <c r="TJD151" s="309"/>
      <c r="TJE151" s="309"/>
      <c r="TJF151" s="309"/>
      <c r="TJG151" s="309"/>
      <c r="TJH151" s="309"/>
      <c r="TJI151" s="309"/>
      <c r="TJJ151" s="309"/>
      <c r="TJK151" s="309"/>
      <c r="TJL151" s="309"/>
      <c r="TJM151" s="309"/>
      <c r="TJN151" s="309"/>
      <c r="TJO151" s="309"/>
      <c r="TJP151" s="309"/>
      <c r="TJQ151" s="309"/>
      <c r="TJR151" s="309"/>
      <c r="TJS151" s="309"/>
      <c r="TJT151" s="309"/>
      <c r="TJU151" s="309"/>
      <c r="TJV151" s="309"/>
      <c r="TJW151" s="309"/>
      <c r="TJX151" s="309"/>
      <c r="TJY151" s="309"/>
      <c r="TJZ151" s="309"/>
      <c r="TKA151" s="309"/>
      <c r="TKB151" s="309"/>
      <c r="TKC151" s="309"/>
      <c r="TKD151" s="309"/>
      <c r="TKE151" s="309"/>
      <c r="TKF151" s="309"/>
      <c r="TKG151" s="309"/>
      <c r="TKH151" s="309"/>
      <c r="TKI151" s="309"/>
      <c r="TKJ151" s="309"/>
      <c r="TKK151" s="309"/>
      <c r="TKL151" s="309"/>
      <c r="TKM151" s="309"/>
      <c r="TKN151" s="309"/>
      <c r="TKO151" s="309"/>
      <c r="TKP151" s="309"/>
      <c r="TKQ151" s="309"/>
      <c r="TKR151" s="309"/>
      <c r="TKS151" s="309"/>
      <c r="TKT151" s="309"/>
      <c r="TKU151" s="309"/>
      <c r="TKV151" s="309"/>
      <c r="TKW151" s="309"/>
      <c r="TKX151" s="309"/>
      <c r="TKY151" s="309"/>
      <c r="TKZ151" s="309"/>
      <c r="TLA151" s="309"/>
      <c r="TLB151" s="309"/>
      <c r="TLC151" s="309"/>
      <c r="TLD151" s="309"/>
      <c r="TLE151" s="309"/>
      <c r="TLF151" s="309"/>
      <c r="TLG151" s="309"/>
      <c r="TLH151" s="309"/>
      <c r="TLI151" s="309"/>
      <c r="TLJ151" s="309"/>
      <c r="TLK151" s="309"/>
      <c r="TLL151" s="309"/>
      <c r="TLM151" s="309"/>
      <c r="TLN151" s="309"/>
      <c r="TLO151" s="309"/>
      <c r="TLP151" s="309"/>
      <c r="TLQ151" s="309"/>
      <c r="TLR151" s="309"/>
      <c r="TLS151" s="309"/>
      <c r="TLT151" s="309"/>
      <c r="TLU151" s="309"/>
      <c r="TLV151" s="309"/>
      <c r="TLW151" s="309"/>
      <c r="TLX151" s="309"/>
      <c r="TLY151" s="309"/>
      <c r="TLZ151" s="309"/>
      <c r="TMA151" s="309"/>
      <c r="TMB151" s="309"/>
      <c r="TMC151" s="309"/>
      <c r="TMD151" s="309"/>
      <c r="TME151" s="309"/>
      <c r="TMF151" s="309"/>
      <c r="TMG151" s="309"/>
      <c r="TMH151" s="309"/>
      <c r="TMI151" s="309"/>
      <c r="TMJ151" s="309"/>
      <c r="TMK151" s="309"/>
      <c r="TML151" s="309"/>
      <c r="TMM151" s="309"/>
      <c r="TMN151" s="309"/>
      <c r="TMO151" s="309"/>
      <c r="TMP151" s="309"/>
      <c r="TMQ151" s="309"/>
      <c r="TMR151" s="309"/>
      <c r="TMS151" s="309"/>
      <c r="TMT151" s="309"/>
      <c r="TMU151" s="309"/>
      <c r="TMV151" s="309"/>
      <c r="TMW151" s="309"/>
      <c r="TMX151" s="309"/>
      <c r="TMY151" s="309"/>
      <c r="TMZ151" s="309"/>
      <c r="TNA151" s="309"/>
      <c r="TNB151" s="309"/>
      <c r="TNC151" s="309"/>
      <c r="TND151" s="309"/>
      <c r="TNE151" s="309"/>
      <c r="TNF151" s="309"/>
      <c r="TNG151" s="309"/>
      <c r="TNH151" s="309"/>
      <c r="TNI151" s="309"/>
      <c r="TNJ151" s="309"/>
      <c r="TNK151" s="309"/>
      <c r="TNL151" s="309"/>
      <c r="TNM151" s="309"/>
      <c r="TNN151" s="309"/>
      <c r="TNO151" s="309"/>
      <c r="TNP151" s="309"/>
      <c r="TNQ151" s="309"/>
      <c r="TNR151" s="309"/>
      <c r="TNS151" s="309"/>
      <c r="TNT151" s="309"/>
      <c r="TNU151" s="309"/>
      <c r="TNV151" s="309"/>
      <c r="TNW151" s="309"/>
      <c r="TNX151" s="309"/>
      <c r="TNY151" s="309"/>
      <c r="TNZ151" s="309"/>
      <c r="TOA151" s="309"/>
      <c r="TOB151" s="309"/>
      <c r="TOC151" s="309"/>
      <c r="TOD151" s="309"/>
      <c r="TOE151" s="309"/>
      <c r="TOF151" s="309"/>
      <c r="TOG151" s="309"/>
      <c r="TOH151" s="309"/>
      <c r="TOI151" s="309"/>
      <c r="TOJ151" s="309"/>
      <c r="TOK151" s="309"/>
      <c r="TOL151" s="309"/>
      <c r="TOM151" s="309"/>
      <c r="TON151" s="309"/>
      <c r="TOO151" s="309"/>
      <c r="TOP151" s="309"/>
      <c r="TOQ151" s="309"/>
      <c r="TOR151" s="309"/>
      <c r="TOS151" s="309"/>
      <c r="TOT151" s="309"/>
      <c r="TOU151" s="309"/>
      <c r="TOV151" s="309"/>
      <c r="TOW151" s="309"/>
      <c r="TOX151" s="309"/>
      <c r="TOY151" s="309"/>
      <c r="TOZ151" s="309"/>
      <c r="TPA151" s="309"/>
      <c r="TPB151" s="309"/>
      <c r="TPC151" s="309"/>
      <c r="TPD151" s="309"/>
      <c r="TPE151" s="309"/>
      <c r="TPF151" s="309"/>
      <c r="TPG151" s="309"/>
      <c r="TPH151" s="309"/>
      <c r="TPI151" s="309"/>
      <c r="TPJ151" s="309"/>
      <c r="TPK151" s="309"/>
      <c r="TPL151" s="309"/>
      <c r="TPM151" s="309"/>
      <c r="TPN151" s="309"/>
      <c r="TPO151" s="309"/>
      <c r="TPP151" s="309"/>
      <c r="TPQ151" s="309"/>
      <c r="TPR151" s="309"/>
      <c r="TPS151" s="309"/>
      <c r="TPT151" s="309"/>
      <c r="TPU151" s="309"/>
      <c r="TPV151" s="309"/>
      <c r="TPW151" s="309"/>
      <c r="TPX151" s="309"/>
      <c r="TPY151" s="309"/>
      <c r="TPZ151" s="309"/>
      <c r="TQA151" s="309"/>
      <c r="TQB151" s="309"/>
      <c r="TQC151" s="309"/>
      <c r="TQD151" s="309"/>
      <c r="TQE151" s="309"/>
      <c r="TQF151" s="309"/>
      <c r="TQG151" s="309"/>
      <c r="TQH151" s="309"/>
      <c r="TQI151" s="309"/>
      <c r="TQJ151" s="309"/>
      <c r="TQK151" s="309"/>
      <c r="TQL151" s="309"/>
      <c r="TQM151" s="309"/>
      <c r="TQN151" s="309"/>
      <c r="TQO151" s="309"/>
      <c r="TQP151" s="309"/>
      <c r="TQQ151" s="309"/>
      <c r="TQR151" s="309"/>
      <c r="TQS151" s="309"/>
      <c r="TQT151" s="309"/>
      <c r="TQU151" s="309"/>
      <c r="TQV151" s="309"/>
      <c r="TQW151" s="309"/>
      <c r="TQX151" s="309"/>
      <c r="TQY151" s="309"/>
      <c r="TQZ151" s="309"/>
      <c r="TRA151" s="309"/>
      <c r="TRB151" s="309"/>
      <c r="TRC151" s="309"/>
      <c r="TRD151" s="309"/>
      <c r="TRE151" s="309"/>
      <c r="TRF151" s="309"/>
      <c r="TRG151" s="309"/>
      <c r="TRH151" s="309"/>
      <c r="TRI151" s="309"/>
      <c r="TRJ151" s="309"/>
      <c r="TRK151" s="309"/>
      <c r="TRL151" s="309"/>
      <c r="TRM151" s="309"/>
      <c r="TRN151" s="309"/>
      <c r="TRO151" s="309"/>
      <c r="TRP151" s="309"/>
      <c r="TRQ151" s="309"/>
      <c r="TRR151" s="309"/>
      <c r="TRS151" s="309"/>
      <c r="TRT151" s="309"/>
      <c r="TRU151" s="309"/>
      <c r="TRV151" s="309"/>
      <c r="TRW151" s="309"/>
      <c r="TRX151" s="309"/>
      <c r="TRY151" s="309"/>
      <c r="TRZ151" s="309"/>
      <c r="TSA151" s="309"/>
      <c r="TSB151" s="309"/>
      <c r="TSC151" s="309"/>
      <c r="TSD151" s="309"/>
      <c r="TSE151" s="309"/>
      <c r="TSF151" s="309"/>
      <c r="TSG151" s="309"/>
      <c r="TSH151" s="309"/>
      <c r="TSI151" s="309"/>
      <c r="TSJ151" s="309"/>
      <c r="TSK151" s="309"/>
      <c r="TSL151" s="309"/>
      <c r="TSM151" s="309"/>
      <c r="TSN151" s="309"/>
      <c r="TSO151" s="309"/>
      <c r="TSP151" s="309"/>
      <c r="TSQ151" s="309"/>
      <c r="TSR151" s="309"/>
      <c r="TSS151" s="309"/>
      <c r="TST151" s="309"/>
      <c r="TSU151" s="309"/>
      <c r="TSV151" s="309"/>
      <c r="TSW151" s="309"/>
      <c r="TSX151" s="309"/>
      <c r="TSY151" s="309"/>
      <c r="TSZ151" s="309"/>
      <c r="TTA151" s="309"/>
      <c r="TTB151" s="309"/>
      <c r="TTC151" s="309"/>
      <c r="TTD151" s="309"/>
      <c r="TTE151" s="309"/>
      <c r="TTF151" s="309"/>
      <c r="TTG151" s="309"/>
      <c r="TTH151" s="309"/>
      <c r="TTI151" s="309"/>
      <c r="TTJ151" s="309"/>
      <c r="TTK151" s="309"/>
      <c r="TTL151" s="309"/>
      <c r="TTM151" s="309"/>
      <c r="TTN151" s="309"/>
      <c r="TTO151" s="309"/>
      <c r="TTP151" s="309"/>
      <c r="TTQ151" s="309"/>
      <c r="TTR151" s="309"/>
      <c r="TTS151" s="309"/>
      <c r="TTT151" s="309"/>
      <c r="TTU151" s="309"/>
      <c r="TTV151" s="309"/>
      <c r="TTW151" s="309"/>
      <c r="TTX151" s="309"/>
      <c r="TTY151" s="309"/>
      <c r="TTZ151" s="309"/>
      <c r="TUA151" s="309"/>
      <c r="TUB151" s="309"/>
      <c r="TUC151" s="309"/>
      <c r="TUD151" s="309"/>
      <c r="TUE151" s="309"/>
      <c r="TUF151" s="309"/>
      <c r="TUG151" s="309"/>
      <c r="TUH151" s="309"/>
      <c r="TUI151" s="309"/>
      <c r="TUJ151" s="309"/>
      <c r="TUK151" s="309"/>
      <c r="TUL151" s="309"/>
      <c r="TUM151" s="309"/>
      <c r="TUN151" s="309"/>
      <c r="TUO151" s="309"/>
      <c r="TUP151" s="309"/>
      <c r="TUQ151" s="309"/>
      <c r="TUR151" s="309"/>
      <c r="TUS151" s="309"/>
      <c r="TUT151" s="309"/>
      <c r="TUU151" s="309"/>
      <c r="TUV151" s="309"/>
      <c r="TUW151" s="309"/>
      <c r="TUX151" s="309"/>
      <c r="TUY151" s="309"/>
      <c r="TUZ151" s="309"/>
      <c r="TVA151" s="309"/>
      <c r="TVB151" s="309"/>
      <c r="TVC151" s="309"/>
      <c r="TVD151" s="309"/>
      <c r="TVE151" s="309"/>
      <c r="TVF151" s="309"/>
      <c r="TVG151" s="309"/>
      <c r="TVH151" s="309"/>
      <c r="TVI151" s="309"/>
      <c r="TVJ151" s="309"/>
      <c r="TVK151" s="309"/>
      <c r="TVL151" s="309"/>
      <c r="TVM151" s="309"/>
      <c r="TVN151" s="309"/>
      <c r="TVO151" s="309"/>
      <c r="TVP151" s="309"/>
      <c r="TVQ151" s="309"/>
      <c r="TVR151" s="309"/>
      <c r="TVS151" s="309"/>
      <c r="TVT151" s="309"/>
      <c r="TVU151" s="309"/>
      <c r="TVV151" s="309"/>
      <c r="TVW151" s="309"/>
      <c r="TVX151" s="309"/>
      <c r="TVY151" s="309"/>
      <c r="TVZ151" s="309"/>
      <c r="TWA151" s="309"/>
      <c r="TWB151" s="309"/>
      <c r="TWC151" s="309"/>
      <c r="TWD151" s="309"/>
      <c r="TWE151" s="309"/>
      <c r="TWF151" s="309"/>
      <c r="TWG151" s="309"/>
      <c r="TWH151" s="309"/>
      <c r="TWI151" s="309"/>
      <c r="TWJ151" s="309"/>
      <c r="TWK151" s="309"/>
      <c r="TWL151" s="309"/>
      <c r="TWM151" s="309"/>
      <c r="TWN151" s="309"/>
      <c r="TWO151" s="309"/>
      <c r="TWP151" s="309"/>
      <c r="TWQ151" s="309"/>
      <c r="TWR151" s="309"/>
      <c r="TWS151" s="309"/>
      <c r="TWT151" s="309"/>
      <c r="TWU151" s="309"/>
      <c r="TWV151" s="309"/>
      <c r="TWW151" s="309"/>
      <c r="TWX151" s="309"/>
      <c r="TWY151" s="309"/>
      <c r="TWZ151" s="309"/>
      <c r="TXA151" s="309"/>
      <c r="TXB151" s="309"/>
      <c r="TXC151" s="309"/>
      <c r="TXD151" s="309"/>
      <c r="TXE151" s="309"/>
      <c r="TXF151" s="309"/>
      <c r="TXG151" s="309"/>
      <c r="TXH151" s="309"/>
      <c r="TXI151" s="309"/>
      <c r="TXJ151" s="309"/>
      <c r="TXK151" s="309"/>
      <c r="TXL151" s="309"/>
      <c r="TXM151" s="309"/>
      <c r="TXN151" s="309"/>
      <c r="TXO151" s="309"/>
      <c r="TXP151" s="309"/>
      <c r="TXQ151" s="309"/>
      <c r="TXR151" s="309"/>
      <c r="TXS151" s="309"/>
      <c r="TXT151" s="309"/>
      <c r="TXU151" s="309"/>
      <c r="TXV151" s="309"/>
      <c r="TXW151" s="309"/>
      <c r="TXX151" s="309"/>
      <c r="TXY151" s="309"/>
      <c r="TXZ151" s="309"/>
      <c r="TYA151" s="309"/>
      <c r="TYB151" s="309"/>
      <c r="TYC151" s="309"/>
      <c r="TYD151" s="309"/>
      <c r="TYE151" s="309"/>
      <c r="TYF151" s="309"/>
      <c r="TYG151" s="309"/>
      <c r="TYH151" s="309"/>
      <c r="TYI151" s="309"/>
      <c r="TYJ151" s="309"/>
      <c r="TYK151" s="309"/>
      <c r="TYL151" s="309"/>
      <c r="TYM151" s="309"/>
      <c r="TYN151" s="309"/>
      <c r="TYO151" s="309"/>
      <c r="TYP151" s="309"/>
      <c r="TYQ151" s="309"/>
      <c r="TYR151" s="309"/>
      <c r="TYS151" s="309"/>
      <c r="TYT151" s="309"/>
      <c r="TYU151" s="309"/>
      <c r="TYV151" s="309"/>
      <c r="TYW151" s="309"/>
      <c r="TYX151" s="309"/>
      <c r="TYY151" s="309"/>
      <c r="TYZ151" s="309"/>
      <c r="TZA151" s="309"/>
      <c r="TZB151" s="309"/>
      <c r="TZC151" s="309"/>
      <c r="TZD151" s="309"/>
      <c r="TZE151" s="309"/>
      <c r="TZF151" s="309"/>
      <c r="TZG151" s="309"/>
      <c r="TZH151" s="309"/>
      <c r="TZI151" s="309"/>
      <c r="TZJ151" s="309"/>
      <c r="TZK151" s="309"/>
      <c r="TZL151" s="309"/>
      <c r="TZM151" s="309"/>
      <c r="TZN151" s="309"/>
      <c r="TZO151" s="309"/>
      <c r="TZP151" s="309"/>
      <c r="TZQ151" s="309"/>
      <c r="TZR151" s="309"/>
      <c r="TZS151" s="309"/>
      <c r="TZT151" s="309"/>
      <c r="TZU151" s="309"/>
      <c r="TZV151" s="309"/>
      <c r="TZW151" s="309"/>
      <c r="TZX151" s="309"/>
      <c r="TZY151" s="309"/>
      <c r="TZZ151" s="309"/>
      <c r="UAA151" s="309"/>
      <c r="UAB151" s="309"/>
      <c r="UAC151" s="309"/>
      <c r="UAD151" s="309"/>
      <c r="UAE151" s="309"/>
      <c r="UAF151" s="309"/>
      <c r="UAG151" s="309"/>
      <c r="UAH151" s="309"/>
      <c r="UAI151" s="309"/>
      <c r="UAJ151" s="309"/>
      <c r="UAK151" s="309"/>
      <c r="UAL151" s="309"/>
      <c r="UAM151" s="309"/>
      <c r="UAN151" s="309"/>
      <c r="UAO151" s="309"/>
      <c r="UAP151" s="309"/>
      <c r="UAQ151" s="309"/>
      <c r="UAR151" s="309"/>
      <c r="UAS151" s="309"/>
      <c r="UAT151" s="309"/>
      <c r="UAU151" s="309"/>
      <c r="UAV151" s="309"/>
      <c r="UAW151" s="309"/>
      <c r="UAX151" s="309"/>
      <c r="UAY151" s="309"/>
      <c r="UAZ151" s="309"/>
      <c r="UBA151" s="309"/>
      <c r="UBB151" s="309"/>
      <c r="UBC151" s="309"/>
      <c r="UBD151" s="309"/>
      <c r="UBE151" s="309"/>
      <c r="UBF151" s="309"/>
      <c r="UBG151" s="309"/>
      <c r="UBH151" s="309"/>
      <c r="UBI151" s="309"/>
      <c r="UBJ151" s="309"/>
      <c r="UBK151" s="309"/>
      <c r="UBL151" s="309"/>
      <c r="UBM151" s="309"/>
      <c r="UBN151" s="309"/>
      <c r="UBO151" s="309"/>
      <c r="UBP151" s="309"/>
      <c r="UBQ151" s="309"/>
      <c r="UBR151" s="309"/>
      <c r="UBS151" s="309"/>
      <c r="UBT151" s="309"/>
      <c r="UBU151" s="309"/>
      <c r="UBV151" s="309"/>
      <c r="UBW151" s="309"/>
      <c r="UBX151" s="309"/>
      <c r="UBY151" s="309"/>
      <c r="UBZ151" s="309"/>
      <c r="UCA151" s="309"/>
      <c r="UCB151" s="309"/>
      <c r="UCC151" s="309"/>
      <c r="UCD151" s="309"/>
      <c r="UCE151" s="309"/>
      <c r="UCF151" s="309"/>
      <c r="UCG151" s="309"/>
      <c r="UCH151" s="309"/>
      <c r="UCI151" s="309"/>
      <c r="UCJ151" s="309"/>
      <c r="UCK151" s="309"/>
      <c r="UCL151" s="309"/>
      <c r="UCM151" s="309"/>
      <c r="UCN151" s="309"/>
      <c r="UCO151" s="309"/>
      <c r="UCP151" s="309"/>
      <c r="UCQ151" s="309"/>
      <c r="UCR151" s="309"/>
      <c r="UCS151" s="309"/>
      <c r="UCT151" s="309"/>
      <c r="UCU151" s="309"/>
      <c r="UCV151" s="309"/>
      <c r="UCW151" s="309"/>
      <c r="UCX151" s="309"/>
      <c r="UCY151" s="309"/>
      <c r="UCZ151" s="309"/>
      <c r="UDA151" s="309"/>
      <c r="UDB151" s="309"/>
      <c r="UDC151" s="309"/>
      <c r="UDD151" s="309"/>
      <c r="UDE151" s="309"/>
      <c r="UDF151" s="309"/>
      <c r="UDG151" s="309"/>
      <c r="UDH151" s="309"/>
      <c r="UDI151" s="309"/>
      <c r="UDJ151" s="309"/>
      <c r="UDK151" s="309"/>
      <c r="UDL151" s="309"/>
      <c r="UDM151" s="309"/>
      <c r="UDN151" s="309"/>
      <c r="UDO151" s="309"/>
      <c r="UDP151" s="309"/>
      <c r="UDQ151" s="309"/>
      <c r="UDR151" s="309"/>
      <c r="UDS151" s="309"/>
      <c r="UDT151" s="309"/>
      <c r="UDU151" s="309"/>
      <c r="UDV151" s="309"/>
      <c r="UDW151" s="309"/>
      <c r="UDX151" s="309"/>
      <c r="UDY151" s="309"/>
      <c r="UDZ151" s="309"/>
      <c r="UEA151" s="309"/>
      <c r="UEB151" s="309"/>
      <c r="UEC151" s="309"/>
      <c r="UED151" s="309"/>
      <c r="UEE151" s="309"/>
      <c r="UEF151" s="309"/>
      <c r="UEG151" s="309"/>
      <c r="UEH151" s="309"/>
      <c r="UEI151" s="309"/>
      <c r="UEJ151" s="309"/>
      <c r="UEK151" s="309"/>
      <c r="UEL151" s="309"/>
      <c r="UEM151" s="309"/>
      <c r="UEN151" s="309"/>
      <c r="UEO151" s="309"/>
      <c r="UEP151" s="309"/>
      <c r="UEQ151" s="309"/>
      <c r="UER151" s="309"/>
      <c r="UES151" s="309"/>
      <c r="UET151" s="309"/>
      <c r="UEU151" s="309"/>
      <c r="UEV151" s="309"/>
      <c r="UEW151" s="309"/>
      <c r="UEX151" s="309"/>
      <c r="UEY151" s="309"/>
      <c r="UEZ151" s="309"/>
      <c r="UFA151" s="309"/>
      <c r="UFB151" s="309"/>
      <c r="UFC151" s="309"/>
      <c r="UFD151" s="309"/>
      <c r="UFE151" s="309"/>
      <c r="UFF151" s="309"/>
      <c r="UFG151" s="309"/>
      <c r="UFH151" s="309"/>
      <c r="UFI151" s="309"/>
      <c r="UFJ151" s="309"/>
      <c r="UFK151" s="309"/>
      <c r="UFL151" s="309"/>
      <c r="UFM151" s="309"/>
      <c r="UFN151" s="309"/>
      <c r="UFO151" s="309"/>
      <c r="UFP151" s="309"/>
      <c r="UFQ151" s="309"/>
      <c r="UFR151" s="309"/>
      <c r="UFS151" s="309"/>
      <c r="UFT151" s="309"/>
      <c r="UFU151" s="309"/>
      <c r="UFV151" s="309"/>
      <c r="UFW151" s="309"/>
      <c r="UFX151" s="309"/>
      <c r="UFY151" s="309"/>
      <c r="UFZ151" s="309"/>
      <c r="UGA151" s="309"/>
      <c r="UGB151" s="309"/>
      <c r="UGC151" s="309"/>
      <c r="UGD151" s="309"/>
      <c r="UGE151" s="309"/>
      <c r="UGF151" s="309"/>
      <c r="UGG151" s="309"/>
      <c r="UGH151" s="309"/>
      <c r="UGI151" s="309"/>
      <c r="UGJ151" s="309"/>
      <c r="UGK151" s="309"/>
      <c r="UGL151" s="309"/>
      <c r="UGM151" s="309"/>
      <c r="UGN151" s="309"/>
      <c r="UGO151" s="309"/>
      <c r="UGP151" s="309"/>
      <c r="UGQ151" s="309"/>
      <c r="UGR151" s="309"/>
      <c r="UGS151" s="309"/>
      <c r="UGT151" s="309"/>
      <c r="UGU151" s="309"/>
      <c r="UGV151" s="309"/>
      <c r="UGW151" s="309"/>
      <c r="UGX151" s="309"/>
      <c r="UGY151" s="309"/>
      <c r="UGZ151" s="309"/>
      <c r="UHA151" s="309"/>
      <c r="UHB151" s="309"/>
      <c r="UHC151" s="309"/>
      <c r="UHD151" s="309"/>
      <c r="UHE151" s="309"/>
      <c r="UHF151" s="309"/>
      <c r="UHG151" s="309"/>
      <c r="UHH151" s="309"/>
      <c r="UHI151" s="309"/>
      <c r="UHJ151" s="309"/>
      <c r="UHK151" s="309"/>
      <c r="UHL151" s="309"/>
      <c r="UHM151" s="309"/>
      <c r="UHN151" s="309"/>
      <c r="UHO151" s="309"/>
      <c r="UHP151" s="309"/>
      <c r="UHQ151" s="309"/>
      <c r="UHR151" s="309"/>
      <c r="UHS151" s="309"/>
      <c r="UHT151" s="309"/>
      <c r="UHU151" s="309"/>
      <c r="UHV151" s="309"/>
      <c r="UHW151" s="309"/>
      <c r="UHX151" s="309"/>
      <c r="UHY151" s="309"/>
      <c r="UHZ151" s="309"/>
      <c r="UIA151" s="309"/>
      <c r="UIB151" s="309"/>
      <c r="UIC151" s="309"/>
      <c r="UID151" s="309"/>
      <c r="UIE151" s="309"/>
      <c r="UIF151" s="309"/>
      <c r="UIG151" s="309"/>
      <c r="UIH151" s="309"/>
      <c r="UII151" s="309"/>
      <c r="UIJ151" s="309"/>
      <c r="UIK151" s="309"/>
      <c r="UIL151" s="309"/>
      <c r="UIM151" s="309"/>
      <c r="UIN151" s="309"/>
      <c r="UIO151" s="309"/>
      <c r="UIP151" s="309"/>
      <c r="UIQ151" s="309"/>
      <c r="UIR151" s="309"/>
      <c r="UIS151" s="309"/>
      <c r="UIT151" s="309"/>
      <c r="UIU151" s="309"/>
      <c r="UIV151" s="309"/>
      <c r="UIW151" s="309"/>
      <c r="UIX151" s="309"/>
      <c r="UIY151" s="309"/>
      <c r="UIZ151" s="309"/>
      <c r="UJA151" s="309"/>
      <c r="UJB151" s="309"/>
      <c r="UJC151" s="309"/>
      <c r="UJD151" s="309"/>
      <c r="UJE151" s="309"/>
      <c r="UJF151" s="309"/>
      <c r="UJG151" s="309"/>
      <c r="UJH151" s="309"/>
      <c r="UJI151" s="309"/>
      <c r="UJJ151" s="309"/>
      <c r="UJK151" s="309"/>
      <c r="UJL151" s="309"/>
      <c r="UJM151" s="309"/>
      <c r="UJN151" s="309"/>
      <c r="UJO151" s="309"/>
      <c r="UJP151" s="309"/>
      <c r="UJQ151" s="309"/>
      <c r="UJR151" s="309"/>
      <c r="UJS151" s="309"/>
      <c r="UJT151" s="309"/>
      <c r="UJU151" s="309"/>
      <c r="UJV151" s="309"/>
      <c r="UJW151" s="309"/>
      <c r="UJX151" s="309"/>
      <c r="UJY151" s="309"/>
      <c r="UJZ151" s="309"/>
      <c r="UKA151" s="309"/>
      <c r="UKB151" s="309"/>
      <c r="UKC151" s="309"/>
      <c r="UKD151" s="309"/>
      <c r="UKE151" s="309"/>
      <c r="UKF151" s="309"/>
      <c r="UKG151" s="309"/>
      <c r="UKH151" s="309"/>
      <c r="UKI151" s="309"/>
      <c r="UKJ151" s="309"/>
      <c r="UKK151" s="309"/>
      <c r="UKL151" s="309"/>
      <c r="UKM151" s="309"/>
      <c r="UKN151" s="309"/>
      <c r="UKO151" s="309"/>
      <c r="UKP151" s="309"/>
      <c r="UKQ151" s="309"/>
      <c r="UKR151" s="309"/>
      <c r="UKS151" s="309"/>
      <c r="UKT151" s="309"/>
      <c r="UKU151" s="309"/>
      <c r="UKV151" s="309"/>
      <c r="UKW151" s="309"/>
      <c r="UKX151" s="309"/>
      <c r="UKY151" s="309"/>
      <c r="UKZ151" s="309"/>
      <c r="ULA151" s="309"/>
      <c r="ULB151" s="309"/>
      <c r="ULC151" s="309"/>
      <c r="ULD151" s="309"/>
      <c r="ULE151" s="309"/>
      <c r="ULF151" s="309"/>
      <c r="ULG151" s="309"/>
      <c r="ULH151" s="309"/>
      <c r="ULI151" s="309"/>
      <c r="ULJ151" s="309"/>
      <c r="ULK151" s="309"/>
      <c r="ULL151" s="309"/>
      <c r="ULM151" s="309"/>
      <c r="ULN151" s="309"/>
      <c r="ULO151" s="309"/>
      <c r="ULP151" s="309"/>
      <c r="ULQ151" s="309"/>
      <c r="ULR151" s="309"/>
      <c r="ULS151" s="309"/>
      <c r="ULT151" s="309"/>
      <c r="ULU151" s="309"/>
      <c r="ULV151" s="309"/>
      <c r="ULW151" s="309"/>
      <c r="ULX151" s="309"/>
      <c r="ULY151" s="309"/>
      <c r="ULZ151" s="309"/>
      <c r="UMA151" s="309"/>
      <c r="UMB151" s="309"/>
      <c r="UMC151" s="309"/>
      <c r="UMD151" s="309"/>
      <c r="UME151" s="309"/>
      <c r="UMF151" s="309"/>
      <c r="UMG151" s="309"/>
      <c r="UMH151" s="309"/>
      <c r="UMI151" s="309"/>
      <c r="UMJ151" s="309"/>
      <c r="UMK151" s="309"/>
      <c r="UML151" s="309"/>
      <c r="UMM151" s="309"/>
      <c r="UMN151" s="309"/>
      <c r="UMO151" s="309"/>
      <c r="UMP151" s="309"/>
      <c r="UMQ151" s="309"/>
      <c r="UMR151" s="309"/>
      <c r="UMS151" s="309"/>
      <c r="UMT151" s="309"/>
      <c r="UMU151" s="309"/>
      <c r="UMV151" s="309"/>
      <c r="UMW151" s="309"/>
      <c r="UMX151" s="309"/>
      <c r="UMY151" s="309"/>
      <c r="UMZ151" s="309"/>
      <c r="UNA151" s="309"/>
      <c r="UNB151" s="309"/>
      <c r="UNC151" s="309"/>
      <c r="UND151" s="309"/>
      <c r="UNE151" s="309"/>
      <c r="UNF151" s="309"/>
      <c r="UNG151" s="309"/>
      <c r="UNH151" s="309"/>
      <c r="UNI151" s="309"/>
      <c r="UNJ151" s="309"/>
      <c r="UNK151" s="309"/>
      <c r="UNL151" s="309"/>
      <c r="UNM151" s="309"/>
      <c r="UNN151" s="309"/>
      <c r="UNO151" s="309"/>
      <c r="UNP151" s="309"/>
      <c r="UNQ151" s="309"/>
      <c r="UNR151" s="309"/>
      <c r="UNS151" s="309"/>
      <c r="UNT151" s="309"/>
      <c r="UNU151" s="309"/>
      <c r="UNV151" s="309"/>
      <c r="UNW151" s="309"/>
      <c r="UNX151" s="309"/>
      <c r="UNY151" s="309"/>
      <c r="UNZ151" s="309"/>
      <c r="UOA151" s="309"/>
      <c r="UOB151" s="309"/>
      <c r="UOC151" s="309"/>
      <c r="UOD151" s="309"/>
      <c r="UOE151" s="309"/>
      <c r="UOF151" s="309"/>
      <c r="UOG151" s="309"/>
      <c r="UOH151" s="309"/>
      <c r="UOI151" s="309"/>
      <c r="UOJ151" s="309"/>
      <c r="UOK151" s="309"/>
      <c r="UOL151" s="309"/>
      <c r="UOM151" s="309"/>
      <c r="UON151" s="309"/>
      <c r="UOO151" s="309"/>
      <c r="UOP151" s="309"/>
      <c r="UOQ151" s="309"/>
      <c r="UOR151" s="309"/>
      <c r="UOS151" s="309"/>
      <c r="UOT151" s="309"/>
      <c r="UOU151" s="309"/>
      <c r="UOV151" s="309"/>
      <c r="UOW151" s="309"/>
      <c r="UOX151" s="309"/>
      <c r="UOY151" s="309"/>
      <c r="UOZ151" s="309"/>
      <c r="UPA151" s="309"/>
      <c r="UPB151" s="309"/>
      <c r="UPC151" s="309"/>
      <c r="UPD151" s="309"/>
      <c r="UPE151" s="309"/>
      <c r="UPF151" s="309"/>
      <c r="UPG151" s="309"/>
      <c r="UPH151" s="309"/>
      <c r="UPI151" s="309"/>
      <c r="UPJ151" s="309"/>
      <c r="UPK151" s="309"/>
      <c r="UPL151" s="309"/>
      <c r="UPM151" s="309"/>
      <c r="UPN151" s="309"/>
      <c r="UPO151" s="309"/>
      <c r="UPP151" s="309"/>
      <c r="UPQ151" s="309"/>
      <c r="UPR151" s="309"/>
      <c r="UPS151" s="309"/>
      <c r="UPT151" s="309"/>
      <c r="UPU151" s="309"/>
      <c r="UPV151" s="309"/>
      <c r="UPW151" s="309"/>
      <c r="UPX151" s="309"/>
      <c r="UPY151" s="309"/>
      <c r="UPZ151" s="309"/>
      <c r="UQA151" s="309"/>
      <c r="UQB151" s="309"/>
      <c r="UQC151" s="309"/>
      <c r="UQD151" s="309"/>
      <c r="UQE151" s="309"/>
      <c r="UQF151" s="309"/>
      <c r="UQG151" s="309"/>
      <c r="UQH151" s="309"/>
      <c r="UQI151" s="309"/>
      <c r="UQJ151" s="309"/>
      <c r="UQK151" s="309"/>
      <c r="UQL151" s="309"/>
      <c r="UQM151" s="309"/>
      <c r="UQN151" s="309"/>
      <c r="UQO151" s="309"/>
      <c r="UQP151" s="309"/>
      <c r="UQQ151" s="309"/>
      <c r="UQR151" s="309"/>
      <c r="UQS151" s="309"/>
      <c r="UQT151" s="309"/>
      <c r="UQU151" s="309"/>
      <c r="UQV151" s="309"/>
      <c r="UQW151" s="309"/>
      <c r="UQX151" s="309"/>
      <c r="UQY151" s="309"/>
      <c r="UQZ151" s="309"/>
      <c r="URA151" s="309"/>
      <c r="URB151" s="309"/>
      <c r="URC151" s="309"/>
      <c r="URD151" s="309"/>
      <c r="URE151" s="309"/>
      <c r="URF151" s="309"/>
      <c r="URG151" s="309"/>
      <c r="URH151" s="309"/>
      <c r="URI151" s="309"/>
      <c r="URJ151" s="309"/>
      <c r="URK151" s="309"/>
      <c r="URL151" s="309"/>
      <c r="URM151" s="309"/>
      <c r="URN151" s="309"/>
      <c r="URO151" s="309"/>
      <c r="URP151" s="309"/>
      <c r="URQ151" s="309"/>
      <c r="URR151" s="309"/>
      <c r="URS151" s="309"/>
      <c r="URT151" s="309"/>
      <c r="URU151" s="309"/>
      <c r="URV151" s="309"/>
      <c r="URW151" s="309"/>
      <c r="URX151" s="309"/>
      <c r="URY151" s="309"/>
      <c r="URZ151" s="309"/>
      <c r="USA151" s="309"/>
      <c r="USB151" s="309"/>
      <c r="USC151" s="309"/>
      <c r="USD151" s="309"/>
      <c r="USE151" s="309"/>
      <c r="USF151" s="309"/>
      <c r="USG151" s="309"/>
      <c r="USH151" s="309"/>
      <c r="USI151" s="309"/>
      <c r="USJ151" s="309"/>
      <c r="USK151" s="309"/>
      <c r="USL151" s="309"/>
      <c r="USM151" s="309"/>
      <c r="USN151" s="309"/>
      <c r="USO151" s="309"/>
      <c r="USP151" s="309"/>
      <c r="USQ151" s="309"/>
      <c r="USR151" s="309"/>
      <c r="USS151" s="309"/>
      <c r="UST151" s="309"/>
      <c r="USU151" s="309"/>
      <c r="USV151" s="309"/>
      <c r="USW151" s="309"/>
      <c r="USX151" s="309"/>
      <c r="USY151" s="309"/>
      <c r="USZ151" s="309"/>
      <c r="UTA151" s="309"/>
      <c r="UTB151" s="309"/>
      <c r="UTC151" s="309"/>
      <c r="UTD151" s="309"/>
      <c r="UTE151" s="309"/>
      <c r="UTF151" s="309"/>
      <c r="UTG151" s="309"/>
      <c r="UTH151" s="309"/>
      <c r="UTI151" s="309"/>
      <c r="UTJ151" s="309"/>
      <c r="UTK151" s="309"/>
      <c r="UTL151" s="309"/>
      <c r="UTM151" s="309"/>
      <c r="UTN151" s="309"/>
      <c r="UTO151" s="309"/>
      <c r="UTP151" s="309"/>
      <c r="UTQ151" s="309"/>
      <c r="UTR151" s="309"/>
      <c r="UTS151" s="309"/>
      <c r="UTT151" s="309"/>
      <c r="UTU151" s="309"/>
      <c r="UTV151" s="309"/>
      <c r="UTW151" s="309"/>
      <c r="UTX151" s="309"/>
      <c r="UTY151" s="309"/>
      <c r="UTZ151" s="309"/>
      <c r="UUA151" s="309"/>
      <c r="UUB151" s="309"/>
      <c r="UUC151" s="309"/>
      <c r="UUD151" s="309"/>
      <c r="UUE151" s="309"/>
      <c r="UUF151" s="309"/>
      <c r="UUG151" s="309"/>
      <c r="UUH151" s="309"/>
      <c r="UUI151" s="309"/>
      <c r="UUJ151" s="309"/>
      <c r="UUK151" s="309"/>
      <c r="UUL151" s="309"/>
      <c r="UUM151" s="309"/>
      <c r="UUN151" s="309"/>
      <c r="UUO151" s="309"/>
      <c r="UUP151" s="309"/>
      <c r="UUQ151" s="309"/>
      <c r="UUR151" s="309"/>
      <c r="UUS151" s="309"/>
      <c r="UUT151" s="309"/>
      <c r="UUU151" s="309"/>
      <c r="UUV151" s="309"/>
      <c r="UUW151" s="309"/>
      <c r="UUX151" s="309"/>
      <c r="UUY151" s="309"/>
      <c r="UUZ151" s="309"/>
      <c r="UVA151" s="309"/>
      <c r="UVB151" s="309"/>
      <c r="UVC151" s="309"/>
      <c r="UVD151" s="309"/>
      <c r="UVE151" s="309"/>
      <c r="UVF151" s="309"/>
      <c r="UVG151" s="309"/>
      <c r="UVH151" s="309"/>
      <c r="UVI151" s="309"/>
      <c r="UVJ151" s="309"/>
      <c r="UVK151" s="309"/>
      <c r="UVL151" s="309"/>
      <c r="UVM151" s="309"/>
      <c r="UVN151" s="309"/>
      <c r="UVO151" s="309"/>
      <c r="UVP151" s="309"/>
      <c r="UVQ151" s="309"/>
      <c r="UVR151" s="309"/>
      <c r="UVS151" s="309"/>
      <c r="UVT151" s="309"/>
      <c r="UVU151" s="309"/>
      <c r="UVV151" s="309"/>
      <c r="UVW151" s="309"/>
      <c r="UVX151" s="309"/>
      <c r="UVY151" s="309"/>
      <c r="UVZ151" s="309"/>
      <c r="UWA151" s="309"/>
      <c r="UWB151" s="309"/>
      <c r="UWC151" s="309"/>
      <c r="UWD151" s="309"/>
      <c r="UWE151" s="309"/>
      <c r="UWF151" s="309"/>
      <c r="UWG151" s="309"/>
      <c r="UWH151" s="309"/>
      <c r="UWI151" s="309"/>
      <c r="UWJ151" s="309"/>
      <c r="UWK151" s="309"/>
      <c r="UWL151" s="309"/>
      <c r="UWM151" s="309"/>
      <c r="UWN151" s="309"/>
      <c r="UWO151" s="309"/>
      <c r="UWP151" s="309"/>
      <c r="UWQ151" s="309"/>
      <c r="UWR151" s="309"/>
      <c r="UWS151" s="309"/>
      <c r="UWT151" s="309"/>
      <c r="UWU151" s="309"/>
      <c r="UWV151" s="309"/>
      <c r="UWW151" s="309"/>
      <c r="UWX151" s="309"/>
      <c r="UWY151" s="309"/>
      <c r="UWZ151" s="309"/>
      <c r="UXA151" s="309"/>
      <c r="UXB151" s="309"/>
      <c r="UXC151" s="309"/>
      <c r="UXD151" s="309"/>
      <c r="UXE151" s="309"/>
      <c r="UXF151" s="309"/>
      <c r="UXG151" s="309"/>
      <c r="UXH151" s="309"/>
      <c r="UXI151" s="309"/>
      <c r="UXJ151" s="309"/>
      <c r="UXK151" s="309"/>
      <c r="UXL151" s="309"/>
      <c r="UXM151" s="309"/>
      <c r="UXN151" s="309"/>
      <c r="UXO151" s="309"/>
      <c r="UXP151" s="309"/>
      <c r="UXQ151" s="309"/>
      <c r="UXR151" s="309"/>
      <c r="UXS151" s="309"/>
      <c r="UXT151" s="309"/>
      <c r="UXU151" s="309"/>
      <c r="UXV151" s="309"/>
      <c r="UXW151" s="309"/>
      <c r="UXX151" s="309"/>
      <c r="UXY151" s="309"/>
      <c r="UXZ151" s="309"/>
      <c r="UYA151" s="309"/>
      <c r="UYB151" s="309"/>
      <c r="UYC151" s="309"/>
      <c r="UYD151" s="309"/>
      <c r="UYE151" s="309"/>
      <c r="UYF151" s="309"/>
      <c r="UYG151" s="309"/>
      <c r="UYH151" s="309"/>
      <c r="UYI151" s="309"/>
      <c r="UYJ151" s="309"/>
      <c r="UYK151" s="309"/>
      <c r="UYL151" s="309"/>
      <c r="UYM151" s="309"/>
      <c r="UYN151" s="309"/>
      <c r="UYO151" s="309"/>
      <c r="UYP151" s="309"/>
      <c r="UYQ151" s="309"/>
      <c r="UYR151" s="309"/>
      <c r="UYS151" s="309"/>
      <c r="UYT151" s="309"/>
      <c r="UYU151" s="309"/>
      <c r="UYV151" s="309"/>
      <c r="UYW151" s="309"/>
      <c r="UYX151" s="309"/>
      <c r="UYY151" s="309"/>
      <c r="UYZ151" s="309"/>
      <c r="UZA151" s="309"/>
      <c r="UZB151" s="309"/>
      <c r="UZC151" s="309"/>
      <c r="UZD151" s="309"/>
      <c r="UZE151" s="309"/>
      <c r="UZF151" s="309"/>
      <c r="UZG151" s="309"/>
      <c r="UZH151" s="309"/>
      <c r="UZI151" s="309"/>
      <c r="UZJ151" s="309"/>
      <c r="UZK151" s="309"/>
      <c r="UZL151" s="309"/>
      <c r="UZM151" s="309"/>
      <c r="UZN151" s="309"/>
      <c r="UZO151" s="309"/>
      <c r="UZP151" s="309"/>
      <c r="UZQ151" s="309"/>
      <c r="UZR151" s="309"/>
      <c r="UZS151" s="309"/>
      <c r="UZT151" s="309"/>
      <c r="UZU151" s="309"/>
      <c r="UZV151" s="309"/>
      <c r="UZW151" s="309"/>
      <c r="UZX151" s="309"/>
      <c r="UZY151" s="309"/>
      <c r="UZZ151" s="309"/>
      <c r="VAA151" s="309"/>
      <c r="VAB151" s="309"/>
      <c r="VAC151" s="309"/>
      <c r="VAD151" s="309"/>
      <c r="VAE151" s="309"/>
      <c r="VAF151" s="309"/>
      <c r="VAG151" s="309"/>
      <c r="VAH151" s="309"/>
      <c r="VAI151" s="309"/>
      <c r="VAJ151" s="309"/>
      <c r="VAK151" s="309"/>
      <c r="VAL151" s="309"/>
      <c r="VAM151" s="309"/>
      <c r="VAN151" s="309"/>
      <c r="VAO151" s="309"/>
      <c r="VAP151" s="309"/>
      <c r="VAQ151" s="309"/>
      <c r="VAR151" s="309"/>
      <c r="VAS151" s="309"/>
      <c r="VAT151" s="309"/>
      <c r="VAU151" s="309"/>
      <c r="VAV151" s="309"/>
      <c r="VAW151" s="309"/>
      <c r="VAX151" s="309"/>
      <c r="VAY151" s="309"/>
      <c r="VAZ151" s="309"/>
      <c r="VBA151" s="309"/>
      <c r="VBB151" s="309"/>
      <c r="VBC151" s="309"/>
      <c r="VBD151" s="309"/>
      <c r="VBE151" s="309"/>
      <c r="VBF151" s="309"/>
      <c r="VBG151" s="309"/>
      <c r="VBH151" s="309"/>
      <c r="VBI151" s="309"/>
      <c r="VBJ151" s="309"/>
      <c r="VBK151" s="309"/>
      <c r="VBL151" s="309"/>
      <c r="VBM151" s="309"/>
      <c r="VBN151" s="309"/>
      <c r="VBO151" s="309"/>
      <c r="VBP151" s="309"/>
      <c r="VBQ151" s="309"/>
      <c r="VBR151" s="309"/>
      <c r="VBS151" s="309"/>
      <c r="VBT151" s="309"/>
      <c r="VBU151" s="309"/>
      <c r="VBV151" s="309"/>
      <c r="VBW151" s="309"/>
      <c r="VBX151" s="309"/>
      <c r="VBY151" s="309"/>
      <c r="VBZ151" s="309"/>
      <c r="VCA151" s="309"/>
      <c r="VCB151" s="309"/>
      <c r="VCC151" s="309"/>
      <c r="VCD151" s="309"/>
      <c r="VCE151" s="309"/>
      <c r="VCF151" s="309"/>
      <c r="VCG151" s="309"/>
      <c r="VCH151" s="309"/>
      <c r="VCI151" s="309"/>
      <c r="VCJ151" s="309"/>
      <c r="VCK151" s="309"/>
      <c r="VCL151" s="309"/>
      <c r="VCM151" s="309"/>
      <c r="VCN151" s="309"/>
      <c r="VCO151" s="309"/>
      <c r="VCP151" s="309"/>
      <c r="VCQ151" s="309"/>
      <c r="VCR151" s="309"/>
      <c r="VCS151" s="309"/>
      <c r="VCT151" s="309"/>
      <c r="VCU151" s="309"/>
      <c r="VCV151" s="309"/>
      <c r="VCW151" s="309"/>
      <c r="VCX151" s="309"/>
      <c r="VCY151" s="309"/>
      <c r="VCZ151" s="309"/>
      <c r="VDA151" s="309"/>
      <c r="VDB151" s="309"/>
      <c r="VDC151" s="309"/>
      <c r="VDD151" s="309"/>
      <c r="VDE151" s="309"/>
      <c r="VDF151" s="309"/>
      <c r="VDG151" s="309"/>
      <c r="VDH151" s="309"/>
      <c r="VDI151" s="309"/>
      <c r="VDJ151" s="309"/>
      <c r="VDK151" s="309"/>
      <c r="VDL151" s="309"/>
      <c r="VDM151" s="309"/>
      <c r="VDN151" s="309"/>
      <c r="VDO151" s="309"/>
      <c r="VDP151" s="309"/>
      <c r="VDQ151" s="309"/>
      <c r="VDR151" s="309"/>
      <c r="VDS151" s="309"/>
      <c r="VDT151" s="309"/>
      <c r="VDU151" s="309"/>
      <c r="VDV151" s="309"/>
      <c r="VDW151" s="309"/>
      <c r="VDX151" s="309"/>
      <c r="VDY151" s="309"/>
      <c r="VDZ151" s="309"/>
      <c r="VEA151" s="309"/>
      <c r="VEB151" s="309"/>
      <c r="VEC151" s="309"/>
      <c r="VED151" s="309"/>
      <c r="VEE151" s="309"/>
      <c r="VEF151" s="309"/>
      <c r="VEG151" s="309"/>
      <c r="VEH151" s="309"/>
      <c r="VEI151" s="309"/>
      <c r="VEJ151" s="309"/>
      <c r="VEK151" s="309"/>
      <c r="VEL151" s="309"/>
      <c r="VEM151" s="309"/>
      <c r="VEN151" s="309"/>
      <c r="VEO151" s="309"/>
      <c r="VEP151" s="309"/>
      <c r="VEQ151" s="309"/>
      <c r="VER151" s="309"/>
      <c r="VES151" s="309"/>
      <c r="VET151" s="309"/>
      <c r="VEU151" s="309"/>
      <c r="VEV151" s="309"/>
      <c r="VEW151" s="309"/>
      <c r="VEX151" s="309"/>
      <c r="VEY151" s="309"/>
      <c r="VEZ151" s="309"/>
      <c r="VFA151" s="309"/>
      <c r="VFB151" s="309"/>
      <c r="VFC151" s="309"/>
      <c r="VFD151" s="309"/>
      <c r="VFE151" s="309"/>
      <c r="VFF151" s="309"/>
      <c r="VFG151" s="309"/>
      <c r="VFH151" s="309"/>
      <c r="VFI151" s="309"/>
      <c r="VFJ151" s="309"/>
      <c r="VFK151" s="309"/>
      <c r="VFL151" s="309"/>
      <c r="VFM151" s="309"/>
      <c r="VFN151" s="309"/>
      <c r="VFO151" s="309"/>
      <c r="VFP151" s="309"/>
      <c r="VFQ151" s="309"/>
      <c r="VFR151" s="309"/>
      <c r="VFS151" s="309"/>
      <c r="VFT151" s="309"/>
      <c r="VFU151" s="309"/>
      <c r="VFV151" s="309"/>
      <c r="VFW151" s="309"/>
      <c r="VFX151" s="309"/>
      <c r="VFY151" s="309"/>
      <c r="VFZ151" s="309"/>
      <c r="VGA151" s="309"/>
      <c r="VGB151" s="309"/>
      <c r="VGC151" s="309"/>
      <c r="VGD151" s="309"/>
      <c r="VGE151" s="309"/>
      <c r="VGF151" s="309"/>
      <c r="VGG151" s="309"/>
      <c r="VGH151" s="309"/>
      <c r="VGI151" s="309"/>
      <c r="VGJ151" s="309"/>
      <c r="VGK151" s="309"/>
      <c r="VGL151" s="309"/>
      <c r="VGM151" s="309"/>
      <c r="VGN151" s="309"/>
      <c r="VGO151" s="309"/>
      <c r="VGP151" s="309"/>
      <c r="VGQ151" s="309"/>
      <c r="VGR151" s="309"/>
      <c r="VGS151" s="309"/>
      <c r="VGT151" s="309"/>
      <c r="VGU151" s="309"/>
      <c r="VGV151" s="309"/>
      <c r="VGW151" s="309"/>
      <c r="VGX151" s="309"/>
      <c r="VGY151" s="309"/>
      <c r="VGZ151" s="309"/>
      <c r="VHA151" s="309"/>
      <c r="VHB151" s="309"/>
      <c r="VHC151" s="309"/>
      <c r="VHD151" s="309"/>
      <c r="VHE151" s="309"/>
      <c r="VHF151" s="309"/>
      <c r="VHG151" s="309"/>
      <c r="VHH151" s="309"/>
      <c r="VHI151" s="309"/>
      <c r="VHJ151" s="309"/>
      <c r="VHK151" s="309"/>
      <c r="VHL151" s="309"/>
      <c r="VHM151" s="309"/>
      <c r="VHN151" s="309"/>
      <c r="VHO151" s="309"/>
      <c r="VHP151" s="309"/>
      <c r="VHQ151" s="309"/>
      <c r="VHR151" s="309"/>
      <c r="VHS151" s="309"/>
      <c r="VHT151" s="309"/>
      <c r="VHU151" s="309"/>
      <c r="VHV151" s="309"/>
      <c r="VHW151" s="309"/>
      <c r="VHX151" s="309"/>
      <c r="VHY151" s="309"/>
      <c r="VHZ151" s="309"/>
      <c r="VIA151" s="309"/>
      <c r="VIB151" s="309"/>
      <c r="VIC151" s="309"/>
      <c r="VID151" s="309"/>
      <c r="VIE151" s="309"/>
      <c r="VIF151" s="309"/>
      <c r="VIG151" s="309"/>
      <c r="VIH151" s="309"/>
      <c r="VII151" s="309"/>
      <c r="VIJ151" s="309"/>
      <c r="VIK151" s="309"/>
      <c r="VIL151" s="309"/>
      <c r="VIM151" s="309"/>
      <c r="VIN151" s="309"/>
      <c r="VIO151" s="309"/>
      <c r="VIP151" s="309"/>
      <c r="VIQ151" s="309"/>
      <c r="VIR151" s="309"/>
      <c r="VIS151" s="309"/>
      <c r="VIT151" s="309"/>
      <c r="VIU151" s="309"/>
      <c r="VIV151" s="309"/>
      <c r="VIW151" s="309"/>
      <c r="VIX151" s="309"/>
      <c r="VIY151" s="309"/>
      <c r="VIZ151" s="309"/>
      <c r="VJA151" s="309"/>
      <c r="VJB151" s="309"/>
      <c r="VJC151" s="309"/>
      <c r="VJD151" s="309"/>
      <c r="VJE151" s="309"/>
      <c r="VJF151" s="309"/>
      <c r="VJG151" s="309"/>
      <c r="VJH151" s="309"/>
      <c r="VJI151" s="309"/>
      <c r="VJJ151" s="309"/>
      <c r="VJK151" s="309"/>
      <c r="VJL151" s="309"/>
      <c r="VJM151" s="309"/>
      <c r="VJN151" s="309"/>
      <c r="VJO151" s="309"/>
      <c r="VJP151" s="309"/>
      <c r="VJQ151" s="309"/>
      <c r="VJR151" s="309"/>
      <c r="VJS151" s="309"/>
      <c r="VJT151" s="309"/>
      <c r="VJU151" s="309"/>
      <c r="VJV151" s="309"/>
      <c r="VJW151" s="309"/>
      <c r="VJX151" s="309"/>
      <c r="VJY151" s="309"/>
      <c r="VJZ151" s="309"/>
      <c r="VKA151" s="309"/>
      <c r="VKB151" s="309"/>
      <c r="VKC151" s="309"/>
      <c r="VKD151" s="309"/>
      <c r="VKE151" s="309"/>
      <c r="VKF151" s="309"/>
      <c r="VKG151" s="309"/>
      <c r="VKH151" s="309"/>
      <c r="VKI151" s="309"/>
      <c r="VKJ151" s="309"/>
      <c r="VKK151" s="309"/>
      <c r="VKL151" s="309"/>
      <c r="VKM151" s="309"/>
      <c r="VKN151" s="309"/>
      <c r="VKO151" s="309"/>
      <c r="VKP151" s="309"/>
      <c r="VKQ151" s="309"/>
      <c r="VKR151" s="309"/>
      <c r="VKS151" s="309"/>
      <c r="VKT151" s="309"/>
      <c r="VKU151" s="309"/>
      <c r="VKV151" s="309"/>
      <c r="VKW151" s="309"/>
      <c r="VKX151" s="309"/>
      <c r="VKY151" s="309"/>
      <c r="VKZ151" s="309"/>
      <c r="VLA151" s="309"/>
      <c r="VLB151" s="309"/>
      <c r="VLC151" s="309"/>
      <c r="VLD151" s="309"/>
      <c r="VLE151" s="309"/>
      <c r="VLF151" s="309"/>
      <c r="VLG151" s="309"/>
      <c r="VLH151" s="309"/>
      <c r="VLI151" s="309"/>
      <c r="VLJ151" s="309"/>
      <c r="VLK151" s="309"/>
      <c r="VLL151" s="309"/>
      <c r="VLM151" s="309"/>
      <c r="VLN151" s="309"/>
      <c r="VLO151" s="309"/>
      <c r="VLP151" s="309"/>
      <c r="VLQ151" s="309"/>
      <c r="VLR151" s="309"/>
      <c r="VLS151" s="309"/>
      <c r="VLT151" s="309"/>
      <c r="VLU151" s="309"/>
      <c r="VLV151" s="309"/>
      <c r="VLW151" s="309"/>
      <c r="VLX151" s="309"/>
      <c r="VLY151" s="309"/>
      <c r="VLZ151" s="309"/>
      <c r="VMA151" s="309"/>
      <c r="VMB151" s="309"/>
      <c r="VMC151" s="309"/>
      <c r="VMD151" s="309"/>
      <c r="VME151" s="309"/>
      <c r="VMF151" s="309"/>
      <c r="VMG151" s="309"/>
      <c r="VMH151" s="309"/>
      <c r="VMI151" s="309"/>
      <c r="VMJ151" s="309"/>
      <c r="VMK151" s="309"/>
      <c r="VML151" s="309"/>
      <c r="VMM151" s="309"/>
      <c r="VMN151" s="309"/>
      <c r="VMO151" s="309"/>
      <c r="VMP151" s="309"/>
      <c r="VMQ151" s="309"/>
      <c r="VMR151" s="309"/>
      <c r="VMS151" s="309"/>
      <c r="VMT151" s="309"/>
      <c r="VMU151" s="309"/>
      <c r="VMV151" s="309"/>
      <c r="VMW151" s="309"/>
      <c r="VMX151" s="309"/>
      <c r="VMY151" s="309"/>
      <c r="VMZ151" s="309"/>
      <c r="VNA151" s="309"/>
      <c r="VNB151" s="309"/>
      <c r="VNC151" s="309"/>
      <c r="VND151" s="309"/>
      <c r="VNE151" s="309"/>
      <c r="VNF151" s="309"/>
      <c r="VNG151" s="309"/>
      <c r="VNH151" s="309"/>
      <c r="VNI151" s="309"/>
      <c r="VNJ151" s="309"/>
      <c r="VNK151" s="309"/>
      <c r="VNL151" s="309"/>
      <c r="VNM151" s="309"/>
      <c r="VNN151" s="309"/>
      <c r="VNO151" s="309"/>
      <c r="VNP151" s="309"/>
      <c r="VNQ151" s="309"/>
      <c r="VNR151" s="309"/>
      <c r="VNS151" s="309"/>
      <c r="VNT151" s="309"/>
      <c r="VNU151" s="309"/>
      <c r="VNV151" s="309"/>
      <c r="VNW151" s="309"/>
      <c r="VNX151" s="309"/>
      <c r="VNY151" s="309"/>
      <c r="VNZ151" s="309"/>
      <c r="VOA151" s="309"/>
      <c r="VOB151" s="309"/>
      <c r="VOC151" s="309"/>
      <c r="VOD151" s="309"/>
      <c r="VOE151" s="309"/>
      <c r="VOF151" s="309"/>
      <c r="VOG151" s="309"/>
      <c r="VOH151" s="309"/>
      <c r="VOI151" s="309"/>
      <c r="VOJ151" s="309"/>
      <c r="VOK151" s="309"/>
      <c r="VOL151" s="309"/>
      <c r="VOM151" s="309"/>
      <c r="VON151" s="309"/>
      <c r="VOO151" s="309"/>
      <c r="VOP151" s="309"/>
      <c r="VOQ151" s="309"/>
      <c r="VOR151" s="309"/>
      <c r="VOS151" s="309"/>
      <c r="VOT151" s="309"/>
      <c r="VOU151" s="309"/>
      <c r="VOV151" s="309"/>
      <c r="VOW151" s="309"/>
      <c r="VOX151" s="309"/>
      <c r="VOY151" s="309"/>
      <c r="VOZ151" s="309"/>
      <c r="VPA151" s="309"/>
      <c r="VPB151" s="309"/>
      <c r="VPC151" s="309"/>
      <c r="VPD151" s="309"/>
      <c r="VPE151" s="309"/>
      <c r="VPF151" s="309"/>
      <c r="VPG151" s="309"/>
      <c r="VPH151" s="309"/>
      <c r="VPI151" s="309"/>
      <c r="VPJ151" s="309"/>
      <c r="VPK151" s="309"/>
      <c r="VPL151" s="309"/>
      <c r="VPM151" s="309"/>
      <c r="VPN151" s="309"/>
      <c r="VPO151" s="309"/>
      <c r="VPP151" s="309"/>
      <c r="VPQ151" s="309"/>
      <c r="VPR151" s="309"/>
      <c r="VPS151" s="309"/>
      <c r="VPT151" s="309"/>
      <c r="VPU151" s="309"/>
      <c r="VPV151" s="309"/>
      <c r="VPW151" s="309"/>
      <c r="VPX151" s="309"/>
      <c r="VPY151" s="309"/>
      <c r="VPZ151" s="309"/>
      <c r="VQA151" s="309"/>
      <c r="VQB151" s="309"/>
      <c r="VQC151" s="309"/>
      <c r="VQD151" s="309"/>
      <c r="VQE151" s="309"/>
      <c r="VQF151" s="309"/>
      <c r="VQG151" s="309"/>
      <c r="VQH151" s="309"/>
      <c r="VQI151" s="309"/>
      <c r="VQJ151" s="309"/>
      <c r="VQK151" s="309"/>
      <c r="VQL151" s="309"/>
      <c r="VQM151" s="309"/>
      <c r="VQN151" s="309"/>
      <c r="VQO151" s="309"/>
      <c r="VQP151" s="309"/>
      <c r="VQQ151" s="309"/>
      <c r="VQR151" s="309"/>
      <c r="VQS151" s="309"/>
      <c r="VQT151" s="309"/>
      <c r="VQU151" s="309"/>
      <c r="VQV151" s="309"/>
      <c r="VQW151" s="309"/>
      <c r="VQX151" s="309"/>
      <c r="VQY151" s="309"/>
      <c r="VQZ151" s="309"/>
      <c r="VRA151" s="309"/>
      <c r="VRB151" s="309"/>
      <c r="VRC151" s="309"/>
      <c r="VRD151" s="309"/>
      <c r="VRE151" s="309"/>
      <c r="VRF151" s="309"/>
      <c r="VRG151" s="309"/>
      <c r="VRH151" s="309"/>
      <c r="VRI151" s="309"/>
      <c r="VRJ151" s="309"/>
      <c r="VRK151" s="309"/>
      <c r="VRL151" s="309"/>
      <c r="VRM151" s="309"/>
      <c r="VRN151" s="309"/>
      <c r="VRO151" s="309"/>
      <c r="VRP151" s="309"/>
      <c r="VRQ151" s="309"/>
      <c r="VRR151" s="309"/>
      <c r="VRS151" s="309"/>
      <c r="VRT151" s="309"/>
      <c r="VRU151" s="309"/>
      <c r="VRV151" s="309"/>
      <c r="VRW151" s="309"/>
      <c r="VRX151" s="309"/>
      <c r="VRY151" s="309"/>
      <c r="VRZ151" s="309"/>
      <c r="VSA151" s="309"/>
      <c r="VSB151" s="309"/>
      <c r="VSC151" s="309"/>
      <c r="VSD151" s="309"/>
      <c r="VSE151" s="309"/>
      <c r="VSF151" s="309"/>
      <c r="VSG151" s="309"/>
      <c r="VSH151" s="309"/>
      <c r="VSI151" s="309"/>
      <c r="VSJ151" s="309"/>
      <c r="VSK151" s="309"/>
      <c r="VSL151" s="309"/>
      <c r="VSM151" s="309"/>
      <c r="VSN151" s="309"/>
      <c r="VSO151" s="309"/>
      <c r="VSP151" s="309"/>
      <c r="VSQ151" s="309"/>
      <c r="VSR151" s="309"/>
      <c r="VSS151" s="309"/>
      <c r="VST151" s="309"/>
      <c r="VSU151" s="309"/>
      <c r="VSV151" s="309"/>
      <c r="VSW151" s="309"/>
      <c r="VSX151" s="309"/>
      <c r="VSY151" s="309"/>
      <c r="VSZ151" s="309"/>
      <c r="VTA151" s="309"/>
      <c r="VTB151" s="309"/>
      <c r="VTC151" s="309"/>
      <c r="VTD151" s="309"/>
      <c r="VTE151" s="309"/>
      <c r="VTF151" s="309"/>
      <c r="VTG151" s="309"/>
      <c r="VTH151" s="309"/>
      <c r="VTI151" s="309"/>
      <c r="VTJ151" s="309"/>
      <c r="VTK151" s="309"/>
      <c r="VTL151" s="309"/>
      <c r="VTM151" s="309"/>
      <c r="VTN151" s="309"/>
      <c r="VTO151" s="309"/>
      <c r="VTP151" s="309"/>
      <c r="VTQ151" s="309"/>
      <c r="VTR151" s="309"/>
      <c r="VTS151" s="309"/>
      <c r="VTT151" s="309"/>
      <c r="VTU151" s="309"/>
      <c r="VTV151" s="309"/>
      <c r="VTW151" s="309"/>
      <c r="VTX151" s="309"/>
      <c r="VTY151" s="309"/>
      <c r="VTZ151" s="309"/>
      <c r="VUA151" s="309"/>
      <c r="VUB151" s="309"/>
      <c r="VUC151" s="309"/>
      <c r="VUD151" s="309"/>
      <c r="VUE151" s="309"/>
      <c r="VUF151" s="309"/>
      <c r="VUG151" s="309"/>
      <c r="VUH151" s="309"/>
      <c r="VUI151" s="309"/>
      <c r="VUJ151" s="309"/>
      <c r="VUK151" s="309"/>
      <c r="VUL151" s="309"/>
      <c r="VUM151" s="309"/>
      <c r="VUN151" s="309"/>
      <c r="VUO151" s="309"/>
      <c r="VUP151" s="309"/>
      <c r="VUQ151" s="309"/>
      <c r="VUR151" s="309"/>
      <c r="VUS151" s="309"/>
      <c r="VUT151" s="309"/>
      <c r="VUU151" s="309"/>
      <c r="VUV151" s="309"/>
      <c r="VUW151" s="309"/>
      <c r="VUX151" s="309"/>
      <c r="VUY151" s="309"/>
      <c r="VUZ151" s="309"/>
      <c r="VVA151" s="309"/>
      <c r="VVB151" s="309"/>
      <c r="VVC151" s="309"/>
      <c r="VVD151" s="309"/>
      <c r="VVE151" s="309"/>
      <c r="VVF151" s="309"/>
      <c r="VVG151" s="309"/>
      <c r="VVH151" s="309"/>
      <c r="VVI151" s="309"/>
      <c r="VVJ151" s="309"/>
      <c r="VVK151" s="309"/>
      <c r="VVL151" s="309"/>
      <c r="VVM151" s="309"/>
      <c r="VVN151" s="309"/>
      <c r="VVO151" s="309"/>
      <c r="VVP151" s="309"/>
      <c r="VVQ151" s="309"/>
      <c r="VVR151" s="309"/>
      <c r="VVS151" s="309"/>
      <c r="VVT151" s="309"/>
      <c r="VVU151" s="309"/>
      <c r="VVV151" s="309"/>
      <c r="VVW151" s="309"/>
      <c r="VVX151" s="309"/>
      <c r="VVY151" s="309"/>
      <c r="VVZ151" s="309"/>
      <c r="VWA151" s="309"/>
      <c r="VWB151" s="309"/>
      <c r="VWC151" s="309"/>
      <c r="VWD151" s="309"/>
      <c r="VWE151" s="309"/>
      <c r="VWF151" s="309"/>
      <c r="VWG151" s="309"/>
      <c r="VWH151" s="309"/>
      <c r="VWI151" s="309"/>
      <c r="VWJ151" s="309"/>
      <c r="VWK151" s="309"/>
      <c r="VWL151" s="309"/>
      <c r="VWM151" s="309"/>
      <c r="VWN151" s="309"/>
      <c r="VWO151" s="309"/>
      <c r="VWP151" s="309"/>
      <c r="VWQ151" s="309"/>
      <c r="VWR151" s="309"/>
      <c r="VWS151" s="309"/>
      <c r="VWT151" s="309"/>
      <c r="VWU151" s="309"/>
      <c r="VWV151" s="309"/>
      <c r="VWW151" s="309"/>
      <c r="VWX151" s="309"/>
      <c r="VWY151" s="309"/>
      <c r="VWZ151" s="309"/>
      <c r="VXA151" s="309"/>
      <c r="VXB151" s="309"/>
      <c r="VXC151" s="309"/>
      <c r="VXD151" s="309"/>
      <c r="VXE151" s="309"/>
      <c r="VXF151" s="309"/>
      <c r="VXG151" s="309"/>
      <c r="VXH151" s="309"/>
      <c r="VXI151" s="309"/>
      <c r="VXJ151" s="309"/>
      <c r="VXK151" s="309"/>
      <c r="VXL151" s="309"/>
      <c r="VXM151" s="309"/>
      <c r="VXN151" s="309"/>
      <c r="VXO151" s="309"/>
      <c r="VXP151" s="309"/>
      <c r="VXQ151" s="309"/>
      <c r="VXR151" s="309"/>
      <c r="VXS151" s="309"/>
      <c r="VXT151" s="309"/>
      <c r="VXU151" s="309"/>
      <c r="VXV151" s="309"/>
      <c r="VXW151" s="309"/>
      <c r="VXX151" s="309"/>
      <c r="VXY151" s="309"/>
      <c r="VXZ151" s="309"/>
      <c r="VYA151" s="309"/>
      <c r="VYB151" s="309"/>
      <c r="VYC151" s="309"/>
      <c r="VYD151" s="309"/>
      <c r="VYE151" s="309"/>
      <c r="VYF151" s="309"/>
      <c r="VYG151" s="309"/>
      <c r="VYH151" s="309"/>
      <c r="VYI151" s="309"/>
      <c r="VYJ151" s="309"/>
      <c r="VYK151" s="309"/>
      <c r="VYL151" s="309"/>
      <c r="VYM151" s="309"/>
      <c r="VYN151" s="309"/>
      <c r="VYO151" s="309"/>
      <c r="VYP151" s="309"/>
      <c r="VYQ151" s="309"/>
      <c r="VYR151" s="309"/>
      <c r="VYS151" s="309"/>
      <c r="VYT151" s="309"/>
      <c r="VYU151" s="309"/>
      <c r="VYV151" s="309"/>
      <c r="VYW151" s="309"/>
      <c r="VYX151" s="309"/>
      <c r="VYY151" s="309"/>
      <c r="VYZ151" s="309"/>
      <c r="VZA151" s="309"/>
      <c r="VZB151" s="309"/>
      <c r="VZC151" s="309"/>
      <c r="VZD151" s="309"/>
      <c r="VZE151" s="309"/>
      <c r="VZF151" s="309"/>
      <c r="VZG151" s="309"/>
      <c r="VZH151" s="309"/>
      <c r="VZI151" s="309"/>
      <c r="VZJ151" s="309"/>
      <c r="VZK151" s="309"/>
      <c r="VZL151" s="309"/>
      <c r="VZM151" s="309"/>
      <c r="VZN151" s="309"/>
      <c r="VZO151" s="309"/>
      <c r="VZP151" s="309"/>
      <c r="VZQ151" s="309"/>
      <c r="VZR151" s="309"/>
      <c r="VZS151" s="309"/>
      <c r="VZT151" s="309"/>
      <c r="VZU151" s="309"/>
      <c r="VZV151" s="309"/>
      <c r="VZW151" s="309"/>
      <c r="VZX151" s="309"/>
      <c r="VZY151" s="309"/>
      <c r="VZZ151" s="309"/>
      <c r="WAA151" s="309"/>
      <c r="WAB151" s="309"/>
      <c r="WAC151" s="309"/>
      <c r="WAD151" s="309"/>
      <c r="WAE151" s="309"/>
      <c r="WAF151" s="309"/>
      <c r="WAG151" s="309"/>
      <c r="WAH151" s="309"/>
      <c r="WAI151" s="309"/>
      <c r="WAJ151" s="309"/>
      <c r="WAK151" s="309"/>
      <c r="WAL151" s="309"/>
      <c r="WAM151" s="309"/>
      <c r="WAN151" s="309"/>
      <c r="WAO151" s="309"/>
      <c r="WAP151" s="309"/>
      <c r="WAQ151" s="309"/>
      <c r="WAR151" s="309"/>
      <c r="WAS151" s="309"/>
      <c r="WAT151" s="309"/>
      <c r="WAU151" s="309"/>
      <c r="WAV151" s="309"/>
      <c r="WAW151" s="309"/>
      <c r="WAX151" s="309"/>
      <c r="WAY151" s="309"/>
      <c r="WAZ151" s="309"/>
      <c r="WBA151" s="309"/>
      <c r="WBB151" s="309"/>
      <c r="WBC151" s="309"/>
      <c r="WBD151" s="309"/>
      <c r="WBE151" s="309"/>
      <c r="WBF151" s="309"/>
      <c r="WBG151" s="309"/>
      <c r="WBH151" s="309"/>
      <c r="WBI151" s="309"/>
      <c r="WBJ151" s="309"/>
      <c r="WBK151" s="309"/>
      <c r="WBL151" s="309"/>
      <c r="WBM151" s="309"/>
      <c r="WBN151" s="309"/>
      <c r="WBO151" s="309"/>
      <c r="WBP151" s="309"/>
      <c r="WBQ151" s="309"/>
      <c r="WBR151" s="309"/>
      <c r="WBS151" s="309"/>
      <c r="WBT151" s="309"/>
      <c r="WBU151" s="309"/>
      <c r="WBV151" s="309"/>
      <c r="WBW151" s="309"/>
      <c r="WBX151" s="309"/>
      <c r="WBY151" s="309"/>
      <c r="WBZ151" s="309"/>
      <c r="WCA151" s="309"/>
      <c r="WCB151" s="309"/>
      <c r="WCC151" s="309"/>
      <c r="WCD151" s="309"/>
      <c r="WCE151" s="309"/>
      <c r="WCF151" s="309"/>
      <c r="WCG151" s="309"/>
      <c r="WCH151" s="309"/>
      <c r="WCI151" s="309"/>
      <c r="WCJ151" s="309"/>
      <c r="WCK151" s="309"/>
      <c r="WCL151" s="309"/>
      <c r="WCM151" s="309"/>
      <c r="WCN151" s="309"/>
      <c r="WCO151" s="309"/>
      <c r="WCP151" s="309"/>
      <c r="WCQ151" s="309"/>
      <c r="WCR151" s="309"/>
      <c r="WCS151" s="309"/>
      <c r="WCT151" s="309"/>
      <c r="WCU151" s="309"/>
      <c r="WCV151" s="309"/>
      <c r="WCW151" s="309"/>
      <c r="WCX151" s="309"/>
      <c r="WCY151" s="309"/>
      <c r="WCZ151" s="309"/>
      <c r="WDA151" s="309"/>
      <c r="WDB151" s="309"/>
      <c r="WDC151" s="309"/>
      <c r="WDD151" s="309"/>
      <c r="WDE151" s="309"/>
      <c r="WDF151" s="309"/>
      <c r="WDG151" s="309"/>
      <c r="WDH151" s="309"/>
      <c r="WDI151" s="309"/>
      <c r="WDJ151" s="309"/>
      <c r="WDK151" s="309"/>
      <c r="WDL151" s="309"/>
      <c r="WDM151" s="309"/>
      <c r="WDN151" s="309"/>
      <c r="WDO151" s="309"/>
      <c r="WDP151" s="309"/>
      <c r="WDQ151" s="309"/>
      <c r="WDR151" s="309"/>
      <c r="WDS151" s="309"/>
      <c r="WDT151" s="309"/>
      <c r="WDU151" s="309"/>
      <c r="WDV151" s="309"/>
      <c r="WDW151" s="309"/>
      <c r="WDX151" s="309"/>
      <c r="WDY151" s="309"/>
      <c r="WDZ151" s="309"/>
      <c r="WEA151" s="309"/>
      <c r="WEB151" s="309"/>
      <c r="WEC151" s="309"/>
      <c r="WED151" s="309"/>
      <c r="WEE151" s="309"/>
      <c r="WEF151" s="309"/>
      <c r="WEG151" s="309"/>
      <c r="WEH151" s="309"/>
      <c r="WEI151" s="309"/>
      <c r="WEJ151" s="309"/>
      <c r="WEK151" s="309"/>
      <c r="WEL151" s="309"/>
      <c r="WEM151" s="309"/>
      <c r="WEN151" s="309"/>
      <c r="WEO151" s="309"/>
      <c r="WEP151" s="309"/>
      <c r="WEQ151" s="309"/>
      <c r="WER151" s="309"/>
      <c r="WES151" s="309"/>
      <c r="WET151" s="309"/>
      <c r="WEU151" s="309"/>
      <c r="WEV151" s="309"/>
      <c r="WEW151" s="309"/>
      <c r="WEX151" s="309"/>
      <c r="WEY151" s="309"/>
      <c r="WEZ151" s="309"/>
      <c r="WFA151" s="309"/>
      <c r="WFB151" s="309"/>
      <c r="WFC151" s="309"/>
      <c r="WFD151" s="309"/>
      <c r="WFE151" s="309"/>
      <c r="WFF151" s="309"/>
      <c r="WFG151" s="309"/>
      <c r="WFH151" s="309"/>
      <c r="WFI151" s="309"/>
      <c r="WFJ151" s="309"/>
      <c r="WFK151" s="309"/>
      <c r="WFL151" s="309"/>
      <c r="WFM151" s="309"/>
      <c r="WFN151" s="309"/>
      <c r="WFO151" s="309"/>
      <c r="WFP151" s="309"/>
      <c r="WFQ151" s="309"/>
      <c r="WFR151" s="309"/>
      <c r="WFS151" s="309"/>
      <c r="WFT151" s="309"/>
      <c r="WFU151" s="309"/>
      <c r="WFV151" s="309"/>
      <c r="WFW151" s="309"/>
      <c r="WFX151" s="309"/>
      <c r="WFY151" s="309"/>
      <c r="WFZ151" s="309"/>
      <c r="WGA151" s="309"/>
      <c r="WGB151" s="309"/>
      <c r="WGC151" s="309"/>
      <c r="WGD151" s="309"/>
      <c r="WGE151" s="309"/>
      <c r="WGF151" s="309"/>
      <c r="WGG151" s="309"/>
      <c r="WGH151" s="309"/>
      <c r="WGI151" s="309"/>
      <c r="WGJ151" s="309"/>
      <c r="WGK151" s="309"/>
      <c r="WGL151" s="309"/>
      <c r="WGM151" s="309"/>
      <c r="WGN151" s="309"/>
      <c r="WGO151" s="309"/>
      <c r="WGP151" s="309"/>
      <c r="WGQ151" s="309"/>
      <c r="WGR151" s="309"/>
      <c r="WGS151" s="309"/>
      <c r="WGT151" s="309"/>
      <c r="WGU151" s="309"/>
      <c r="WGV151" s="309"/>
      <c r="WGW151" s="309"/>
      <c r="WGX151" s="309"/>
      <c r="WGY151" s="309"/>
      <c r="WGZ151" s="309"/>
      <c r="WHA151" s="309"/>
      <c r="WHB151" s="309"/>
      <c r="WHC151" s="309"/>
      <c r="WHD151" s="309"/>
      <c r="WHE151" s="309"/>
      <c r="WHF151" s="309"/>
      <c r="WHG151" s="309"/>
      <c r="WHH151" s="309"/>
      <c r="WHI151" s="309"/>
      <c r="WHJ151" s="309"/>
      <c r="WHK151" s="309"/>
      <c r="WHL151" s="309"/>
      <c r="WHM151" s="309"/>
      <c r="WHN151" s="309"/>
      <c r="WHO151" s="309"/>
      <c r="WHP151" s="309"/>
      <c r="WHQ151" s="309"/>
      <c r="WHR151" s="309"/>
      <c r="WHS151" s="309"/>
      <c r="WHT151" s="309"/>
      <c r="WHU151" s="309"/>
      <c r="WHV151" s="309"/>
      <c r="WHW151" s="309"/>
      <c r="WHX151" s="309"/>
      <c r="WHY151" s="309"/>
      <c r="WHZ151" s="309"/>
      <c r="WIA151" s="309"/>
      <c r="WIB151" s="309"/>
      <c r="WIC151" s="309"/>
      <c r="WID151" s="309"/>
      <c r="WIE151" s="309"/>
      <c r="WIF151" s="309"/>
      <c r="WIG151" s="309"/>
      <c r="WIH151" s="309"/>
      <c r="WII151" s="309"/>
      <c r="WIJ151" s="309"/>
      <c r="WIK151" s="309"/>
      <c r="WIL151" s="309"/>
      <c r="WIM151" s="309"/>
      <c r="WIN151" s="309"/>
      <c r="WIO151" s="309"/>
      <c r="WIP151" s="309"/>
      <c r="WIQ151" s="309"/>
      <c r="WIR151" s="309"/>
      <c r="WIS151" s="309"/>
      <c r="WIT151" s="309"/>
      <c r="WIU151" s="309"/>
      <c r="WIV151" s="309"/>
      <c r="WIW151" s="309"/>
      <c r="WIX151" s="309"/>
      <c r="WIY151" s="309"/>
      <c r="WIZ151" s="309"/>
      <c r="WJA151" s="309"/>
      <c r="WJB151" s="309"/>
      <c r="WJC151" s="309"/>
      <c r="WJD151" s="309"/>
      <c r="WJE151" s="309"/>
      <c r="WJF151" s="309"/>
      <c r="WJG151" s="309"/>
      <c r="WJH151" s="309"/>
      <c r="WJI151" s="309"/>
      <c r="WJJ151" s="309"/>
      <c r="WJK151" s="309"/>
      <c r="WJL151" s="309"/>
      <c r="WJM151" s="309"/>
      <c r="WJN151" s="309"/>
      <c r="WJO151" s="309"/>
      <c r="WJP151" s="309"/>
      <c r="WJQ151" s="309"/>
      <c r="WJR151" s="309"/>
      <c r="WJS151" s="309"/>
      <c r="WJT151" s="309"/>
      <c r="WJU151" s="309"/>
      <c r="WJV151" s="309"/>
      <c r="WJW151" s="309"/>
      <c r="WJX151" s="309"/>
      <c r="WJY151" s="309"/>
      <c r="WJZ151" s="309"/>
      <c r="WKA151" s="309"/>
      <c r="WKB151" s="309"/>
      <c r="WKC151" s="309"/>
      <c r="WKD151" s="309"/>
      <c r="WKE151" s="309"/>
      <c r="WKF151" s="309"/>
      <c r="WKG151" s="309"/>
      <c r="WKH151" s="309"/>
      <c r="WKI151" s="309"/>
      <c r="WKJ151" s="309"/>
      <c r="WKK151" s="309"/>
      <c r="WKL151" s="309"/>
      <c r="WKM151" s="309"/>
      <c r="WKN151" s="309"/>
      <c r="WKO151" s="309"/>
      <c r="WKP151" s="309"/>
      <c r="WKQ151" s="309"/>
      <c r="WKR151" s="309"/>
      <c r="WKS151" s="309"/>
      <c r="WKT151" s="309"/>
      <c r="WKU151" s="309"/>
      <c r="WKV151" s="309"/>
      <c r="WKW151" s="309"/>
      <c r="WKX151" s="309"/>
      <c r="WKY151" s="309"/>
      <c r="WKZ151" s="309"/>
      <c r="WLA151" s="309"/>
      <c r="WLB151" s="309"/>
      <c r="WLC151" s="309"/>
      <c r="WLD151" s="309"/>
      <c r="WLE151" s="309"/>
      <c r="WLF151" s="309"/>
      <c r="WLG151" s="309"/>
      <c r="WLH151" s="309"/>
      <c r="WLI151" s="309"/>
      <c r="WLJ151" s="309"/>
      <c r="WLK151" s="309"/>
      <c r="WLL151" s="309"/>
      <c r="WLM151" s="309"/>
      <c r="WLN151" s="309"/>
      <c r="WLO151" s="309"/>
      <c r="WLP151" s="309"/>
      <c r="WLQ151" s="309"/>
      <c r="WLR151" s="309"/>
      <c r="WLS151" s="309"/>
      <c r="WLT151" s="309"/>
      <c r="WLU151" s="309"/>
      <c r="WLV151" s="309"/>
      <c r="WLW151" s="309"/>
      <c r="WLX151" s="309"/>
      <c r="WLY151" s="309"/>
      <c r="WLZ151" s="309"/>
      <c r="WMA151" s="309"/>
      <c r="WMB151" s="309"/>
      <c r="WMC151" s="309"/>
      <c r="WMD151" s="309"/>
      <c r="WME151" s="309"/>
      <c r="WMF151" s="309"/>
      <c r="WMG151" s="309"/>
      <c r="WMH151" s="309"/>
      <c r="WMI151" s="309"/>
      <c r="WMJ151" s="309"/>
      <c r="WMK151" s="309"/>
      <c r="WML151" s="309"/>
      <c r="WMM151" s="309"/>
      <c r="WMN151" s="309"/>
      <c r="WMO151" s="309"/>
      <c r="WMP151" s="309"/>
      <c r="WMQ151" s="309"/>
      <c r="WMR151" s="309"/>
      <c r="WMS151" s="309"/>
      <c r="WMT151" s="309"/>
      <c r="WMU151" s="309"/>
      <c r="WMV151" s="309"/>
      <c r="WMW151" s="309"/>
      <c r="WMX151" s="309"/>
      <c r="WMY151" s="309"/>
      <c r="WMZ151" s="309"/>
      <c r="WNA151" s="309"/>
      <c r="WNB151" s="309"/>
      <c r="WNC151" s="309"/>
      <c r="WND151" s="309"/>
      <c r="WNE151" s="309"/>
      <c r="WNF151" s="309"/>
      <c r="WNG151" s="309"/>
      <c r="WNH151" s="309"/>
      <c r="WNI151" s="309"/>
      <c r="WNJ151" s="309"/>
      <c r="WNK151" s="309"/>
      <c r="WNL151" s="309"/>
      <c r="WNM151" s="309"/>
      <c r="WNN151" s="309"/>
      <c r="WNO151" s="309"/>
      <c r="WNP151" s="309"/>
      <c r="WNQ151" s="309"/>
      <c r="WNR151" s="309"/>
      <c r="WNS151" s="309"/>
      <c r="WNT151" s="309"/>
      <c r="WNU151" s="309"/>
      <c r="WNV151" s="309"/>
      <c r="WNW151" s="309"/>
      <c r="WNX151" s="309"/>
      <c r="WNY151" s="309"/>
      <c r="WNZ151" s="309"/>
      <c r="WOA151" s="309"/>
      <c r="WOB151" s="309"/>
      <c r="WOC151" s="309"/>
      <c r="WOD151" s="309"/>
      <c r="WOE151" s="309"/>
      <c r="WOF151" s="309"/>
      <c r="WOG151" s="309"/>
      <c r="WOH151" s="309"/>
      <c r="WOI151" s="309"/>
      <c r="WOJ151" s="309"/>
      <c r="WOK151" s="309"/>
      <c r="WOL151" s="309"/>
      <c r="WOM151" s="309"/>
      <c r="WON151" s="309"/>
      <c r="WOO151" s="309"/>
      <c r="WOP151" s="309"/>
      <c r="WOQ151" s="309"/>
      <c r="WOR151" s="309"/>
      <c r="WOS151" s="309"/>
      <c r="WOT151" s="309"/>
      <c r="WOU151" s="309"/>
      <c r="WOV151" s="309"/>
      <c r="WOW151" s="309"/>
      <c r="WOX151" s="309"/>
      <c r="WOY151" s="309"/>
      <c r="WOZ151" s="309"/>
      <c r="WPA151" s="309"/>
      <c r="WPB151" s="309"/>
      <c r="WPC151" s="309"/>
      <c r="WPD151" s="309"/>
      <c r="WPE151" s="309"/>
      <c r="WPF151" s="309"/>
      <c r="WPG151" s="309"/>
      <c r="WPH151" s="309"/>
      <c r="WPI151" s="309"/>
      <c r="WPJ151" s="309"/>
      <c r="WPK151" s="309"/>
      <c r="WPL151" s="309"/>
      <c r="WPM151" s="309"/>
      <c r="WPN151" s="309"/>
      <c r="WPO151" s="309"/>
      <c r="WPP151" s="309"/>
      <c r="WPQ151" s="309"/>
      <c r="WPR151" s="309"/>
      <c r="WPS151" s="309"/>
      <c r="WPT151" s="309"/>
      <c r="WPU151" s="309"/>
      <c r="WPV151" s="309"/>
      <c r="WPW151" s="309"/>
      <c r="WPX151" s="309"/>
      <c r="WPY151" s="309"/>
      <c r="WPZ151" s="309"/>
      <c r="WQA151" s="309"/>
      <c r="WQB151" s="309"/>
      <c r="WQC151" s="309"/>
      <c r="WQD151" s="309"/>
      <c r="WQE151" s="309"/>
      <c r="WQF151" s="309"/>
      <c r="WQG151" s="309"/>
      <c r="WQH151" s="309"/>
      <c r="WQI151" s="309"/>
      <c r="WQJ151" s="309"/>
      <c r="WQK151" s="309"/>
      <c r="WQL151" s="309"/>
      <c r="WQM151" s="309"/>
      <c r="WQN151" s="309"/>
      <c r="WQO151" s="309"/>
      <c r="WQP151" s="309"/>
      <c r="WQQ151" s="309"/>
      <c r="WQR151" s="309"/>
      <c r="WQS151" s="309"/>
      <c r="WQT151" s="309"/>
      <c r="WQU151" s="309"/>
      <c r="WQV151" s="309"/>
      <c r="WQW151" s="309"/>
      <c r="WQX151" s="309"/>
      <c r="WQY151" s="309"/>
      <c r="WQZ151" s="309"/>
      <c r="WRA151" s="309"/>
      <c r="WRB151" s="309"/>
      <c r="WRC151" s="309"/>
      <c r="WRD151" s="309"/>
      <c r="WRE151" s="309"/>
      <c r="WRF151" s="309"/>
      <c r="WRG151" s="309"/>
      <c r="WRH151" s="309"/>
      <c r="WRI151" s="309"/>
      <c r="WRJ151" s="309"/>
      <c r="WRK151" s="309"/>
      <c r="WRL151" s="309"/>
      <c r="WRM151" s="309"/>
      <c r="WRN151" s="309"/>
      <c r="WRO151" s="309"/>
      <c r="WRP151" s="309"/>
      <c r="WRQ151" s="309"/>
      <c r="WRR151" s="309"/>
      <c r="WRS151" s="309"/>
      <c r="WRT151" s="309"/>
      <c r="WRU151" s="309"/>
      <c r="WRV151" s="309"/>
      <c r="WRW151" s="309"/>
      <c r="WRX151" s="309"/>
      <c r="WRY151" s="309"/>
      <c r="WRZ151" s="309"/>
      <c r="WSA151" s="309"/>
      <c r="WSB151" s="309"/>
      <c r="WSC151" s="309"/>
      <c r="WSD151" s="309"/>
      <c r="WSE151" s="309"/>
      <c r="WSF151" s="309"/>
      <c r="WSG151" s="309"/>
      <c r="WSH151" s="309"/>
      <c r="WSI151" s="309"/>
      <c r="WSJ151" s="309"/>
      <c r="WSK151" s="309"/>
      <c r="WSL151" s="309"/>
      <c r="WSM151" s="309"/>
      <c r="WSN151" s="309"/>
      <c r="WSO151" s="309"/>
      <c r="WSP151" s="309"/>
      <c r="WSQ151" s="309"/>
      <c r="WSR151" s="309"/>
      <c r="WSS151" s="309"/>
      <c r="WST151" s="309"/>
      <c r="WSU151" s="309"/>
      <c r="WSV151" s="309"/>
      <c r="WSW151" s="309"/>
      <c r="WSX151" s="309"/>
      <c r="WSY151" s="309"/>
      <c r="WSZ151" s="309"/>
      <c r="WTA151" s="309"/>
      <c r="WTB151" s="309"/>
      <c r="WTC151" s="309"/>
      <c r="WTD151" s="309"/>
      <c r="WTE151" s="309"/>
      <c r="WTF151" s="309"/>
      <c r="WTG151" s="309"/>
      <c r="WTH151" s="309"/>
      <c r="WTI151" s="309"/>
      <c r="WTJ151" s="309"/>
      <c r="WTK151" s="309"/>
      <c r="WTL151" s="309"/>
      <c r="WTM151" s="309"/>
      <c r="WTN151" s="309"/>
      <c r="WTO151" s="309"/>
      <c r="WTP151" s="309"/>
      <c r="WTQ151" s="309"/>
      <c r="WTR151" s="309"/>
      <c r="WTS151" s="309"/>
      <c r="WTT151" s="309"/>
      <c r="WTU151" s="309"/>
      <c r="WTV151" s="309"/>
      <c r="WTW151" s="309"/>
      <c r="WTX151" s="309"/>
      <c r="WTY151" s="309"/>
      <c r="WTZ151" s="309"/>
      <c r="WUA151" s="309"/>
      <c r="WUB151" s="309"/>
      <c r="WUC151" s="309"/>
      <c r="WUD151" s="309"/>
      <c r="WUE151" s="309"/>
      <c r="WUF151" s="309"/>
      <c r="WUG151" s="309"/>
      <c r="WUH151" s="309"/>
      <c r="WUI151" s="309"/>
      <c r="WUJ151" s="309"/>
      <c r="WUK151" s="309"/>
      <c r="WUL151" s="309"/>
      <c r="WUM151" s="309"/>
      <c r="WUN151" s="309"/>
      <c r="WUO151" s="309"/>
      <c r="WUP151" s="309"/>
      <c r="WUQ151" s="309"/>
      <c r="WUR151" s="309"/>
      <c r="WUS151" s="309"/>
      <c r="WUT151" s="309"/>
      <c r="WUU151" s="309"/>
      <c r="WUV151" s="309"/>
      <c r="WUW151" s="309"/>
      <c r="WUX151" s="309"/>
      <c r="WUY151" s="309"/>
      <c r="WUZ151" s="309"/>
      <c r="WVA151" s="309"/>
      <c r="WVB151" s="309"/>
      <c r="WVC151" s="309"/>
      <c r="WVD151" s="309"/>
      <c r="WVE151" s="309"/>
      <c r="WVF151" s="309"/>
      <c r="WVG151" s="309"/>
      <c r="WVH151" s="309"/>
      <c r="WVI151" s="309"/>
      <c r="WVJ151" s="309"/>
      <c r="WVK151" s="309"/>
      <c r="WVL151" s="309"/>
      <c r="WVM151" s="309"/>
      <c r="WVN151" s="309"/>
      <c r="WVO151" s="309"/>
      <c r="WVP151" s="309"/>
      <c r="WVQ151" s="309"/>
      <c r="WVR151" s="309"/>
      <c r="WVS151" s="309"/>
      <c r="WVT151" s="309"/>
      <c r="WVU151" s="309"/>
      <c r="WVV151" s="309"/>
      <c r="WVW151" s="309"/>
      <c r="WVX151" s="309"/>
      <c r="WVY151" s="309"/>
      <c r="WVZ151" s="309"/>
      <c r="WWA151" s="309"/>
      <c r="WWB151" s="309"/>
      <c r="WWC151" s="309"/>
      <c r="WWD151" s="309"/>
      <c r="WWE151" s="309"/>
      <c r="WWF151" s="309"/>
      <c r="WWG151" s="309"/>
      <c r="WWH151" s="309"/>
      <c r="WWI151" s="309"/>
      <c r="WWJ151" s="309"/>
      <c r="WWK151" s="309"/>
      <c r="WWL151" s="309"/>
      <c r="WWM151" s="309"/>
      <c r="WWN151" s="309"/>
      <c r="WWO151" s="309"/>
      <c r="WWP151" s="309"/>
      <c r="WWQ151" s="309"/>
      <c r="WWR151" s="309"/>
      <c r="WWS151" s="309"/>
      <c r="WWT151" s="309"/>
      <c r="WWU151" s="309"/>
      <c r="WWV151" s="309"/>
      <c r="WWW151" s="309"/>
      <c r="WWX151" s="309"/>
      <c r="WWY151" s="309"/>
      <c r="WWZ151" s="309"/>
      <c r="WXA151" s="309"/>
      <c r="WXB151" s="309"/>
      <c r="WXC151" s="309"/>
      <c r="WXD151" s="309"/>
      <c r="WXE151" s="309"/>
      <c r="WXF151" s="309"/>
      <c r="WXG151" s="309"/>
      <c r="WXH151" s="309"/>
      <c r="WXI151" s="309"/>
      <c r="WXJ151" s="309"/>
      <c r="WXK151" s="309"/>
      <c r="WXL151" s="309"/>
      <c r="WXM151" s="309"/>
      <c r="WXN151" s="309"/>
      <c r="WXO151" s="309"/>
      <c r="WXP151" s="309"/>
      <c r="WXQ151" s="309"/>
      <c r="WXR151" s="309"/>
      <c r="WXS151" s="309"/>
      <c r="WXT151" s="309"/>
      <c r="WXU151" s="309"/>
      <c r="WXV151" s="309"/>
      <c r="WXW151" s="309"/>
      <c r="WXX151" s="309"/>
      <c r="WXY151" s="309"/>
      <c r="WXZ151" s="309"/>
      <c r="WYA151" s="309"/>
      <c r="WYB151" s="309"/>
      <c r="WYC151" s="309"/>
      <c r="WYD151" s="309"/>
      <c r="WYE151" s="309"/>
      <c r="WYF151" s="309"/>
      <c r="WYG151" s="309"/>
      <c r="WYH151" s="309"/>
      <c r="WYI151" s="309"/>
      <c r="WYJ151" s="309"/>
      <c r="WYK151" s="309"/>
      <c r="WYL151" s="309"/>
      <c r="WYM151" s="309"/>
      <c r="WYN151" s="309"/>
      <c r="WYO151" s="309"/>
      <c r="WYP151" s="309"/>
      <c r="WYQ151" s="309"/>
      <c r="WYR151" s="309"/>
      <c r="WYS151" s="309"/>
      <c r="WYT151" s="309"/>
      <c r="WYU151" s="309"/>
      <c r="WYV151" s="309"/>
      <c r="WYW151" s="309"/>
      <c r="WYX151" s="309"/>
      <c r="WYY151" s="309"/>
      <c r="WYZ151" s="309"/>
      <c r="WZA151" s="309"/>
      <c r="WZB151" s="309"/>
      <c r="WZC151" s="309"/>
      <c r="WZD151" s="309"/>
      <c r="WZE151" s="309"/>
      <c r="WZF151" s="309"/>
      <c r="WZG151" s="309"/>
      <c r="WZH151" s="309"/>
      <c r="WZI151" s="309"/>
      <c r="WZJ151" s="309"/>
      <c r="WZK151" s="309"/>
      <c r="WZL151" s="309"/>
      <c r="WZM151" s="309"/>
      <c r="WZN151" s="309"/>
      <c r="WZO151" s="309"/>
      <c r="WZP151" s="309"/>
      <c r="WZQ151" s="309"/>
      <c r="WZR151" s="309"/>
      <c r="WZS151" s="309"/>
      <c r="WZT151" s="309"/>
      <c r="WZU151" s="309"/>
      <c r="WZV151" s="309"/>
      <c r="WZW151" s="309"/>
      <c r="WZX151" s="309"/>
      <c r="WZY151" s="309"/>
      <c r="WZZ151" s="309"/>
      <c r="XAA151" s="309"/>
      <c r="XAB151" s="309"/>
      <c r="XAC151" s="309"/>
      <c r="XAD151" s="309"/>
      <c r="XAE151" s="309"/>
      <c r="XAF151" s="309"/>
      <c r="XAG151" s="309"/>
      <c r="XAH151" s="309"/>
      <c r="XAI151" s="309"/>
      <c r="XAJ151" s="309"/>
      <c r="XAK151" s="309"/>
      <c r="XAL151" s="309"/>
      <c r="XAM151" s="309"/>
      <c r="XAN151" s="309"/>
      <c r="XAO151" s="309"/>
      <c r="XAP151" s="309"/>
      <c r="XAQ151" s="309"/>
      <c r="XAR151" s="309"/>
      <c r="XAS151" s="309"/>
      <c r="XAT151" s="309"/>
      <c r="XAU151" s="309"/>
      <c r="XAV151" s="309"/>
      <c r="XAW151" s="309"/>
      <c r="XAX151" s="309"/>
      <c r="XAY151" s="309"/>
      <c r="XAZ151" s="309"/>
      <c r="XBA151" s="309"/>
      <c r="XBB151" s="309"/>
      <c r="XBC151" s="309"/>
      <c r="XBD151" s="309"/>
      <c r="XBE151" s="309"/>
      <c r="XBF151" s="309"/>
      <c r="XBG151" s="309"/>
      <c r="XBH151" s="309"/>
      <c r="XBI151" s="309"/>
      <c r="XBJ151" s="309"/>
      <c r="XBK151" s="309"/>
      <c r="XBL151" s="309"/>
      <c r="XBM151" s="309"/>
      <c r="XBN151" s="309"/>
      <c r="XBO151" s="309"/>
      <c r="XBP151" s="309"/>
      <c r="XBQ151" s="309"/>
      <c r="XBR151" s="309"/>
      <c r="XBS151" s="309"/>
      <c r="XBT151" s="309"/>
      <c r="XBU151" s="309"/>
      <c r="XBV151" s="309"/>
      <c r="XBW151" s="309"/>
      <c r="XBX151" s="309"/>
      <c r="XBY151" s="309"/>
      <c r="XBZ151" s="309"/>
      <c r="XCA151" s="309"/>
      <c r="XCB151" s="309"/>
      <c r="XCC151" s="309"/>
      <c r="XCD151" s="309"/>
      <c r="XCE151" s="309"/>
      <c r="XCF151" s="309"/>
      <c r="XCG151" s="309"/>
      <c r="XCH151" s="309"/>
      <c r="XCI151" s="309"/>
      <c r="XCJ151" s="309"/>
      <c r="XCK151" s="309"/>
      <c r="XCL151" s="309"/>
      <c r="XCM151" s="309"/>
      <c r="XCN151" s="309"/>
      <c r="XCO151" s="309"/>
      <c r="XCP151" s="309"/>
      <c r="XCQ151" s="309"/>
      <c r="XCR151" s="309"/>
      <c r="XCS151" s="309"/>
      <c r="XCT151" s="309"/>
      <c r="XCU151" s="309"/>
      <c r="XCV151" s="309"/>
      <c r="XCW151" s="309"/>
      <c r="XCX151" s="309"/>
      <c r="XCY151" s="309"/>
      <c r="XCZ151" s="309"/>
      <c r="XDA151" s="309"/>
      <c r="XDB151" s="309"/>
      <c r="XDC151" s="309"/>
      <c r="XDD151" s="309"/>
      <c r="XDE151" s="309"/>
      <c r="XDF151" s="309"/>
      <c r="XDG151" s="309"/>
      <c r="XDH151" s="309"/>
      <c r="XDI151" s="309"/>
      <c r="XDJ151" s="309"/>
      <c r="XDK151" s="309"/>
      <c r="XDL151" s="309"/>
      <c r="XDM151" s="309"/>
      <c r="XDN151" s="309"/>
      <c r="XDO151" s="309"/>
      <c r="XDP151" s="309"/>
      <c r="XDQ151" s="309"/>
      <c r="XDR151" s="309"/>
      <c r="XDS151" s="309"/>
      <c r="XDT151" s="309"/>
      <c r="XDU151" s="309"/>
      <c r="XDV151" s="309"/>
      <c r="XDW151" s="309"/>
      <c r="XDX151" s="309"/>
      <c r="XDY151" s="309"/>
      <c r="XDZ151" s="309"/>
      <c r="XEA151" s="309"/>
      <c r="XEB151" s="309"/>
      <c r="XEC151" s="309"/>
      <c r="XED151" s="309"/>
      <c r="XEE151" s="309"/>
      <c r="XEF151" s="309"/>
      <c r="XEG151" s="309"/>
      <c r="XEH151" s="309"/>
      <c r="XEI151" s="309"/>
      <c r="XEJ151" s="309"/>
      <c r="XEK151" s="309"/>
      <c r="XEL151" s="309"/>
      <c r="XEM151" s="309"/>
      <c r="XEN151" s="309"/>
      <c r="XEO151" s="309"/>
      <c r="XEP151" s="309"/>
      <c r="XEQ151" s="309"/>
      <c r="XER151" s="309"/>
      <c r="XES151" s="309"/>
      <c r="XET151" s="309"/>
      <c r="XEU151" s="309"/>
      <c r="XEV151" s="309"/>
    </row>
    <row r="152" spans="1:16376" s="47" customFormat="1" ht="14.4" customHeight="1">
      <c r="A152" s="302"/>
      <c r="B152" s="302"/>
      <c r="C152" s="302"/>
      <c r="D152" s="302"/>
      <c r="E152" s="302"/>
      <c r="F152" s="302"/>
      <c r="G152" s="302"/>
      <c r="H152" s="302"/>
      <c r="I152" s="102"/>
      <c r="J152" s="408"/>
      <c r="K152" s="408"/>
      <c r="L152" s="102"/>
      <c r="M152" s="117">
        <f t="shared" si="12"/>
        <v>0</v>
      </c>
      <c r="N152" s="102"/>
      <c r="O152" s="105"/>
      <c r="P152" s="128"/>
      <c r="Q152" s="94">
        <f t="shared" si="13"/>
        <v>0</v>
      </c>
      <c r="R152" s="95"/>
      <c r="S152" s="427"/>
      <c r="T152" s="427"/>
      <c r="U152" s="427"/>
    </row>
    <row r="153" spans="1:16376" s="47" customFormat="1" ht="14.4" customHeight="1">
      <c r="A153" s="302"/>
      <c r="B153" s="302"/>
      <c r="C153" s="302"/>
      <c r="D153" s="302"/>
      <c r="E153" s="302"/>
      <c r="F153" s="302"/>
      <c r="G153" s="302"/>
      <c r="H153" s="302"/>
      <c r="I153" s="102"/>
      <c r="J153" s="408"/>
      <c r="K153" s="408"/>
      <c r="L153" s="102"/>
      <c r="M153" s="117">
        <f t="shared" si="12"/>
        <v>0</v>
      </c>
      <c r="N153" s="102"/>
      <c r="O153" s="105"/>
      <c r="P153" s="128"/>
      <c r="Q153" s="94">
        <f t="shared" si="13"/>
        <v>0</v>
      </c>
      <c r="R153" s="95"/>
      <c r="S153" s="427"/>
      <c r="T153" s="427"/>
      <c r="U153" s="427"/>
    </row>
    <row r="154" spans="1:16376" s="47" customFormat="1" ht="14.4" customHeight="1" thickBot="1">
      <c r="A154" s="302"/>
      <c r="B154" s="302"/>
      <c r="C154" s="302"/>
      <c r="D154" s="302"/>
      <c r="E154" s="302"/>
      <c r="F154" s="302"/>
      <c r="G154" s="302"/>
      <c r="H154" s="302"/>
      <c r="I154" s="102"/>
      <c r="J154" s="408"/>
      <c r="K154" s="408"/>
      <c r="L154" s="102"/>
      <c r="M154" s="117">
        <f t="shared" si="12"/>
        <v>0</v>
      </c>
      <c r="N154" s="102"/>
      <c r="O154" s="105"/>
      <c r="P154" s="128"/>
      <c r="Q154" s="201">
        <f t="shared" si="13"/>
        <v>0</v>
      </c>
      <c r="R154" s="196"/>
      <c r="S154" s="508"/>
      <c r="T154" s="508"/>
      <c r="U154" s="508"/>
    </row>
    <row r="155" spans="1:16376" s="47" customFormat="1" ht="18" customHeight="1">
      <c r="A155" s="305" t="s">
        <v>42</v>
      </c>
      <c r="B155" s="306"/>
      <c r="C155" s="306"/>
      <c r="D155" s="306"/>
      <c r="E155" s="306"/>
      <c r="F155" s="306"/>
      <c r="G155" s="306"/>
      <c r="H155" s="307"/>
      <c r="I155" s="93">
        <f>SUM(I139:I154)</f>
        <v>0</v>
      </c>
      <c r="J155" s="409">
        <f>SUM(J139:J154)</f>
        <v>0</v>
      </c>
      <c r="K155" s="410"/>
      <c r="L155" s="93">
        <f>SUM(L139:L154)</f>
        <v>0</v>
      </c>
      <c r="M155" s="93">
        <f>SUM(M139:M154)</f>
        <v>0</v>
      </c>
      <c r="N155" s="93">
        <f>SUM(N139:N154)</f>
        <v>0</v>
      </c>
      <c r="O155" s="92"/>
      <c r="P155" s="130"/>
      <c r="Q155" s="500" t="s">
        <v>242</v>
      </c>
      <c r="R155" s="502" t="s">
        <v>170</v>
      </c>
      <c r="S155" s="438" t="s">
        <v>288</v>
      </c>
      <c r="T155" s="439"/>
      <c r="U155" s="220">
        <f>'Plan de financement-Projet'!M8</f>
        <v>0</v>
      </c>
    </row>
    <row r="156" spans="1:16376" s="47" customFormat="1" ht="18" customHeight="1">
      <c r="A156" s="107"/>
      <c r="B156" s="107"/>
      <c r="C156" s="42"/>
      <c r="D156" s="42"/>
      <c r="E156" s="42"/>
      <c r="F156" s="42"/>
      <c r="G156" s="42"/>
      <c r="H156" s="42"/>
      <c r="I156" s="42"/>
      <c r="J156" s="42"/>
      <c r="K156" s="42"/>
      <c r="L156" s="42"/>
      <c r="M156" s="34"/>
      <c r="N156" s="34"/>
      <c r="O156" s="91"/>
      <c r="P156" s="131"/>
      <c r="Q156" s="501"/>
      <c r="R156" s="503"/>
      <c r="S156" s="423" t="s">
        <v>317</v>
      </c>
      <c r="T156" s="424"/>
      <c r="U156" s="221">
        <f>M161</f>
        <v>0</v>
      </c>
    </row>
    <row r="157" spans="1:16376" s="47" customFormat="1" ht="19.5" customHeight="1">
      <c r="A157" s="305" t="s">
        <v>233</v>
      </c>
      <c r="B157" s="306"/>
      <c r="C157" s="306"/>
      <c r="D157" s="306"/>
      <c r="E157" s="306"/>
      <c r="F157" s="306"/>
      <c r="G157" s="306"/>
      <c r="H157" s="307"/>
      <c r="I157" s="93">
        <f>I78+I92+I113+I134+I155</f>
        <v>0</v>
      </c>
      <c r="J157" s="409">
        <f t="shared" ref="J157" si="14">J78+J92+J113+J134+J155</f>
        <v>0</v>
      </c>
      <c r="K157" s="410"/>
      <c r="L157" s="93">
        <f>L78+L92+L113+L134+L155</f>
        <v>0</v>
      </c>
      <c r="M157" s="93">
        <f>M78+M92+M113+M134+M155</f>
        <v>0</v>
      </c>
      <c r="N157" s="93">
        <f>N78+N92+N113+N134+N155</f>
        <v>0</v>
      </c>
      <c r="O157" s="91"/>
      <c r="P157" s="131"/>
      <c r="Q157" s="194">
        <f>SUM(Q42:Q156)</f>
        <v>0</v>
      </c>
      <c r="R157" s="197">
        <f>SUM(R42:R156)</f>
        <v>0</v>
      </c>
      <c r="S157" s="423" t="s">
        <v>318</v>
      </c>
      <c r="T157" s="424"/>
      <c r="U157" s="222">
        <f>U156</f>
        <v>0</v>
      </c>
    </row>
    <row r="158" spans="1:16376" s="47" customFormat="1" ht="19.5" customHeight="1">
      <c r="A158" s="107"/>
      <c r="B158" s="107"/>
      <c r="C158" s="42"/>
      <c r="D158" s="42"/>
      <c r="E158" s="42"/>
      <c r="F158" s="42"/>
      <c r="G158" s="42"/>
      <c r="H158" s="42"/>
      <c r="I158" s="42"/>
      <c r="J158" s="42"/>
      <c r="K158" s="42"/>
      <c r="L158" s="42"/>
      <c r="M158" s="34"/>
      <c r="N158" s="34"/>
      <c r="O158" s="91"/>
      <c r="P158" s="131"/>
      <c r="Q158" s="195" t="s">
        <v>283</v>
      </c>
      <c r="R158" s="198">
        <f>IFERROR(R157/Q157,0)</f>
        <v>0</v>
      </c>
      <c r="S158" s="425" t="s">
        <v>285</v>
      </c>
      <c r="T158" s="426"/>
      <c r="U158" s="222">
        <f>'Plan de financement-Projet'!M9</f>
        <v>0</v>
      </c>
    </row>
    <row r="159" spans="1:16376" s="47" customFormat="1" ht="19.5" customHeight="1">
      <c r="A159" s="305" t="s">
        <v>234</v>
      </c>
      <c r="B159" s="306"/>
      <c r="C159" s="306"/>
      <c r="D159" s="306"/>
      <c r="E159" s="306"/>
      <c r="F159" s="306"/>
      <c r="G159" s="306"/>
      <c r="H159" s="307"/>
      <c r="I159" s="93" t="s">
        <v>44</v>
      </c>
      <c r="J159" s="408"/>
      <c r="K159" s="408"/>
      <c r="L159" s="93" t="s">
        <v>44</v>
      </c>
      <c r="M159" s="93">
        <f>N159-J159</f>
        <v>0</v>
      </c>
      <c r="N159" s="93">
        <f>N157*0.15</f>
        <v>0</v>
      </c>
      <c r="O159" s="91"/>
      <c r="P159" s="131"/>
      <c r="Q159" s="529" t="s">
        <v>284</v>
      </c>
      <c r="R159" s="531">
        <f>Q157*1.15</f>
        <v>0</v>
      </c>
      <c r="S159" s="425" t="s">
        <v>319</v>
      </c>
      <c r="T159" s="426"/>
      <c r="U159" s="223">
        <f>U155-U158</f>
        <v>0</v>
      </c>
    </row>
    <row r="160" spans="1:16376" s="47" customFormat="1" ht="19.5" customHeight="1">
      <c r="A160" s="107"/>
      <c r="B160" s="107"/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34"/>
      <c r="N160" s="34"/>
      <c r="O160" s="91"/>
      <c r="P160" s="131"/>
      <c r="Q160" s="530"/>
      <c r="R160" s="532"/>
      <c r="S160" s="527" t="s">
        <v>320</v>
      </c>
      <c r="T160" s="528"/>
      <c r="U160" s="224"/>
      <c r="V160" s="206"/>
    </row>
    <row r="161" spans="1:27" s="47" customFormat="1" ht="19.5" customHeight="1">
      <c r="A161" s="305" t="s">
        <v>235</v>
      </c>
      <c r="B161" s="306"/>
      <c r="C161" s="306"/>
      <c r="D161" s="306"/>
      <c r="E161" s="306"/>
      <c r="F161" s="306"/>
      <c r="G161" s="306"/>
      <c r="H161" s="307"/>
      <c r="I161" s="93">
        <f>I157</f>
        <v>0</v>
      </c>
      <c r="J161" s="409">
        <f t="shared" ref="J161:N161" si="15">J157+J159</f>
        <v>0</v>
      </c>
      <c r="K161" s="410"/>
      <c r="L161" s="93">
        <f>L157</f>
        <v>0</v>
      </c>
      <c r="M161" s="93">
        <f t="shared" si="15"/>
        <v>0</v>
      </c>
      <c r="N161" s="93">
        <f t="shared" si="15"/>
        <v>0</v>
      </c>
      <c r="O161" s="91"/>
      <c r="P161" s="131"/>
      <c r="Q161" s="553" t="s">
        <v>291</v>
      </c>
      <c r="R161" s="553"/>
      <c r="S161" s="553"/>
      <c r="T161" s="553"/>
      <c r="U161" s="553"/>
      <c r="V161" s="553"/>
    </row>
    <row r="162" spans="1:27" s="47" customFormat="1" ht="20.149999999999999" customHeight="1">
      <c r="A162" s="504"/>
      <c r="B162" s="505"/>
      <c r="C162" s="505"/>
      <c r="D162" s="505"/>
      <c r="E162" s="505"/>
      <c r="F162" s="505"/>
      <c r="G162" s="505"/>
      <c r="H162" s="506"/>
      <c r="I162" s="60">
        <f>IFERROR(I161/N161,0)</f>
        <v>0</v>
      </c>
      <c r="J162" s="303">
        <f>IFERROR(J161/N161,0)</f>
        <v>0</v>
      </c>
      <c r="K162" s="304"/>
      <c r="L162" s="60">
        <f>IFERROR(L161/N161,0)</f>
        <v>0</v>
      </c>
      <c r="M162" s="60">
        <f>IFERROR(M161/N161,0)</f>
        <v>0</v>
      </c>
      <c r="N162" s="87">
        <f>IFERROR(N161/N161,0)</f>
        <v>0</v>
      </c>
      <c r="O162" s="91"/>
      <c r="P162" s="131"/>
      <c r="Q162" s="568"/>
      <c r="R162" s="556" t="s">
        <v>293</v>
      </c>
      <c r="S162" s="557"/>
      <c r="T162" s="557"/>
      <c r="U162" s="557"/>
      <c r="V162" s="558"/>
      <c r="W162" s="571"/>
      <c r="X162" s="571"/>
      <c r="Y162" s="571"/>
      <c r="Z162" s="571"/>
      <c r="AA162" s="571"/>
    </row>
    <row r="163" spans="1:27" s="47" customFormat="1" ht="20.149999999999999" customHeight="1">
      <c r="I163" s="324"/>
      <c r="J163" s="324"/>
      <c r="K163" s="324"/>
      <c r="L163" s="324"/>
      <c r="M163" s="324"/>
      <c r="O163" s="91"/>
      <c r="P163" s="131"/>
      <c r="Q163" s="569"/>
      <c r="R163" s="559"/>
      <c r="S163" s="560"/>
      <c r="T163" s="560"/>
      <c r="U163" s="560"/>
      <c r="V163" s="561"/>
      <c r="W163" s="571"/>
      <c r="X163" s="571"/>
      <c r="Y163" s="571"/>
      <c r="Z163" s="571"/>
      <c r="AA163" s="571"/>
    </row>
    <row r="164" spans="1:27" s="47" customFormat="1" ht="20.5" customHeight="1">
      <c r="I164" s="382"/>
      <c r="J164" s="382"/>
      <c r="K164" s="382"/>
      <c r="L164" s="382"/>
      <c r="M164" s="382"/>
      <c r="O164" s="91"/>
      <c r="P164" s="131"/>
      <c r="Q164" s="569"/>
      <c r="R164" s="559"/>
      <c r="S164" s="560"/>
      <c r="T164" s="560"/>
      <c r="U164" s="560"/>
      <c r="V164" s="561"/>
    </row>
    <row r="165" spans="1:27" ht="26.15" customHeight="1">
      <c r="A165" s="47"/>
      <c r="B165" s="47"/>
      <c r="C165" s="47"/>
      <c r="D165" s="47"/>
      <c r="E165" s="47"/>
      <c r="F165" s="47"/>
      <c r="G165" s="47"/>
      <c r="H165" s="47"/>
      <c r="I165" s="296" t="s">
        <v>50</v>
      </c>
      <c r="J165" s="297"/>
      <c r="K165" s="298"/>
      <c r="L165" s="119">
        <f>M161</f>
        <v>0</v>
      </c>
      <c r="M165" s="381" t="str">
        <f>IF(M157&gt;Source!A90,"Aide demandée au programme trop élevée; Maximum : "&amp;Source!A90&amp;" $","")</f>
        <v/>
      </c>
      <c r="N165" s="382"/>
      <c r="O165" s="91"/>
      <c r="P165" s="131"/>
      <c r="Q165" s="570"/>
      <c r="R165" s="562"/>
      <c r="S165" s="563"/>
      <c r="T165" s="563"/>
      <c r="U165" s="563"/>
      <c r="V165" s="564"/>
    </row>
    <row r="166" spans="1:27" ht="28.5" customHeight="1">
      <c r="A166" s="47"/>
      <c r="B166" s="47"/>
      <c r="C166" s="47"/>
      <c r="D166" s="47"/>
      <c r="E166" s="47"/>
      <c r="F166" s="47"/>
      <c r="G166" s="47"/>
      <c r="H166" s="47"/>
      <c r="I166" s="296" t="s">
        <v>200</v>
      </c>
      <c r="J166" s="297"/>
      <c r="K166" s="298"/>
      <c r="L166" s="119">
        <f>L161</f>
        <v>0</v>
      </c>
      <c r="M166" s="381">
        <f>IF((M31+M32+M33+M34)&gt;L157,"Autre contribution gouvernementale non ventilée dans sa totalité",IF((M31+M32+M33+M34)&lt;L157,"Autre contribution gouvernementale supérieure au montant à la section 1 (cellule M31 à M34)",0))</f>
        <v>0</v>
      </c>
      <c r="N166" s="382"/>
      <c r="O166" s="382"/>
      <c r="Q166" s="568"/>
      <c r="R166" s="556" t="s">
        <v>292</v>
      </c>
      <c r="S166" s="557"/>
      <c r="T166" s="557"/>
      <c r="U166" s="557"/>
      <c r="V166" s="558"/>
    </row>
    <row r="167" spans="1:27" ht="34.5" customHeight="1">
      <c r="A167" s="47"/>
      <c r="B167" s="47"/>
      <c r="C167" s="47"/>
      <c r="D167" s="47"/>
      <c r="E167" s="47"/>
      <c r="F167" s="47"/>
      <c r="G167" s="47"/>
      <c r="H167" s="47"/>
      <c r="I167" s="296" t="s">
        <v>137</v>
      </c>
      <c r="J167" s="297"/>
      <c r="K167" s="298"/>
      <c r="L167" s="119">
        <f>I161+J161</f>
        <v>0</v>
      </c>
      <c r="M167" s="381">
        <f>IF(M28&gt;(I161+J161),"Contribution du demandeur ou des partenaires non ventilée dans sa totalité",IF(M28&lt;(I161+J161),"Contribution du demandeur ou des partenaires ventilée à la Section 2 est supérieure au montant à la Section 1 (cellule M28)",0))</f>
        <v>0</v>
      </c>
      <c r="N167" s="382"/>
      <c r="O167" s="382"/>
      <c r="Q167" s="569"/>
      <c r="R167" s="562"/>
      <c r="S167" s="563"/>
      <c r="T167" s="563"/>
      <c r="U167" s="563"/>
      <c r="V167" s="564"/>
    </row>
    <row r="168" spans="1:27" ht="32.4" customHeight="1">
      <c r="A168" s="47"/>
      <c r="B168" s="47"/>
      <c r="C168" s="47"/>
      <c r="D168" s="382"/>
      <c r="E168" s="382"/>
      <c r="F168" s="382"/>
      <c r="G168" s="47"/>
      <c r="H168" s="47"/>
      <c r="I168" s="296" t="s">
        <v>203</v>
      </c>
      <c r="J168" s="297"/>
      <c r="K168" s="298"/>
      <c r="L168" s="120">
        <f>SUM(L165:L167)</f>
        <v>0</v>
      </c>
      <c r="M168" s="381"/>
      <c r="N168" s="382"/>
      <c r="O168" s="382"/>
      <c r="Q168" s="572"/>
      <c r="R168" s="556" t="s">
        <v>296</v>
      </c>
      <c r="S168" s="557"/>
      <c r="T168" s="557"/>
      <c r="U168" s="557"/>
      <c r="V168" s="558"/>
    </row>
    <row r="169" spans="1:27">
      <c r="A169" s="47"/>
      <c r="B169" s="47"/>
      <c r="C169" s="47"/>
      <c r="D169" s="382"/>
      <c r="E169" s="382"/>
      <c r="F169" s="382"/>
      <c r="G169" s="47"/>
      <c r="H169" s="47"/>
      <c r="M169" s="422"/>
      <c r="N169" s="422"/>
      <c r="O169" s="42"/>
      <c r="P169" s="132"/>
      <c r="Q169" s="572"/>
      <c r="R169" s="559"/>
      <c r="S169" s="560"/>
      <c r="T169" s="560"/>
      <c r="U169" s="560"/>
      <c r="V169" s="561"/>
    </row>
    <row r="170" spans="1:27">
      <c r="A170" s="47"/>
      <c r="B170" s="47"/>
      <c r="C170" s="47"/>
      <c r="D170" s="47"/>
      <c r="E170" s="47"/>
      <c r="F170" s="47"/>
      <c r="G170" s="47"/>
      <c r="H170" s="47"/>
      <c r="O170" s="42"/>
      <c r="P170" s="132"/>
      <c r="Q170" s="572"/>
      <c r="R170" s="559"/>
      <c r="S170" s="560"/>
      <c r="T170" s="560"/>
      <c r="U170" s="560"/>
      <c r="V170" s="561"/>
    </row>
    <row r="171" spans="1:27" ht="14.4" customHeight="1">
      <c r="A171" s="47"/>
      <c r="B171" s="47"/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Q171" s="572"/>
      <c r="R171" s="559"/>
      <c r="S171" s="560"/>
      <c r="T171" s="560"/>
      <c r="U171" s="560"/>
      <c r="V171" s="561"/>
    </row>
    <row r="172" spans="1:27" ht="15" customHeight="1">
      <c r="A172" s="507" t="s">
        <v>216</v>
      </c>
      <c r="B172" s="507"/>
      <c r="C172" s="507"/>
      <c r="D172" s="507"/>
      <c r="E172" s="507"/>
      <c r="F172" s="507"/>
      <c r="G172" s="507"/>
      <c r="H172" s="507"/>
      <c r="I172" s="507"/>
      <c r="J172" s="507"/>
      <c r="K172" s="507"/>
      <c r="L172" s="507"/>
      <c r="M172" s="507"/>
      <c r="N172" s="47"/>
      <c r="Q172" s="572"/>
      <c r="R172" s="559"/>
      <c r="S172" s="560"/>
      <c r="T172" s="560"/>
      <c r="U172" s="560"/>
      <c r="V172" s="561"/>
    </row>
    <row r="173" spans="1:27" ht="17.149999999999999" customHeight="1">
      <c r="A173" s="491" t="s">
        <v>217</v>
      </c>
      <c r="B173" s="491"/>
      <c r="C173" s="491"/>
      <c r="D173" s="491"/>
      <c r="E173" s="491"/>
      <c r="F173" s="491"/>
      <c r="G173" s="491"/>
      <c r="H173" s="491"/>
      <c r="I173" s="491"/>
      <c r="J173" s="491"/>
      <c r="K173" s="491"/>
      <c r="L173" s="491"/>
      <c r="M173" s="491"/>
      <c r="N173" s="47"/>
      <c r="Q173" s="572"/>
      <c r="R173" s="562"/>
      <c r="S173" s="563"/>
      <c r="T173" s="563"/>
      <c r="U173" s="563"/>
      <c r="V173" s="564"/>
    </row>
    <row r="174" spans="1:27" ht="13.75" customHeight="1">
      <c r="A174" s="495" t="s">
        <v>219</v>
      </c>
      <c r="B174" s="495"/>
      <c r="C174" s="495"/>
      <c r="D174" s="496"/>
      <c r="E174" s="496"/>
      <c r="F174" s="496"/>
      <c r="G174" s="496"/>
      <c r="H174" s="496"/>
      <c r="I174" s="496"/>
      <c r="J174" s="496"/>
      <c r="K174" s="496"/>
      <c r="L174" s="496"/>
      <c r="M174" s="496"/>
      <c r="Q174" s="205"/>
      <c r="R174" s="207" t="s">
        <v>289</v>
      </c>
      <c r="S174" s="565" t="s">
        <v>294</v>
      </c>
      <c r="T174" s="566"/>
      <c r="U174" s="566"/>
      <c r="V174" s="567"/>
    </row>
    <row r="175" spans="1:27" ht="55.75" customHeight="1">
      <c r="A175" s="495"/>
      <c r="B175" s="495"/>
      <c r="C175" s="495"/>
      <c r="D175" s="496"/>
      <c r="E175" s="496"/>
      <c r="F175" s="496"/>
      <c r="G175" s="496"/>
      <c r="H175" s="496"/>
      <c r="I175" s="496"/>
      <c r="J175" s="496"/>
      <c r="K175" s="496"/>
      <c r="L175" s="496"/>
      <c r="M175" s="496"/>
      <c r="Q175" s="204"/>
      <c r="R175" s="565" t="s">
        <v>295</v>
      </c>
      <c r="S175" s="566"/>
      <c r="T175" s="566"/>
      <c r="U175" s="566"/>
      <c r="V175" s="567"/>
      <c r="W175" s="554"/>
      <c r="X175" s="555"/>
      <c r="Y175" s="555"/>
      <c r="Z175" s="555"/>
      <c r="AA175" s="555"/>
    </row>
    <row r="176" spans="1:27" ht="14.4" customHeight="1">
      <c r="A176" s="491" t="s">
        <v>218</v>
      </c>
      <c r="B176" s="491"/>
      <c r="C176" s="491"/>
      <c r="D176" s="491"/>
      <c r="E176" s="491"/>
      <c r="F176" s="491"/>
      <c r="G176" s="491"/>
      <c r="H176" s="491"/>
      <c r="I176" s="491"/>
      <c r="J176" s="491"/>
      <c r="K176" s="491"/>
      <c r="L176" s="491"/>
      <c r="M176" s="491"/>
      <c r="Q176" s="526" t="s">
        <v>278</v>
      </c>
      <c r="R176" s="526"/>
      <c r="S176" s="526"/>
      <c r="T176" s="526"/>
      <c r="U176" s="526"/>
      <c r="V176" s="203"/>
    </row>
    <row r="177" spans="1:21" ht="14.4" customHeight="1">
      <c r="A177" s="495" t="s">
        <v>223</v>
      </c>
      <c r="B177" s="495"/>
      <c r="C177" s="495"/>
      <c r="D177" s="491" t="s">
        <v>220</v>
      </c>
      <c r="E177" s="491"/>
      <c r="F177" s="496"/>
      <c r="G177" s="496"/>
      <c r="H177" s="496"/>
      <c r="I177" s="496"/>
      <c r="J177" s="496"/>
      <c r="K177" s="496"/>
      <c r="L177" s="496"/>
      <c r="M177" s="496"/>
      <c r="Q177" s="526"/>
      <c r="R177" s="526"/>
      <c r="S177" s="526"/>
      <c r="T177" s="526"/>
      <c r="U177" s="526"/>
    </row>
    <row r="178" spans="1:21" ht="14.4" customHeight="1">
      <c r="A178" s="495"/>
      <c r="B178" s="495"/>
      <c r="C178" s="495"/>
      <c r="D178" s="491"/>
      <c r="E178" s="491"/>
      <c r="F178" s="496"/>
      <c r="G178" s="496"/>
      <c r="H178" s="496"/>
      <c r="I178" s="496"/>
      <c r="J178" s="496"/>
      <c r="K178" s="496"/>
      <c r="L178" s="496"/>
      <c r="M178" s="496"/>
      <c r="Q178" s="526"/>
      <c r="R178" s="526"/>
      <c r="S178" s="526"/>
      <c r="T178" s="526"/>
      <c r="U178" s="526"/>
    </row>
    <row r="179" spans="1:21" ht="13.75" customHeight="1">
      <c r="A179" s="495"/>
      <c r="B179" s="495"/>
      <c r="C179" s="495"/>
      <c r="D179" s="491"/>
      <c r="E179" s="491"/>
      <c r="F179" s="496"/>
      <c r="G179" s="496"/>
      <c r="H179" s="496"/>
      <c r="I179" s="496"/>
      <c r="J179" s="496"/>
      <c r="K179" s="496"/>
      <c r="L179" s="496"/>
      <c r="M179" s="496"/>
      <c r="Q179" s="526"/>
      <c r="R179" s="526"/>
      <c r="S179" s="526"/>
      <c r="T179" s="526"/>
      <c r="U179" s="526"/>
    </row>
    <row r="180" spans="1:21" ht="14.4" customHeight="1">
      <c r="A180" s="495"/>
      <c r="B180" s="495"/>
      <c r="C180" s="495"/>
      <c r="D180" s="491"/>
      <c r="E180" s="491"/>
      <c r="F180" s="497" t="s">
        <v>221</v>
      </c>
      <c r="G180" s="497"/>
      <c r="H180" s="497"/>
      <c r="I180" s="497"/>
      <c r="J180" s="497" t="s">
        <v>222</v>
      </c>
      <c r="K180" s="497"/>
      <c r="L180" s="497"/>
      <c r="M180" s="497"/>
      <c r="Q180" s="539" t="s">
        <v>280</v>
      </c>
      <c r="R180" s="540"/>
      <c r="S180" s="545" t="s">
        <v>281</v>
      </c>
      <c r="T180" s="547"/>
      <c r="U180" s="548"/>
    </row>
    <row r="181" spans="1:21">
      <c r="A181" s="495"/>
      <c r="B181" s="495"/>
      <c r="C181" s="495"/>
      <c r="D181" s="498" t="s">
        <v>241</v>
      </c>
      <c r="E181" s="498"/>
      <c r="F181" s="496"/>
      <c r="G181" s="496"/>
      <c r="H181" s="496"/>
      <c r="I181" s="496"/>
      <c r="J181" s="496"/>
      <c r="K181" s="496"/>
      <c r="L181" s="496"/>
      <c r="M181" s="496"/>
      <c r="Q181" s="541" t="s">
        <v>175</v>
      </c>
      <c r="R181" s="542"/>
      <c r="S181" s="546"/>
      <c r="T181" s="549"/>
      <c r="U181" s="550"/>
    </row>
    <row r="182" spans="1:21" ht="13.75" customHeight="1">
      <c r="A182" s="495"/>
      <c r="B182" s="495"/>
      <c r="C182" s="495"/>
      <c r="D182" s="498"/>
      <c r="E182" s="498"/>
      <c r="F182" s="496"/>
      <c r="G182" s="496"/>
      <c r="H182" s="496"/>
      <c r="I182" s="496"/>
      <c r="J182" s="496"/>
      <c r="K182" s="496"/>
      <c r="L182" s="496"/>
      <c r="M182" s="496"/>
      <c r="Q182" s="543"/>
      <c r="R182" s="544"/>
      <c r="S182" s="141" t="s">
        <v>277</v>
      </c>
      <c r="T182" s="551"/>
      <c r="U182" s="552"/>
    </row>
    <row r="183" spans="1:21" ht="14.4" customHeight="1">
      <c r="A183" s="495"/>
      <c r="B183" s="495"/>
      <c r="C183" s="495"/>
      <c r="D183" s="498"/>
      <c r="E183" s="498"/>
      <c r="F183" s="497" t="s">
        <v>221</v>
      </c>
      <c r="G183" s="497"/>
      <c r="H183" s="497"/>
      <c r="I183" s="497"/>
      <c r="J183" s="497" t="s">
        <v>222</v>
      </c>
      <c r="K183" s="497"/>
      <c r="L183" s="497"/>
      <c r="M183" s="497"/>
      <c r="Q183" s="533" t="s">
        <v>287</v>
      </c>
      <c r="R183" s="534"/>
      <c r="S183" s="189" t="s">
        <v>286</v>
      </c>
      <c r="T183" s="537"/>
      <c r="U183" s="537"/>
    </row>
    <row r="184" spans="1:21" ht="15" thickBot="1">
      <c r="A184" s="1"/>
      <c r="B184" s="1"/>
      <c r="C184" s="1"/>
      <c r="D184" s="1"/>
      <c r="E184" s="1"/>
      <c r="F184" s="499" t="s">
        <v>224</v>
      </c>
      <c r="G184" s="499"/>
      <c r="H184" s="499"/>
      <c r="I184" s="499"/>
      <c r="J184" s="499"/>
      <c r="K184" s="499"/>
      <c r="L184" s="499"/>
      <c r="M184" s="499"/>
      <c r="Q184" s="535"/>
      <c r="R184" s="536"/>
      <c r="S184" s="202" t="s">
        <v>277</v>
      </c>
      <c r="T184" s="538"/>
      <c r="U184" s="538"/>
    </row>
    <row r="185" spans="1:21" ht="14.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</row>
    <row r="186" spans="1:21">
      <c r="T186" s="199" t="s">
        <v>175</v>
      </c>
      <c r="U186" s="199" t="s">
        <v>175</v>
      </c>
    </row>
    <row r="187" spans="1:21" ht="13.75" customHeight="1">
      <c r="T187" s="199" t="s">
        <v>270</v>
      </c>
      <c r="U187" s="199" t="s">
        <v>74</v>
      </c>
    </row>
    <row r="188" spans="1:21" ht="23.5">
      <c r="T188" s="199" t="s">
        <v>271</v>
      </c>
      <c r="U188" s="200" t="s">
        <v>290</v>
      </c>
    </row>
  </sheetData>
  <sheetProtection algorithmName="SHA-512" hashValue="ulJ5F7j18FzT9JpSLGo+a8jUHyLn7YEGba1k0f0yG5W4B1j7u2mfBJRNfL6d17hrTRCcuI9A51BSYW7PLVfsGQ==" saltValue="Uj5CKNP5BvZKO+tqI2g78A==" spinCount="100000" sheet="1" formatRows="0"/>
  <protectedRanges>
    <protectedRange sqref="B3:E3 F4 F6:F7 B5:E7" name="Plage7_2_1"/>
  </protectedRanges>
  <dataConsolidate/>
  <mergeCells count="1806">
    <mergeCell ref="Q176:U179"/>
    <mergeCell ref="S156:T156"/>
    <mergeCell ref="S159:T159"/>
    <mergeCell ref="S160:T160"/>
    <mergeCell ref="Q159:Q160"/>
    <mergeCell ref="R159:R160"/>
    <mergeCell ref="Q183:R183"/>
    <mergeCell ref="Q184:R184"/>
    <mergeCell ref="T183:U183"/>
    <mergeCell ref="T184:U184"/>
    <mergeCell ref="Q180:R180"/>
    <mergeCell ref="Q181:R182"/>
    <mergeCell ref="S180:S181"/>
    <mergeCell ref="T180:U181"/>
    <mergeCell ref="T182:U182"/>
    <mergeCell ref="Q161:V161"/>
    <mergeCell ref="W175:AA175"/>
    <mergeCell ref="R162:V165"/>
    <mergeCell ref="R166:V167"/>
    <mergeCell ref="R168:V173"/>
    <mergeCell ref="S174:V174"/>
    <mergeCell ref="Q162:Q165"/>
    <mergeCell ref="W162:AA163"/>
    <mergeCell ref="R175:V175"/>
    <mergeCell ref="Q166:Q167"/>
    <mergeCell ref="Q168:Q173"/>
    <mergeCell ref="Q21:R21"/>
    <mergeCell ref="S21:T21"/>
    <mergeCell ref="Q18:R19"/>
    <mergeCell ref="S18:T19"/>
    <mergeCell ref="Q22:T26"/>
    <mergeCell ref="R32:T32"/>
    <mergeCell ref="Q136:U138"/>
    <mergeCell ref="S139:U139"/>
    <mergeCell ref="S140:U140"/>
    <mergeCell ref="S141:U141"/>
    <mergeCell ref="S142:U142"/>
    <mergeCell ref="S143:U143"/>
    <mergeCell ref="S144:U144"/>
    <mergeCell ref="S145:U145"/>
    <mergeCell ref="S146:U146"/>
    <mergeCell ref="S147:U147"/>
    <mergeCell ref="S148:U148"/>
    <mergeCell ref="Q80:U82"/>
    <mergeCell ref="S83:U83"/>
    <mergeCell ref="S84:U84"/>
    <mergeCell ref="S85:U85"/>
    <mergeCell ref="S86:U86"/>
    <mergeCell ref="S87:U87"/>
    <mergeCell ref="S88:U88"/>
    <mergeCell ref="S89:U89"/>
    <mergeCell ref="S90:U90"/>
    <mergeCell ref="S77:U77"/>
    <mergeCell ref="S78:U79"/>
    <mergeCell ref="R78:R79"/>
    <mergeCell ref="Q78:Q79"/>
    <mergeCell ref="S97:U97"/>
    <mergeCell ref="S98:U98"/>
    <mergeCell ref="S152:U152"/>
    <mergeCell ref="S153:U153"/>
    <mergeCell ref="S154:U154"/>
    <mergeCell ref="Q115:U117"/>
    <mergeCell ref="S118:U118"/>
    <mergeCell ref="S119:U119"/>
    <mergeCell ref="S120:U120"/>
    <mergeCell ref="S121:U121"/>
    <mergeCell ref="S122:U122"/>
    <mergeCell ref="S123:U123"/>
    <mergeCell ref="S124:U124"/>
    <mergeCell ref="S125:U125"/>
    <mergeCell ref="S126:U126"/>
    <mergeCell ref="S127:U127"/>
    <mergeCell ref="S128:U128"/>
    <mergeCell ref="S129:U129"/>
    <mergeCell ref="S130:U130"/>
    <mergeCell ref="S131:U131"/>
    <mergeCell ref="S132:U132"/>
    <mergeCell ref="S133:U133"/>
    <mergeCell ref="S102:U102"/>
    <mergeCell ref="S103:U103"/>
    <mergeCell ref="S104:U104"/>
    <mergeCell ref="S105:U105"/>
    <mergeCell ref="S106:U106"/>
    <mergeCell ref="S107:U107"/>
    <mergeCell ref="S108:U108"/>
    <mergeCell ref="S109:U109"/>
    <mergeCell ref="S110:U110"/>
    <mergeCell ref="S111:U111"/>
    <mergeCell ref="S112:U112"/>
    <mergeCell ref="A59:N59"/>
    <mergeCell ref="A60:B60"/>
    <mergeCell ref="D60:H60"/>
    <mergeCell ref="J60:K60"/>
    <mergeCell ref="A103:C103"/>
    <mergeCell ref="D103:H103"/>
    <mergeCell ref="J103:K103"/>
    <mergeCell ref="J104:K104"/>
    <mergeCell ref="J105:K105"/>
    <mergeCell ref="A105:C105"/>
    <mergeCell ref="D105:H105"/>
    <mergeCell ref="D66:H66"/>
    <mergeCell ref="D67:H67"/>
    <mergeCell ref="J98:K98"/>
    <mergeCell ref="A99:C99"/>
    <mergeCell ref="D99:H99"/>
    <mergeCell ref="J99:K99"/>
    <mergeCell ref="A96:C96"/>
    <mergeCell ref="D96:H96"/>
    <mergeCell ref="J96:K96"/>
    <mergeCell ref="J101:K101"/>
    <mergeCell ref="A57:B57"/>
    <mergeCell ref="J57:K57"/>
    <mergeCell ref="A58:B58"/>
    <mergeCell ref="J58:K58"/>
    <mergeCell ref="A55:B55"/>
    <mergeCell ref="J55:K55"/>
    <mergeCell ref="A56:B56"/>
    <mergeCell ref="J56:K56"/>
    <mergeCell ref="J70:K70"/>
    <mergeCell ref="J74:K74"/>
    <mergeCell ref="J121:K121"/>
    <mergeCell ref="A118:G118"/>
    <mergeCell ref="J118:K118"/>
    <mergeCell ref="A119:G119"/>
    <mergeCell ref="J119:K119"/>
    <mergeCell ref="J117:K117"/>
    <mergeCell ref="J112:K112"/>
    <mergeCell ref="J113:K113"/>
    <mergeCell ref="J82:K82"/>
    <mergeCell ref="A104:C104"/>
    <mergeCell ref="A97:C97"/>
    <mergeCell ref="D97:H97"/>
    <mergeCell ref="A115:N115"/>
    <mergeCell ref="A116:G117"/>
    <mergeCell ref="H116:H117"/>
    <mergeCell ref="I116:K116"/>
    <mergeCell ref="L116:L117"/>
    <mergeCell ref="M116:M117"/>
    <mergeCell ref="A106:C106"/>
    <mergeCell ref="A102:C102"/>
    <mergeCell ref="D102:H102"/>
    <mergeCell ref="J102:K102"/>
    <mergeCell ref="A177:C183"/>
    <mergeCell ref="D177:E180"/>
    <mergeCell ref="F177:I179"/>
    <mergeCell ref="J177:M179"/>
    <mergeCell ref="F180:I180"/>
    <mergeCell ref="J180:M180"/>
    <mergeCell ref="D181:E183"/>
    <mergeCell ref="F181:I182"/>
    <mergeCell ref="J181:M182"/>
    <mergeCell ref="F183:I183"/>
    <mergeCell ref="J183:M183"/>
    <mergeCell ref="F184:M184"/>
    <mergeCell ref="Q155:Q156"/>
    <mergeCell ref="R155:R156"/>
    <mergeCell ref="A137:H138"/>
    <mergeCell ref="I137:K137"/>
    <mergeCell ref="L137:L138"/>
    <mergeCell ref="M137:M138"/>
    <mergeCell ref="D168:F169"/>
    <mergeCell ref="I166:K166"/>
    <mergeCell ref="I167:K167"/>
    <mergeCell ref="N137:N138"/>
    <mergeCell ref="I168:K168"/>
    <mergeCell ref="A157:H157"/>
    <mergeCell ref="J157:K157"/>
    <mergeCell ref="A162:H162"/>
    <mergeCell ref="J162:K162"/>
    <mergeCell ref="I165:K165"/>
    <mergeCell ref="A172:M172"/>
    <mergeCell ref="A173:M173"/>
    <mergeCell ref="A174:C175"/>
    <mergeCell ref="D174:M175"/>
    <mergeCell ref="A176:M176"/>
    <mergeCell ref="A148:H148"/>
    <mergeCell ref="J148:K148"/>
    <mergeCell ref="A149:H149"/>
    <mergeCell ref="J149:K149"/>
    <mergeCell ref="A152:H152"/>
    <mergeCell ref="J152:K152"/>
    <mergeCell ref="I163:M164"/>
    <mergeCell ref="A128:G128"/>
    <mergeCell ref="J128:K128"/>
    <mergeCell ref="A129:G129"/>
    <mergeCell ref="A122:G122"/>
    <mergeCell ref="J122:K122"/>
    <mergeCell ref="A123:G123"/>
    <mergeCell ref="J123:K123"/>
    <mergeCell ref="J129:K129"/>
    <mergeCell ref="M165:N165"/>
    <mergeCell ref="A142:H142"/>
    <mergeCell ref="J142:K142"/>
    <mergeCell ref="J138:K138"/>
    <mergeCell ref="A124:G124"/>
    <mergeCell ref="A155:H155"/>
    <mergeCell ref="J155:K155"/>
    <mergeCell ref="M166:O166"/>
    <mergeCell ref="M167:O167"/>
    <mergeCell ref="M168:O168"/>
    <mergeCell ref="A130:G130"/>
    <mergeCell ref="A131:G131"/>
    <mergeCell ref="A132:G132"/>
    <mergeCell ref="A133:G133"/>
    <mergeCell ref="A136:N136"/>
    <mergeCell ref="J133:K133"/>
    <mergeCell ref="XDW151:XEI151"/>
    <mergeCell ref="XEJ151:XER151"/>
    <mergeCell ref="XES151:XEV151"/>
    <mergeCell ref="XAW151:XBI151"/>
    <mergeCell ref="XBJ151:XBV151"/>
    <mergeCell ref="XBW151:XCI151"/>
    <mergeCell ref="XCJ151:XCV151"/>
    <mergeCell ref="XCW151:XDI151"/>
    <mergeCell ref="XDJ151:XDV151"/>
    <mergeCell ref="WXW151:WYI151"/>
    <mergeCell ref="WYJ151:WYV151"/>
    <mergeCell ref="WYW151:WZI151"/>
    <mergeCell ref="WZJ151:WZV151"/>
    <mergeCell ref="WZW151:XAI151"/>
    <mergeCell ref="XAJ151:XAV151"/>
    <mergeCell ref="WUW151:WVI151"/>
    <mergeCell ref="WVJ151:WVV151"/>
    <mergeCell ref="WVW151:WWI151"/>
    <mergeCell ref="WWJ151:WWV151"/>
    <mergeCell ref="WWW151:WXI151"/>
    <mergeCell ref="WXJ151:WXV151"/>
    <mergeCell ref="WSW151:WTI151"/>
    <mergeCell ref="WTJ151:WTV151"/>
    <mergeCell ref="WTW151:WUI151"/>
    <mergeCell ref="WUJ151:WUV151"/>
    <mergeCell ref="WOW151:WPI151"/>
    <mergeCell ref="WPJ151:WPV151"/>
    <mergeCell ref="WPW151:WQI151"/>
    <mergeCell ref="WQJ151:WQV151"/>
    <mergeCell ref="WQW151:WRI151"/>
    <mergeCell ref="WRJ151:WRV151"/>
    <mergeCell ref="WLW151:WMI151"/>
    <mergeCell ref="WMJ151:WMV151"/>
    <mergeCell ref="WMW151:WNI151"/>
    <mergeCell ref="WNJ151:WNV151"/>
    <mergeCell ref="WNW151:WOI151"/>
    <mergeCell ref="WOJ151:WOV151"/>
    <mergeCell ref="WIW151:WJI151"/>
    <mergeCell ref="WJJ151:WJV151"/>
    <mergeCell ref="WJW151:WKI151"/>
    <mergeCell ref="WKJ151:WKV151"/>
    <mergeCell ref="WKW151:WLI151"/>
    <mergeCell ref="WLJ151:WLV151"/>
    <mergeCell ref="WRW151:WSI151"/>
    <mergeCell ref="WSJ151:WSV151"/>
    <mergeCell ref="WFW151:WGI151"/>
    <mergeCell ref="WGJ151:WGV151"/>
    <mergeCell ref="WGW151:WHI151"/>
    <mergeCell ref="WHJ151:WHV151"/>
    <mergeCell ref="WHW151:WII151"/>
    <mergeCell ref="WIJ151:WIV151"/>
    <mergeCell ref="WCW151:WDI151"/>
    <mergeCell ref="WDJ151:WDV151"/>
    <mergeCell ref="WDW151:WEI151"/>
    <mergeCell ref="WEJ151:WEV151"/>
    <mergeCell ref="WEW151:WFI151"/>
    <mergeCell ref="WFJ151:WFV151"/>
    <mergeCell ref="VZW151:WAI151"/>
    <mergeCell ref="WAJ151:WAV151"/>
    <mergeCell ref="WAW151:WBI151"/>
    <mergeCell ref="WBJ151:WBV151"/>
    <mergeCell ref="WBW151:WCI151"/>
    <mergeCell ref="WCJ151:WCV151"/>
    <mergeCell ref="VWW151:VXI151"/>
    <mergeCell ref="VXJ151:VXV151"/>
    <mergeCell ref="VXW151:VYI151"/>
    <mergeCell ref="VYJ151:VYV151"/>
    <mergeCell ref="VYW151:VZI151"/>
    <mergeCell ref="VZJ151:VZV151"/>
    <mergeCell ref="VTW151:VUI151"/>
    <mergeCell ref="VUJ151:VUV151"/>
    <mergeCell ref="VUW151:VVI151"/>
    <mergeCell ref="VVJ151:VVV151"/>
    <mergeCell ref="VVW151:VWI151"/>
    <mergeCell ref="VWJ151:VWV151"/>
    <mergeCell ref="VQW151:VRI151"/>
    <mergeCell ref="VRJ151:VRV151"/>
    <mergeCell ref="VRW151:VSI151"/>
    <mergeCell ref="VSJ151:VSV151"/>
    <mergeCell ref="VSW151:VTI151"/>
    <mergeCell ref="VTJ151:VTV151"/>
    <mergeCell ref="VNW151:VOI151"/>
    <mergeCell ref="VOJ151:VOV151"/>
    <mergeCell ref="VOW151:VPI151"/>
    <mergeCell ref="VPJ151:VPV151"/>
    <mergeCell ref="VPW151:VQI151"/>
    <mergeCell ref="VQJ151:VQV151"/>
    <mergeCell ref="VKW151:VLI151"/>
    <mergeCell ref="VLJ151:VLV151"/>
    <mergeCell ref="VLW151:VMI151"/>
    <mergeCell ref="VMJ151:VMV151"/>
    <mergeCell ref="VMW151:VNI151"/>
    <mergeCell ref="VNJ151:VNV151"/>
    <mergeCell ref="VHW151:VII151"/>
    <mergeCell ref="VIJ151:VIV151"/>
    <mergeCell ref="VIW151:VJI151"/>
    <mergeCell ref="VJJ151:VJV151"/>
    <mergeCell ref="VJW151:VKI151"/>
    <mergeCell ref="VKJ151:VKV151"/>
    <mergeCell ref="VEW151:VFI151"/>
    <mergeCell ref="VFJ151:VFV151"/>
    <mergeCell ref="VFW151:VGI151"/>
    <mergeCell ref="VGJ151:VGV151"/>
    <mergeCell ref="VGW151:VHI151"/>
    <mergeCell ref="VHJ151:VHV151"/>
    <mergeCell ref="VBW151:VCI151"/>
    <mergeCell ref="VCJ151:VCV151"/>
    <mergeCell ref="VCW151:VDI151"/>
    <mergeCell ref="VDJ151:VDV151"/>
    <mergeCell ref="VDW151:VEI151"/>
    <mergeCell ref="VEJ151:VEV151"/>
    <mergeCell ref="UYW151:UZI151"/>
    <mergeCell ref="UZJ151:UZV151"/>
    <mergeCell ref="UZW151:VAI151"/>
    <mergeCell ref="VAJ151:VAV151"/>
    <mergeCell ref="VAW151:VBI151"/>
    <mergeCell ref="VBJ151:VBV151"/>
    <mergeCell ref="UVW151:UWI151"/>
    <mergeCell ref="UWJ151:UWV151"/>
    <mergeCell ref="UWW151:UXI151"/>
    <mergeCell ref="UXJ151:UXV151"/>
    <mergeCell ref="UXW151:UYI151"/>
    <mergeCell ref="UYJ151:UYV151"/>
    <mergeCell ref="USW151:UTI151"/>
    <mergeCell ref="UTJ151:UTV151"/>
    <mergeCell ref="UTW151:UUI151"/>
    <mergeCell ref="UUJ151:UUV151"/>
    <mergeCell ref="UUW151:UVI151"/>
    <mergeCell ref="UVJ151:UVV151"/>
    <mergeCell ref="UPW151:UQI151"/>
    <mergeCell ref="UQJ151:UQV151"/>
    <mergeCell ref="UQW151:URI151"/>
    <mergeCell ref="URJ151:URV151"/>
    <mergeCell ref="URW151:USI151"/>
    <mergeCell ref="USJ151:USV151"/>
    <mergeCell ref="UMW151:UNI151"/>
    <mergeCell ref="UNJ151:UNV151"/>
    <mergeCell ref="UNW151:UOI151"/>
    <mergeCell ref="UOJ151:UOV151"/>
    <mergeCell ref="UOW151:UPI151"/>
    <mergeCell ref="UPJ151:UPV151"/>
    <mergeCell ref="UJW151:UKI151"/>
    <mergeCell ref="UKJ151:UKV151"/>
    <mergeCell ref="UKW151:ULI151"/>
    <mergeCell ref="ULJ151:ULV151"/>
    <mergeCell ref="ULW151:UMI151"/>
    <mergeCell ref="UMJ151:UMV151"/>
    <mergeCell ref="UGW151:UHI151"/>
    <mergeCell ref="UHJ151:UHV151"/>
    <mergeCell ref="UHW151:UII151"/>
    <mergeCell ref="UIJ151:UIV151"/>
    <mergeCell ref="UIW151:UJI151"/>
    <mergeCell ref="UJJ151:UJV151"/>
    <mergeCell ref="UDW151:UEI151"/>
    <mergeCell ref="UEJ151:UEV151"/>
    <mergeCell ref="UEW151:UFI151"/>
    <mergeCell ref="UFJ151:UFV151"/>
    <mergeCell ref="UFW151:UGI151"/>
    <mergeCell ref="UGJ151:UGV151"/>
    <mergeCell ref="UAW151:UBI151"/>
    <mergeCell ref="UBJ151:UBV151"/>
    <mergeCell ref="UBW151:UCI151"/>
    <mergeCell ref="UCJ151:UCV151"/>
    <mergeCell ref="UCW151:UDI151"/>
    <mergeCell ref="UDJ151:UDV151"/>
    <mergeCell ref="TXW151:TYI151"/>
    <mergeCell ref="TYJ151:TYV151"/>
    <mergeCell ref="TYW151:TZI151"/>
    <mergeCell ref="TZJ151:TZV151"/>
    <mergeCell ref="TZW151:UAI151"/>
    <mergeCell ref="UAJ151:UAV151"/>
    <mergeCell ref="TUW151:TVI151"/>
    <mergeCell ref="TVJ151:TVV151"/>
    <mergeCell ref="TVW151:TWI151"/>
    <mergeCell ref="TWJ151:TWV151"/>
    <mergeCell ref="TWW151:TXI151"/>
    <mergeCell ref="TXJ151:TXV151"/>
    <mergeCell ref="TRW151:TSI151"/>
    <mergeCell ref="TSJ151:TSV151"/>
    <mergeCell ref="TSW151:TTI151"/>
    <mergeCell ref="TTJ151:TTV151"/>
    <mergeCell ref="TTW151:TUI151"/>
    <mergeCell ref="TUJ151:TUV151"/>
    <mergeCell ref="TOW151:TPI151"/>
    <mergeCell ref="TPJ151:TPV151"/>
    <mergeCell ref="TPW151:TQI151"/>
    <mergeCell ref="TQJ151:TQV151"/>
    <mergeCell ref="TQW151:TRI151"/>
    <mergeCell ref="TRJ151:TRV151"/>
    <mergeCell ref="TLW151:TMI151"/>
    <mergeCell ref="TMJ151:TMV151"/>
    <mergeCell ref="TMW151:TNI151"/>
    <mergeCell ref="TNJ151:TNV151"/>
    <mergeCell ref="TNW151:TOI151"/>
    <mergeCell ref="TOJ151:TOV151"/>
    <mergeCell ref="TIW151:TJI151"/>
    <mergeCell ref="TJJ151:TJV151"/>
    <mergeCell ref="TJW151:TKI151"/>
    <mergeCell ref="TKJ151:TKV151"/>
    <mergeCell ref="TKW151:TLI151"/>
    <mergeCell ref="TLJ151:TLV151"/>
    <mergeCell ref="TFW151:TGI151"/>
    <mergeCell ref="TGJ151:TGV151"/>
    <mergeCell ref="TGW151:THI151"/>
    <mergeCell ref="THJ151:THV151"/>
    <mergeCell ref="THW151:TII151"/>
    <mergeCell ref="TIJ151:TIV151"/>
    <mergeCell ref="TCW151:TDI151"/>
    <mergeCell ref="TDJ151:TDV151"/>
    <mergeCell ref="TDW151:TEI151"/>
    <mergeCell ref="TEJ151:TEV151"/>
    <mergeCell ref="TEW151:TFI151"/>
    <mergeCell ref="TFJ151:TFV151"/>
    <mergeCell ref="SZW151:TAI151"/>
    <mergeCell ref="TAJ151:TAV151"/>
    <mergeCell ref="TAW151:TBI151"/>
    <mergeCell ref="TBJ151:TBV151"/>
    <mergeCell ref="TBW151:TCI151"/>
    <mergeCell ref="TCJ151:TCV151"/>
    <mergeCell ref="SWW151:SXI151"/>
    <mergeCell ref="SXJ151:SXV151"/>
    <mergeCell ref="SXW151:SYI151"/>
    <mergeCell ref="SYJ151:SYV151"/>
    <mergeCell ref="SYW151:SZI151"/>
    <mergeCell ref="SZJ151:SZV151"/>
    <mergeCell ref="STW151:SUI151"/>
    <mergeCell ref="SUJ151:SUV151"/>
    <mergeCell ref="SUW151:SVI151"/>
    <mergeCell ref="SVJ151:SVV151"/>
    <mergeCell ref="SVW151:SWI151"/>
    <mergeCell ref="SWJ151:SWV151"/>
    <mergeCell ref="SQW151:SRI151"/>
    <mergeCell ref="SRJ151:SRV151"/>
    <mergeCell ref="SRW151:SSI151"/>
    <mergeCell ref="SSJ151:SSV151"/>
    <mergeCell ref="SSW151:STI151"/>
    <mergeCell ref="STJ151:STV151"/>
    <mergeCell ref="SNW151:SOI151"/>
    <mergeCell ref="SOJ151:SOV151"/>
    <mergeCell ref="SOW151:SPI151"/>
    <mergeCell ref="SPJ151:SPV151"/>
    <mergeCell ref="SPW151:SQI151"/>
    <mergeCell ref="SQJ151:SQV151"/>
    <mergeCell ref="SKW151:SLI151"/>
    <mergeCell ref="SLJ151:SLV151"/>
    <mergeCell ref="SLW151:SMI151"/>
    <mergeCell ref="SMJ151:SMV151"/>
    <mergeCell ref="SMW151:SNI151"/>
    <mergeCell ref="SNJ151:SNV151"/>
    <mergeCell ref="SHW151:SII151"/>
    <mergeCell ref="SIJ151:SIV151"/>
    <mergeCell ref="SIW151:SJI151"/>
    <mergeCell ref="SJJ151:SJV151"/>
    <mergeCell ref="SJW151:SKI151"/>
    <mergeCell ref="SKJ151:SKV151"/>
    <mergeCell ref="SEW151:SFI151"/>
    <mergeCell ref="SFJ151:SFV151"/>
    <mergeCell ref="SFW151:SGI151"/>
    <mergeCell ref="SGJ151:SGV151"/>
    <mergeCell ref="SGW151:SHI151"/>
    <mergeCell ref="SHJ151:SHV151"/>
    <mergeCell ref="SBW151:SCI151"/>
    <mergeCell ref="SCJ151:SCV151"/>
    <mergeCell ref="SCW151:SDI151"/>
    <mergeCell ref="SDJ151:SDV151"/>
    <mergeCell ref="SDW151:SEI151"/>
    <mergeCell ref="SEJ151:SEV151"/>
    <mergeCell ref="RYW151:RZI151"/>
    <mergeCell ref="RZJ151:RZV151"/>
    <mergeCell ref="RZW151:SAI151"/>
    <mergeCell ref="SAJ151:SAV151"/>
    <mergeCell ref="SAW151:SBI151"/>
    <mergeCell ref="SBJ151:SBV151"/>
    <mergeCell ref="RVW151:RWI151"/>
    <mergeCell ref="RWJ151:RWV151"/>
    <mergeCell ref="RWW151:RXI151"/>
    <mergeCell ref="RXJ151:RXV151"/>
    <mergeCell ref="RXW151:RYI151"/>
    <mergeCell ref="RYJ151:RYV151"/>
    <mergeCell ref="RSW151:RTI151"/>
    <mergeCell ref="RTJ151:RTV151"/>
    <mergeCell ref="RTW151:RUI151"/>
    <mergeCell ref="RUJ151:RUV151"/>
    <mergeCell ref="RUW151:RVI151"/>
    <mergeCell ref="RVJ151:RVV151"/>
    <mergeCell ref="RPW151:RQI151"/>
    <mergeCell ref="RQJ151:RQV151"/>
    <mergeCell ref="RQW151:RRI151"/>
    <mergeCell ref="RRJ151:RRV151"/>
    <mergeCell ref="RRW151:RSI151"/>
    <mergeCell ref="RSJ151:RSV151"/>
    <mergeCell ref="RMW151:RNI151"/>
    <mergeCell ref="RNJ151:RNV151"/>
    <mergeCell ref="RNW151:ROI151"/>
    <mergeCell ref="ROJ151:ROV151"/>
    <mergeCell ref="ROW151:RPI151"/>
    <mergeCell ref="RPJ151:RPV151"/>
    <mergeCell ref="RJW151:RKI151"/>
    <mergeCell ref="RKJ151:RKV151"/>
    <mergeCell ref="RKW151:RLI151"/>
    <mergeCell ref="RLJ151:RLV151"/>
    <mergeCell ref="RLW151:RMI151"/>
    <mergeCell ref="RMJ151:RMV151"/>
    <mergeCell ref="RGW151:RHI151"/>
    <mergeCell ref="RHJ151:RHV151"/>
    <mergeCell ref="RHW151:RII151"/>
    <mergeCell ref="RIJ151:RIV151"/>
    <mergeCell ref="RIW151:RJI151"/>
    <mergeCell ref="RJJ151:RJV151"/>
    <mergeCell ref="RDW151:REI151"/>
    <mergeCell ref="REJ151:REV151"/>
    <mergeCell ref="REW151:RFI151"/>
    <mergeCell ref="RFJ151:RFV151"/>
    <mergeCell ref="RFW151:RGI151"/>
    <mergeCell ref="RGJ151:RGV151"/>
    <mergeCell ref="RAW151:RBI151"/>
    <mergeCell ref="RBJ151:RBV151"/>
    <mergeCell ref="RBW151:RCI151"/>
    <mergeCell ref="RCJ151:RCV151"/>
    <mergeCell ref="RCW151:RDI151"/>
    <mergeCell ref="RDJ151:RDV151"/>
    <mergeCell ref="QXW151:QYI151"/>
    <mergeCell ref="QYJ151:QYV151"/>
    <mergeCell ref="QYW151:QZI151"/>
    <mergeCell ref="QZJ151:QZV151"/>
    <mergeCell ref="QZW151:RAI151"/>
    <mergeCell ref="RAJ151:RAV151"/>
    <mergeCell ref="QUW151:QVI151"/>
    <mergeCell ref="QVJ151:QVV151"/>
    <mergeCell ref="QVW151:QWI151"/>
    <mergeCell ref="QWJ151:QWV151"/>
    <mergeCell ref="QWW151:QXI151"/>
    <mergeCell ref="QXJ151:QXV151"/>
    <mergeCell ref="QRW151:QSI151"/>
    <mergeCell ref="QSJ151:QSV151"/>
    <mergeCell ref="QSW151:QTI151"/>
    <mergeCell ref="QTJ151:QTV151"/>
    <mergeCell ref="QTW151:QUI151"/>
    <mergeCell ref="QUJ151:QUV151"/>
    <mergeCell ref="QOW151:QPI151"/>
    <mergeCell ref="QPJ151:QPV151"/>
    <mergeCell ref="QPW151:QQI151"/>
    <mergeCell ref="QQJ151:QQV151"/>
    <mergeCell ref="QQW151:QRI151"/>
    <mergeCell ref="QRJ151:QRV151"/>
    <mergeCell ref="QLW151:QMI151"/>
    <mergeCell ref="QMJ151:QMV151"/>
    <mergeCell ref="QMW151:QNI151"/>
    <mergeCell ref="QNJ151:QNV151"/>
    <mergeCell ref="QNW151:QOI151"/>
    <mergeCell ref="QOJ151:QOV151"/>
    <mergeCell ref="QIW151:QJI151"/>
    <mergeCell ref="QJJ151:QJV151"/>
    <mergeCell ref="QJW151:QKI151"/>
    <mergeCell ref="QKJ151:QKV151"/>
    <mergeCell ref="QKW151:QLI151"/>
    <mergeCell ref="QLJ151:QLV151"/>
    <mergeCell ref="QFW151:QGI151"/>
    <mergeCell ref="QGJ151:QGV151"/>
    <mergeCell ref="QGW151:QHI151"/>
    <mergeCell ref="QHJ151:QHV151"/>
    <mergeCell ref="QHW151:QII151"/>
    <mergeCell ref="QIJ151:QIV151"/>
    <mergeCell ref="QCW151:QDI151"/>
    <mergeCell ref="QDJ151:QDV151"/>
    <mergeCell ref="QDW151:QEI151"/>
    <mergeCell ref="QEJ151:QEV151"/>
    <mergeCell ref="QEW151:QFI151"/>
    <mergeCell ref="QFJ151:QFV151"/>
    <mergeCell ref="PZW151:QAI151"/>
    <mergeCell ref="QAJ151:QAV151"/>
    <mergeCell ref="QAW151:QBI151"/>
    <mergeCell ref="QBJ151:QBV151"/>
    <mergeCell ref="QBW151:QCI151"/>
    <mergeCell ref="QCJ151:QCV151"/>
    <mergeCell ref="PWW151:PXI151"/>
    <mergeCell ref="PXJ151:PXV151"/>
    <mergeCell ref="PXW151:PYI151"/>
    <mergeCell ref="PYJ151:PYV151"/>
    <mergeCell ref="PYW151:PZI151"/>
    <mergeCell ref="PZJ151:PZV151"/>
    <mergeCell ref="PTW151:PUI151"/>
    <mergeCell ref="PUJ151:PUV151"/>
    <mergeCell ref="PUW151:PVI151"/>
    <mergeCell ref="PVJ151:PVV151"/>
    <mergeCell ref="PVW151:PWI151"/>
    <mergeCell ref="PWJ151:PWV151"/>
    <mergeCell ref="PQW151:PRI151"/>
    <mergeCell ref="PRJ151:PRV151"/>
    <mergeCell ref="PRW151:PSI151"/>
    <mergeCell ref="PSJ151:PSV151"/>
    <mergeCell ref="PSW151:PTI151"/>
    <mergeCell ref="PTJ151:PTV151"/>
    <mergeCell ref="PNW151:POI151"/>
    <mergeCell ref="POJ151:POV151"/>
    <mergeCell ref="POW151:PPI151"/>
    <mergeCell ref="PPJ151:PPV151"/>
    <mergeCell ref="PPW151:PQI151"/>
    <mergeCell ref="PQJ151:PQV151"/>
    <mergeCell ref="PKW151:PLI151"/>
    <mergeCell ref="PLJ151:PLV151"/>
    <mergeCell ref="PLW151:PMI151"/>
    <mergeCell ref="PMJ151:PMV151"/>
    <mergeCell ref="PMW151:PNI151"/>
    <mergeCell ref="PNJ151:PNV151"/>
    <mergeCell ref="PHW151:PII151"/>
    <mergeCell ref="PIJ151:PIV151"/>
    <mergeCell ref="PIW151:PJI151"/>
    <mergeCell ref="PJJ151:PJV151"/>
    <mergeCell ref="PJW151:PKI151"/>
    <mergeCell ref="PKJ151:PKV151"/>
    <mergeCell ref="PEW151:PFI151"/>
    <mergeCell ref="PFJ151:PFV151"/>
    <mergeCell ref="PFW151:PGI151"/>
    <mergeCell ref="PGJ151:PGV151"/>
    <mergeCell ref="PGW151:PHI151"/>
    <mergeCell ref="PHJ151:PHV151"/>
    <mergeCell ref="PBW151:PCI151"/>
    <mergeCell ref="PCJ151:PCV151"/>
    <mergeCell ref="PCW151:PDI151"/>
    <mergeCell ref="PDJ151:PDV151"/>
    <mergeCell ref="PDW151:PEI151"/>
    <mergeCell ref="PEJ151:PEV151"/>
    <mergeCell ref="OYW151:OZI151"/>
    <mergeCell ref="OZJ151:OZV151"/>
    <mergeCell ref="OZW151:PAI151"/>
    <mergeCell ref="PAJ151:PAV151"/>
    <mergeCell ref="PAW151:PBI151"/>
    <mergeCell ref="PBJ151:PBV151"/>
    <mergeCell ref="OVW151:OWI151"/>
    <mergeCell ref="OWJ151:OWV151"/>
    <mergeCell ref="OWW151:OXI151"/>
    <mergeCell ref="OXJ151:OXV151"/>
    <mergeCell ref="OXW151:OYI151"/>
    <mergeCell ref="OYJ151:OYV151"/>
    <mergeCell ref="OSW151:OTI151"/>
    <mergeCell ref="OTJ151:OTV151"/>
    <mergeCell ref="OTW151:OUI151"/>
    <mergeCell ref="OUJ151:OUV151"/>
    <mergeCell ref="OUW151:OVI151"/>
    <mergeCell ref="OVJ151:OVV151"/>
    <mergeCell ref="OPW151:OQI151"/>
    <mergeCell ref="OQJ151:OQV151"/>
    <mergeCell ref="OQW151:ORI151"/>
    <mergeCell ref="ORJ151:ORV151"/>
    <mergeCell ref="ORW151:OSI151"/>
    <mergeCell ref="OSJ151:OSV151"/>
    <mergeCell ref="OMW151:ONI151"/>
    <mergeCell ref="ONJ151:ONV151"/>
    <mergeCell ref="ONW151:OOI151"/>
    <mergeCell ref="OOJ151:OOV151"/>
    <mergeCell ref="OOW151:OPI151"/>
    <mergeCell ref="OPJ151:OPV151"/>
    <mergeCell ref="OJW151:OKI151"/>
    <mergeCell ref="OKJ151:OKV151"/>
    <mergeCell ref="OKW151:OLI151"/>
    <mergeCell ref="OLJ151:OLV151"/>
    <mergeCell ref="OLW151:OMI151"/>
    <mergeCell ref="OMJ151:OMV151"/>
    <mergeCell ref="OGW151:OHI151"/>
    <mergeCell ref="OHJ151:OHV151"/>
    <mergeCell ref="OHW151:OII151"/>
    <mergeCell ref="OIJ151:OIV151"/>
    <mergeCell ref="OIW151:OJI151"/>
    <mergeCell ref="OJJ151:OJV151"/>
    <mergeCell ref="ODW151:OEI151"/>
    <mergeCell ref="OEJ151:OEV151"/>
    <mergeCell ref="OEW151:OFI151"/>
    <mergeCell ref="OFJ151:OFV151"/>
    <mergeCell ref="OFW151:OGI151"/>
    <mergeCell ref="OGJ151:OGV151"/>
    <mergeCell ref="OAW151:OBI151"/>
    <mergeCell ref="OBJ151:OBV151"/>
    <mergeCell ref="OBW151:OCI151"/>
    <mergeCell ref="OCJ151:OCV151"/>
    <mergeCell ref="OCW151:ODI151"/>
    <mergeCell ref="ODJ151:ODV151"/>
    <mergeCell ref="NXW151:NYI151"/>
    <mergeCell ref="NYJ151:NYV151"/>
    <mergeCell ref="NYW151:NZI151"/>
    <mergeCell ref="NZJ151:NZV151"/>
    <mergeCell ref="NZW151:OAI151"/>
    <mergeCell ref="OAJ151:OAV151"/>
    <mergeCell ref="NUW151:NVI151"/>
    <mergeCell ref="NVJ151:NVV151"/>
    <mergeCell ref="NVW151:NWI151"/>
    <mergeCell ref="NWJ151:NWV151"/>
    <mergeCell ref="NWW151:NXI151"/>
    <mergeCell ref="NXJ151:NXV151"/>
    <mergeCell ref="NRW151:NSI151"/>
    <mergeCell ref="NSJ151:NSV151"/>
    <mergeCell ref="NSW151:NTI151"/>
    <mergeCell ref="NTJ151:NTV151"/>
    <mergeCell ref="NTW151:NUI151"/>
    <mergeCell ref="NUJ151:NUV151"/>
    <mergeCell ref="NOW151:NPI151"/>
    <mergeCell ref="NPJ151:NPV151"/>
    <mergeCell ref="NPW151:NQI151"/>
    <mergeCell ref="NQJ151:NQV151"/>
    <mergeCell ref="NQW151:NRI151"/>
    <mergeCell ref="NRJ151:NRV151"/>
    <mergeCell ref="NLW151:NMI151"/>
    <mergeCell ref="NMJ151:NMV151"/>
    <mergeCell ref="NMW151:NNI151"/>
    <mergeCell ref="NNJ151:NNV151"/>
    <mergeCell ref="NNW151:NOI151"/>
    <mergeCell ref="NOJ151:NOV151"/>
    <mergeCell ref="NIW151:NJI151"/>
    <mergeCell ref="NJJ151:NJV151"/>
    <mergeCell ref="NJW151:NKI151"/>
    <mergeCell ref="NKJ151:NKV151"/>
    <mergeCell ref="NKW151:NLI151"/>
    <mergeCell ref="NLJ151:NLV151"/>
    <mergeCell ref="NFW151:NGI151"/>
    <mergeCell ref="NGJ151:NGV151"/>
    <mergeCell ref="NGW151:NHI151"/>
    <mergeCell ref="NHJ151:NHV151"/>
    <mergeCell ref="NHW151:NII151"/>
    <mergeCell ref="NIJ151:NIV151"/>
    <mergeCell ref="NCW151:NDI151"/>
    <mergeCell ref="NDJ151:NDV151"/>
    <mergeCell ref="NDW151:NEI151"/>
    <mergeCell ref="NEJ151:NEV151"/>
    <mergeCell ref="NEW151:NFI151"/>
    <mergeCell ref="NFJ151:NFV151"/>
    <mergeCell ref="MZW151:NAI151"/>
    <mergeCell ref="NAJ151:NAV151"/>
    <mergeCell ref="NAW151:NBI151"/>
    <mergeCell ref="NBJ151:NBV151"/>
    <mergeCell ref="NBW151:NCI151"/>
    <mergeCell ref="NCJ151:NCV151"/>
    <mergeCell ref="MWW151:MXI151"/>
    <mergeCell ref="MXJ151:MXV151"/>
    <mergeCell ref="MXW151:MYI151"/>
    <mergeCell ref="MYJ151:MYV151"/>
    <mergeCell ref="MYW151:MZI151"/>
    <mergeCell ref="MZJ151:MZV151"/>
    <mergeCell ref="MTW151:MUI151"/>
    <mergeCell ref="MUJ151:MUV151"/>
    <mergeCell ref="MUW151:MVI151"/>
    <mergeCell ref="MVJ151:MVV151"/>
    <mergeCell ref="MVW151:MWI151"/>
    <mergeCell ref="MWJ151:MWV151"/>
    <mergeCell ref="MQW151:MRI151"/>
    <mergeCell ref="MRJ151:MRV151"/>
    <mergeCell ref="MRW151:MSI151"/>
    <mergeCell ref="MSJ151:MSV151"/>
    <mergeCell ref="MSW151:MTI151"/>
    <mergeCell ref="MTJ151:MTV151"/>
    <mergeCell ref="MNW151:MOI151"/>
    <mergeCell ref="MOJ151:MOV151"/>
    <mergeCell ref="MOW151:MPI151"/>
    <mergeCell ref="MPJ151:MPV151"/>
    <mergeCell ref="MPW151:MQI151"/>
    <mergeCell ref="MQJ151:MQV151"/>
    <mergeCell ref="MKW151:MLI151"/>
    <mergeCell ref="MLJ151:MLV151"/>
    <mergeCell ref="MLW151:MMI151"/>
    <mergeCell ref="MMJ151:MMV151"/>
    <mergeCell ref="MMW151:MNI151"/>
    <mergeCell ref="MNJ151:MNV151"/>
    <mergeCell ref="MHW151:MII151"/>
    <mergeCell ref="MIJ151:MIV151"/>
    <mergeCell ref="MIW151:MJI151"/>
    <mergeCell ref="MJJ151:MJV151"/>
    <mergeCell ref="MJW151:MKI151"/>
    <mergeCell ref="MKJ151:MKV151"/>
    <mergeCell ref="MEW151:MFI151"/>
    <mergeCell ref="MFJ151:MFV151"/>
    <mergeCell ref="MFW151:MGI151"/>
    <mergeCell ref="MGJ151:MGV151"/>
    <mergeCell ref="MGW151:MHI151"/>
    <mergeCell ref="MHJ151:MHV151"/>
    <mergeCell ref="MBW151:MCI151"/>
    <mergeCell ref="MCJ151:MCV151"/>
    <mergeCell ref="MCW151:MDI151"/>
    <mergeCell ref="MDJ151:MDV151"/>
    <mergeCell ref="MDW151:MEI151"/>
    <mergeCell ref="MEJ151:MEV151"/>
    <mergeCell ref="LYW151:LZI151"/>
    <mergeCell ref="LZJ151:LZV151"/>
    <mergeCell ref="LZW151:MAI151"/>
    <mergeCell ref="MAJ151:MAV151"/>
    <mergeCell ref="MAW151:MBI151"/>
    <mergeCell ref="MBJ151:MBV151"/>
    <mergeCell ref="LVW151:LWI151"/>
    <mergeCell ref="LWJ151:LWV151"/>
    <mergeCell ref="LWW151:LXI151"/>
    <mergeCell ref="LXJ151:LXV151"/>
    <mergeCell ref="LXW151:LYI151"/>
    <mergeCell ref="LYJ151:LYV151"/>
    <mergeCell ref="LSW151:LTI151"/>
    <mergeCell ref="LTJ151:LTV151"/>
    <mergeCell ref="LTW151:LUI151"/>
    <mergeCell ref="LUJ151:LUV151"/>
    <mergeCell ref="LUW151:LVI151"/>
    <mergeCell ref="LVJ151:LVV151"/>
    <mergeCell ref="LPW151:LQI151"/>
    <mergeCell ref="LQJ151:LQV151"/>
    <mergeCell ref="LQW151:LRI151"/>
    <mergeCell ref="LRJ151:LRV151"/>
    <mergeCell ref="LRW151:LSI151"/>
    <mergeCell ref="LSJ151:LSV151"/>
    <mergeCell ref="LMW151:LNI151"/>
    <mergeCell ref="LNJ151:LNV151"/>
    <mergeCell ref="LNW151:LOI151"/>
    <mergeCell ref="LOJ151:LOV151"/>
    <mergeCell ref="LOW151:LPI151"/>
    <mergeCell ref="LPJ151:LPV151"/>
    <mergeCell ref="LJW151:LKI151"/>
    <mergeCell ref="LKJ151:LKV151"/>
    <mergeCell ref="LKW151:LLI151"/>
    <mergeCell ref="LLJ151:LLV151"/>
    <mergeCell ref="LLW151:LMI151"/>
    <mergeCell ref="LMJ151:LMV151"/>
    <mergeCell ref="LGW151:LHI151"/>
    <mergeCell ref="LHJ151:LHV151"/>
    <mergeCell ref="LHW151:LII151"/>
    <mergeCell ref="LIJ151:LIV151"/>
    <mergeCell ref="LIW151:LJI151"/>
    <mergeCell ref="LJJ151:LJV151"/>
    <mergeCell ref="LDW151:LEI151"/>
    <mergeCell ref="LEJ151:LEV151"/>
    <mergeCell ref="LEW151:LFI151"/>
    <mergeCell ref="LFJ151:LFV151"/>
    <mergeCell ref="LFW151:LGI151"/>
    <mergeCell ref="LGJ151:LGV151"/>
    <mergeCell ref="LAW151:LBI151"/>
    <mergeCell ref="LBJ151:LBV151"/>
    <mergeCell ref="LBW151:LCI151"/>
    <mergeCell ref="LCJ151:LCV151"/>
    <mergeCell ref="LCW151:LDI151"/>
    <mergeCell ref="LDJ151:LDV151"/>
    <mergeCell ref="KXW151:KYI151"/>
    <mergeCell ref="KYJ151:KYV151"/>
    <mergeCell ref="KYW151:KZI151"/>
    <mergeCell ref="KZJ151:KZV151"/>
    <mergeCell ref="KZW151:LAI151"/>
    <mergeCell ref="LAJ151:LAV151"/>
    <mergeCell ref="KUW151:KVI151"/>
    <mergeCell ref="KVJ151:KVV151"/>
    <mergeCell ref="KVW151:KWI151"/>
    <mergeCell ref="KWJ151:KWV151"/>
    <mergeCell ref="KWW151:KXI151"/>
    <mergeCell ref="KXJ151:KXV151"/>
    <mergeCell ref="KRW151:KSI151"/>
    <mergeCell ref="KSJ151:KSV151"/>
    <mergeCell ref="KSW151:KTI151"/>
    <mergeCell ref="KTJ151:KTV151"/>
    <mergeCell ref="KTW151:KUI151"/>
    <mergeCell ref="KUJ151:KUV151"/>
    <mergeCell ref="KOW151:KPI151"/>
    <mergeCell ref="KPJ151:KPV151"/>
    <mergeCell ref="KPW151:KQI151"/>
    <mergeCell ref="KQJ151:KQV151"/>
    <mergeCell ref="KQW151:KRI151"/>
    <mergeCell ref="KRJ151:KRV151"/>
    <mergeCell ref="KLW151:KMI151"/>
    <mergeCell ref="KMJ151:KMV151"/>
    <mergeCell ref="KMW151:KNI151"/>
    <mergeCell ref="KNJ151:KNV151"/>
    <mergeCell ref="KNW151:KOI151"/>
    <mergeCell ref="KOJ151:KOV151"/>
    <mergeCell ref="KIW151:KJI151"/>
    <mergeCell ref="KJJ151:KJV151"/>
    <mergeCell ref="KJW151:KKI151"/>
    <mergeCell ref="KKJ151:KKV151"/>
    <mergeCell ref="KKW151:KLI151"/>
    <mergeCell ref="KLJ151:KLV151"/>
    <mergeCell ref="KFW151:KGI151"/>
    <mergeCell ref="KGJ151:KGV151"/>
    <mergeCell ref="KGW151:KHI151"/>
    <mergeCell ref="KHJ151:KHV151"/>
    <mergeCell ref="KHW151:KII151"/>
    <mergeCell ref="KIJ151:KIV151"/>
    <mergeCell ref="KCW151:KDI151"/>
    <mergeCell ref="KDJ151:KDV151"/>
    <mergeCell ref="KDW151:KEI151"/>
    <mergeCell ref="KEJ151:KEV151"/>
    <mergeCell ref="KEW151:KFI151"/>
    <mergeCell ref="KFJ151:KFV151"/>
    <mergeCell ref="JZW151:KAI151"/>
    <mergeCell ref="KAJ151:KAV151"/>
    <mergeCell ref="KAW151:KBI151"/>
    <mergeCell ref="KBJ151:KBV151"/>
    <mergeCell ref="KBW151:KCI151"/>
    <mergeCell ref="KCJ151:KCV151"/>
    <mergeCell ref="JWW151:JXI151"/>
    <mergeCell ref="JXJ151:JXV151"/>
    <mergeCell ref="JXW151:JYI151"/>
    <mergeCell ref="JYJ151:JYV151"/>
    <mergeCell ref="JYW151:JZI151"/>
    <mergeCell ref="JZJ151:JZV151"/>
    <mergeCell ref="JTW151:JUI151"/>
    <mergeCell ref="JUJ151:JUV151"/>
    <mergeCell ref="JUW151:JVI151"/>
    <mergeCell ref="JVJ151:JVV151"/>
    <mergeCell ref="JVW151:JWI151"/>
    <mergeCell ref="JWJ151:JWV151"/>
    <mergeCell ref="JQW151:JRI151"/>
    <mergeCell ref="JRJ151:JRV151"/>
    <mergeCell ref="JRW151:JSI151"/>
    <mergeCell ref="JSJ151:JSV151"/>
    <mergeCell ref="JSW151:JTI151"/>
    <mergeCell ref="JTJ151:JTV151"/>
    <mergeCell ref="JNW151:JOI151"/>
    <mergeCell ref="JOJ151:JOV151"/>
    <mergeCell ref="JOW151:JPI151"/>
    <mergeCell ref="JPJ151:JPV151"/>
    <mergeCell ref="JPW151:JQI151"/>
    <mergeCell ref="JQJ151:JQV151"/>
    <mergeCell ref="JKW151:JLI151"/>
    <mergeCell ref="JLJ151:JLV151"/>
    <mergeCell ref="JLW151:JMI151"/>
    <mergeCell ref="JMJ151:JMV151"/>
    <mergeCell ref="JMW151:JNI151"/>
    <mergeCell ref="JNJ151:JNV151"/>
    <mergeCell ref="JHW151:JII151"/>
    <mergeCell ref="JIJ151:JIV151"/>
    <mergeCell ref="JIW151:JJI151"/>
    <mergeCell ref="JJJ151:JJV151"/>
    <mergeCell ref="JJW151:JKI151"/>
    <mergeCell ref="JKJ151:JKV151"/>
    <mergeCell ref="JEW151:JFI151"/>
    <mergeCell ref="JFJ151:JFV151"/>
    <mergeCell ref="JFW151:JGI151"/>
    <mergeCell ref="JGJ151:JGV151"/>
    <mergeCell ref="JGW151:JHI151"/>
    <mergeCell ref="JHJ151:JHV151"/>
    <mergeCell ref="JBW151:JCI151"/>
    <mergeCell ref="JCJ151:JCV151"/>
    <mergeCell ref="JCW151:JDI151"/>
    <mergeCell ref="JDJ151:JDV151"/>
    <mergeCell ref="JDW151:JEI151"/>
    <mergeCell ref="JEJ151:JEV151"/>
    <mergeCell ref="IYW151:IZI151"/>
    <mergeCell ref="IZJ151:IZV151"/>
    <mergeCell ref="IZW151:JAI151"/>
    <mergeCell ref="JAJ151:JAV151"/>
    <mergeCell ref="JAW151:JBI151"/>
    <mergeCell ref="JBJ151:JBV151"/>
    <mergeCell ref="IVW151:IWI151"/>
    <mergeCell ref="IWJ151:IWV151"/>
    <mergeCell ref="IWW151:IXI151"/>
    <mergeCell ref="IXJ151:IXV151"/>
    <mergeCell ref="IXW151:IYI151"/>
    <mergeCell ref="IYJ151:IYV151"/>
    <mergeCell ref="ISW151:ITI151"/>
    <mergeCell ref="ITJ151:ITV151"/>
    <mergeCell ref="ITW151:IUI151"/>
    <mergeCell ref="IUJ151:IUV151"/>
    <mergeCell ref="IUW151:IVI151"/>
    <mergeCell ref="IVJ151:IVV151"/>
    <mergeCell ref="IPW151:IQI151"/>
    <mergeCell ref="IQJ151:IQV151"/>
    <mergeCell ref="IQW151:IRI151"/>
    <mergeCell ref="IRJ151:IRV151"/>
    <mergeCell ref="IRW151:ISI151"/>
    <mergeCell ref="ISJ151:ISV151"/>
    <mergeCell ref="IMW151:INI151"/>
    <mergeCell ref="INJ151:INV151"/>
    <mergeCell ref="INW151:IOI151"/>
    <mergeCell ref="IOJ151:IOV151"/>
    <mergeCell ref="IOW151:IPI151"/>
    <mergeCell ref="IPJ151:IPV151"/>
    <mergeCell ref="IJW151:IKI151"/>
    <mergeCell ref="IKJ151:IKV151"/>
    <mergeCell ref="IKW151:ILI151"/>
    <mergeCell ref="ILJ151:ILV151"/>
    <mergeCell ref="ILW151:IMI151"/>
    <mergeCell ref="IMJ151:IMV151"/>
    <mergeCell ref="IGW151:IHI151"/>
    <mergeCell ref="IHJ151:IHV151"/>
    <mergeCell ref="IHW151:III151"/>
    <mergeCell ref="IIJ151:IIV151"/>
    <mergeCell ref="IIW151:IJI151"/>
    <mergeCell ref="IJJ151:IJV151"/>
    <mergeCell ref="IDW151:IEI151"/>
    <mergeCell ref="IEJ151:IEV151"/>
    <mergeCell ref="IEW151:IFI151"/>
    <mergeCell ref="IFJ151:IFV151"/>
    <mergeCell ref="IFW151:IGI151"/>
    <mergeCell ref="IGJ151:IGV151"/>
    <mergeCell ref="IAW151:IBI151"/>
    <mergeCell ref="IBJ151:IBV151"/>
    <mergeCell ref="IBW151:ICI151"/>
    <mergeCell ref="ICJ151:ICV151"/>
    <mergeCell ref="ICW151:IDI151"/>
    <mergeCell ref="IDJ151:IDV151"/>
    <mergeCell ref="HXW151:HYI151"/>
    <mergeCell ref="HYJ151:HYV151"/>
    <mergeCell ref="HYW151:HZI151"/>
    <mergeCell ref="HZJ151:HZV151"/>
    <mergeCell ref="HZW151:IAI151"/>
    <mergeCell ref="IAJ151:IAV151"/>
    <mergeCell ref="HUW151:HVI151"/>
    <mergeCell ref="HVJ151:HVV151"/>
    <mergeCell ref="HVW151:HWI151"/>
    <mergeCell ref="HWJ151:HWV151"/>
    <mergeCell ref="HWW151:HXI151"/>
    <mergeCell ref="HXJ151:HXV151"/>
    <mergeCell ref="HRW151:HSI151"/>
    <mergeCell ref="HSJ151:HSV151"/>
    <mergeCell ref="HSW151:HTI151"/>
    <mergeCell ref="HTJ151:HTV151"/>
    <mergeCell ref="HTW151:HUI151"/>
    <mergeCell ref="HUJ151:HUV151"/>
    <mergeCell ref="HOW151:HPI151"/>
    <mergeCell ref="HPJ151:HPV151"/>
    <mergeCell ref="HPW151:HQI151"/>
    <mergeCell ref="HQJ151:HQV151"/>
    <mergeCell ref="HQW151:HRI151"/>
    <mergeCell ref="HRJ151:HRV151"/>
    <mergeCell ref="HLW151:HMI151"/>
    <mergeCell ref="HMJ151:HMV151"/>
    <mergeCell ref="HMW151:HNI151"/>
    <mergeCell ref="HNJ151:HNV151"/>
    <mergeCell ref="HNW151:HOI151"/>
    <mergeCell ref="HOJ151:HOV151"/>
    <mergeCell ref="HIW151:HJI151"/>
    <mergeCell ref="HJJ151:HJV151"/>
    <mergeCell ref="HJW151:HKI151"/>
    <mergeCell ref="HKJ151:HKV151"/>
    <mergeCell ref="HKW151:HLI151"/>
    <mergeCell ref="HLJ151:HLV151"/>
    <mergeCell ref="HFW151:HGI151"/>
    <mergeCell ref="HGJ151:HGV151"/>
    <mergeCell ref="HGW151:HHI151"/>
    <mergeCell ref="HHJ151:HHV151"/>
    <mergeCell ref="HHW151:HII151"/>
    <mergeCell ref="HIJ151:HIV151"/>
    <mergeCell ref="HCW151:HDI151"/>
    <mergeCell ref="HDJ151:HDV151"/>
    <mergeCell ref="HDW151:HEI151"/>
    <mergeCell ref="HEJ151:HEV151"/>
    <mergeCell ref="HEW151:HFI151"/>
    <mergeCell ref="HFJ151:HFV151"/>
    <mergeCell ref="GZW151:HAI151"/>
    <mergeCell ref="HAJ151:HAV151"/>
    <mergeCell ref="HAW151:HBI151"/>
    <mergeCell ref="HBJ151:HBV151"/>
    <mergeCell ref="HBW151:HCI151"/>
    <mergeCell ref="HCJ151:HCV151"/>
    <mergeCell ref="GWW151:GXI151"/>
    <mergeCell ref="GXJ151:GXV151"/>
    <mergeCell ref="GXW151:GYI151"/>
    <mergeCell ref="GYJ151:GYV151"/>
    <mergeCell ref="GYW151:GZI151"/>
    <mergeCell ref="GZJ151:GZV151"/>
    <mergeCell ref="GTW151:GUI151"/>
    <mergeCell ref="GUJ151:GUV151"/>
    <mergeCell ref="GUW151:GVI151"/>
    <mergeCell ref="GVJ151:GVV151"/>
    <mergeCell ref="GVW151:GWI151"/>
    <mergeCell ref="GWJ151:GWV151"/>
    <mergeCell ref="GQW151:GRI151"/>
    <mergeCell ref="GRJ151:GRV151"/>
    <mergeCell ref="GRW151:GSI151"/>
    <mergeCell ref="GSJ151:GSV151"/>
    <mergeCell ref="GSW151:GTI151"/>
    <mergeCell ref="GTJ151:GTV151"/>
    <mergeCell ref="GNW151:GOI151"/>
    <mergeCell ref="GOJ151:GOV151"/>
    <mergeCell ref="GOW151:GPI151"/>
    <mergeCell ref="GPJ151:GPV151"/>
    <mergeCell ref="GPW151:GQI151"/>
    <mergeCell ref="GQJ151:GQV151"/>
    <mergeCell ref="GKW151:GLI151"/>
    <mergeCell ref="GLJ151:GLV151"/>
    <mergeCell ref="GLW151:GMI151"/>
    <mergeCell ref="GMJ151:GMV151"/>
    <mergeCell ref="GMW151:GNI151"/>
    <mergeCell ref="GNJ151:GNV151"/>
    <mergeCell ref="GHW151:GII151"/>
    <mergeCell ref="GIJ151:GIV151"/>
    <mergeCell ref="GIW151:GJI151"/>
    <mergeCell ref="GJJ151:GJV151"/>
    <mergeCell ref="GJW151:GKI151"/>
    <mergeCell ref="GKJ151:GKV151"/>
    <mergeCell ref="GEW151:GFI151"/>
    <mergeCell ref="GFJ151:GFV151"/>
    <mergeCell ref="GFW151:GGI151"/>
    <mergeCell ref="GGJ151:GGV151"/>
    <mergeCell ref="GGW151:GHI151"/>
    <mergeCell ref="GHJ151:GHV151"/>
    <mergeCell ref="GBW151:GCI151"/>
    <mergeCell ref="GCJ151:GCV151"/>
    <mergeCell ref="GCW151:GDI151"/>
    <mergeCell ref="GDJ151:GDV151"/>
    <mergeCell ref="GDW151:GEI151"/>
    <mergeCell ref="GEJ151:GEV151"/>
    <mergeCell ref="FYW151:FZI151"/>
    <mergeCell ref="FZJ151:FZV151"/>
    <mergeCell ref="FZW151:GAI151"/>
    <mergeCell ref="GAJ151:GAV151"/>
    <mergeCell ref="GAW151:GBI151"/>
    <mergeCell ref="GBJ151:GBV151"/>
    <mergeCell ref="FVW151:FWI151"/>
    <mergeCell ref="FWJ151:FWV151"/>
    <mergeCell ref="FWW151:FXI151"/>
    <mergeCell ref="FXJ151:FXV151"/>
    <mergeCell ref="FXW151:FYI151"/>
    <mergeCell ref="FYJ151:FYV151"/>
    <mergeCell ref="FSW151:FTI151"/>
    <mergeCell ref="FTJ151:FTV151"/>
    <mergeCell ref="FTW151:FUI151"/>
    <mergeCell ref="FUJ151:FUV151"/>
    <mergeCell ref="FUW151:FVI151"/>
    <mergeCell ref="FVJ151:FVV151"/>
    <mergeCell ref="FPW151:FQI151"/>
    <mergeCell ref="FQJ151:FQV151"/>
    <mergeCell ref="FQW151:FRI151"/>
    <mergeCell ref="FRJ151:FRV151"/>
    <mergeCell ref="FRW151:FSI151"/>
    <mergeCell ref="FSJ151:FSV151"/>
    <mergeCell ref="FMW151:FNI151"/>
    <mergeCell ref="FNJ151:FNV151"/>
    <mergeCell ref="FNW151:FOI151"/>
    <mergeCell ref="FOJ151:FOV151"/>
    <mergeCell ref="FOW151:FPI151"/>
    <mergeCell ref="FPJ151:FPV151"/>
    <mergeCell ref="FJW151:FKI151"/>
    <mergeCell ref="FKJ151:FKV151"/>
    <mergeCell ref="FKW151:FLI151"/>
    <mergeCell ref="FLJ151:FLV151"/>
    <mergeCell ref="FLW151:FMI151"/>
    <mergeCell ref="FMJ151:FMV151"/>
    <mergeCell ref="FGW151:FHI151"/>
    <mergeCell ref="FHJ151:FHV151"/>
    <mergeCell ref="FHW151:FII151"/>
    <mergeCell ref="FIJ151:FIV151"/>
    <mergeCell ref="FIW151:FJI151"/>
    <mergeCell ref="FJJ151:FJV151"/>
    <mergeCell ref="FDW151:FEI151"/>
    <mergeCell ref="FEJ151:FEV151"/>
    <mergeCell ref="FEW151:FFI151"/>
    <mergeCell ref="FFJ151:FFV151"/>
    <mergeCell ref="FFW151:FGI151"/>
    <mergeCell ref="FGJ151:FGV151"/>
    <mergeCell ref="FAW151:FBI151"/>
    <mergeCell ref="FBJ151:FBV151"/>
    <mergeCell ref="FBW151:FCI151"/>
    <mergeCell ref="FCJ151:FCV151"/>
    <mergeCell ref="FCW151:FDI151"/>
    <mergeCell ref="FDJ151:FDV151"/>
    <mergeCell ref="EXW151:EYI151"/>
    <mergeCell ref="EYJ151:EYV151"/>
    <mergeCell ref="EYW151:EZI151"/>
    <mergeCell ref="EZJ151:EZV151"/>
    <mergeCell ref="EZW151:FAI151"/>
    <mergeCell ref="FAJ151:FAV151"/>
    <mergeCell ref="EUW151:EVI151"/>
    <mergeCell ref="EVJ151:EVV151"/>
    <mergeCell ref="EVW151:EWI151"/>
    <mergeCell ref="EWJ151:EWV151"/>
    <mergeCell ref="EWW151:EXI151"/>
    <mergeCell ref="EXJ151:EXV151"/>
    <mergeCell ref="ERW151:ESI151"/>
    <mergeCell ref="ESJ151:ESV151"/>
    <mergeCell ref="ESW151:ETI151"/>
    <mergeCell ref="ETJ151:ETV151"/>
    <mergeCell ref="ETW151:EUI151"/>
    <mergeCell ref="EUJ151:EUV151"/>
    <mergeCell ref="EOW151:EPI151"/>
    <mergeCell ref="EPJ151:EPV151"/>
    <mergeCell ref="EPW151:EQI151"/>
    <mergeCell ref="EQJ151:EQV151"/>
    <mergeCell ref="EQW151:ERI151"/>
    <mergeCell ref="ERJ151:ERV151"/>
    <mergeCell ref="ELW151:EMI151"/>
    <mergeCell ref="EMJ151:EMV151"/>
    <mergeCell ref="EMW151:ENI151"/>
    <mergeCell ref="ENJ151:ENV151"/>
    <mergeCell ref="ENW151:EOI151"/>
    <mergeCell ref="EOJ151:EOV151"/>
    <mergeCell ref="EIW151:EJI151"/>
    <mergeCell ref="EJJ151:EJV151"/>
    <mergeCell ref="EJW151:EKI151"/>
    <mergeCell ref="EKJ151:EKV151"/>
    <mergeCell ref="EKW151:ELI151"/>
    <mergeCell ref="ELJ151:ELV151"/>
    <mergeCell ref="EFW151:EGI151"/>
    <mergeCell ref="EGJ151:EGV151"/>
    <mergeCell ref="EGW151:EHI151"/>
    <mergeCell ref="EHJ151:EHV151"/>
    <mergeCell ref="EHW151:EII151"/>
    <mergeCell ref="EIJ151:EIV151"/>
    <mergeCell ref="ECW151:EDI151"/>
    <mergeCell ref="EDJ151:EDV151"/>
    <mergeCell ref="EDW151:EEI151"/>
    <mergeCell ref="EEJ151:EEV151"/>
    <mergeCell ref="EEW151:EFI151"/>
    <mergeCell ref="EFJ151:EFV151"/>
    <mergeCell ref="DZW151:EAI151"/>
    <mergeCell ref="EAJ151:EAV151"/>
    <mergeCell ref="EAW151:EBI151"/>
    <mergeCell ref="EBJ151:EBV151"/>
    <mergeCell ref="EBW151:ECI151"/>
    <mergeCell ref="ECJ151:ECV151"/>
    <mergeCell ref="DWW151:DXI151"/>
    <mergeCell ref="DXJ151:DXV151"/>
    <mergeCell ref="DXW151:DYI151"/>
    <mergeCell ref="DYJ151:DYV151"/>
    <mergeCell ref="DYW151:DZI151"/>
    <mergeCell ref="DZJ151:DZV151"/>
    <mergeCell ref="DTW151:DUI151"/>
    <mergeCell ref="DUJ151:DUV151"/>
    <mergeCell ref="DUW151:DVI151"/>
    <mergeCell ref="DVJ151:DVV151"/>
    <mergeCell ref="DVW151:DWI151"/>
    <mergeCell ref="DWJ151:DWV151"/>
    <mergeCell ref="DQW151:DRI151"/>
    <mergeCell ref="DRJ151:DRV151"/>
    <mergeCell ref="DRW151:DSI151"/>
    <mergeCell ref="DSJ151:DSV151"/>
    <mergeCell ref="DSW151:DTI151"/>
    <mergeCell ref="DTJ151:DTV151"/>
    <mergeCell ref="DNW151:DOI151"/>
    <mergeCell ref="DOJ151:DOV151"/>
    <mergeCell ref="DOW151:DPI151"/>
    <mergeCell ref="DPJ151:DPV151"/>
    <mergeCell ref="DPW151:DQI151"/>
    <mergeCell ref="DQJ151:DQV151"/>
    <mergeCell ref="DKW151:DLI151"/>
    <mergeCell ref="DLJ151:DLV151"/>
    <mergeCell ref="DLW151:DMI151"/>
    <mergeCell ref="DMJ151:DMV151"/>
    <mergeCell ref="DMW151:DNI151"/>
    <mergeCell ref="DNJ151:DNV151"/>
    <mergeCell ref="DHW151:DII151"/>
    <mergeCell ref="DIJ151:DIV151"/>
    <mergeCell ref="DIW151:DJI151"/>
    <mergeCell ref="DJJ151:DJV151"/>
    <mergeCell ref="DJW151:DKI151"/>
    <mergeCell ref="DKJ151:DKV151"/>
    <mergeCell ref="DEW151:DFI151"/>
    <mergeCell ref="DFJ151:DFV151"/>
    <mergeCell ref="DFW151:DGI151"/>
    <mergeCell ref="DGJ151:DGV151"/>
    <mergeCell ref="DGW151:DHI151"/>
    <mergeCell ref="DHJ151:DHV151"/>
    <mergeCell ref="DBW151:DCI151"/>
    <mergeCell ref="DCJ151:DCV151"/>
    <mergeCell ref="DCW151:DDI151"/>
    <mergeCell ref="DDJ151:DDV151"/>
    <mergeCell ref="DDW151:DEI151"/>
    <mergeCell ref="DEJ151:DEV151"/>
    <mergeCell ref="CYW151:CZI151"/>
    <mergeCell ref="CZJ151:CZV151"/>
    <mergeCell ref="CZW151:DAI151"/>
    <mergeCell ref="DAJ151:DAV151"/>
    <mergeCell ref="DAW151:DBI151"/>
    <mergeCell ref="DBJ151:DBV151"/>
    <mergeCell ref="CVW151:CWI151"/>
    <mergeCell ref="CWJ151:CWV151"/>
    <mergeCell ref="CWW151:CXI151"/>
    <mergeCell ref="CXJ151:CXV151"/>
    <mergeCell ref="CXW151:CYI151"/>
    <mergeCell ref="CYJ151:CYV151"/>
    <mergeCell ref="CSW151:CTI151"/>
    <mergeCell ref="CTJ151:CTV151"/>
    <mergeCell ref="CTW151:CUI151"/>
    <mergeCell ref="CUJ151:CUV151"/>
    <mergeCell ref="CUW151:CVI151"/>
    <mergeCell ref="CVJ151:CVV151"/>
    <mergeCell ref="CPW151:CQI151"/>
    <mergeCell ref="CQJ151:CQV151"/>
    <mergeCell ref="CQW151:CRI151"/>
    <mergeCell ref="CRJ151:CRV151"/>
    <mergeCell ref="CRW151:CSI151"/>
    <mergeCell ref="CSJ151:CSV151"/>
    <mergeCell ref="CMW151:CNI151"/>
    <mergeCell ref="CNJ151:CNV151"/>
    <mergeCell ref="CNW151:COI151"/>
    <mergeCell ref="COJ151:COV151"/>
    <mergeCell ref="COW151:CPI151"/>
    <mergeCell ref="CPJ151:CPV151"/>
    <mergeCell ref="CJW151:CKI151"/>
    <mergeCell ref="CKJ151:CKV151"/>
    <mergeCell ref="CKW151:CLI151"/>
    <mergeCell ref="CLJ151:CLV151"/>
    <mergeCell ref="CLW151:CMI151"/>
    <mergeCell ref="CMJ151:CMV151"/>
    <mergeCell ref="CGW151:CHI151"/>
    <mergeCell ref="CHJ151:CHV151"/>
    <mergeCell ref="CHW151:CII151"/>
    <mergeCell ref="CIJ151:CIV151"/>
    <mergeCell ref="CIW151:CJI151"/>
    <mergeCell ref="CJJ151:CJV151"/>
    <mergeCell ref="CDW151:CEI151"/>
    <mergeCell ref="CEJ151:CEV151"/>
    <mergeCell ref="CEW151:CFI151"/>
    <mergeCell ref="CFJ151:CFV151"/>
    <mergeCell ref="CFW151:CGI151"/>
    <mergeCell ref="CGJ151:CGV151"/>
    <mergeCell ref="CAW151:CBI151"/>
    <mergeCell ref="CBJ151:CBV151"/>
    <mergeCell ref="CBW151:CCI151"/>
    <mergeCell ref="CCJ151:CCV151"/>
    <mergeCell ref="CCW151:CDI151"/>
    <mergeCell ref="CDJ151:CDV151"/>
    <mergeCell ref="BXW151:BYI151"/>
    <mergeCell ref="BYJ151:BYV151"/>
    <mergeCell ref="BYW151:BZI151"/>
    <mergeCell ref="BZJ151:BZV151"/>
    <mergeCell ref="BZW151:CAI151"/>
    <mergeCell ref="CAJ151:CAV151"/>
    <mergeCell ref="BUW151:BVI151"/>
    <mergeCell ref="BVJ151:BVV151"/>
    <mergeCell ref="BVW151:BWI151"/>
    <mergeCell ref="BWJ151:BWV151"/>
    <mergeCell ref="BWW151:BXI151"/>
    <mergeCell ref="BXJ151:BXV151"/>
    <mergeCell ref="BRW151:BSI151"/>
    <mergeCell ref="BSJ151:BSV151"/>
    <mergeCell ref="BSW151:BTI151"/>
    <mergeCell ref="BTJ151:BTV151"/>
    <mergeCell ref="BTW151:BUI151"/>
    <mergeCell ref="BUJ151:BUV151"/>
    <mergeCell ref="BOW151:BPI151"/>
    <mergeCell ref="BPJ151:BPV151"/>
    <mergeCell ref="BPW151:BQI151"/>
    <mergeCell ref="BQJ151:BQV151"/>
    <mergeCell ref="BQW151:BRI151"/>
    <mergeCell ref="BRJ151:BRV151"/>
    <mergeCell ref="BLW151:BMI151"/>
    <mergeCell ref="BMJ151:BMV151"/>
    <mergeCell ref="BMW151:BNI151"/>
    <mergeCell ref="BNJ151:BNV151"/>
    <mergeCell ref="BNW151:BOI151"/>
    <mergeCell ref="BOJ151:BOV151"/>
    <mergeCell ref="BIW151:BJI151"/>
    <mergeCell ref="BJJ151:BJV151"/>
    <mergeCell ref="BJW151:BKI151"/>
    <mergeCell ref="BKJ151:BKV151"/>
    <mergeCell ref="BKW151:BLI151"/>
    <mergeCell ref="BLJ151:BLV151"/>
    <mergeCell ref="BFW151:BGI151"/>
    <mergeCell ref="BGJ151:BGV151"/>
    <mergeCell ref="BGW151:BHI151"/>
    <mergeCell ref="BHJ151:BHV151"/>
    <mergeCell ref="BHW151:BII151"/>
    <mergeCell ref="BIJ151:BIV151"/>
    <mergeCell ref="BCW151:BDI151"/>
    <mergeCell ref="BDJ151:BDV151"/>
    <mergeCell ref="BDW151:BEI151"/>
    <mergeCell ref="BEJ151:BEV151"/>
    <mergeCell ref="BEW151:BFI151"/>
    <mergeCell ref="BFJ151:BFV151"/>
    <mergeCell ref="AZW151:BAI151"/>
    <mergeCell ref="BAJ151:BAV151"/>
    <mergeCell ref="BAW151:BBI151"/>
    <mergeCell ref="BBJ151:BBV151"/>
    <mergeCell ref="BBW151:BCI151"/>
    <mergeCell ref="BCJ151:BCV151"/>
    <mergeCell ref="AWW151:AXI151"/>
    <mergeCell ref="AXJ151:AXV151"/>
    <mergeCell ref="AXW151:AYI151"/>
    <mergeCell ref="AYJ151:AYV151"/>
    <mergeCell ref="AYW151:AZI151"/>
    <mergeCell ref="AZJ151:AZV151"/>
    <mergeCell ref="ATW151:AUI151"/>
    <mergeCell ref="AUJ151:AUV151"/>
    <mergeCell ref="AUW151:AVI151"/>
    <mergeCell ref="AVJ151:AVV151"/>
    <mergeCell ref="AVW151:AWI151"/>
    <mergeCell ref="AWJ151:AWV151"/>
    <mergeCell ref="AQW151:ARI151"/>
    <mergeCell ref="ARJ151:ARV151"/>
    <mergeCell ref="ARW151:ASI151"/>
    <mergeCell ref="ASJ151:ASV151"/>
    <mergeCell ref="ASW151:ATI151"/>
    <mergeCell ref="ATJ151:ATV151"/>
    <mergeCell ref="ANW151:AOI151"/>
    <mergeCell ref="AOJ151:AOV151"/>
    <mergeCell ref="AOW151:API151"/>
    <mergeCell ref="APJ151:APV151"/>
    <mergeCell ref="APW151:AQI151"/>
    <mergeCell ref="AQJ151:AQV151"/>
    <mergeCell ref="AKW151:ALI151"/>
    <mergeCell ref="ALJ151:ALV151"/>
    <mergeCell ref="ALW151:AMI151"/>
    <mergeCell ref="AMJ151:AMV151"/>
    <mergeCell ref="AMW151:ANI151"/>
    <mergeCell ref="ANJ151:ANV151"/>
    <mergeCell ref="AHW151:AII151"/>
    <mergeCell ref="AIJ151:AIV151"/>
    <mergeCell ref="AIW151:AJI151"/>
    <mergeCell ref="AJJ151:AJV151"/>
    <mergeCell ref="AJW151:AKI151"/>
    <mergeCell ref="AKJ151:AKV151"/>
    <mergeCell ref="AEW151:AFI151"/>
    <mergeCell ref="AFJ151:AFV151"/>
    <mergeCell ref="AFW151:AGI151"/>
    <mergeCell ref="AGJ151:AGV151"/>
    <mergeCell ref="AGW151:AHI151"/>
    <mergeCell ref="AHJ151:AHV151"/>
    <mergeCell ref="ABW151:ACI151"/>
    <mergeCell ref="ACJ151:ACV151"/>
    <mergeCell ref="ACW151:ADI151"/>
    <mergeCell ref="ADJ151:ADV151"/>
    <mergeCell ref="ADW151:AEI151"/>
    <mergeCell ref="AEJ151:AEV151"/>
    <mergeCell ref="YW151:ZI151"/>
    <mergeCell ref="ZJ151:ZV151"/>
    <mergeCell ref="ZW151:AAI151"/>
    <mergeCell ref="AAJ151:AAV151"/>
    <mergeCell ref="AAW151:ABI151"/>
    <mergeCell ref="ABJ151:ABV151"/>
    <mergeCell ref="VW151:WI151"/>
    <mergeCell ref="WJ151:WV151"/>
    <mergeCell ref="WW151:XI151"/>
    <mergeCell ref="XJ151:XV151"/>
    <mergeCell ref="XW151:YI151"/>
    <mergeCell ref="YJ151:YV151"/>
    <mergeCell ref="SW151:TI151"/>
    <mergeCell ref="TJ151:TV151"/>
    <mergeCell ref="TW151:UI151"/>
    <mergeCell ref="UJ151:UV151"/>
    <mergeCell ref="UW151:VI151"/>
    <mergeCell ref="VJ151:VV151"/>
    <mergeCell ref="PW151:QI151"/>
    <mergeCell ref="QJ151:QV151"/>
    <mergeCell ref="QW151:RI151"/>
    <mergeCell ref="RJ151:RV151"/>
    <mergeCell ref="RW151:SI151"/>
    <mergeCell ref="SJ151:SV151"/>
    <mergeCell ref="MW151:NI151"/>
    <mergeCell ref="NJ151:NV151"/>
    <mergeCell ref="NW151:OI151"/>
    <mergeCell ref="OJ151:OV151"/>
    <mergeCell ref="OW151:PI151"/>
    <mergeCell ref="PJ151:PV151"/>
    <mergeCell ref="JW151:KI151"/>
    <mergeCell ref="KJ151:KV151"/>
    <mergeCell ref="KW151:LI151"/>
    <mergeCell ref="LJ151:LV151"/>
    <mergeCell ref="LW151:MI151"/>
    <mergeCell ref="MJ151:MV151"/>
    <mergeCell ref="GW151:HI151"/>
    <mergeCell ref="HJ151:HV151"/>
    <mergeCell ref="HW151:II151"/>
    <mergeCell ref="IJ151:IV151"/>
    <mergeCell ref="IW151:JI151"/>
    <mergeCell ref="JJ151:JV151"/>
    <mergeCell ref="FJ151:FV151"/>
    <mergeCell ref="FW151:GI151"/>
    <mergeCell ref="GJ151:GV151"/>
    <mergeCell ref="AW151:BI151"/>
    <mergeCell ref="BJ151:BV151"/>
    <mergeCell ref="BW151:CI151"/>
    <mergeCell ref="CJ151:CV151"/>
    <mergeCell ref="CW151:DI151"/>
    <mergeCell ref="DJ151:DV151"/>
    <mergeCell ref="AJ151:AV151"/>
    <mergeCell ref="A144:H144"/>
    <mergeCell ref="J144:K144"/>
    <mergeCell ref="A146:H146"/>
    <mergeCell ref="J146:K146"/>
    <mergeCell ref="A150:H150"/>
    <mergeCell ref="J150:K150"/>
    <mergeCell ref="A151:H151"/>
    <mergeCell ref="J151:K151"/>
    <mergeCell ref="DW151:EI151"/>
    <mergeCell ref="EJ151:EV151"/>
    <mergeCell ref="EW151:FI151"/>
    <mergeCell ref="A147:H147"/>
    <mergeCell ref="J147:K147"/>
    <mergeCell ref="A139:H139"/>
    <mergeCell ref="D106:H106"/>
    <mergeCell ref="J106:K106"/>
    <mergeCell ref="A107:C107"/>
    <mergeCell ref="D107:H107"/>
    <mergeCell ref="J107:K107"/>
    <mergeCell ref="A108:C108"/>
    <mergeCell ref="D108:H108"/>
    <mergeCell ref="J108:K108"/>
    <mergeCell ref="A145:H145"/>
    <mergeCell ref="J145:K145"/>
    <mergeCell ref="A140:H140"/>
    <mergeCell ref="J140:K140"/>
    <mergeCell ref="A143:H143"/>
    <mergeCell ref="J143:K143"/>
    <mergeCell ref="A141:H141"/>
    <mergeCell ref="J141:K141"/>
    <mergeCell ref="J134:K134"/>
    <mergeCell ref="A120:G120"/>
    <mergeCell ref="J120:K120"/>
    <mergeCell ref="A109:C109"/>
    <mergeCell ref="D109:H109"/>
    <mergeCell ref="A110:C110"/>
    <mergeCell ref="D110:H110"/>
    <mergeCell ref="A111:C111"/>
    <mergeCell ref="D111:H111"/>
    <mergeCell ref="A112:C112"/>
    <mergeCell ref="D112:H112"/>
    <mergeCell ref="A113:H113"/>
    <mergeCell ref="J110:K110"/>
    <mergeCell ref="J111:K111"/>
    <mergeCell ref="J109:K109"/>
    <mergeCell ref="A121:G121"/>
    <mergeCell ref="W151:AI151"/>
    <mergeCell ref="J131:K131"/>
    <mergeCell ref="J132:K132"/>
    <mergeCell ref="J126:K126"/>
    <mergeCell ref="J130:K130"/>
    <mergeCell ref="Q113:Q114"/>
    <mergeCell ref="R113:R114"/>
    <mergeCell ref="Q134:Q135"/>
    <mergeCell ref="R134:R135"/>
    <mergeCell ref="A134:H134"/>
    <mergeCell ref="S113:U114"/>
    <mergeCell ref="S134:U135"/>
    <mergeCell ref="N116:N117"/>
    <mergeCell ref="S149:U149"/>
    <mergeCell ref="S150:U150"/>
    <mergeCell ref="S151:U151"/>
    <mergeCell ref="A153:H153"/>
    <mergeCell ref="J124:K124"/>
    <mergeCell ref="A125:G125"/>
    <mergeCell ref="J125:K125"/>
    <mergeCell ref="A126:G126"/>
    <mergeCell ref="A127:G127"/>
    <mergeCell ref="J127:K127"/>
    <mergeCell ref="J153:K153"/>
    <mergeCell ref="A154:H154"/>
    <mergeCell ref="J154:K154"/>
    <mergeCell ref="J139:K139"/>
    <mergeCell ref="A101:C101"/>
    <mergeCell ref="J83:K92"/>
    <mergeCell ref="L83:L92"/>
    <mergeCell ref="A85:H85"/>
    <mergeCell ref="A86:H86"/>
    <mergeCell ref="A83:H83"/>
    <mergeCell ref="A84:H84"/>
    <mergeCell ref="A87:H87"/>
    <mergeCell ref="A88:H88"/>
    <mergeCell ref="A89:H89"/>
    <mergeCell ref="A90:H90"/>
    <mergeCell ref="A91:H91"/>
    <mergeCell ref="A94:N94"/>
    <mergeCell ref="A95:H95"/>
    <mergeCell ref="I95:K95"/>
    <mergeCell ref="L95:L96"/>
    <mergeCell ref="M95:M96"/>
    <mergeCell ref="N95:N96"/>
    <mergeCell ref="A98:C98"/>
    <mergeCell ref="D98:H98"/>
    <mergeCell ref="D104:H104"/>
    <mergeCell ref="A92:H92"/>
    <mergeCell ref="A70:B70"/>
    <mergeCell ref="D70:H70"/>
    <mergeCell ref="A71:B71"/>
    <mergeCell ref="D71:H71"/>
    <mergeCell ref="J71:K71"/>
    <mergeCell ref="A72:B72"/>
    <mergeCell ref="D72:H72"/>
    <mergeCell ref="J72:K72"/>
    <mergeCell ref="A73:B73"/>
    <mergeCell ref="D73:H73"/>
    <mergeCell ref="J73:K73"/>
    <mergeCell ref="A74:B74"/>
    <mergeCell ref="D74:H74"/>
    <mergeCell ref="D68:H68"/>
    <mergeCell ref="D101:H101"/>
    <mergeCell ref="A80:N80"/>
    <mergeCell ref="A81:H82"/>
    <mergeCell ref="I81:K81"/>
    <mergeCell ref="L81:L82"/>
    <mergeCell ref="M81:M82"/>
    <mergeCell ref="N81:N82"/>
    <mergeCell ref="A50:B50"/>
    <mergeCell ref="J50:K50"/>
    <mergeCell ref="J61:K61"/>
    <mergeCell ref="J62:K62"/>
    <mergeCell ref="J97:K97"/>
    <mergeCell ref="A100:C100"/>
    <mergeCell ref="D100:H100"/>
    <mergeCell ref="J100:K100"/>
    <mergeCell ref="A75:B75"/>
    <mergeCell ref="D75:H75"/>
    <mergeCell ref="J75:K75"/>
    <mergeCell ref="A76:B76"/>
    <mergeCell ref="D76:H76"/>
    <mergeCell ref="J76:K76"/>
    <mergeCell ref="A77:B77"/>
    <mergeCell ref="D77:H77"/>
    <mergeCell ref="J77:K77"/>
    <mergeCell ref="A78:H78"/>
    <mergeCell ref="J78:K78"/>
    <mergeCell ref="A61:B61"/>
    <mergeCell ref="A62:B62"/>
    <mergeCell ref="A63:B63"/>
    <mergeCell ref="A64:B64"/>
    <mergeCell ref="A65:B65"/>
    <mergeCell ref="A66:B66"/>
    <mergeCell ref="A67:B67"/>
    <mergeCell ref="A68:B68"/>
    <mergeCell ref="D61:H61"/>
    <mergeCell ref="D62:H62"/>
    <mergeCell ref="D63:H63"/>
    <mergeCell ref="D64:H64"/>
    <mergeCell ref="D65:H65"/>
    <mergeCell ref="L40:L41"/>
    <mergeCell ref="J41:K41"/>
    <mergeCell ref="A42:B42"/>
    <mergeCell ref="J42:K42"/>
    <mergeCell ref="C36:N36"/>
    <mergeCell ref="A37:N38"/>
    <mergeCell ref="A39:N39"/>
    <mergeCell ref="A40:B41"/>
    <mergeCell ref="C40:C41"/>
    <mergeCell ref="D40:D41"/>
    <mergeCell ref="E40:E41"/>
    <mergeCell ref="F40:F41"/>
    <mergeCell ref="G40:G41"/>
    <mergeCell ref="H40:H41"/>
    <mergeCell ref="M40:M41"/>
    <mergeCell ref="N40:N41"/>
    <mergeCell ref="A47:B47"/>
    <mergeCell ref="J47:K47"/>
    <mergeCell ref="A45:B45"/>
    <mergeCell ref="J45:K45"/>
    <mergeCell ref="A46:B46"/>
    <mergeCell ref="J46:K46"/>
    <mergeCell ref="A43:B43"/>
    <mergeCell ref="J43:K43"/>
    <mergeCell ref="A44:B44"/>
    <mergeCell ref="J44:K44"/>
    <mergeCell ref="A31:C31"/>
    <mergeCell ref="D31:F31"/>
    <mergeCell ref="M31:N31"/>
    <mergeCell ref="A27:C27"/>
    <mergeCell ref="D27:L27"/>
    <mergeCell ref="M27:N27"/>
    <mergeCell ref="A28:L28"/>
    <mergeCell ref="M28:N28"/>
    <mergeCell ref="A29:L29"/>
    <mergeCell ref="M29:N29"/>
    <mergeCell ref="A34:C34"/>
    <mergeCell ref="D34:F34"/>
    <mergeCell ref="M34:N34"/>
    <mergeCell ref="A35:L35"/>
    <mergeCell ref="M35:N35"/>
    <mergeCell ref="A32:C32"/>
    <mergeCell ref="D32:F32"/>
    <mergeCell ref="M32:N32"/>
    <mergeCell ref="A33:C33"/>
    <mergeCell ref="D33:F33"/>
    <mergeCell ref="M33:N33"/>
    <mergeCell ref="A30:C30"/>
    <mergeCell ref="M30:N30"/>
    <mergeCell ref="A1:N1"/>
    <mergeCell ref="A2:N2"/>
    <mergeCell ref="A3:A4"/>
    <mergeCell ref="B3:E4"/>
    <mergeCell ref="G3:H3"/>
    <mergeCell ref="G4:H4"/>
    <mergeCell ref="A18:C19"/>
    <mergeCell ref="D18:L18"/>
    <mergeCell ref="M18:N18"/>
    <mergeCell ref="D19:L19"/>
    <mergeCell ref="M19:N19"/>
    <mergeCell ref="A20:C20"/>
    <mergeCell ref="D20:L20"/>
    <mergeCell ref="M20:N20"/>
    <mergeCell ref="A14:E14"/>
    <mergeCell ref="A15:N16"/>
    <mergeCell ref="A17:C17"/>
    <mergeCell ref="D17:J17"/>
    <mergeCell ref="K17:L17"/>
    <mergeCell ref="M17:N17"/>
    <mergeCell ref="G8:H8"/>
    <mergeCell ref="A13:E13"/>
    <mergeCell ref="A12:C12"/>
    <mergeCell ref="L3:N3"/>
    <mergeCell ref="L8:L9"/>
    <mergeCell ref="M8:M9"/>
    <mergeCell ref="B5:E5"/>
    <mergeCell ref="G5:H5"/>
    <mergeCell ref="B6:E6"/>
    <mergeCell ref="G6:H6"/>
    <mergeCell ref="G7:H7"/>
    <mergeCell ref="A25:C25"/>
    <mergeCell ref="D25:L25"/>
    <mergeCell ref="M25:N25"/>
    <mergeCell ref="A26:C26"/>
    <mergeCell ref="D26:L26"/>
    <mergeCell ref="M26:N26"/>
    <mergeCell ref="A23:C23"/>
    <mergeCell ref="D23:L23"/>
    <mergeCell ref="M23:N23"/>
    <mergeCell ref="A24:C24"/>
    <mergeCell ref="D24:L24"/>
    <mergeCell ref="M24:N24"/>
    <mergeCell ref="A21:C21"/>
    <mergeCell ref="D21:L21"/>
    <mergeCell ref="M21:N21"/>
    <mergeCell ref="D12:E12"/>
    <mergeCell ref="G12:H12"/>
    <mergeCell ref="L13:N13"/>
    <mergeCell ref="A22:C22"/>
    <mergeCell ref="D22:L22"/>
    <mergeCell ref="M22:N22"/>
    <mergeCell ref="R92:R93"/>
    <mergeCell ref="S50:U50"/>
    <mergeCell ref="S51:U51"/>
    <mergeCell ref="S52:U52"/>
    <mergeCell ref="S53:U53"/>
    <mergeCell ref="S54:U54"/>
    <mergeCell ref="S55:U55"/>
    <mergeCell ref="S56:U56"/>
    <mergeCell ref="S57:U57"/>
    <mergeCell ref="O40:O41"/>
    <mergeCell ref="O81:O82"/>
    <mergeCell ref="O95:O96"/>
    <mergeCell ref="O116:O117"/>
    <mergeCell ref="O137:O138"/>
    <mergeCell ref="S58:U58"/>
    <mergeCell ref="Q59:U59"/>
    <mergeCell ref="S60:U60"/>
    <mergeCell ref="S61:U61"/>
    <mergeCell ref="S62:U62"/>
    <mergeCell ref="S63:U63"/>
    <mergeCell ref="S64:U64"/>
    <mergeCell ref="S65:U65"/>
    <mergeCell ref="S66:U66"/>
    <mergeCell ref="S71:U71"/>
    <mergeCell ref="S72:U72"/>
    <mergeCell ref="S73:U73"/>
    <mergeCell ref="S74:U74"/>
    <mergeCell ref="S75:U75"/>
    <mergeCell ref="S76:U76"/>
    <mergeCell ref="S99:U99"/>
    <mergeCell ref="S100:U100"/>
    <mergeCell ref="S101:U101"/>
    <mergeCell ref="Q17:T17"/>
    <mergeCell ref="V22:V23"/>
    <mergeCell ref="M169:N169"/>
    <mergeCell ref="S157:T157"/>
    <mergeCell ref="S158:T158"/>
    <mergeCell ref="S44:U44"/>
    <mergeCell ref="S45:U45"/>
    <mergeCell ref="S46:U46"/>
    <mergeCell ref="S47:U47"/>
    <mergeCell ref="S48:U48"/>
    <mergeCell ref="S49:U49"/>
    <mergeCell ref="S67:U67"/>
    <mergeCell ref="S68:U68"/>
    <mergeCell ref="S69:U69"/>
    <mergeCell ref="S70:U70"/>
    <mergeCell ref="S91:U91"/>
    <mergeCell ref="S92:U93"/>
    <mergeCell ref="Q94:U96"/>
    <mergeCell ref="Q20:R20"/>
    <mergeCell ref="S20:T20"/>
    <mergeCell ref="R30:S30"/>
    <mergeCell ref="R31:S31"/>
    <mergeCell ref="V32:V33"/>
    <mergeCell ref="Q37:Q39"/>
    <mergeCell ref="R37:R39"/>
    <mergeCell ref="Q35:U36"/>
    <mergeCell ref="S37:U39"/>
    <mergeCell ref="Q40:U41"/>
    <mergeCell ref="S155:T155"/>
    <mergeCell ref="S42:U42"/>
    <mergeCell ref="S43:U43"/>
    <mergeCell ref="Q92:Q93"/>
    <mergeCell ref="A159:H159"/>
    <mergeCell ref="J159:K159"/>
    <mergeCell ref="A161:H161"/>
    <mergeCell ref="J161:K161"/>
    <mergeCell ref="J63:K63"/>
    <mergeCell ref="J64:K64"/>
    <mergeCell ref="J65:K65"/>
    <mergeCell ref="J66:K66"/>
    <mergeCell ref="J67:K67"/>
    <mergeCell ref="J68:K68"/>
    <mergeCell ref="A69:B69"/>
    <mergeCell ref="D69:H69"/>
    <mergeCell ref="J69:K69"/>
    <mergeCell ref="G30:K30"/>
    <mergeCell ref="G31:K31"/>
    <mergeCell ref="G32:K32"/>
    <mergeCell ref="G33:K33"/>
    <mergeCell ref="G34:K34"/>
    <mergeCell ref="D30:F30"/>
    <mergeCell ref="I40:K40"/>
    <mergeCell ref="A48:B48"/>
    <mergeCell ref="J48:K48"/>
    <mergeCell ref="A53:B53"/>
    <mergeCell ref="J53:K53"/>
    <mergeCell ref="A54:B54"/>
    <mergeCell ref="J54:K54"/>
    <mergeCell ref="A51:B51"/>
    <mergeCell ref="J51:K51"/>
    <mergeCell ref="A52:B52"/>
    <mergeCell ref="J52:K52"/>
    <mergeCell ref="A49:B49"/>
    <mergeCell ref="J49:K49"/>
  </mergeCells>
  <phoneticPr fontId="14" type="noConversion"/>
  <conditionalFormatting sqref="L7">
    <cfRule type="expression" dxfId="75" priority="18">
      <formula>M7&gt;0.9</formula>
    </cfRule>
  </conditionalFormatting>
  <conditionalFormatting sqref="M42:M58">
    <cfRule type="cellIs" dxfId="74" priority="71" operator="lessThan">
      <formula>-1</formula>
    </cfRule>
  </conditionalFormatting>
  <conditionalFormatting sqref="M60:M77">
    <cfRule type="cellIs" dxfId="73" priority="70" operator="lessThan">
      <formula>-1</formula>
    </cfRule>
  </conditionalFormatting>
  <conditionalFormatting sqref="M83:M91">
    <cfRule type="cellIs" dxfId="72" priority="69" operator="lessThan">
      <formula>-1</formula>
    </cfRule>
  </conditionalFormatting>
  <conditionalFormatting sqref="M97:M112">
    <cfRule type="cellIs" dxfId="71" priority="68" operator="lessThan">
      <formula>-1</formula>
    </cfRule>
  </conditionalFormatting>
  <conditionalFormatting sqref="M118:M133">
    <cfRule type="cellIs" dxfId="70" priority="67" operator="lessThan">
      <formula>-1</formula>
    </cfRule>
  </conditionalFormatting>
  <conditionalFormatting sqref="M139:M154">
    <cfRule type="cellIs" dxfId="69" priority="66" operator="lessThan">
      <formula>-1</formula>
    </cfRule>
  </conditionalFormatting>
  <conditionalFormatting sqref="N5">
    <cfRule type="expression" dxfId="68" priority="19">
      <formula>$N$5&gt;$I$5</formula>
    </cfRule>
  </conditionalFormatting>
  <conditionalFormatting sqref="Q42:Q58 Q60:Q77 Q83:Q91 Q97:Q112 Q118:Q133 Q139:Q154 Q157">
    <cfRule type="expression" dxfId="67" priority="135">
      <formula>$Q42&lt;&gt;$N42</formula>
    </cfRule>
  </conditionalFormatting>
  <conditionalFormatting sqref="Q80">
    <cfRule type="expression" dxfId="66" priority="134">
      <formula>#REF!&lt;&gt;#REF!</formula>
    </cfRule>
  </conditionalFormatting>
  <conditionalFormatting sqref="Q181 T182">
    <cfRule type="containsText" dxfId="65" priority="2" operator="containsText" text="correction">
      <formula>NOT(ISERROR(SEARCH("correction",Q181)))</formula>
    </cfRule>
    <cfRule type="containsText" dxfId="64" priority="3" operator="containsText" text="conforme">
      <formula>NOT(ISERROR(SEARCH("conforme",Q181)))</formula>
    </cfRule>
  </conditionalFormatting>
  <conditionalFormatting sqref="R42:R58">
    <cfRule type="expression" dxfId="63" priority="14">
      <formula>R42=0</formula>
    </cfRule>
    <cfRule type="expression" dxfId="62" priority="15">
      <formula>AND($R42&gt;0,$R42&lt;7500)</formula>
    </cfRule>
    <cfRule type="expression" dxfId="61" priority="17">
      <formula>R42&gt;=7500</formula>
    </cfRule>
  </conditionalFormatting>
  <conditionalFormatting sqref="R60:R77">
    <cfRule type="expression" dxfId="60" priority="4">
      <formula>R60=0</formula>
    </cfRule>
    <cfRule type="expression" dxfId="59" priority="5">
      <formula>AND($R60&gt;0,$R60&lt;7500)</formula>
    </cfRule>
    <cfRule type="expression" dxfId="58" priority="6">
      <formula>R60&gt;=7500</formula>
    </cfRule>
  </conditionalFormatting>
  <conditionalFormatting sqref="R83:R91 R97:R112 R118:R133 R139:R154">
    <cfRule type="expression" dxfId="57" priority="1" stopIfTrue="1">
      <formula>R83=0</formula>
    </cfRule>
    <cfRule type="expression" dxfId="56" priority="22" stopIfTrue="1">
      <formula>R83&lt;2500</formula>
    </cfRule>
    <cfRule type="expression" dxfId="55" priority="23" stopIfTrue="1">
      <formula>R83&gt;=15000</formula>
    </cfRule>
    <cfRule type="expression" dxfId="54" priority="24" stopIfTrue="1">
      <formula>R83&gt;2499</formula>
    </cfRule>
  </conditionalFormatting>
  <dataValidations count="2">
    <dataValidation type="list" allowBlank="1" showInputMessage="1" showErrorMessage="1" sqref="T31" xr:uid="{17223B63-ED64-4A19-96EA-7D75D10C40DE}">
      <formula1>$T$186:$T$188</formula1>
    </dataValidation>
    <dataValidation type="list" allowBlank="1" showInputMessage="1" showErrorMessage="1" sqref="Q181" xr:uid="{2C333BC3-8D6D-4976-8505-048BCD836B9C}">
      <formula1>$U$186:$U$188</formula1>
    </dataValidation>
  </dataValidations>
  <hyperlinks>
    <hyperlink ref="H116" location="Barèmes!A1" display="Taux " xr:uid="{2A77DE10-461C-4727-989D-4A4612A6062D}"/>
    <hyperlink ref="R174" r:id="rId1" xr:uid="{FFE9429F-857F-4245-AB23-B028914F33B4}"/>
  </hyperlinks>
  <pageMargins left="0.25" right="0.25" top="0.75" bottom="0.75" header="0.3" footer="0.3"/>
  <pageSetup paperSize="120" scale="10" fitToHeight="0" orientation="landscape" horizontalDpi="1200" verticalDpi="1200" r:id="rId2"/>
  <ignoredErrors>
    <ignoredError sqref="I3:I9 B7 B3:E6" unlockedFormula="1"/>
  </ignoredErrors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5" id="{01DDD06B-88E1-44DE-9EA4-2D66B4BA0AE7}">
            <xm:f>C60=Source!$B$25</xm:f>
            <x14:dxf>
              <fill>
                <patternFill>
                  <bgColor theme="0" tint="-0.14996795556505021"/>
                </patternFill>
              </fill>
            </x14:dxf>
          </x14:cfRule>
          <xm:sqref>I60:I77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FF26C183-159B-484D-AB8E-C8131488A0EA}">
          <x14:formula1>
            <xm:f>Source!$B$24:$B$29</xm:f>
          </x14:formula1>
          <xm:sqref>C61:C77</xm:sqref>
        </x14:dataValidation>
        <x14:dataValidation type="list" allowBlank="1" showInputMessage="1" showErrorMessage="1" xr:uid="{A980FFED-C930-4E15-B33A-5577DC624DB8}">
          <x14:formula1>
            <xm:f>Source!$A$21:$A$37</xm:f>
          </x14:formula1>
          <xm:sqref>C79 C42:C58</xm:sqref>
        </x14:dataValidation>
        <x14:dataValidation type="list" allowBlank="1" showInputMessage="1" showErrorMessage="1" xr:uid="{F3DFC6EE-6B4B-4961-8777-2767C270693A}">
          <x14:formula1>
            <xm:f>Source!$A$61:$A$64</xm:f>
          </x14:formula1>
          <xm:sqref>A31:C34</xm:sqref>
        </x14:dataValidation>
        <x14:dataValidation type="list" allowBlank="1" showInputMessage="1" showErrorMessage="1" xr:uid="{354FC032-347E-477E-ACED-33F41AB52941}">
          <x14:formula1>
            <xm:f>Source!$A$40:$A$50</xm:f>
          </x14:formula1>
          <xm:sqref>J79</xm:sqref>
        </x14:dataValidation>
        <x14:dataValidation type="list" allowBlank="1" showInputMessage="1" showErrorMessage="1" xr:uid="{AECD5A00-15A3-4615-B48D-85240B97125E}">
          <x14:formula1>
            <xm:f>Source!$A$67:$A$69</xm:f>
          </x14:formula1>
          <xm:sqref>Y24:Y25 Z20:Z23 Z26:Z27</xm:sqref>
        </x14:dataValidation>
        <x14:dataValidation type="list" allowBlank="1" showInputMessage="1" showErrorMessage="1" xr:uid="{230AE2B3-C5E7-4EC7-8302-6AACB599CF5C}">
          <x14:formula1>
            <xm:f>Source!$A$16:$A$18</xm:f>
          </x14:formula1>
          <xm:sqref>L31:L34 K79 AB20:AB23 AB26:AB27 AA24:AA25</xm:sqref>
        </x14:dataValidation>
        <x14:dataValidation type="list" allowBlank="1" showInputMessage="1" showErrorMessage="1" xr:uid="{EFD0B704-2ED3-44EB-B4F4-0F89021B6C61}">
          <x14:formula1>
            <xm:f>Source!$B$24:$B$30</xm:f>
          </x14:formula1>
          <xm:sqref>C60</xm:sqref>
        </x14:dataValidation>
        <x14:dataValidation type="list" allowBlank="1" showInputMessage="1" showErrorMessage="1" xr:uid="{3E57E8A5-A8CC-407E-8991-1F3CAF8E5C29}">
          <x14:formula1>
            <xm:f>Source!#REF!</xm:f>
          </x14:formula1>
          <xm:sqref>B9 E9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3DDC8-65DF-4156-AADB-399FDD54470A}">
  <sheetPr>
    <pageSetUpPr fitToPage="1"/>
  </sheetPr>
  <dimension ref="A1:XEX188"/>
  <sheetViews>
    <sheetView showGridLines="0" showZeros="0" topLeftCell="C1" zoomScaleNormal="100" workbookViewId="0">
      <selection activeCell="D12" sqref="D12:E12"/>
    </sheetView>
  </sheetViews>
  <sheetFormatPr baseColWidth="10" defaultColWidth="11.453125" defaultRowHeight="14"/>
  <cols>
    <col min="1" max="1" width="16.90625" style="42" customWidth="1"/>
    <col min="2" max="2" width="9.54296875" style="42" customWidth="1"/>
    <col min="3" max="3" width="27.453125" style="42" customWidth="1"/>
    <col min="4" max="4" width="16.1796875" style="42" customWidth="1"/>
    <col min="5" max="5" width="12" style="42" customWidth="1"/>
    <col min="6" max="6" width="8.90625" style="42" customWidth="1"/>
    <col min="7" max="7" width="19.453125" style="42" customWidth="1"/>
    <col min="8" max="8" width="15.1796875" style="42" customWidth="1"/>
    <col min="9" max="9" width="17" style="42" customWidth="1"/>
    <col min="10" max="10" width="2.54296875" style="42" customWidth="1"/>
    <col min="11" max="11" width="15.90625" style="42" customWidth="1"/>
    <col min="12" max="12" width="17.1796875" style="42" customWidth="1"/>
    <col min="13" max="13" width="18.90625" style="42" customWidth="1"/>
    <col min="14" max="14" width="16.1796875" style="42" customWidth="1"/>
    <col min="15" max="15" width="13.453125" style="88" customWidth="1"/>
    <col min="16" max="16" width="13.453125" style="121" customWidth="1"/>
    <col min="17" max="17" width="18.453125" style="64" hidden="1" customWidth="1"/>
    <col min="18" max="20" width="14.54296875" style="64" hidden="1" customWidth="1"/>
    <col min="21" max="21" width="19.90625" style="64" hidden="1" customWidth="1"/>
    <col min="22" max="22" width="43.90625" style="64" hidden="1" customWidth="1"/>
    <col min="23" max="26" width="11.453125" style="42"/>
    <col min="27" max="27" width="16" style="42" bestFit="1" customWidth="1"/>
    <col min="28" max="16384" width="11.453125" style="42"/>
  </cols>
  <sheetData>
    <row r="1" spans="1:22" s="32" customFormat="1" ht="44.25" customHeight="1">
      <c r="A1" s="445" t="s">
        <v>163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88"/>
      <c r="P1" s="121"/>
      <c r="Q1" s="22"/>
      <c r="R1" s="22"/>
      <c r="S1" s="22"/>
      <c r="T1" s="22"/>
      <c r="U1" s="22"/>
      <c r="V1" s="22"/>
    </row>
    <row r="2" spans="1:22" s="33" customFormat="1" ht="42.75" customHeight="1">
      <c r="A2" s="446" t="s">
        <v>231</v>
      </c>
      <c r="B2" s="446"/>
      <c r="C2" s="446"/>
      <c r="D2" s="446"/>
      <c r="E2" s="446"/>
      <c r="F2" s="446"/>
      <c r="G2" s="446"/>
      <c r="H2" s="446"/>
      <c r="I2" s="446"/>
      <c r="J2" s="446"/>
      <c r="K2" s="446"/>
      <c r="L2" s="446"/>
      <c r="M2" s="446"/>
      <c r="N2" s="446"/>
      <c r="O2" s="89"/>
      <c r="P2" s="125"/>
      <c r="Q2" s="22"/>
      <c r="R2" s="22"/>
      <c r="S2" s="22"/>
      <c r="T2" s="22"/>
    </row>
    <row r="3" spans="1:22" s="33" customFormat="1" ht="21.75" customHeight="1">
      <c r="A3" s="314" t="s">
        <v>3</v>
      </c>
      <c r="B3" s="447">
        <f>'Plan de financement-Projet'!B3</f>
        <v>0</v>
      </c>
      <c r="C3" s="448"/>
      <c r="D3" s="448"/>
      <c r="E3" s="449"/>
      <c r="G3" s="260" t="s">
        <v>4</v>
      </c>
      <c r="H3" s="261"/>
      <c r="I3" s="155" t="str">
        <f>'Plan de financement-Projet'!I3</f>
        <v>(À sélectionner)</v>
      </c>
      <c r="K3" s="42"/>
      <c r="L3" s="457" t="s">
        <v>6</v>
      </c>
      <c r="M3" s="457"/>
      <c r="N3" s="457"/>
      <c r="O3" s="42"/>
      <c r="P3" s="42"/>
      <c r="Q3" s="21"/>
      <c r="R3" s="21"/>
      <c r="S3" s="21"/>
      <c r="T3" s="22"/>
    </row>
    <row r="4" spans="1:22" s="34" customFormat="1" ht="27" customHeight="1">
      <c r="A4" s="355"/>
      <c r="B4" s="450"/>
      <c r="C4" s="451"/>
      <c r="D4" s="451"/>
      <c r="E4" s="452"/>
      <c r="G4" s="362" t="s">
        <v>7</v>
      </c>
      <c r="H4" s="363"/>
      <c r="I4" s="37">
        <f>'Plan de financement-Projet'!I4</f>
        <v>0</v>
      </c>
      <c r="L4" s="149" t="s">
        <v>135</v>
      </c>
      <c r="M4" s="150">
        <f>'Plan de financement-Projet'!M4</f>
        <v>0</v>
      </c>
      <c r="N4" s="151"/>
      <c r="O4" s="42"/>
      <c r="P4" s="42"/>
      <c r="Q4" s="61"/>
      <c r="R4" s="61"/>
      <c r="S4" s="61"/>
      <c r="T4" s="62"/>
    </row>
    <row r="5" spans="1:22" s="34" customFormat="1" ht="24.75" customHeight="1">
      <c r="A5" s="54" t="s">
        <v>8</v>
      </c>
      <c r="B5" s="460">
        <f>'Plan de financement-Projet'!B5</f>
        <v>0</v>
      </c>
      <c r="C5" s="461"/>
      <c r="D5" s="461"/>
      <c r="E5" s="462"/>
      <c r="G5" s="260" t="s">
        <v>237</v>
      </c>
      <c r="H5" s="261"/>
      <c r="I5" s="37">
        <f>'Plan de financement-Projet'!I5</f>
        <v>0</v>
      </c>
      <c r="L5" s="154" t="s">
        <v>229</v>
      </c>
      <c r="M5" s="37">
        <f>'Plan de financement-Projet'!M5</f>
        <v>0</v>
      </c>
      <c r="N5" s="152"/>
      <c r="O5" s="42"/>
      <c r="P5" s="42"/>
      <c r="Q5" s="63"/>
      <c r="R5" s="63"/>
      <c r="S5" s="61"/>
      <c r="T5" s="62"/>
    </row>
    <row r="6" spans="1:22" s="34" customFormat="1" ht="30.25" customHeight="1">
      <c r="A6" s="54" t="s">
        <v>10</v>
      </c>
      <c r="B6" s="460" t="str">
        <f>'Plan de financement-Projet'!B6</f>
        <v>Sous-volet 2.2 — Catégorie A : Projets de mise en oeuvre de plans d’action régionaux en agroenvironnement</v>
      </c>
      <c r="C6" s="461"/>
      <c r="D6" s="461"/>
      <c r="E6" s="462"/>
      <c r="G6" s="260" t="s">
        <v>9</v>
      </c>
      <c r="H6" s="261"/>
      <c r="I6" s="148">
        <f>'Plan de financement-Projet'!I6</f>
        <v>0.9</v>
      </c>
      <c r="J6" s="17"/>
      <c r="L6" s="154" t="s">
        <v>244</v>
      </c>
      <c r="M6" s="37">
        <f>'Plan de financement-Projet'!M6</f>
        <v>0</v>
      </c>
      <c r="N6" s="35"/>
      <c r="O6" s="42"/>
      <c r="P6" s="42"/>
      <c r="Q6" s="63"/>
      <c r="R6" s="63"/>
      <c r="S6" s="61"/>
      <c r="T6" s="62"/>
    </row>
    <row r="7" spans="1:22" s="34" customFormat="1" ht="23.75" customHeight="1">
      <c r="A7" s="26"/>
      <c r="B7" s="26">
        <f>'Plan de financement-Projet'!B8</f>
        <v>0</v>
      </c>
      <c r="C7" s="26"/>
      <c r="D7" s="26"/>
      <c r="E7" s="26"/>
      <c r="G7" s="260" t="s">
        <v>11</v>
      </c>
      <c r="H7" s="261"/>
      <c r="I7" s="148">
        <f>'Plan de financement-Projet'!I7</f>
        <v>0.9</v>
      </c>
      <c r="J7" s="4"/>
      <c r="L7" s="154" t="s">
        <v>245</v>
      </c>
      <c r="M7" s="148">
        <f>'Plan de financement-Projet'!M7</f>
        <v>0</v>
      </c>
      <c r="N7" s="35"/>
      <c r="O7" s="42"/>
      <c r="P7" s="42"/>
      <c r="Q7" s="63"/>
      <c r="R7" s="63"/>
      <c r="S7" s="61"/>
      <c r="T7" s="64"/>
    </row>
    <row r="8" spans="1:22" s="34" customFormat="1" ht="17.149999999999999" customHeight="1">
      <c r="G8" s="313" t="s">
        <v>12</v>
      </c>
      <c r="H8" s="313"/>
      <c r="I8" s="37">
        <f>'Plan de financement-Projet'!I8</f>
        <v>3000</v>
      </c>
      <c r="J8" s="17"/>
      <c r="L8" s="344" t="s">
        <v>13</v>
      </c>
      <c r="M8" s="458">
        <f>'Plan de financement-Projet'!M8</f>
        <v>0</v>
      </c>
      <c r="N8" s="35"/>
      <c r="O8" s="42"/>
      <c r="P8" s="42"/>
      <c r="T8" s="64"/>
    </row>
    <row r="9" spans="1:22" s="34" customFormat="1" ht="16.25" customHeight="1">
      <c r="A9" s="24"/>
      <c r="B9" s="26"/>
      <c r="C9" s="26"/>
      <c r="D9" s="26"/>
      <c r="E9" s="26"/>
      <c r="G9" s="31"/>
      <c r="H9" s="31"/>
      <c r="I9" s="34">
        <f>'Plan de financement-Projet'!I9</f>
        <v>0</v>
      </c>
      <c r="J9" s="17"/>
      <c r="L9" s="344"/>
      <c r="M9" s="459"/>
      <c r="N9" s="226"/>
      <c r="O9" s="90"/>
      <c r="P9" s="126"/>
      <c r="T9" s="62"/>
    </row>
    <row r="10" spans="1:22" s="34" customFormat="1" ht="39" customHeight="1">
      <c r="L10" s="225"/>
      <c r="M10" s="40"/>
      <c r="O10" s="90"/>
      <c r="P10" s="126"/>
      <c r="T10" s="62"/>
    </row>
    <row r="11" spans="1:22" s="34" customFormat="1" ht="33" customHeight="1">
      <c r="A11" s="17"/>
      <c r="B11" s="33"/>
      <c r="C11" s="33"/>
      <c r="D11" s="33"/>
      <c r="E11" s="33"/>
      <c r="L11" s="42"/>
      <c r="M11" s="42"/>
      <c r="N11" s="42"/>
      <c r="O11" s="90"/>
      <c r="P11" s="126"/>
      <c r="T11" s="62"/>
    </row>
    <row r="12" spans="1:22" s="34" customFormat="1" ht="36.75" customHeight="1">
      <c r="A12" s="456" t="s">
        <v>164</v>
      </c>
      <c r="B12" s="456"/>
      <c r="C12" s="456"/>
      <c r="D12" s="443"/>
      <c r="E12" s="443"/>
      <c r="F12" s="116" t="s">
        <v>165</v>
      </c>
      <c r="G12" s="443"/>
      <c r="H12" s="443"/>
      <c r="L12" s="42"/>
      <c r="M12" s="42"/>
      <c r="N12" s="42"/>
      <c r="O12" s="90"/>
      <c r="P12" s="126"/>
      <c r="Q12" s="137"/>
      <c r="R12" s="137"/>
      <c r="S12" s="137"/>
      <c r="T12" s="62"/>
      <c r="U12" s="62"/>
      <c r="V12" s="138"/>
    </row>
    <row r="13" spans="1:22" ht="36.5" customHeight="1">
      <c r="A13" s="359"/>
      <c r="B13" s="359"/>
      <c r="C13" s="359"/>
      <c r="D13" s="359"/>
      <c r="E13" s="359"/>
      <c r="F13" s="41"/>
      <c r="J13" s="17"/>
      <c r="L13" s="444"/>
      <c r="M13" s="444"/>
      <c r="N13" s="444"/>
      <c r="O13" s="90"/>
      <c r="P13" s="126"/>
      <c r="Q13" s="137"/>
      <c r="R13" s="137"/>
      <c r="S13" s="137"/>
      <c r="T13" s="62"/>
      <c r="U13" s="62"/>
      <c r="V13" s="138"/>
    </row>
    <row r="14" spans="1:22">
      <c r="A14" s="359"/>
      <c r="B14" s="359"/>
      <c r="C14" s="359"/>
      <c r="D14" s="359"/>
      <c r="E14" s="359"/>
      <c r="F14" s="41"/>
      <c r="Q14" s="137"/>
      <c r="R14" s="137"/>
      <c r="S14" s="137"/>
      <c r="T14" s="62"/>
      <c r="U14" s="62"/>
      <c r="V14" s="138"/>
    </row>
    <row r="15" spans="1:22" ht="20.149999999999999" customHeight="1">
      <c r="A15" s="270" t="s">
        <v>148</v>
      </c>
      <c r="B15" s="270"/>
      <c r="C15" s="270"/>
      <c r="D15" s="270"/>
      <c r="E15" s="270"/>
      <c r="F15" s="270"/>
      <c r="G15" s="270"/>
      <c r="H15" s="270"/>
      <c r="I15" s="270"/>
      <c r="J15" s="270"/>
      <c r="K15" s="270"/>
      <c r="L15" s="270"/>
      <c r="M15" s="270"/>
      <c r="N15" s="270"/>
      <c r="Q15" s="137"/>
      <c r="R15" s="137"/>
      <c r="S15" s="137"/>
      <c r="T15" s="62"/>
      <c r="U15" s="62"/>
      <c r="V15" s="138"/>
    </row>
    <row r="16" spans="1:22" ht="15" customHeight="1" thickBot="1">
      <c r="A16" s="270"/>
      <c r="B16" s="270"/>
      <c r="C16" s="270"/>
      <c r="D16" s="270"/>
      <c r="E16" s="270"/>
      <c r="F16" s="270"/>
      <c r="G16" s="270"/>
      <c r="H16" s="270"/>
      <c r="I16" s="270"/>
      <c r="J16" s="270"/>
      <c r="K16" s="270"/>
      <c r="L16" s="270"/>
      <c r="M16" s="270"/>
      <c r="N16" s="270"/>
      <c r="Q16" s="137"/>
      <c r="R16" s="137"/>
      <c r="S16" s="137"/>
      <c r="T16" s="62"/>
      <c r="U16" s="62"/>
      <c r="V16" s="138"/>
    </row>
    <row r="17" spans="1:22" ht="29" customHeight="1" thickBot="1">
      <c r="A17" s="364"/>
      <c r="B17" s="365"/>
      <c r="C17" s="365"/>
      <c r="D17" s="268">
        <f>IF(K17&lt;&gt;0,"Montant à répartir entre la contribution du demandeur ou des partenaires à la Section 2  :",0)</f>
        <v>0</v>
      </c>
      <c r="E17" s="268"/>
      <c r="F17" s="268"/>
      <c r="G17" s="268"/>
      <c r="H17" s="268"/>
      <c r="I17" s="268"/>
      <c r="J17" s="268"/>
      <c r="K17" s="266">
        <f>IF(AND((M28)=0,($I$161+$J$161=0)),0,IF(M28-($I$161+$J$161)&lt;&gt;0,M28-(I161+J161),0))</f>
        <v>0</v>
      </c>
      <c r="L17" s="267"/>
      <c r="M17" s="341" t="s">
        <v>157</v>
      </c>
      <c r="N17" s="341"/>
      <c r="Q17" s="419" t="s">
        <v>176</v>
      </c>
      <c r="R17" s="419"/>
      <c r="S17" s="419"/>
      <c r="T17" s="419"/>
      <c r="U17" s="62"/>
      <c r="V17" s="84" t="s">
        <v>266</v>
      </c>
    </row>
    <row r="18" spans="1:22" ht="27.5" customHeight="1" thickBot="1">
      <c r="A18" s="271" t="s">
        <v>16</v>
      </c>
      <c r="B18" s="271"/>
      <c r="C18" s="272"/>
      <c r="D18" s="273" t="s">
        <v>155</v>
      </c>
      <c r="E18" s="273"/>
      <c r="F18" s="273"/>
      <c r="G18" s="273"/>
      <c r="H18" s="273"/>
      <c r="I18" s="273"/>
      <c r="J18" s="273"/>
      <c r="K18" s="273"/>
      <c r="L18" s="274"/>
      <c r="M18" s="453"/>
      <c r="N18" s="454"/>
      <c r="Q18" s="511" t="s">
        <v>204</v>
      </c>
      <c r="R18" s="512"/>
      <c r="S18" s="511" t="s">
        <v>276</v>
      </c>
      <c r="T18" s="512"/>
      <c r="U18" s="62"/>
      <c r="V18" s="139" t="s">
        <v>206</v>
      </c>
    </row>
    <row r="19" spans="1:22" ht="23.25" customHeight="1">
      <c r="A19" s="271"/>
      <c r="B19" s="271"/>
      <c r="C19" s="271"/>
      <c r="D19" s="264" t="s">
        <v>17</v>
      </c>
      <c r="E19" s="264"/>
      <c r="F19" s="264"/>
      <c r="G19" s="264"/>
      <c r="H19" s="264"/>
      <c r="I19" s="264"/>
      <c r="J19" s="264"/>
      <c r="K19" s="264"/>
      <c r="L19" s="264"/>
      <c r="M19" s="455"/>
      <c r="N19" s="455"/>
      <c r="Q19" s="513"/>
      <c r="R19" s="514"/>
      <c r="S19" s="513"/>
      <c r="T19" s="514"/>
      <c r="U19" s="62"/>
      <c r="V19" s="139" t="s">
        <v>205</v>
      </c>
    </row>
    <row r="20" spans="1:22" ht="26.15" customHeight="1">
      <c r="A20" s="313" t="s">
        <v>19</v>
      </c>
      <c r="B20" s="313"/>
      <c r="C20" s="313"/>
      <c r="D20" s="265" t="s">
        <v>20</v>
      </c>
      <c r="E20" s="265"/>
      <c r="F20" s="265"/>
      <c r="G20" s="265"/>
      <c r="H20" s="265"/>
      <c r="I20" s="265"/>
      <c r="J20" s="265"/>
      <c r="K20" s="265"/>
      <c r="L20" s="265"/>
      <c r="M20" s="408"/>
      <c r="N20" s="408"/>
      <c r="Q20" s="430" t="s">
        <v>166</v>
      </c>
      <c r="R20" s="430"/>
      <c r="S20" s="430" t="s">
        <v>267</v>
      </c>
      <c r="T20" s="430"/>
      <c r="U20" s="62"/>
      <c r="V20" s="139" t="s">
        <v>211</v>
      </c>
    </row>
    <row r="21" spans="1:22" ht="26.15" customHeight="1">
      <c r="A21" s="313" t="s">
        <v>21</v>
      </c>
      <c r="B21" s="313"/>
      <c r="C21" s="313"/>
      <c r="D21" s="265" t="s">
        <v>20</v>
      </c>
      <c r="E21" s="265"/>
      <c r="F21" s="265"/>
      <c r="G21" s="265"/>
      <c r="H21" s="265"/>
      <c r="I21" s="265"/>
      <c r="J21" s="265"/>
      <c r="K21" s="265"/>
      <c r="L21" s="265"/>
      <c r="M21" s="408"/>
      <c r="N21" s="408"/>
      <c r="Q21" s="510" t="s">
        <v>274</v>
      </c>
      <c r="R21" s="510"/>
      <c r="S21" s="510" t="s">
        <v>268</v>
      </c>
      <c r="T21" s="510"/>
      <c r="U21" s="62"/>
      <c r="V21" s="139" t="s">
        <v>207</v>
      </c>
    </row>
    <row r="22" spans="1:22" ht="26.15" customHeight="1">
      <c r="A22" s="313" t="s">
        <v>22</v>
      </c>
      <c r="B22" s="313"/>
      <c r="C22" s="313"/>
      <c r="D22" s="265" t="s">
        <v>20</v>
      </c>
      <c r="E22" s="265"/>
      <c r="F22" s="265"/>
      <c r="G22" s="265"/>
      <c r="H22" s="265"/>
      <c r="I22" s="265"/>
      <c r="J22" s="265"/>
      <c r="K22" s="265"/>
      <c r="L22" s="265"/>
      <c r="M22" s="408"/>
      <c r="N22" s="408"/>
      <c r="Q22" s="515" t="s">
        <v>282</v>
      </c>
      <c r="R22" s="516"/>
      <c r="S22" s="516"/>
      <c r="T22" s="517"/>
      <c r="U22" s="62"/>
      <c r="V22" s="420" t="s">
        <v>208</v>
      </c>
    </row>
    <row r="23" spans="1:22" ht="26.15" customHeight="1">
      <c r="A23" s="313" t="s">
        <v>23</v>
      </c>
      <c r="B23" s="313"/>
      <c r="C23" s="313"/>
      <c r="D23" s="265" t="s">
        <v>20</v>
      </c>
      <c r="E23" s="265"/>
      <c r="F23" s="265"/>
      <c r="G23" s="265"/>
      <c r="H23" s="265"/>
      <c r="I23" s="265"/>
      <c r="J23" s="265"/>
      <c r="K23" s="265"/>
      <c r="L23" s="265"/>
      <c r="M23" s="408"/>
      <c r="N23" s="408"/>
      <c r="Q23" s="518"/>
      <c r="R23" s="519"/>
      <c r="S23" s="519"/>
      <c r="T23" s="520"/>
      <c r="U23" s="62"/>
      <c r="V23" s="421"/>
    </row>
    <row r="24" spans="1:22" ht="26.15" customHeight="1">
      <c r="A24" s="313" t="s">
        <v>24</v>
      </c>
      <c r="B24" s="313"/>
      <c r="C24" s="313"/>
      <c r="D24" s="265" t="s">
        <v>20</v>
      </c>
      <c r="E24" s="265"/>
      <c r="F24" s="265"/>
      <c r="G24" s="265"/>
      <c r="H24" s="265"/>
      <c r="I24" s="265"/>
      <c r="J24" s="265"/>
      <c r="K24" s="265"/>
      <c r="L24" s="265"/>
      <c r="M24" s="408"/>
      <c r="N24" s="408"/>
      <c r="Q24" s="518"/>
      <c r="R24" s="519"/>
      <c r="S24" s="519"/>
      <c r="T24" s="520"/>
      <c r="U24" s="62"/>
      <c r="V24" s="139" t="s">
        <v>209</v>
      </c>
    </row>
    <row r="25" spans="1:22" ht="26.15" customHeight="1" thickBot="1">
      <c r="A25" s="313" t="s">
        <v>25</v>
      </c>
      <c r="B25" s="313"/>
      <c r="C25" s="313"/>
      <c r="D25" s="265" t="s">
        <v>20</v>
      </c>
      <c r="E25" s="265"/>
      <c r="F25" s="265"/>
      <c r="G25" s="265"/>
      <c r="H25" s="265"/>
      <c r="I25" s="265"/>
      <c r="J25" s="265"/>
      <c r="K25" s="265"/>
      <c r="L25" s="265"/>
      <c r="M25" s="408"/>
      <c r="N25" s="408"/>
      <c r="Q25" s="518"/>
      <c r="R25" s="519"/>
      <c r="S25" s="519"/>
      <c r="T25" s="520"/>
      <c r="U25" s="62"/>
      <c r="V25" s="140" t="s">
        <v>210</v>
      </c>
    </row>
    <row r="26" spans="1:22" ht="26.15" customHeight="1" thickBot="1">
      <c r="A26" s="313" t="s">
        <v>26</v>
      </c>
      <c r="B26" s="313"/>
      <c r="C26" s="313"/>
      <c r="D26" s="265" t="s">
        <v>20</v>
      </c>
      <c r="E26" s="265"/>
      <c r="F26" s="265"/>
      <c r="G26" s="265"/>
      <c r="H26" s="265"/>
      <c r="I26" s="265"/>
      <c r="J26" s="265"/>
      <c r="K26" s="265"/>
      <c r="L26" s="265"/>
      <c r="M26" s="408"/>
      <c r="N26" s="408"/>
      <c r="Q26" s="521"/>
      <c r="R26" s="522"/>
      <c r="S26" s="522"/>
      <c r="T26" s="523"/>
      <c r="U26" s="62"/>
    </row>
    <row r="27" spans="1:22" ht="26.15" customHeight="1" thickBot="1">
      <c r="A27" s="314" t="s">
        <v>27</v>
      </c>
      <c r="B27" s="314"/>
      <c r="C27" s="314"/>
      <c r="D27" s="463" t="s">
        <v>20</v>
      </c>
      <c r="E27" s="463"/>
      <c r="F27" s="463"/>
      <c r="G27" s="463"/>
      <c r="H27" s="463"/>
      <c r="I27" s="463"/>
      <c r="J27" s="463"/>
      <c r="K27" s="463"/>
      <c r="L27" s="463"/>
      <c r="M27" s="574"/>
      <c r="N27" s="574"/>
      <c r="Q27" s="190"/>
      <c r="R27" s="190"/>
      <c r="S27" s="190"/>
      <c r="T27" s="190"/>
      <c r="U27" s="62"/>
      <c r="V27" s="85" t="s">
        <v>265</v>
      </c>
    </row>
    <row r="28" spans="1:22" ht="31" customHeight="1" thickBot="1">
      <c r="A28" s="360" t="s">
        <v>162</v>
      </c>
      <c r="B28" s="361"/>
      <c r="C28" s="361"/>
      <c r="D28" s="361"/>
      <c r="E28" s="361"/>
      <c r="F28" s="361"/>
      <c r="G28" s="361"/>
      <c r="H28" s="361"/>
      <c r="I28" s="361"/>
      <c r="J28" s="361"/>
      <c r="K28" s="361"/>
      <c r="L28" s="464"/>
      <c r="M28" s="465">
        <f>SUM(M17:M27)</f>
        <v>0</v>
      </c>
      <c r="N28" s="466"/>
      <c r="Q28" s="190"/>
      <c r="R28" s="190"/>
      <c r="S28" s="190"/>
      <c r="T28" s="190"/>
      <c r="V28" s="139" t="s">
        <v>206</v>
      </c>
    </row>
    <row r="29" spans="1:22" ht="28" customHeight="1" thickBot="1">
      <c r="A29" s="318" t="s">
        <v>232</v>
      </c>
      <c r="B29" s="319"/>
      <c r="C29" s="319"/>
      <c r="D29" s="319"/>
      <c r="E29" s="319"/>
      <c r="F29" s="319"/>
      <c r="G29" s="319"/>
      <c r="H29" s="319"/>
      <c r="I29" s="319"/>
      <c r="J29" s="319"/>
      <c r="K29" s="319"/>
      <c r="L29" s="319"/>
      <c r="M29" s="467">
        <f>M161</f>
        <v>0</v>
      </c>
      <c r="N29" s="468"/>
      <c r="Q29" s="137"/>
      <c r="R29" s="137"/>
      <c r="S29" s="137"/>
      <c r="T29" s="62"/>
      <c r="V29" s="139" t="s">
        <v>207</v>
      </c>
    </row>
    <row r="30" spans="1:22" ht="35.25" customHeight="1" thickBot="1">
      <c r="A30" s="260" t="s">
        <v>151</v>
      </c>
      <c r="B30" s="335"/>
      <c r="C30" s="261"/>
      <c r="D30" s="260" t="s">
        <v>28</v>
      </c>
      <c r="E30" s="335"/>
      <c r="F30" s="261"/>
      <c r="G30" s="260" t="s">
        <v>29</v>
      </c>
      <c r="H30" s="335"/>
      <c r="I30" s="335"/>
      <c r="J30" s="335"/>
      <c r="K30" s="261"/>
      <c r="L30" s="54" t="s">
        <v>31</v>
      </c>
      <c r="M30" s="471">
        <f>IF(L161&lt;&gt;(M31+M32+M33+M34),"Montant d'autre contribution gouvernementale à ventilé à la Section 2 de "&amp;M31+M32+M33+M34-L161&amp;" $",0)</f>
        <v>0</v>
      </c>
      <c r="N30" s="471"/>
      <c r="Q30" s="185" t="s">
        <v>273</v>
      </c>
      <c r="R30" s="431">
        <f>D12</f>
        <v>0</v>
      </c>
      <c r="S30" s="431"/>
      <c r="T30" s="188" t="s">
        <v>315</v>
      </c>
      <c r="V30" s="140" t="s">
        <v>210</v>
      </c>
    </row>
    <row r="31" spans="1:22" ht="24" customHeight="1" thickBot="1">
      <c r="A31" s="284" t="s">
        <v>5</v>
      </c>
      <c r="B31" s="285"/>
      <c r="C31" s="286"/>
      <c r="D31" s="321"/>
      <c r="E31" s="322"/>
      <c r="F31" s="323"/>
      <c r="G31" s="321"/>
      <c r="H31" s="322"/>
      <c r="I31" s="322"/>
      <c r="J31" s="322"/>
      <c r="K31" s="323"/>
      <c r="L31" s="105" t="s">
        <v>5</v>
      </c>
      <c r="M31" s="408"/>
      <c r="N31" s="408"/>
      <c r="Q31" s="193" t="s">
        <v>272</v>
      </c>
      <c r="R31" s="432">
        <f>G12</f>
        <v>0</v>
      </c>
      <c r="S31" s="432"/>
      <c r="T31" s="192" t="s">
        <v>175</v>
      </c>
    </row>
    <row r="32" spans="1:22" ht="26.25" customHeight="1">
      <c r="A32" s="284" t="s">
        <v>5</v>
      </c>
      <c r="B32" s="285"/>
      <c r="C32" s="286"/>
      <c r="D32" s="321"/>
      <c r="E32" s="322"/>
      <c r="F32" s="323"/>
      <c r="G32" s="321"/>
      <c r="H32" s="322"/>
      <c r="I32" s="322"/>
      <c r="J32" s="322"/>
      <c r="K32" s="323"/>
      <c r="L32" s="105" t="s">
        <v>5</v>
      </c>
      <c r="M32" s="408"/>
      <c r="N32" s="408"/>
      <c r="Q32" s="191"/>
      <c r="R32" s="524"/>
      <c r="S32" s="524"/>
      <c r="T32" s="524"/>
      <c r="V32" s="433" t="s">
        <v>275</v>
      </c>
    </row>
    <row r="33" spans="1:22" ht="28.5" customHeight="1" thickBot="1">
      <c r="A33" s="284" t="s">
        <v>5</v>
      </c>
      <c r="B33" s="285"/>
      <c r="C33" s="286"/>
      <c r="D33" s="321"/>
      <c r="E33" s="322"/>
      <c r="F33" s="323"/>
      <c r="G33" s="321"/>
      <c r="H33" s="322"/>
      <c r="I33" s="322"/>
      <c r="J33" s="322"/>
      <c r="K33" s="323"/>
      <c r="L33" s="105" t="s">
        <v>5</v>
      </c>
      <c r="M33" s="408"/>
      <c r="N33" s="408"/>
      <c r="T33" s="62"/>
      <c r="V33" s="434"/>
    </row>
    <row r="34" spans="1:22" ht="29.25" customHeight="1" thickBot="1">
      <c r="A34" s="284" t="s">
        <v>5</v>
      </c>
      <c r="B34" s="285"/>
      <c r="C34" s="286"/>
      <c r="D34" s="321"/>
      <c r="E34" s="322"/>
      <c r="F34" s="323"/>
      <c r="G34" s="321"/>
      <c r="H34" s="322"/>
      <c r="I34" s="322"/>
      <c r="J34" s="322"/>
      <c r="K34" s="323"/>
      <c r="L34" s="105" t="s">
        <v>5</v>
      </c>
      <c r="M34" s="574"/>
      <c r="N34" s="574"/>
      <c r="Q34" s="137"/>
      <c r="R34" s="186">
        <v>0</v>
      </c>
      <c r="S34" s="186"/>
      <c r="T34" s="186"/>
      <c r="U34" s="186"/>
      <c r="V34" s="135"/>
    </row>
    <row r="35" spans="1:22" ht="20.25" customHeight="1" thickBot="1">
      <c r="A35" s="344" t="s">
        <v>32</v>
      </c>
      <c r="B35" s="344"/>
      <c r="C35" s="344"/>
      <c r="D35" s="344"/>
      <c r="E35" s="344"/>
      <c r="F35" s="344"/>
      <c r="G35" s="344"/>
      <c r="H35" s="344"/>
      <c r="I35" s="344"/>
      <c r="J35" s="344"/>
      <c r="K35" s="344"/>
      <c r="L35" s="345"/>
      <c r="M35" s="469">
        <f>M28+M29+M31+M32+M33+M34</f>
        <v>0</v>
      </c>
      <c r="N35" s="470"/>
      <c r="Q35" s="436" t="s">
        <v>167</v>
      </c>
      <c r="R35" s="436"/>
      <c r="S35" s="436"/>
      <c r="T35" s="436"/>
      <c r="U35" s="436"/>
      <c r="V35" s="42"/>
    </row>
    <row r="36" spans="1:22" ht="14.25" customHeight="1">
      <c r="C36" s="280">
        <f>IF(AND((M28+M29+M31+M32+M33+M34-N161)&lt;2,(M28+M29+M31+M32+M33+M34-N161)&gt;-2),0,"Attention ! La somme de l'aide demandée au programme, la contribution du demandeur ou des partenaires doit égaler le coût total du projet indiqué à la section 2.")</f>
        <v>0</v>
      </c>
      <c r="D36" s="280"/>
      <c r="E36" s="280"/>
      <c r="F36" s="280"/>
      <c r="G36" s="280"/>
      <c r="H36" s="280"/>
      <c r="I36" s="280"/>
      <c r="J36" s="280"/>
      <c r="K36" s="280"/>
      <c r="L36" s="280"/>
      <c r="M36" s="280"/>
      <c r="N36" s="280"/>
      <c r="Q36" s="436"/>
      <c r="R36" s="436"/>
      <c r="S36" s="436"/>
      <c r="T36" s="436"/>
      <c r="U36" s="436"/>
      <c r="V36" s="42"/>
    </row>
    <row r="37" spans="1:22" s="32" customFormat="1" ht="20.149999999999999" customHeight="1">
      <c r="A37" s="291" t="s">
        <v>33</v>
      </c>
      <c r="B37" s="291"/>
      <c r="C37" s="291"/>
      <c r="D37" s="291"/>
      <c r="E37" s="291"/>
      <c r="F37" s="291"/>
      <c r="G37" s="291"/>
      <c r="H37" s="291"/>
      <c r="I37" s="291"/>
      <c r="J37" s="291"/>
      <c r="K37" s="291"/>
      <c r="L37" s="291"/>
      <c r="M37" s="291"/>
      <c r="N37" s="291"/>
      <c r="O37" s="88"/>
      <c r="P37" s="121"/>
      <c r="Q37" s="435" t="s">
        <v>279</v>
      </c>
      <c r="R37" s="435" t="s">
        <v>264</v>
      </c>
      <c r="S37" s="435" t="s">
        <v>168</v>
      </c>
      <c r="T37" s="435"/>
      <c r="U37" s="435"/>
    </row>
    <row r="38" spans="1:22" ht="46.5" customHeight="1">
      <c r="A38" s="291"/>
      <c r="B38" s="291"/>
      <c r="C38" s="291"/>
      <c r="D38" s="291"/>
      <c r="E38" s="291"/>
      <c r="F38" s="291"/>
      <c r="G38" s="291"/>
      <c r="H38" s="291"/>
      <c r="I38" s="291"/>
      <c r="J38" s="291"/>
      <c r="K38" s="291"/>
      <c r="L38" s="291"/>
      <c r="M38" s="291"/>
      <c r="N38" s="291"/>
      <c r="Q38" s="435"/>
      <c r="R38" s="435"/>
      <c r="S38" s="435"/>
      <c r="T38" s="435"/>
      <c r="U38" s="435"/>
      <c r="V38" s="42"/>
    </row>
    <row r="39" spans="1:22" s="34" customFormat="1" ht="17.149999999999999" customHeight="1">
      <c r="A39" s="292" t="s">
        <v>34</v>
      </c>
      <c r="B39" s="292"/>
      <c r="C39" s="292"/>
      <c r="D39" s="292"/>
      <c r="E39" s="292"/>
      <c r="F39" s="292"/>
      <c r="G39" s="292"/>
      <c r="H39" s="292"/>
      <c r="I39" s="292"/>
      <c r="J39" s="292"/>
      <c r="K39" s="292"/>
      <c r="L39" s="292"/>
      <c r="M39" s="292"/>
      <c r="N39" s="292"/>
      <c r="O39" s="88"/>
      <c r="P39" s="121"/>
      <c r="Q39" s="435"/>
      <c r="R39" s="435"/>
      <c r="S39" s="435"/>
      <c r="T39" s="435"/>
      <c r="U39" s="435"/>
    </row>
    <row r="40" spans="1:22" s="34" customFormat="1" ht="28.25" customHeight="1">
      <c r="A40" s="474" t="s">
        <v>35</v>
      </c>
      <c r="B40" s="475"/>
      <c r="C40" s="478" t="s">
        <v>147</v>
      </c>
      <c r="D40" s="480" t="s">
        <v>36</v>
      </c>
      <c r="E40" s="480" t="s">
        <v>37</v>
      </c>
      <c r="F40" s="480" t="s">
        <v>38</v>
      </c>
      <c r="G40" s="480" t="s">
        <v>39</v>
      </c>
      <c r="H40" s="480" t="s">
        <v>146</v>
      </c>
      <c r="I40" s="416" t="s">
        <v>137</v>
      </c>
      <c r="J40" s="417"/>
      <c r="K40" s="418"/>
      <c r="L40" s="472" t="s">
        <v>201</v>
      </c>
      <c r="M40" s="314" t="s">
        <v>40</v>
      </c>
      <c r="N40" s="313" t="s">
        <v>18</v>
      </c>
      <c r="O40" s="441" t="s">
        <v>227</v>
      </c>
      <c r="P40" s="124"/>
      <c r="Q40" s="437" t="s">
        <v>169</v>
      </c>
      <c r="R40" s="437"/>
      <c r="S40" s="437"/>
      <c r="T40" s="437"/>
      <c r="U40" s="437"/>
    </row>
    <row r="41" spans="1:22" s="34" customFormat="1" ht="19.5" customHeight="1">
      <c r="A41" s="476"/>
      <c r="B41" s="477"/>
      <c r="C41" s="479"/>
      <c r="D41" s="481"/>
      <c r="E41" s="481"/>
      <c r="F41" s="481"/>
      <c r="G41" s="481"/>
      <c r="H41" s="481"/>
      <c r="I41" s="113" t="s">
        <v>78</v>
      </c>
      <c r="J41" s="308" t="s">
        <v>41</v>
      </c>
      <c r="K41" s="308"/>
      <c r="L41" s="473"/>
      <c r="M41" s="355"/>
      <c r="N41" s="313"/>
      <c r="O41" s="441"/>
      <c r="P41" s="124"/>
      <c r="Q41" s="437"/>
      <c r="R41" s="437"/>
      <c r="S41" s="437"/>
      <c r="T41" s="437"/>
      <c r="U41" s="437"/>
    </row>
    <row r="42" spans="1:22" s="34" customFormat="1" ht="14.4" customHeight="1">
      <c r="A42" s="262"/>
      <c r="B42" s="263"/>
      <c r="C42" s="101" t="s">
        <v>5</v>
      </c>
      <c r="D42" s="102"/>
      <c r="E42" s="181"/>
      <c r="F42" s="117">
        <f>D42*E42</f>
        <v>0</v>
      </c>
      <c r="G42" s="103"/>
      <c r="H42" s="118">
        <f t="shared" ref="H42:H58" si="0">G42/7</f>
        <v>0</v>
      </c>
      <c r="I42" s="102"/>
      <c r="J42" s="408"/>
      <c r="K42" s="408"/>
      <c r="L42" s="102"/>
      <c r="M42" s="117">
        <f>N42-(I42+J42+L42)</f>
        <v>0</v>
      </c>
      <c r="N42" s="117">
        <f>(D42+F42)*G42</f>
        <v>0</v>
      </c>
      <c r="O42" s="105"/>
      <c r="P42" s="127"/>
      <c r="Q42" s="94">
        <f t="shared" ref="Q42:Q57" si="1">N42</f>
        <v>0</v>
      </c>
      <c r="R42" s="187"/>
      <c r="S42" s="427"/>
      <c r="T42" s="427"/>
      <c r="U42" s="427"/>
    </row>
    <row r="43" spans="1:22" s="34" customFormat="1" ht="14.4" customHeight="1">
      <c r="A43" s="262"/>
      <c r="B43" s="263"/>
      <c r="C43" s="101" t="s">
        <v>5</v>
      </c>
      <c r="D43" s="102"/>
      <c r="E43" s="181"/>
      <c r="F43" s="117">
        <f t="shared" ref="F43:F58" si="2">D43*E43</f>
        <v>0</v>
      </c>
      <c r="G43" s="103"/>
      <c r="H43" s="118">
        <f t="shared" si="0"/>
        <v>0</v>
      </c>
      <c r="I43" s="102"/>
      <c r="J43" s="408"/>
      <c r="K43" s="408"/>
      <c r="L43" s="102"/>
      <c r="M43" s="117">
        <f t="shared" ref="M43:M77" si="3">N43-(I43+J43+L43)</f>
        <v>0</v>
      </c>
      <c r="N43" s="117">
        <f t="shared" ref="N43:N58" si="4">(D43+F43)*G43</f>
        <v>0</v>
      </c>
      <c r="O43" s="105"/>
      <c r="P43" s="128"/>
      <c r="Q43" s="94">
        <f t="shared" si="1"/>
        <v>0</v>
      </c>
      <c r="R43" s="187"/>
      <c r="S43" s="427"/>
      <c r="T43" s="427"/>
      <c r="U43" s="427"/>
    </row>
    <row r="44" spans="1:22" s="34" customFormat="1" ht="14.4" customHeight="1">
      <c r="A44" s="262"/>
      <c r="B44" s="263"/>
      <c r="C44" s="101" t="s">
        <v>5</v>
      </c>
      <c r="D44" s="102"/>
      <c r="E44" s="181"/>
      <c r="F44" s="117">
        <f t="shared" si="2"/>
        <v>0</v>
      </c>
      <c r="G44" s="103"/>
      <c r="H44" s="118">
        <f t="shared" si="0"/>
        <v>0</v>
      </c>
      <c r="I44" s="102"/>
      <c r="J44" s="408"/>
      <c r="K44" s="408"/>
      <c r="L44" s="102"/>
      <c r="M44" s="117">
        <f t="shared" si="3"/>
        <v>0</v>
      </c>
      <c r="N44" s="117">
        <f t="shared" si="4"/>
        <v>0</v>
      </c>
      <c r="O44" s="105"/>
      <c r="P44" s="128"/>
      <c r="Q44" s="94">
        <f t="shared" si="1"/>
        <v>0</v>
      </c>
      <c r="R44" s="187">
        <v>0</v>
      </c>
      <c r="S44" s="427"/>
      <c r="T44" s="427"/>
      <c r="U44" s="427"/>
    </row>
    <row r="45" spans="1:22" s="34" customFormat="1" ht="14.4" customHeight="1">
      <c r="A45" s="262"/>
      <c r="B45" s="263"/>
      <c r="C45" s="101" t="s">
        <v>5</v>
      </c>
      <c r="D45" s="102"/>
      <c r="E45" s="181"/>
      <c r="F45" s="117">
        <f t="shared" si="2"/>
        <v>0</v>
      </c>
      <c r="G45" s="103"/>
      <c r="H45" s="118">
        <f t="shared" si="0"/>
        <v>0</v>
      </c>
      <c r="I45" s="102"/>
      <c r="J45" s="408"/>
      <c r="K45" s="408"/>
      <c r="L45" s="102"/>
      <c r="M45" s="117">
        <f t="shared" si="3"/>
        <v>0</v>
      </c>
      <c r="N45" s="117">
        <f t="shared" si="4"/>
        <v>0</v>
      </c>
      <c r="O45" s="105"/>
      <c r="P45" s="128"/>
      <c r="Q45" s="94">
        <f t="shared" si="1"/>
        <v>0</v>
      </c>
      <c r="R45" s="187">
        <v>0</v>
      </c>
      <c r="S45" s="427"/>
      <c r="T45" s="427"/>
      <c r="U45" s="427"/>
    </row>
    <row r="46" spans="1:22" s="34" customFormat="1" ht="14.4" customHeight="1">
      <c r="A46" s="262"/>
      <c r="B46" s="263"/>
      <c r="C46" s="101" t="s">
        <v>5</v>
      </c>
      <c r="D46" s="102"/>
      <c r="E46" s="181"/>
      <c r="F46" s="117">
        <f t="shared" si="2"/>
        <v>0</v>
      </c>
      <c r="G46" s="103"/>
      <c r="H46" s="118">
        <f t="shared" si="0"/>
        <v>0</v>
      </c>
      <c r="I46" s="102"/>
      <c r="J46" s="408"/>
      <c r="K46" s="408"/>
      <c r="L46" s="102"/>
      <c r="M46" s="117">
        <f t="shared" si="3"/>
        <v>0</v>
      </c>
      <c r="N46" s="117">
        <f t="shared" si="4"/>
        <v>0</v>
      </c>
      <c r="O46" s="105"/>
      <c r="P46" s="128"/>
      <c r="Q46" s="94">
        <f t="shared" si="1"/>
        <v>0</v>
      </c>
      <c r="R46" s="187">
        <v>0</v>
      </c>
      <c r="S46" s="427"/>
      <c r="T46" s="427"/>
      <c r="U46" s="427"/>
    </row>
    <row r="47" spans="1:22" s="34" customFormat="1" ht="14.4" customHeight="1">
      <c r="A47" s="262"/>
      <c r="B47" s="263"/>
      <c r="C47" s="101" t="s">
        <v>5</v>
      </c>
      <c r="D47" s="102"/>
      <c r="E47" s="181"/>
      <c r="F47" s="117">
        <f t="shared" si="2"/>
        <v>0</v>
      </c>
      <c r="G47" s="103"/>
      <c r="H47" s="118">
        <f t="shared" si="0"/>
        <v>0</v>
      </c>
      <c r="I47" s="102"/>
      <c r="J47" s="408"/>
      <c r="K47" s="408"/>
      <c r="L47" s="102"/>
      <c r="M47" s="117">
        <f t="shared" si="3"/>
        <v>0</v>
      </c>
      <c r="N47" s="117">
        <f t="shared" si="4"/>
        <v>0</v>
      </c>
      <c r="O47" s="105"/>
      <c r="P47" s="128"/>
      <c r="Q47" s="94">
        <f t="shared" si="1"/>
        <v>0</v>
      </c>
      <c r="R47" s="187">
        <v>0</v>
      </c>
      <c r="S47" s="427"/>
      <c r="T47" s="427"/>
      <c r="U47" s="427"/>
    </row>
    <row r="48" spans="1:22" s="34" customFormat="1" ht="14.4" customHeight="1">
      <c r="A48" s="262"/>
      <c r="B48" s="263"/>
      <c r="C48" s="101" t="s">
        <v>5</v>
      </c>
      <c r="D48" s="102"/>
      <c r="E48" s="181"/>
      <c r="F48" s="117">
        <f t="shared" si="2"/>
        <v>0</v>
      </c>
      <c r="G48" s="103"/>
      <c r="H48" s="118">
        <f t="shared" si="0"/>
        <v>0</v>
      </c>
      <c r="I48" s="102"/>
      <c r="J48" s="408"/>
      <c r="K48" s="408"/>
      <c r="L48" s="102"/>
      <c r="M48" s="117">
        <f t="shared" si="3"/>
        <v>0</v>
      </c>
      <c r="N48" s="117">
        <f t="shared" si="4"/>
        <v>0</v>
      </c>
      <c r="O48" s="105"/>
      <c r="P48" s="128"/>
      <c r="Q48" s="94">
        <f t="shared" si="1"/>
        <v>0</v>
      </c>
      <c r="R48" s="187">
        <v>0</v>
      </c>
      <c r="S48" s="427"/>
      <c r="T48" s="427"/>
      <c r="U48" s="427"/>
    </row>
    <row r="49" spans="1:21" s="34" customFormat="1" ht="14.4" customHeight="1">
      <c r="A49" s="262"/>
      <c r="B49" s="263"/>
      <c r="C49" s="101" t="s">
        <v>5</v>
      </c>
      <c r="D49" s="102"/>
      <c r="E49" s="181"/>
      <c r="F49" s="117">
        <f t="shared" si="2"/>
        <v>0</v>
      </c>
      <c r="G49" s="103"/>
      <c r="H49" s="118">
        <f t="shared" si="0"/>
        <v>0</v>
      </c>
      <c r="I49" s="102"/>
      <c r="J49" s="408"/>
      <c r="K49" s="408"/>
      <c r="L49" s="102"/>
      <c r="M49" s="117">
        <f t="shared" si="3"/>
        <v>0</v>
      </c>
      <c r="N49" s="117">
        <f t="shared" si="4"/>
        <v>0</v>
      </c>
      <c r="O49" s="105"/>
      <c r="P49" s="128"/>
      <c r="Q49" s="94">
        <f t="shared" si="1"/>
        <v>0</v>
      </c>
      <c r="R49" s="187">
        <v>0</v>
      </c>
      <c r="S49" s="427"/>
      <c r="T49" s="427"/>
      <c r="U49" s="427"/>
    </row>
    <row r="50" spans="1:21" s="34" customFormat="1" ht="14.4" customHeight="1">
      <c r="A50" s="262"/>
      <c r="B50" s="263"/>
      <c r="C50" s="101" t="s">
        <v>5</v>
      </c>
      <c r="D50" s="102"/>
      <c r="E50" s="181"/>
      <c r="F50" s="117">
        <f t="shared" si="2"/>
        <v>0</v>
      </c>
      <c r="G50" s="103"/>
      <c r="H50" s="118">
        <f t="shared" si="0"/>
        <v>0</v>
      </c>
      <c r="I50" s="102"/>
      <c r="J50" s="408"/>
      <c r="K50" s="408"/>
      <c r="L50" s="102"/>
      <c r="M50" s="117">
        <f t="shared" si="3"/>
        <v>0</v>
      </c>
      <c r="N50" s="117">
        <f t="shared" si="4"/>
        <v>0</v>
      </c>
      <c r="O50" s="105"/>
      <c r="P50" s="128"/>
      <c r="Q50" s="94">
        <f t="shared" si="1"/>
        <v>0</v>
      </c>
      <c r="R50" s="187">
        <v>0</v>
      </c>
      <c r="S50" s="427"/>
      <c r="T50" s="427"/>
      <c r="U50" s="427"/>
    </row>
    <row r="51" spans="1:21" s="34" customFormat="1" ht="14.4" customHeight="1">
      <c r="A51" s="262"/>
      <c r="B51" s="263"/>
      <c r="C51" s="101" t="s">
        <v>5</v>
      </c>
      <c r="D51" s="102"/>
      <c r="E51" s="181"/>
      <c r="F51" s="117">
        <f t="shared" si="2"/>
        <v>0</v>
      </c>
      <c r="G51" s="103"/>
      <c r="H51" s="118">
        <f t="shared" si="0"/>
        <v>0</v>
      </c>
      <c r="I51" s="102"/>
      <c r="J51" s="408"/>
      <c r="K51" s="408"/>
      <c r="L51" s="102"/>
      <c r="M51" s="117">
        <f t="shared" si="3"/>
        <v>0</v>
      </c>
      <c r="N51" s="117">
        <f t="shared" si="4"/>
        <v>0</v>
      </c>
      <c r="O51" s="105"/>
      <c r="P51" s="128"/>
      <c r="Q51" s="94">
        <f t="shared" si="1"/>
        <v>0</v>
      </c>
      <c r="R51" s="187">
        <v>0</v>
      </c>
      <c r="S51" s="427"/>
      <c r="T51" s="427"/>
      <c r="U51" s="427"/>
    </row>
    <row r="52" spans="1:21" s="34" customFormat="1" ht="14.4" customHeight="1">
      <c r="A52" s="262"/>
      <c r="B52" s="263"/>
      <c r="C52" s="101" t="s">
        <v>5</v>
      </c>
      <c r="D52" s="102"/>
      <c r="E52" s="181"/>
      <c r="F52" s="117">
        <f t="shared" si="2"/>
        <v>0</v>
      </c>
      <c r="G52" s="103"/>
      <c r="H52" s="118">
        <f t="shared" si="0"/>
        <v>0</v>
      </c>
      <c r="I52" s="102"/>
      <c r="J52" s="408"/>
      <c r="K52" s="408"/>
      <c r="L52" s="102"/>
      <c r="M52" s="117">
        <f t="shared" si="3"/>
        <v>0</v>
      </c>
      <c r="N52" s="117">
        <f t="shared" si="4"/>
        <v>0</v>
      </c>
      <c r="O52" s="105"/>
      <c r="P52" s="128"/>
      <c r="Q52" s="94">
        <f t="shared" si="1"/>
        <v>0</v>
      </c>
      <c r="R52" s="187">
        <v>0</v>
      </c>
      <c r="S52" s="427"/>
      <c r="T52" s="427"/>
      <c r="U52" s="427"/>
    </row>
    <row r="53" spans="1:21" s="34" customFormat="1" ht="14.4" customHeight="1">
      <c r="A53" s="262"/>
      <c r="B53" s="263"/>
      <c r="C53" s="101" t="s">
        <v>5</v>
      </c>
      <c r="D53" s="102"/>
      <c r="E53" s="181"/>
      <c r="F53" s="117">
        <f t="shared" si="2"/>
        <v>0</v>
      </c>
      <c r="G53" s="103"/>
      <c r="H53" s="118">
        <f t="shared" si="0"/>
        <v>0</v>
      </c>
      <c r="I53" s="102"/>
      <c r="J53" s="408"/>
      <c r="K53" s="408"/>
      <c r="L53" s="102"/>
      <c r="M53" s="117">
        <f t="shared" si="3"/>
        <v>0</v>
      </c>
      <c r="N53" s="117">
        <f t="shared" si="4"/>
        <v>0</v>
      </c>
      <c r="O53" s="105"/>
      <c r="P53" s="128"/>
      <c r="Q53" s="94">
        <f t="shared" si="1"/>
        <v>0</v>
      </c>
      <c r="R53" s="187">
        <v>0</v>
      </c>
      <c r="S53" s="427"/>
      <c r="T53" s="427"/>
      <c r="U53" s="427"/>
    </row>
    <row r="54" spans="1:21" s="34" customFormat="1" ht="14.4" customHeight="1">
      <c r="A54" s="262"/>
      <c r="B54" s="263"/>
      <c r="C54" s="101" t="s">
        <v>5</v>
      </c>
      <c r="D54" s="102"/>
      <c r="E54" s="181"/>
      <c r="F54" s="117">
        <f t="shared" si="2"/>
        <v>0</v>
      </c>
      <c r="G54" s="103"/>
      <c r="H54" s="118">
        <f t="shared" si="0"/>
        <v>0</v>
      </c>
      <c r="I54" s="102"/>
      <c r="J54" s="408"/>
      <c r="K54" s="408"/>
      <c r="L54" s="102"/>
      <c r="M54" s="117">
        <f t="shared" si="3"/>
        <v>0</v>
      </c>
      <c r="N54" s="117">
        <f t="shared" si="4"/>
        <v>0</v>
      </c>
      <c r="O54" s="105"/>
      <c r="P54" s="128"/>
      <c r="Q54" s="94">
        <f t="shared" si="1"/>
        <v>0</v>
      </c>
      <c r="R54" s="187">
        <v>0</v>
      </c>
      <c r="S54" s="427"/>
      <c r="T54" s="427"/>
      <c r="U54" s="427"/>
    </row>
    <row r="55" spans="1:21" s="34" customFormat="1" ht="14.4" customHeight="1">
      <c r="A55" s="262"/>
      <c r="B55" s="263"/>
      <c r="C55" s="101" t="s">
        <v>5</v>
      </c>
      <c r="D55" s="102"/>
      <c r="E55" s="181"/>
      <c r="F55" s="117">
        <f t="shared" si="2"/>
        <v>0</v>
      </c>
      <c r="G55" s="103"/>
      <c r="H55" s="118">
        <f t="shared" si="0"/>
        <v>0</v>
      </c>
      <c r="I55" s="102"/>
      <c r="J55" s="408"/>
      <c r="K55" s="408"/>
      <c r="L55" s="102"/>
      <c r="M55" s="117">
        <f t="shared" si="3"/>
        <v>0</v>
      </c>
      <c r="N55" s="117">
        <f t="shared" si="4"/>
        <v>0</v>
      </c>
      <c r="O55" s="105"/>
      <c r="P55" s="128"/>
      <c r="Q55" s="94">
        <f t="shared" si="1"/>
        <v>0</v>
      </c>
      <c r="R55" s="187">
        <v>0</v>
      </c>
      <c r="S55" s="427"/>
      <c r="T55" s="427"/>
      <c r="U55" s="427"/>
    </row>
    <row r="56" spans="1:21" s="34" customFormat="1" ht="14.4" customHeight="1">
      <c r="A56" s="262"/>
      <c r="B56" s="263"/>
      <c r="C56" s="101" t="s">
        <v>5</v>
      </c>
      <c r="D56" s="102"/>
      <c r="E56" s="181"/>
      <c r="F56" s="117">
        <f t="shared" si="2"/>
        <v>0</v>
      </c>
      <c r="G56" s="103"/>
      <c r="H56" s="118">
        <f t="shared" si="0"/>
        <v>0</v>
      </c>
      <c r="I56" s="102"/>
      <c r="J56" s="408"/>
      <c r="K56" s="408"/>
      <c r="L56" s="102"/>
      <c r="M56" s="117">
        <f t="shared" si="3"/>
        <v>0</v>
      </c>
      <c r="N56" s="117">
        <f t="shared" si="4"/>
        <v>0</v>
      </c>
      <c r="O56" s="105"/>
      <c r="P56" s="128"/>
      <c r="Q56" s="94">
        <f t="shared" si="1"/>
        <v>0</v>
      </c>
      <c r="R56" s="187"/>
      <c r="S56" s="427"/>
      <c r="T56" s="427"/>
      <c r="U56" s="427"/>
    </row>
    <row r="57" spans="1:21" s="34" customFormat="1" ht="14.4" customHeight="1">
      <c r="A57" s="262"/>
      <c r="B57" s="263"/>
      <c r="C57" s="101" t="s">
        <v>5</v>
      </c>
      <c r="D57" s="102"/>
      <c r="E57" s="181"/>
      <c r="F57" s="117">
        <f t="shared" si="2"/>
        <v>0</v>
      </c>
      <c r="G57" s="103"/>
      <c r="H57" s="118">
        <f t="shared" si="0"/>
        <v>0</v>
      </c>
      <c r="I57" s="102"/>
      <c r="J57" s="408"/>
      <c r="K57" s="408"/>
      <c r="L57" s="102"/>
      <c r="M57" s="117">
        <f t="shared" si="3"/>
        <v>0</v>
      </c>
      <c r="N57" s="117">
        <f t="shared" si="4"/>
        <v>0</v>
      </c>
      <c r="O57" s="105"/>
      <c r="P57" s="128"/>
      <c r="Q57" s="94">
        <f t="shared" si="1"/>
        <v>0</v>
      </c>
      <c r="R57" s="187">
        <v>0</v>
      </c>
      <c r="S57" s="427"/>
      <c r="T57" s="427"/>
      <c r="U57" s="427"/>
    </row>
    <row r="58" spans="1:21" s="34" customFormat="1" ht="14.4" customHeight="1">
      <c r="A58" s="262"/>
      <c r="B58" s="263"/>
      <c r="C58" s="101" t="s">
        <v>5</v>
      </c>
      <c r="D58" s="102"/>
      <c r="E58" s="181"/>
      <c r="F58" s="117">
        <f t="shared" si="2"/>
        <v>0</v>
      </c>
      <c r="G58" s="103"/>
      <c r="H58" s="118">
        <f t="shared" si="0"/>
        <v>0</v>
      </c>
      <c r="I58" s="102"/>
      <c r="J58" s="408"/>
      <c r="K58" s="408"/>
      <c r="L58" s="102"/>
      <c r="M58" s="117">
        <f t="shared" si="3"/>
        <v>0</v>
      </c>
      <c r="N58" s="117">
        <f t="shared" si="4"/>
        <v>0</v>
      </c>
      <c r="O58" s="105"/>
      <c r="P58" s="128"/>
      <c r="Q58" s="94">
        <f>N58</f>
        <v>0</v>
      </c>
      <c r="R58" s="187">
        <v>0</v>
      </c>
      <c r="S58" s="427"/>
      <c r="T58" s="427"/>
      <c r="U58" s="427"/>
    </row>
    <row r="59" spans="1:21" s="34" customFormat="1" ht="14.15" customHeight="1">
      <c r="A59" s="383" t="s">
        <v>202</v>
      </c>
      <c r="B59" s="383"/>
      <c r="C59" s="383"/>
      <c r="D59" s="383"/>
      <c r="E59" s="383"/>
      <c r="F59" s="383"/>
      <c r="G59" s="383"/>
      <c r="H59" s="383"/>
      <c r="I59" s="383"/>
      <c r="J59" s="383"/>
      <c r="K59" s="383"/>
      <c r="L59" s="383"/>
      <c r="M59" s="383"/>
      <c r="N59" s="383"/>
      <c r="O59" s="122"/>
      <c r="P59" s="129"/>
      <c r="Q59" s="442" t="s">
        <v>269</v>
      </c>
      <c r="R59" s="442"/>
      <c r="S59" s="442"/>
      <c r="T59" s="442"/>
      <c r="U59" s="442"/>
    </row>
    <row r="60" spans="1:21" s="34" customFormat="1" ht="14.4" customHeight="1">
      <c r="A60" s="262"/>
      <c r="B60" s="263"/>
      <c r="C60" s="101" t="s">
        <v>5</v>
      </c>
      <c r="D60" s="413">
        <v>0</v>
      </c>
      <c r="E60" s="414"/>
      <c r="F60" s="414"/>
      <c r="G60" s="414"/>
      <c r="H60" s="415"/>
      <c r="I60" s="102"/>
      <c r="J60" s="411"/>
      <c r="K60" s="412"/>
      <c r="L60" s="102"/>
      <c r="M60" s="117">
        <f>N60-(I60+J60+L60)</f>
        <v>0</v>
      </c>
      <c r="N60" s="102"/>
      <c r="O60" s="105"/>
      <c r="P60" s="128"/>
      <c r="Q60" s="94">
        <f t="shared" ref="Q60:Q77" si="5">N60</f>
        <v>0</v>
      </c>
      <c r="R60" s="187"/>
      <c r="S60" s="427"/>
      <c r="T60" s="427"/>
      <c r="U60" s="427"/>
    </row>
    <row r="61" spans="1:21" s="34" customFormat="1" ht="14.4" customHeight="1">
      <c r="A61" s="262"/>
      <c r="B61" s="263"/>
      <c r="C61" s="101" t="s">
        <v>5</v>
      </c>
      <c r="D61" s="413"/>
      <c r="E61" s="414"/>
      <c r="F61" s="414"/>
      <c r="G61" s="414"/>
      <c r="H61" s="415"/>
      <c r="I61" s="102"/>
      <c r="J61" s="411"/>
      <c r="K61" s="412"/>
      <c r="L61" s="102"/>
      <c r="M61" s="117">
        <f t="shared" si="3"/>
        <v>0</v>
      </c>
      <c r="N61" s="102"/>
      <c r="O61" s="105"/>
      <c r="P61" s="128"/>
      <c r="Q61" s="94">
        <f t="shared" si="5"/>
        <v>0</v>
      </c>
      <c r="R61" s="187"/>
      <c r="S61" s="427"/>
      <c r="T61" s="427"/>
      <c r="U61" s="427"/>
    </row>
    <row r="62" spans="1:21" s="34" customFormat="1" ht="14.4" customHeight="1">
      <c r="A62" s="262"/>
      <c r="B62" s="263"/>
      <c r="C62" s="101" t="s">
        <v>5</v>
      </c>
      <c r="D62" s="413"/>
      <c r="E62" s="414"/>
      <c r="F62" s="414"/>
      <c r="G62" s="414"/>
      <c r="H62" s="415"/>
      <c r="I62" s="102"/>
      <c r="J62" s="411"/>
      <c r="K62" s="412"/>
      <c r="L62" s="102"/>
      <c r="M62" s="117">
        <f t="shared" si="3"/>
        <v>0</v>
      </c>
      <c r="N62" s="102"/>
      <c r="O62" s="105"/>
      <c r="P62" s="128"/>
      <c r="Q62" s="94">
        <f t="shared" si="5"/>
        <v>0</v>
      </c>
      <c r="R62" s="187"/>
      <c r="S62" s="427"/>
      <c r="T62" s="427"/>
      <c r="U62" s="427"/>
    </row>
    <row r="63" spans="1:21" s="34" customFormat="1" ht="14.4" customHeight="1">
      <c r="A63" s="262"/>
      <c r="B63" s="263"/>
      <c r="C63" s="101" t="s">
        <v>5</v>
      </c>
      <c r="D63" s="413"/>
      <c r="E63" s="414"/>
      <c r="F63" s="414"/>
      <c r="G63" s="414"/>
      <c r="H63" s="415"/>
      <c r="I63" s="102"/>
      <c r="J63" s="411"/>
      <c r="K63" s="412"/>
      <c r="L63" s="102"/>
      <c r="M63" s="117">
        <f t="shared" si="3"/>
        <v>0</v>
      </c>
      <c r="N63" s="102"/>
      <c r="O63" s="105"/>
      <c r="P63" s="128"/>
      <c r="Q63" s="94">
        <f t="shared" si="5"/>
        <v>0</v>
      </c>
      <c r="R63" s="187"/>
      <c r="S63" s="427"/>
      <c r="T63" s="427"/>
      <c r="U63" s="427"/>
    </row>
    <row r="64" spans="1:21" s="34" customFormat="1" ht="14.4" customHeight="1">
      <c r="A64" s="262"/>
      <c r="B64" s="263"/>
      <c r="C64" s="101" t="s">
        <v>5</v>
      </c>
      <c r="D64" s="413"/>
      <c r="E64" s="414"/>
      <c r="F64" s="414"/>
      <c r="G64" s="414"/>
      <c r="H64" s="415"/>
      <c r="I64" s="102"/>
      <c r="J64" s="411"/>
      <c r="K64" s="412"/>
      <c r="L64" s="102"/>
      <c r="M64" s="117">
        <f t="shared" si="3"/>
        <v>0</v>
      </c>
      <c r="N64" s="102"/>
      <c r="O64" s="105"/>
      <c r="P64" s="128"/>
      <c r="Q64" s="94">
        <f t="shared" si="5"/>
        <v>0</v>
      </c>
      <c r="R64" s="187"/>
      <c r="S64" s="427"/>
      <c r="T64" s="427"/>
      <c r="U64" s="427"/>
    </row>
    <row r="65" spans="1:21" s="34" customFormat="1" ht="14.4" customHeight="1">
      <c r="A65" s="262"/>
      <c r="B65" s="263"/>
      <c r="C65" s="101" t="s">
        <v>5</v>
      </c>
      <c r="D65" s="413"/>
      <c r="E65" s="414"/>
      <c r="F65" s="414"/>
      <c r="G65" s="414"/>
      <c r="H65" s="415"/>
      <c r="I65" s="102"/>
      <c r="J65" s="411"/>
      <c r="K65" s="412"/>
      <c r="L65" s="102"/>
      <c r="M65" s="117">
        <f t="shared" si="3"/>
        <v>0</v>
      </c>
      <c r="N65" s="102"/>
      <c r="O65" s="105"/>
      <c r="P65" s="128"/>
      <c r="Q65" s="94">
        <f t="shared" si="5"/>
        <v>0</v>
      </c>
      <c r="R65" s="187"/>
      <c r="S65" s="427"/>
      <c r="T65" s="427"/>
      <c r="U65" s="427"/>
    </row>
    <row r="66" spans="1:21" s="34" customFormat="1" ht="14.4" customHeight="1">
      <c r="A66" s="262"/>
      <c r="B66" s="263"/>
      <c r="C66" s="101" t="s">
        <v>5</v>
      </c>
      <c r="D66" s="413"/>
      <c r="E66" s="414"/>
      <c r="F66" s="414"/>
      <c r="G66" s="414"/>
      <c r="H66" s="415"/>
      <c r="I66" s="102"/>
      <c r="J66" s="411"/>
      <c r="K66" s="412"/>
      <c r="L66" s="102"/>
      <c r="M66" s="117">
        <f t="shared" si="3"/>
        <v>0</v>
      </c>
      <c r="N66" s="102"/>
      <c r="O66" s="105"/>
      <c r="P66" s="128"/>
      <c r="Q66" s="94">
        <f t="shared" si="5"/>
        <v>0</v>
      </c>
      <c r="R66" s="187"/>
      <c r="S66" s="427"/>
      <c r="T66" s="427"/>
      <c r="U66" s="427"/>
    </row>
    <row r="67" spans="1:21" s="34" customFormat="1" ht="14.4" customHeight="1">
      <c r="A67" s="262"/>
      <c r="B67" s="263"/>
      <c r="C67" s="101" t="s">
        <v>5</v>
      </c>
      <c r="D67" s="413"/>
      <c r="E67" s="414"/>
      <c r="F67" s="414"/>
      <c r="G67" s="414"/>
      <c r="H67" s="415"/>
      <c r="I67" s="102"/>
      <c r="J67" s="411"/>
      <c r="K67" s="412"/>
      <c r="L67" s="102"/>
      <c r="M67" s="117">
        <f t="shared" si="3"/>
        <v>0</v>
      </c>
      <c r="N67" s="102"/>
      <c r="O67" s="105"/>
      <c r="P67" s="128"/>
      <c r="Q67" s="94">
        <f t="shared" si="5"/>
        <v>0</v>
      </c>
      <c r="R67" s="187"/>
      <c r="S67" s="427"/>
      <c r="T67" s="427"/>
      <c r="U67" s="427"/>
    </row>
    <row r="68" spans="1:21" s="34" customFormat="1" ht="14.4" customHeight="1">
      <c r="A68" s="262"/>
      <c r="B68" s="263"/>
      <c r="C68" s="101" t="s">
        <v>5</v>
      </c>
      <c r="D68" s="413"/>
      <c r="E68" s="414"/>
      <c r="F68" s="414"/>
      <c r="G68" s="414"/>
      <c r="H68" s="415"/>
      <c r="I68" s="102"/>
      <c r="J68" s="411"/>
      <c r="K68" s="412"/>
      <c r="L68" s="102"/>
      <c r="M68" s="117">
        <f t="shared" si="3"/>
        <v>0</v>
      </c>
      <c r="N68" s="102"/>
      <c r="O68" s="105"/>
      <c r="P68" s="128"/>
      <c r="Q68" s="94">
        <f t="shared" si="5"/>
        <v>0</v>
      </c>
      <c r="R68" s="187"/>
      <c r="S68" s="427"/>
      <c r="T68" s="427"/>
      <c r="U68" s="427"/>
    </row>
    <row r="69" spans="1:21" s="34" customFormat="1" ht="14.4" customHeight="1">
      <c r="A69" s="262"/>
      <c r="B69" s="263"/>
      <c r="C69" s="101" t="s">
        <v>5</v>
      </c>
      <c r="D69" s="413"/>
      <c r="E69" s="414"/>
      <c r="F69" s="414"/>
      <c r="G69" s="414"/>
      <c r="H69" s="415"/>
      <c r="I69" s="102"/>
      <c r="J69" s="411"/>
      <c r="K69" s="412"/>
      <c r="L69" s="102"/>
      <c r="M69" s="117">
        <f t="shared" si="3"/>
        <v>0</v>
      </c>
      <c r="N69" s="102"/>
      <c r="O69" s="105"/>
      <c r="P69" s="128"/>
      <c r="Q69" s="94">
        <f t="shared" si="5"/>
        <v>0</v>
      </c>
      <c r="R69" s="187"/>
      <c r="S69" s="427"/>
      <c r="T69" s="427"/>
      <c r="U69" s="427"/>
    </row>
    <row r="70" spans="1:21" s="34" customFormat="1" ht="14.4" customHeight="1">
      <c r="A70" s="262"/>
      <c r="B70" s="263"/>
      <c r="C70" s="101" t="s">
        <v>5</v>
      </c>
      <c r="D70" s="413"/>
      <c r="E70" s="414"/>
      <c r="F70" s="414"/>
      <c r="G70" s="414"/>
      <c r="H70" s="415"/>
      <c r="I70" s="102"/>
      <c r="J70" s="411"/>
      <c r="K70" s="412"/>
      <c r="L70" s="102"/>
      <c r="M70" s="117">
        <f t="shared" si="3"/>
        <v>0</v>
      </c>
      <c r="N70" s="102"/>
      <c r="O70" s="105"/>
      <c r="P70" s="128"/>
      <c r="Q70" s="94">
        <f t="shared" si="5"/>
        <v>0</v>
      </c>
      <c r="R70" s="187"/>
      <c r="S70" s="427"/>
      <c r="T70" s="427"/>
      <c r="U70" s="427"/>
    </row>
    <row r="71" spans="1:21" s="34" customFormat="1" ht="14.4" customHeight="1">
      <c r="A71" s="262"/>
      <c r="B71" s="263"/>
      <c r="C71" s="101" t="s">
        <v>5</v>
      </c>
      <c r="D71" s="413"/>
      <c r="E71" s="414"/>
      <c r="F71" s="414"/>
      <c r="G71" s="414"/>
      <c r="H71" s="415"/>
      <c r="I71" s="102"/>
      <c r="J71" s="411"/>
      <c r="K71" s="412"/>
      <c r="L71" s="102"/>
      <c r="M71" s="117">
        <f t="shared" si="3"/>
        <v>0</v>
      </c>
      <c r="N71" s="102"/>
      <c r="O71" s="105"/>
      <c r="P71" s="128"/>
      <c r="Q71" s="94">
        <f t="shared" si="5"/>
        <v>0</v>
      </c>
      <c r="R71" s="187"/>
      <c r="S71" s="427"/>
      <c r="T71" s="427"/>
      <c r="U71" s="427"/>
    </row>
    <row r="72" spans="1:21" s="34" customFormat="1" ht="14.4" customHeight="1">
      <c r="A72" s="262"/>
      <c r="B72" s="263"/>
      <c r="C72" s="101" t="s">
        <v>5</v>
      </c>
      <c r="D72" s="413"/>
      <c r="E72" s="414"/>
      <c r="F72" s="414"/>
      <c r="G72" s="414"/>
      <c r="H72" s="415"/>
      <c r="I72" s="102"/>
      <c r="J72" s="411"/>
      <c r="K72" s="412"/>
      <c r="L72" s="102"/>
      <c r="M72" s="117">
        <f t="shared" si="3"/>
        <v>0</v>
      </c>
      <c r="N72" s="102"/>
      <c r="O72" s="105"/>
      <c r="P72" s="128"/>
      <c r="Q72" s="94">
        <f t="shared" si="5"/>
        <v>0</v>
      </c>
      <c r="R72" s="187"/>
      <c r="S72" s="427"/>
      <c r="T72" s="427"/>
      <c r="U72" s="427"/>
    </row>
    <row r="73" spans="1:21" s="34" customFormat="1" ht="14.4" customHeight="1">
      <c r="A73" s="262"/>
      <c r="B73" s="263"/>
      <c r="C73" s="101" t="s">
        <v>5</v>
      </c>
      <c r="D73" s="413"/>
      <c r="E73" s="414"/>
      <c r="F73" s="414"/>
      <c r="G73" s="414"/>
      <c r="H73" s="415"/>
      <c r="I73" s="102"/>
      <c r="J73" s="411"/>
      <c r="K73" s="412"/>
      <c r="L73" s="102"/>
      <c r="M73" s="117">
        <f t="shared" si="3"/>
        <v>0</v>
      </c>
      <c r="N73" s="102"/>
      <c r="O73" s="105"/>
      <c r="P73" s="128"/>
      <c r="Q73" s="94">
        <f t="shared" si="5"/>
        <v>0</v>
      </c>
      <c r="R73" s="187"/>
      <c r="S73" s="427"/>
      <c r="T73" s="427"/>
      <c r="U73" s="427"/>
    </row>
    <row r="74" spans="1:21" s="34" customFormat="1" ht="14.4" customHeight="1">
      <c r="A74" s="262"/>
      <c r="B74" s="263"/>
      <c r="C74" s="101" t="s">
        <v>5</v>
      </c>
      <c r="D74" s="413"/>
      <c r="E74" s="414"/>
      <c r="F74" s="414"/>
      <c r="G74" s="414"/>
      <c r="H74" s="415"/>
      <c r="I74" s="102"/>
      <c r="J74" s="411"/>
      <c r="K74" s="412"/>
      <c r="L74" s="102"/>
      <c r="M74" s="117">
        <f t="shared" si="3"/>
        <v>0</v>
      </c>
      <c r="N74" s="102"/>
      <c r="O74" s="105"/>
      <c r="P74" s="128"/>
      <c r="Q74" s="94">
        <f t="shared" si="5"/>
        <v>0</v>
      </c>
      <c r="R74" s="187"/>
      <c r="S74" s="427"/>
      <c r="T74" s="427"/>
      <c r="U74" s="427"/>
    </row>
    <row r="75" spans="1:21" s="34" customFormat="1" ht="14.4" customHeight="1">
      <c r="A75" s="262"/>
      <c r="B75" s="263"/>
      <c r="C75" s="101" t="s">
        <v>5</v>
      </c>
      <c r="D75" s="413"/>
      <c r="E75" s="414"/>
      <c r="F75" s="414"/>
      <c r="G75" s="414"/>
      <c r="H75" s="415"/>
      <c r="I75" s="102"/>
      <c r="J75" s="411"/>
      <c r="K75" s="412"/>
      <c r="L75" s="102"/>
      <c r="M75" s="117">
        <f>N75-(I75+J75+L75)</f>
        <v>0</v>
      </c>
      <c r="N75" s="102"/>
      <c r="O75" s="105"/>
      <c r="P75" s="128"/>
      <c r="Q75" s="94">
        <f t="shared" si="5"/>
        <v>0</v>
      </c>
      <c r="R75" s="187"/>
      <c r="S75" s="427"/>
      <c r="T75" s="427"/>
      <c r="U75" s="427"/>
    </row>
    <row r="76" spans="1:21" s="34" customFormat="1" ht="14.4" customHeight="1">
      <c r="A76" s="262"/>
      <c r="B76" s="263"/>
      <c r="C76" s="101" t="s">
        <v>5</v>
      </c>
      <c r="D76" s="413"/>
      <c r="E76" s="414">
        <v>0</v>
      </c>
      <c r="F76" s="414"/>
      <c r="G76" s="414"/>
      <c r="H76" s="415">
        <v>0</v>
      </c>
      <c r="I76" s="102"/>
      <c r="J76" s="411"/>
      <c r="K76" s="412"/>
      <c r="L76" s="102"/>
      <c r="M76" s="117">
        <f t="shared" si="3"/>
        <v>0</v>
      </c>
      <c r="N76" s="102"/>
      <c r="O76" s="105"/>
      <c r="P76" s="128"/>
      <c r="Q76" s="94">
        <f t="shared" si="5"/>
        <v>0</v>
      </c>
      <c r="R76" s="187"/>
      <c r="S76" s="427"/>
      <c r="T76" s="427"/>
      <c r="U76" s="427"/>
    </row>
    <row r="77" spans="1:21" s="34" customFormat="1" ht="14.4" customHeight="1">
      <c r="A77" s="262"/>
      <c r="B77" s="263"/>
      <c r="C77" s="101" t="s">
        <v>5</v>
      </c>
      <c r="D77" s="413"/>
      <c r="E77" s="414">
        <v>0</v>
      </c>
      <c r="F77" s="414"/>
      <c r="G77" s="414"/>
      <c r="H77" s="415">
        <v>0</v>
      </c>
      <c r="I77" s="102"/>
      <c r="J77" s="411"/>
      <c r="K77" s="412"/>
      <c r="L77" s="102">
        <v>0</v>
      </c>
      <c r="M77" s="117">
        <f t="shared" si="3"/>
        <v>0</v>
      </c>
      <c r="N77" s="102"/>
      <c r="O77" s="105"/>
      <c r="P77" s="128"/>
      <c r="Q77" s="94">
        <f t="shared" si="5"/>
        <v>0</v>
      </c>
      <c r="R77" s="187"/>
      <c r="S77" s="427"/>
      <c r="T77" s="427"/>
      <c r="U77" s="427"/>
    </row>
    <row r="78" spans="1:21" s="34" customFormat="1" ht="16.75" customHeight="1">
      <c r="A78" s="305" t="s">
        <v>42</v>
      </c>
      <c r="B78" s="306"/>
      <c r="C78" s="306"/>
      <c r="D78" s="306"/>
      <c r="E78" s="306"/>
      <c r="F78" s="306"/>
      <c r="G78" s="306"/>
      <c r="H78" s="307"/>
      <c r="I78" s="93">
        <f>SUM(I42:I77)</f>
        <v>0</v>
      </c>
      <c r="J78" s="409">
        <f>SUM(J42:J77)</f>
        <v>0</v>
      </c>
      <c r="K78" s="410"/>
      <c r="L78" s="93">
        <f>SUM(L42:L77)</f>
        <v>0</v>
      </c>
      <c r="M78" s="93">
        <f>SUM(M42:M77)</f>
        <v>0</v>
      </c>
      <c r="N78" s="93">
        <f>SUM(N42:N77)</f>
        <v>0</v>
      </c>
      <c r="O78" s="92"/>
      <c r="P78" s="130"/>
      <c r="Q78" s="440" t="s">
        <v>242</v>
      </c>
      <c r="R78" s="440" t="s">
        <v>170</v>
      </c>
      <c r="S78" s="428" t="s">
        <v>168</v>
      </c>
      <c r="T78" s="428"/>
      <c r="U78" s="428"/>
    </row>
    <row r="79" spans="1:21" s="34" customFormat="1" ht="18.25" customHeight="1">
      <c r="A79" s="44"/>
      <c r="B79" s="44"/>
      <c r="C79" s="45"/>
      <c r="D79" s="45"/>
      <c r="E79" s="45"/>
      <c r="F79" s="45"/>
      <c r="G79" s="45"/>
      <c r="H79" s="45"/>
      <c r="I79" s="46"/>
      <c r="J79" s="45"/>
      <c r="K79" s="45"/>
      <c r="L79" s="45"/>
      <c r="O79" s="90"/>
      <c r="P79" s="126"/>
      <c r="Q79" s="440"/>
      <c r="R79" s="440"/>
      <c r="S79" s="428"/>
      <c r="T79" s="428"/>
      <c r="U79" s="428"/>
    </row>
    <row r="80" spans="1:21" s="34" customFormat="1" ht="15.65" customHeight="1">
      <c r="A80" s="292" t="s">
        <v>138</v>
      </c>
      <c r="B80" s="292"/>
      <c r="C80" s="292"/>
      <c r="D80" s="292"/>
      <c r="E80" s="292"/>
      <c r="F80" s="292"/>
      <c r="G80" s="292"/>
      <c r="H80" s="292"/>
      <c r="I80" s="292"/>
      <c r="J80" s="292"/>
      <c r="K80" s="292"/>
      <c r="L80" s="292"/>
      <c r="M80" s="292"/>
      <c r="N80" s="292"/>
      <c r="O80" s="90"/>
      <c r="P80" s="126"/>
      <c r="Q80" s="525" t="s">
        <v>171</v>
      </c>
      <c r="R80" s="525"/>
      <c r="S80" s="525"/>
      <c r="T80" s="525"/>
      <c r="U80" s="525"/>
    </row>
    <row r="81" spans="1:22" s="34" customFormat="1" ht="32.5" customHeight="1">
      <c r="A81" s="331" t="s">
        <v>43</v>
      </c>
      <c r="B81" s="331"/>
      <c r="C81" s="331"/>
      <c r="D81" s="331"/>
      <c r="E81" s="331"/>
      <c r="F81" s="331"/>
      <c r="G81" s="331"/>
      <c r="H81" s="331"/>
      <c r="I81" s="308" t="s">
        <v>137</v>
      </c>
      <c r="J81" s="308"/>
      <c r="K81" s="308"/>
      <c r="L81" s="308" t="s">
        <v>201</v>
      </c>
      <c r="M81" s="313" t="s">
        <v>40</v>
      </c>
      <c r="N81" s="313" t="s">
        <v>18</v>
      </c>
      <c r="O81" s="441" t="s">
        <v>227</v>
      </c>
      <c r="P81" s="124"/>
      <c r="Q81" s="525"/>
      <c r="R81" s="525"/>
      <c r="S81" s="525"/>
      <c r="T81" s="525"/>
      <c r="U81" s="525"/>
    </row>
    <row r="82" spans="1:22" s="34" customFormat="1" ht="22.5" customHeight="1">
      <c r="A82" s="331"/>
      <c r="B82" s="331"/>
      <c r="C82" s="331"/>
      <c r="D82" s="331"/>
      <c r="E82" s="331"/>
      <c r="F82" s="331"/>
      <c r="G82" s="331"/>
      <c r="H82" s="331"/>
      <c r="I82" s="113" t="s">
        <v>78</v>
      </c>
      <c r="J82" s="308" t="s">
        <v>41</v>
      </c>
      <c r="K82" s="308"/>
      <c r="L82" s="308"/>
      <c r="M82" s="313"/>
      <c r="N82" s="313"/>
      <c r="O82" s="441"/>
      <c r="P82" s="124"/>
      <c r="Q82" s="525"/>
      <c r="R82" s="525"/>
      <c r="S82" s="525"/>
      <c r="T82" s="525"/>
      <c r="U82" s="525"/>
    </row>
    <row r="83" spans="1:22" s="34" customFormat="1" ht="14.4" customHeight="1">
      <c r="A83" s="302"/>
      <c r="B83" s="302"/>
      <c r="C83" s="302"/>
      <c r="D83" s="302"/>
      <c r="E83" s="302"/>
      <c r="F83" s="302"/>
      <c r="G83" s="302"/>
      <c r="H83" s="302"/>
      <c r="I83" s="102"/>
      <c r="J83" s="482" t="s">
        <v>44</v>
      </c>
      <c r="K83" s="483"/>
      <c r="L83" s="488" t="s">
        <v>44</v>
      </c>
      <c r="M83" s="117">
        <f>N83-(I83)</f>
        <v>0</v>
      </c>
      <c r="N83" s="102"/>
      <c r="O83" s="105"/>
      <c r="P83" s="128"/>
      <c r="Q83" s="94">
        <f>N83</f>
        <v>0</v>
      </c>
      <c r="R83" s="95"/>
      <c r="S83" s="427"/>
      <c r="T83" s="427"/>
      <c r="U83" s="427"/>
    </row>
    <row r="84" spans="1:22" s="34" customFormat="1" ht="14.4" customHeight="1">
      <c r="A84" s="302"/>
      <c r="B84" s="302"/>
      <c r="C84" s="302"/>
      <c r="D84" s="302"/>
      <c r="E84" s="302"/>
      <c r="F84" s="302"/>
      <c r="G84" s="302"/>
      <c r="H84" s="302"/>
      <c r="I84" s="102"/>
      <c r="J84" s="484"/>
      <c r="K84" s="485"/>
      <c r="L84" s="489"/>
      <c r="M84" s="117">
        <f t="shared" ref="M84:M91" si="6">N84-(I84)</f>
        <v>0</v>
      </c>
      <c r="N84" s="102"/>
      <c r="O84" s="105"/>
      <c r="P84" s="128"/>
      <c r="Q84" s="94">
        <f t="shared" ref="Q84:Q91" si="7">N84</f>
        <v>0</v>
      </c>
      <c r="R84" s="95"/>
      <c r="S84" s="427"/>
      <c r="T84" s="427"/>
      <c r="U84" s="427"/>
    </row>
    <row r="85" spans="1:22" ht="14.4" customHeight="1">
      <c r="A85" s="302"/>
      <c r="B85" s="302"/>
      <c r="C85" s="302"/>
      <c r="D85" s="302"/>
      <c r="E85" s="302"/>
      <c r="F85" s="302"/>
      <c r="G85" s="302"/>
      <c r="H85" s="302"/>
      <c r="I85" s="102"/>
      <c r="J85" s="484"/>
      <c r="K85" s="485"/>
      <c r="L85" s="489"/>
      <c r="M85" s="117">
        <f t="shared" si="6"/>
        <v>0</v>
      </c>
      <c r="N85" s="102"/>
      <c r="O85" s="105"/>
      <c r="P85" s="128"/>
      <c r="Q85" s="94">
        <f t="shared" si="7"/>
        <v>0</v>
      </c>
      <c r="R85" s="95"/>
      <c r="S85" s="427"/>
      <c r="T85" s="427"/>
      <c r="U85" s="427"/>
      <c r="V85" s="42"/>
    </row>
    <row r="86" spans="1:22" s="34" customFormat="1" ht="14.4" customHeight="1">
      <c r="A86" s="302"/>
      <c r="B86" s="302"/>
      <c r="C86" s="302"/>
      <c r="D86" s="302"/>
      <c r="E86" s="302"/>
      <c r="F86" s="302"/>
      <c r="G86" s="302"/>
      <c r="H86" s="302"/>
      <c r="I86" s="102"/>
      <c r="J86" s="484"/>
      <c r="K86" s="485"/>
      <c r="L86" s="489"/>
      <c r="M86" s="117">
        <f t="shared" si="6"/>
        <v>0</v>
      </c>
      <c r="N86" s="102"/>
      <c r="O86" s="105"/>
      <c r="P86" s="128"/>
      <c r="Q86" s="94">
        <f t="shared" si="7"/>
        <v>0</v>
      </c>
      <c r="R86" s="95"/>
      <c r="S86" s="427"/>
      <c r="T86" s="427"/>
      <c r="U86" s="427"/>
    </row>
    <row r="87" spans="1:22" s="34" customFormat="1" ht="14.4" customHeight="1">
      <c r="A87" s="302"/>
      <c r="B87" s="302"/>
      <c r="C87" s="302"/>
      <c r="D87" s="302"/>
      <c r="E87" s="302"/>
      <c r="F87" s="302"/>
      <c r="G87" s="302"/>
      <c r="H87" s="302"/>
      <c r="I87" s="102"/>
      <c r="J87" s="484"/>
      <c r="K87" s="485"/>
      <c r="L87" s="489"/>
      <c r="M87" s="117">
        <f t="shared" si="6"/>
        <v>0</v>
      </c>
      <c r="N87" s="102"/>
      <c r="O87" s="105"/>
      <c r="P87" s="128"/>
      <c r="Q87" s="94">
        <f t="shared" si="7"/>
        <v>0</v>
      </c>
      <c r="R87" s="95"/>
      <c r="S87" s="427"/>
      <c r="T87" s="427"/>
      <c r="U87" s="427"/>
    </row>
    <row r="88" spans="1:22" s="34" customFormat="1" ht="14.4" customHeight="1">
      <c r="A88" s="302"/>
      <c r="B88" s="302"/>
      <c r="C88" s="302"/>
      <c r="D88" s="302"/>
      <c r="E88" s="302"/>
      <c r="F88" s="302"/>
      <c r="G88" s="302"/>
      <c r="H88" s="302"/>
      <c r="I88" s="102"/>
      <c r="J88" s="484"/>
      <c r="K88" s="485"/>
      <c r="L88" s="489"/>
      <c r="M88" s="117">
        <f t="shared" si="6"/>
        <v>0</v>
      </c>
      <c r="N88" s="102"/>
      <c r="O88" s="105"/>
      <c r="P88" s="128"/>
      <c r="Q88" s="94">
        <f t="shared" si="7"/>
        <v>0</v>
      </c>
      <c r="R88" s="95"/>
      <c r="S88" s="427"/>
      <c r="T88" s="427"/>
      <c r="U88" s="427"/>
    </row>
    <row r="89" spans="1:22" s="34" customFormat="1" ht="14.4" customHeight="1">
      <c r="A89" s="302"/>
      <c r="B89" s="302"/>
      <c r="C89" s="302"/>
      <c r="D89" s="302"/>
      <c r="E89" s="302"/>
      <c r="F89" s="302"/>
      <c r="G89" s="302"/>
      <c r="H89" s="302"/>
      <c r="I89" s="102"/>
      <c r="J89" s="484"/>
      <c r="K89" s="485"/>
      <c r="L89" s="489"/>
      <c r="M89" s="117">
        <f t="shared" si="6"/>
        <v>0</v>
      </c>
      <c r="N89" s="102"/>
      <c r="O89" s="105"/>
      <c r="P89" s="128"/>
      <c r="Q89" s="94">
        <f t="shared" si="7"/>
        <v>0</v>
      </c>
      <c r="R89" s="95"/>
      <c r="S89" s="427"/>
      <c r="T89" s="427"/>
      <c r="U89" s="427"/>
    </row>
    <row r="90" spans="1:22" s="34" customFormat="1" ht="14.4" customHeight="1">
      <c r="A90" s="302"/>
      <c r="B90" s="302"/>
      <c r="C90" s="302"/>
      <c r="D90" s="302"/>
      <c r="E90" s="302"/>
      <c r="F90" s="302"/>
      <c r="G90" s="302"/>
      <c r="H90" s="302"/>
      <c r="I90" s="102"/>
      <c r="J90" s="484"/>
      <c r="K90" s="485"/>
      <c r="L90" s="489"/>
      <c r="M90" s="117">
        <f t="shared" si="6"/>
        <v>0</v>
      </c>
      <c r="N90" s="102"/>
      <c r="O90" s="105"/>
      <c r="P90" s="128"/>
      <c r="Q90" s="94">
        <f t="shared" si="7"/>
        <v>0</v>
      </c>
      <c r="R90" s="95"/>
      <c r="S90" s="427"/>
      <c r="T90" s="427"/>
      <c r="U90" s="427"/>
    </row>
    <row r="91" spans="1:22" s="34" customFormat="1" ht="14.4" customHeight="1">
      <c r="A91" s="302"/>
      <c r="B91" s="302"/>
      <c r="C91" s="302"/>
      <c r="D91" s="302"/>
      <c r="E91" s="302"/>
      <c r="F91" s="302"/>
      <c r="G91" s="302"/>
      <c r="H91" s="302"/>
      <c r="I91" s="102"/>
      <c r="J91" s="484"/>
      <c r="K91" s="485"/>
      <c r="L91" s="489"/>
      <c r="M91" s="117">
        <f t="shared" si="6"/>
        <v>0</v>
      </c>
      <c r="N91" s="102"/>
      <c r="O91" s="105"/>
      <c r="P91" s="128"/>
      <c r="Q91" s="94">
        <f t="shared" si="7"/>
        <v>0</v>
      </c>
      <c r="R91" s="95"/>
      <c r="S91" s="427"/>
      <c r="T91" s="427"/>
      <c r="U91" s="427"/>
    </row>
    <row r="92" spans="1:22" s="34" customFormat="1" ht="19.25" customHeight="1">
      <c r="A92" s="305"/>
      <c r="B92" s="306"/>
      <c r="C92" s="306"/>
      <c r="D92" s="306"/>
      <c r="E92" s="306"/>
      <c r="F92" s="306"/>
      <c r="G92" s="306"/>
      <c r="H92" s="307"/>
      <c r="I92" s="93">
        <f>SUM(I83:I91)</f>
        <v>0</v>
      </c>
      <c r="J92" s="486"/>
      <c r="K92" s="487"/>
      <c r="L92" s="490"/>
      <c r="M92" s="93">
        <f>SUM(M83:M91)</f>
        <v>0</v>
      </c>
      <c r="N92" s="93">
        <f>SUM(N83:N91)</f>
        <v>0</v>
      </c>
      <c r="O92" s="92"/>
      <c r="P92" s="130"/>
      <c r="Q92" s="440" t="s">
        <v>242</v>
      </c>
      <c r="R92" s="440" t="s">
        <v>170</v>
      </c>
      <c r="S92" s="428" t="s">
        <v>168</v>
      </c>
      <c r="T92" s="428"/>
      <c r="U92" s="428"/>
    </row>
    <row r="93" spans="1:22" s="34" customFormat="1">
      <c r="A93" s="42"/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O93" s="90"/>
      <c r="P93" s="126"/>
      <c r="Q93" s="440"/>
      <c r="R93" s="440"/>
      <c r="S93" s="428"/>
      <c r="T93" s="428"/>
      <c r="U93" s="428"/>
    </row>
    <row r="94" spans="1:22" s="34" customFormat="1" ht="19.25" customHeight="1">
      <c r="A94" s="292" t="s">
        <v>45</v>
      </c>
      <c r="B94" s="292"/>
      <c r="C94" s="292"/>
      <c r="D94" s="292"/>
      <c r="E94" s="292"/>
      <c r="F94" s="292"/>
      <c r="G94" s="292"/>
      <c r="H94" s="292"/>
      <c r="I94" s="292"/>
      <c r="J94" s="292"/>
      <c r="K94" s="292"/>
      <c r="L94" s="292"/>
      <c r="M94" s="292"/>
      <c r="N94" s="292"/>
      <c r="O94" s="90"/>
      <c r="P94" s="126"/>
      <c r="Q94" s="429" t="s">
        <v>172</v>
      </c>
      <c r="R94" s="429"/>
      <c r="S94" s="429"/>
      <c r="T94" s="429"/>
      <c r="U94" s="429"/>
    </row>
    <row r="95" spans="1:22" s="34" customFormat="1" ht="33" customHeight="1">
      <c r="A95" s="299" t="s">
        <v>140</v>
      </c>
      <c r="B95" s="299"/>
      <c r="C95" s="299"/>
      <c r="D95" s="299"/>
      <c r="E95" s="299"/>
      <c r="F95" s="299"/>
      <c r="G95" s="299"/>
      <c r="H95" s="299"/>
      <c r="I95" s="308" t="s">
        <v>137</v>
      </c>
      <c r="J95" s="308"/>
      <c r="K95" s="308"/>
      <c r="L95" s="308" t="s">
        <v>201</v>
      </c>
      <c r="M95" s="313" t="s">
        <v>40</v>
      </c>
      <c r="N95" s="313" t="s">
        <v>18</v>
      </c>
      <c r="O95" s="441" t="s">
        <v>227</v>
      </c>
      <c r="P95" s="124"/>
      <c r="Q95" s="429"/>
      <c r="R95" s="429"/>
      <c r="S95" s="429"/>
      <c r="T95" s="429"/>
      <c r="U95" s="429"/>
    </row>
    <row r="96" spans="1:22" s="34" customFormat="1">
      <c r="A96" s="300" t="s">
        <v>46</v>
      </c>
      <c r="B96" s="300"/>
      <c r="C96" s="300"/>
      <c r="D96" s="300" t="s">
        <v>47</v>
      </c>
      <c r="E96" s="300"/>
      <c r="F96" s="300"/>
      <c r="G96" s="300"/>
      <c r="H96" s="300"/>
      <c r="I96" s="113" t="s">
        <v>78</v>
      </c>
      <c r="J96" s="308" t="s">
        <v>41</v>
      </c>
      <c r="K96" s="308"/>
      <c r="L96" s="308"/>
      <c r="M96" s="313"/>
      <c r="N96" s="313"/>
      <c r="O96" s="441"/>
      <c r="P96" s="124"/>
      <c r="Q96" s="429"/>
      <c r="R96" s="429"/>
      <c r="S96" s="429"/>
      <c r="T96" s="429"/>
      <c r="U96" s="429"/>
    </row>
    <row r="97" spans="1:22" s="34" customFormat="1" ht="14.4" customHeight="1">
      <c r="A97" s="279"/>
      <c r="B97" s="279"/>
      <c r="C97" s="279"/>
      <c r="D97" s="301"/>
      <c r="E97" s="301"/>
      <c r="F97" s="301"/>
      <c r="G97" s="301"/>
      <c r="H97" s="301"/>
      <c r="I97" s="102"/>
      <c r="J97" s="408"/>
      <c r="K97" s="408"/>
      <c r="L97" s="102"/>
      <c r="M97" s="117">
        <f t="shared" ref="M97:M112" si="8">N97-(I97+J97+L97)</f>
        <v>0</v>
      </c>
      <c r="N97" s="102"/>
      <c r="O97" s="105"/>
      <c r="P97" s="128"/>
      <c r="Q97" s="94">
        <f>N97</f>
        <v>0</v>
      </c>
      <c r="R97" s="95"/>
      <c r="S97" s="427"/>
      <c r="T97" s="427"/>
      <c r="U97" s="427"/>
    </row>
    <row r="98" spans="1:22" s="34" customFormat="1" ht="14.4" customHeight="1">
      <c r="A98" s="279"/>
      <c r="B98" s="279"/>
      <c r="C98" s="279"/>
      <c r="D98" s="279"/>
      <c r="E98" s="279"/>
      <c r="F98" s="279"/>
      <c r="G98" s="279"/>
      <c r="H98" s="279"/>
      <c r="I98" s="102"/>
      <c r="J98" s="408"/>
      <c r="K98" s="408"/>
      <c r="L98" s="102"/>
      <c r="M98" s="117">
        <f t="shared" si="8"/>
        <v>0</v>
      </c>
      <c r="N98" s="102"/>
      <c r="O98" s="105"/>
      <c r="P98" s="128"/>
      <c r="Q98" s="94">
        <f t="shared" ref="Q98:Q112" si="9">N98</f>
        <v>0</v>
      </c>
      <c r="R98" s="95"/>
      <c r="S98" s="427"/>
      <c r="T98" s="427"/>
      <c r="U98" s="427"/>
    </row>
    <row r="99" spans="1:22" s="34" customFormat="1" ht="14.4" customHeight="1">
      <c r="A99" s="279"/>
      <c r="B99" s="279"/>
      <c r="C99" s="279"/>
      <c r="D99" s="279"/>
      <c r="E99" s="279"/>
      <c r="F99" s="279"/>
      <c r="G99" s="279"/>
      <c r="H99" s="279"/>
      <c r="I99" s="102"/>
      <c r="J99" s="408"/>
      <c r="K99" s="408"/>
      <c r="L99" s="102"/>
      <c r="M99" s="117">
        <f t="shared" si="8"/>
        <v>0</v>
      </c>
      <c r="N99" s="102"/>
      <c r="O99" s="105"/>
      <c r="P99" s="128"/>
      <c r="Q99" s="94">
        <f t="shared" si="9"/>
        <v>0</v>
      </c>
      <c r="R99" s="95"/>
      <c r="S99" s="427"/>
      <c r="T99" s="427"/>
      <c r="U99" s="427"/>
    </row>
    <row r="100" spans="1:22" s="34" customFormat="1" ht="14.4" customHeight="1">
      <c r="A100" s="279"/>
      <c r="B100" s="279"/>
      <c r="C100" s="279"/>
      <c r="D100" s="279"/>
      <c r="E100" s="279"/>
      <c r="F100" s="279"/>
      <c r="G100" s="279"/>
      <c r="H100" s="279"/>
      <c r="I100" s="102"/>
      <c r="J100" s="408"/>
      <c r="K100" s="408"/>
      <c r="L100" s="102"/>
      <c r="M100" s="117">
        <f t="shared" si="8"/>
        <v>0</v>
      </c>
      <c r="N100" s="102"/>
      <c r="O100" s="105"/>
      <c r="P100" s="128"/>
      <c r="Q100" s="94">
        <f t="shared" si="9"/>
        <v>0</v>
      </c>
      <c r="R100" s="95"/>
      <c r="S100" s="427"/>
      <c r="T100" s="427"/>
      <c r="U100" s="427"/>
    </row>
    <row r="101" spans="1:22" s="34" customFormat="1" ht="14.4" customHeight="1">
      <c r="A101" s="279"/>
      <c r="B101" s="279"/>
      <c r="C101" s="279"/>
      <c r="D101" s="279"/>
      <c r="E101" s="279"/>
      <c r="F101" s="279"/>
      <c r="G101" s="279"/>
      <c r="H101" s="279"/>
      <c r="I101" s="102"/>
      <c r="J101" s="408"/>
      <c r="K101" s="408"/>
      <c r="L101" s="102"/>
      <c r="M101" s="117">
        <f t="shared" si="8"/>
        <v>0</v>
      </c>
      <c r="N101" s="102"/>
      <c r="O101" s="105"/>
      <c r="P101" s="128"/>
      <c r="Q101" s="94">
        <f t="shared" si="9"/>
        <v>0</v>
      </c>
      <c r="R101" s="95"/>
      <c r="S101" s="427"/>
      <c r="T101" s="427"/>
      <c r="U101" s="427"/>
    </row>
    <row r="102" spans="1:22" s="34" customFormat="1" ht="14.4" customHeight="1">
      <c r="A102" s="279"/>
      <c r="B102" s="279"/>
      <c r="C102" s="279"/>
      <c r="D102" s="279"/>
      <c r="E102" s="279"/>
      <c r="F102" s="279"/>
      <c r="G102" s="279"/>
      <c r="H102" s="279"/>
      <c r="I102" s="102"/>
      <c r="J102" s="408"/>
      <c r="K102" s="408"/>
      <c r="L102" s="102"/>
      <c r="M102" s="117">
        <f t="shared" si="8"/>
        <v>0</v>
      </c>
      <c r="N102" s="102"/>
      <c r="O102" s="105"/>
      <c r="P102" s="128"/>
      <c r="Q102" s="94">
        <f t="shared" si="9"/>
        <v>0</v>
      </c>
      <c r="R102" s="95"/>
      <c r="S102" s="427"/>
      <c r="T102" s="427"/>
      <c r="U102" s="427"/>
    </row>
    <row r="103" spans="1:22" s="34" customFormat="1" ht="14.4" customHeight="1">
      <c r="A103" s="279"/>
      <c r="B103" s="279"/>
      <c r="C103" s="279"/>
      <c r="D103" s="279"/>
      <c r="E103" s="279"/>
      <c r="F103" s="279"/>
      <c r="G103" s="279"/>
      <c r="H103" s="279"/>
      <c r="I103" s="102"/>
      <c r="J103" s="408"/>
      <c r="K103" s="408"/>
      <c r="L103" s="102"/>
      <c r="M103" s="117">
        <f t="shared" si="8"/>
        <v>0</v>
      </c>
      <c r="N103" s="102"/>
      <c r="O103" s="105"/>
      <c r="P103" s="128"/>
      <c r="Q103" s="94">
        <f t="shared" si="9"/>
        <v>0</v>
      </c>
      <c r="R103" s="95"/>
      <c r="S103" s="427"/>
      <c r="T103" s="427"/>
      <c r="U103" s="427"/>
    </row>
    <row r="104" spans="1:22" s="34" customFormat="1" ht="14.4" customHeight="1">
      <c r="A104" s="279"/>
      <c r="B104" s="279"/>
      <c r="C104" s="279"/>
      <c r="D104" s="279"/>
      <c r="E104" s="279"/>
      <c r="F104" s="279"/>
      <c r="G104" s="279"/>
      <c r="H104" s="279"/>
      <c r="I104" s="102"/>
      <c r="J104" s="408"/>
      <c r="K104" s="408"/>
      <c r="L104" s="102"/>
      <c r="M104" s="117">
        <f t="shared" si="8"/>
        <v>0</v>
      </c>
      <c r="N104" s="102"/>
      <c r="O104" s="105"/>
      <c r="P104" s="128"/>
      <c r="Q104" s="94">
        <f t="shared" si="9"/>
        <v>0</v>
      </c>
      <c r="R104" s="95"/>
      <c r="S104" s="427"/>
      <c r="T104" s="427"/>
      <c r="U104" s="427"/>
    </row>
    <row r="105" spans="1:22" s="34" customFormat="1" ht="14.4" customHeight="1">
      <c r="A105" s="279"/>
      <c r="B105" s="279"/>
      <c r="C105" s="279"/>
      <c r="D105" s="279"/>
      <c r="E105" s="279"/>
      <c r="F105" s="279"/>
      <c r="G105" s="279"/>
      <c r="H105" s="279"/>
      <c r="I105" s="102"/>
      <c r="J105" s="408"/>
      <c r="K105" s="408"/>
      <c r="L105" s="102"/>
      <c r="M105" s="117">
        <f t="shared" si="8"/>
        <v>0</v>
      </c>
      <c r="N105" s="102"/>
      <c r="O105" s="105"/>
      <c r="P105" s="128"/>
      <c r="Q105" s="94">
        <f t="shared" si="9"/>
        <v>0</v>
      </c>
      <c r="R105" s="95"/>
      <c r="S105" s="427"/>
      <c r="T105" s="427"/>
      <c r="U105" s="427"/>
    </row>
    <row r="106" spans="1:22" ht="14.4" customHeight="1">
      <c r="A106" s="279"/>
      <c r="B106" s="279"/>
      <c r="C106" s="279"/>
      <c r="D106" s="279"/>
      <c r="E106" s="279"/>
      <c r="F106" s="279"/>
      <c r="G106" s="279"/>
      <c r="H106" s="279"/>
      <c r="I106" s="102"/>
      <c r="J106" s="408"/>
      <c r="K106" s="408"/>
      <c r="L106" s="102"/>
      <c r="M106" s="117">
        <f t="shared" si="8"/>
        <v>0</v>
      </c>
      <c r="N106" s="102"/>
      <c r="O106" s="105"/>
      <c r="P106" s="128"/>
      <c r="Q106" s="94">
        <f t="shared" si="9"/>
        <v>0</v>
      </c>
      <c r="R106" s="95"/>
      <c r="S106" s="427"/>
      <c r="T106" s="427"/>
      <c r="U106" s="427"/>
      <c r="V106" s="42"/>
    </row>
    <row r="107" spans="1:22" s="34" customFormat="1" ht="14.4" customHeight="1">
      <c r="A107" s="279"/>
      <c r="B107" s="279"/>
      <c r="C107" s="279"/>
      <c r="D107" s="279"/>
      <c r="E107" s="279"/>
      <c r="F107" s="279"/>
      <c r="G107" s="279"/>
      <c r="H107" s="279"/>
      <c r="I107" s="102"/>
      <c r="J107" s="408"/>
      <c r="K107" s="408"/>
      <c r="L107" s="102"/>
      <c r="M107" s="117">
        <f t="shared" si="8"/>
        <v>0</v>
      </c>
      <c r="N107" s="102"/>
      <c r="O107" s="105"/>
      <c r="P107" s="128"/>
      <c r="Q107" s="94">
        <f t="shared" si="9"/>
        <v>0</v>
      </c>
      <c r="R107" s="95"/>
      <c r="S107" s="427"/>
      <c r="T107" s="427"/>
      <c r="U107" s="427"/>
    </row>
    <row r="108" spans="1:22" s="34" customFormat="1" ht="14.4" customHeight="1">
      <c r="A108" s="279"/>
      <c r="B108" s="279"/>
      <c r="C108" s="279"/>
      <c r="D108" s="279"/>
      <c r="E108" s="279"/>
      <c r="F108" s="279"/>
      <c r="G108" s="279"/>
      <c r="H108" s="279"/>
      <c r="I108" s="102"/>
      <c r="J108" s="408"/>
      <c r="K108" s="408"/>
      <c r="L108" s="102"/>
      <c r="M108" s="117">
        <f t="shared" si="8"/>
        <v>0</v>
      </c>
      <c r="N108" s="102"/>
      <c r="O108" s="105"/>
      <c r="P108" s="128"/>
      <c r="Q108" s="94">
        <f t="shared" si="9"/>
        <v>0</v>
      </c>
      <c r="R108" s="95"/>
      <c r="S108" s="427"/>
      <c r="T108" s="427"/>
      <c r="U108" s="427"/>
    </row>
    <row r="109" spans="1:22" s="34" customFormat="1" ht="14.4" customHeight="1">
      <c r="A109" s="279"/>
      <c r="B109" s="279"/>
      <c r="C109" s="279"/>
      <c r="D109" s="279"/>
      <c r="E109" s="279"/>
      <c r="F109" s="279"/>
      <c r="G109" s="279"/>
      <c r="H109" s="279"/>
      <c r="I109" s="102"/>
      <c r="J109" s="408"/>
      <c r="K109" s="408"/>
      <c r="L109" s="102"/>
      <c r="M109" s="117">
        <f t="shared" si="8"/>
        <v>0</v>
      </c>
      <c r="N109" s="102"/>
      <c r="O109" s="105"/>
      <c r="P109" s="128"/>
      <c r="Q109" s="94">
        <f t="shared" si="9"/>
        <v>0</v>
      </c>
      <c r="R109" s="95"/>
      <c r="S109" s="427"/>
      <c r="T109" s="427"/>
      <c r="U109" s="427"/>
    </row>
    <row r="110" spans="1:22" s="34" customFormat="1" ht="14.4" customHeight="1">
      <c r="A110" s="279"/>
      <c r="B110" s="279"/>
      <c r="C110" s="279"/>
      <c r="D110" s="279"/>
      <c r="E110" s="279"/>
      <c r="F110" s="279"/>
      <c r="G110" s="279"/>
      <c r="H110" s="279"/>
      <c r="I110" s="102"/>
      <c r="J110" s="408"/>
      <c r="K110" s="408"/>
      <c r="L110" s="102"/>
      <c r="M110" s="117">
        <f t="shared" si="8"/>
        <v>0</v>
      </c>
      <c r="N110" s="102"/>
      <c r="O110" s="105"/>
      <c r="P110" s="128"/>
      <c r="Q110" s="94">
        <f t="shared" si="9"/>
        <v>0</v>
      </c>
      <c r="R110" s="95"/>
      <c r="S110" s="427"/>
      <c r="T110" s="427"/>
      <c r="U110" s="427"/>
    </row>
    <row r="111" spans="1:22" s="34" customFormat="1" ht="14.4" customHeight="1">
      <c r="A111" s="279"/>
      <c r="B111" s="279"/>
      <c r="C111" s="279"/>
      <c r="D111" s="279"/>
      <c r="E111" s="279"/>
      <c r="F111" s="279"/>
      <c r="G111" s="279"/>
      <c r="H111" s="279"/>
      <c r="I111" s="102"/>
      <c r="J111" s="408"/>
      <c r="K111" s="408"/>
      <c r="L111" s="102"/>
      <c r="M111" s="117">
        <f t="shared" si="8"/>
        <v>0</v>
      </c>
      <c r="N111" s="102"/>
      <c r="O111" s="105"/>
      <c r="P111" s="128"/>
      <c r="Q111" s="94">
        <f t="shared" si="9"/>
        <v>0</v>
      </c>
      <c r="R111" s="95"/>
      <c r="S111" s="427"/>
      <c r="T111" s="427"/>
      <c r="U111" s="427"/>
    </row>
    <row r="112" spans="1:22" s="34" customFormat="1" ht="14.4" customHeight="1">
      <c r="A112" s="279"/>
      <c r="B112" s="279"/>
      <c r="C112" s="279"/>
      <c r="D112" s="279"/>
      <c r="E112" s="279"/>
      <c r="F112" s="279"/>
      <c r="G112" s="279"/>
      <c r="H112" s="279"/>
      <c r="I112" s="102"/>
      <c r="J112" s="408"/>
      <c r="K112" s="408"/>
      <c r="L112" s="102"/>
      <c r="M112" s="117">
        <f t="shared" si="8"/>
        <v>0</v>
      </c>
      <c r="N112" s="102"/>
      <c r="O112" s="105"/>
      <c r="P112" s="128"/>
      <c r="Q112" s="94">
        <f t="shared" si="9"/>
        <v>0</v>
      </c>
      <c r="R112" s="95"/>
      <c r="S112" s="427"/>
      <c r="T112" s="427"/>
      <c r="U112" s="427"/>
    </row>
    <row r="113" spans="1:22" s="34" customFormat="1" ht="24" customHeight="1">
      <c r="A113" s="332" t="s">
        <v>42</v>
      </c>
      <c r="B113" s="332"/>
      <c r="C113" s="332"/>
      <c r="D113" s="332"/>
      <c r="E113" s="332"/>
      <c r="F113" s="332"/>
      <c r="G113" s="332"/>
      <c r="H113" s="332"/>
      <c r="I113" s="93">
        <f>SUM(I97:I112)</f>
        <v>0</v>
      </c>
      <c r="J113" s="409">
        <f>SUM(J97:J112)</f>
        <v>0</v>
      </c>
      <c r="K113" s="410"/>
      <c r="L113" s="93">
        <f>SUM(L97:L112)</f>
        <v>0</v>
      </c>
      <c r="M113" s="93">
        <f>SUM(M97:M112)</f>
        <v>0</v>
      </c>
      <c r="N113" s="93">
        <f>SUM(N97:N112)</f>
        <v>0</v>
      </c>
      <c r="O113" s="92"/>
      <c r="P113" s="130"/>
      <c r="Q113" s="440" t="s">
        <v>242</v>
      </c>
      <c r="R113" s="440" t="s">
        <v>170</v>
      </c>
      <c r="S113" s="428" t="s">
        <v>168</v>
      </c>
      <c r="T113" s="428"/>
      <c r="U113" s="428"/>
    </row>
    <row r="114" spans="1:22" s="34" customFormat="1" ht="20.399999999999999" customHeight="1">
      <c r="A114" s="42"/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O114" s="90"/>
      <c r="P114" s="126"/>
      <c r="Q114" s="440"/>
      <c r="R114" s="440"/>
      <c r="S114" s="428"/>
      <c r="T114" s="428"/>
      <c r="U114" s="428"/>
    </row>
    <row r="115" spans="1:22" s="34" customFormat="1" ht="15" customHeight="1">
      <c r="A115" s="292" t="s">
        <v>48</v>
      </c>
      <c r="B115" s="292"/>
      <c r="C115" s="292"/>
      <c r="D115" s="292"/>
      <c r="E115" s="292"/>
      <c r="F115" s="292"/>
      <c r="G115" s="292"/>
      <c r="H115" s="292"/>
      <c r="I115" s="292"/>
      <c r="J115" s="292"/>
      <c r="K115" s="292"/>
      <c r="L115" s="292"/>
      <c r="M115" s="292"/>
      <c r="N115" s="292"/>
      <c r="O115" s="90"/>
      <c r="P115" s="126"/>
      <c r="Q115" s="509" t="s">
        <v>173</v>
      </c>
      <c r="R115" s="509"/>
      <c r="S115" s="509"/>
      <c r="T115" s="509"/>
      <c r="U115" s="509"/>
    </row>
    <row r="116" spans="1:22" s="34" customFormat="1" ht="31" customHeight="1">
      <c r="A116" s="300" t="s">
        <v>159</v>
      </c>
      <c r="B116" s="300"/>
      <c r="C116" s="300"/>
      <c r="D116" s="300"/>
      <c r="E116" s="300"/>
      <c r="F116" s="300"/>
      <c r="G116" s="300"/>
      <c r="H116" s="343" t="s">
        <v>158</v>
      </c>
      <c r="I116" s="308" t="s">
        <v>137</v>
      </c>
      <c r="J116" s="308"/>
      <c r="K116" s="308"/>
      <c r="L116" s="308" t="s">
        <v>201</v>
      </c>
      <c r="M116" s="313" t="s">
        <v>40</v>
      </c>
      <c r="N116" s="313" t="s">
        <v>18</v>
      </c>
      <c r="O116" s="441" t="s">
        <v>227</v>
      </c>
      <c r="P116" s="124"/>
      <c r="Q116" s="509"/>
      <c r="R116" s="509"/>
      <c r="S116" s="509"/>
      <c r="T116" s="509"/>
      <c r="U116" s="509"/>
    </row>
    <row r="117" spans="1:22" s="34" customFormat="1" ht="21" customHeight="1">
      <c r="A117" s="300"/>
      <c r="B117" s="300"/>
      <c r="C117" s="300"/>
      <c r="D117" s="300"/>
      <c r="E117" s="300"/>
      <c r="F117" s="300"/>
      <c r="G117" s="300"/>
      <c r="H117" s="343"/>
      <c r="I117" s="113" t="s">
        <v>78</v>
      </c>
      <c r="J117" s="308" t="s">
        <v>41</v>
      </c>
      <c r="K117" s="308"/>
      <c r="L117" s="308"/>
      <c r="M117" s="313"/>
      <c r="N117" s="313"/>
      <c r="O117" s="441"/>
      <c r="P117" s="124"/>
      <c r="Q117" s="509"/>
      <c r="R117" s="509"/>
      <c r="S117" s="509"/>
      <c r="T117" s="509"/>
      <c r="U117" s="509"/>
    </row>
    <row r="118" spans="1:22" s="34" customFormat="1" ht="14.4" customHeight="1">
      <c r="A118" s="329"/>
      <c r="B118" s="329"/>
      <c r="C118" s="329"/>
      <c r="D118" s="329"/>
      <c r="E118" s="329"/>
      <c r="F118" s="329"/>
      <c r="G118" s="329"/>
      <c r="H118" s="106"/>
      <c r="I118" s="102"/>
      <c r="J118" s="408"/>
      <c r="K118" s="408"/>
      <c r="L118" s="102"/>
      <c r="M118" s="117">
        <f t="shared" ref="M118:M133" si="10">N118-(I118+J118+L118)</f>
        <v>0</v>
      </c>
      <c r="N118" s="102"/>
      <c r="O118" s="105"/>
      <c r="P118" s="128"/>
      <c r="Q118" s="95">
        <f>N118</f>
        <v>0</v>
      </c>
      <c r="R118" s="95"/>
      <c r="S118" s="427"/>
      <c r="T118" s="427"/>
      <c r="U118" s="427"/>
    </row>
    <row r="119" spans="1:22" s="34" customFormat="1" ht="14.4" customHeight="1">
      <c r="A119" s="329"/>
      <c r="B119" s="329"/>
      <c r="C119" s="329"/>
      <c r="D119" s="329"/>
      <c r="E119" s="329"/>
      <c r="F119" s="329"/>
      <c r="G119" s="329"/>
      <c r="H119" s="106"/>
      <c r="I119" s="102"/>
      <c r="J119" s="408"/>
      <c r="K119" s="408"/>
      <c r="L119" s="102"/>
      <c r="M119" s="117">
        <f t="shared" si="10"/>
        <v>0</v>
      </c>
      <c r="N119" s="102"/>
      <c r="O119" s="105"/>
      <c r="P119" s="128"/>
      <c r="Q119" s="95">
        <f t="shared" ref="Q119:Q133" si="11">N119</f>
        <v>0</v>
      </c>
      <c r="R119" s="95"/>
      <c r="S119" s="427"/>
      <c r="T119" s="427"/>
      <c r="U119" s="427"/>
    </row>
    <row r="120" spans="1:22" s="34" customFormat="1" ht="14.4" customHeight="1">
      <c r="A120" s="329"/>
      <c r="B120" s="329"/>
      <c r="C120" s="329"/>
      <c r="D120" s="329"/>
      <c r="E120" s="329"/>
      <c r="F120" s="329"/>
      <c r="G120" s="329"/>
      <c r="H120" s="106"/>
      <c r="I120" s="102"/>
      <c r="J120" s="408"/>
      <c r="K120" s="408"/>
      <c r="L120" s="102"/>
      <c r="M120" s="117">
        <f t="shared" si="10"/>
        <v>0</v>
      </c>
      <c r="N120" s="102"/>
      <c r="O120" s="105"/>
      <c r="P120" s="128"/>
      <c r="Q120" s="95">
        <f t="shared" si="11"/>
        <v>0</v>
      </c>
      <c r="R120" s="95"/>
      <c r="S120" s="427"/>
      <c r="T120" s="427"/>
      <c r="U120" s="427"/>
    </row>
    <row r="121" spans="1:22" s="34" customFormat="1" ht="14.4" customHeight="1">
      <c r="A121" s="329"/>
      <c r="B121" s="329"/>
      <c r="C121" s="329"/>
      <c r="D121" s="329"/>
      <c r="E121" s="329"/>
      <c r="F121" s="329"/>
      <c r="G121" s="329"/>
      <c r="H121" s="106"/>
      <c r="I121" s="102"/>
      <c r="J121" s="408"/>
      <c r="K121" s="408"/>
      <c r="L121" s="102"/>
      <c r="M121" s="117">
        <f t="shared" si="10"/>
        <v>0</v>
      </c>
      <c r="N121" s="102"/>
      <c r="O121" s="105"/>
      <c r="P121" s="128"/>
      <c r="Q121" s="95">
        <f t="shared" si="11"/>
        <v>0</v>
      </c>
      <c r="R121" s="95"/>
      <c r="S121" s="427"/>
      <c r="T121" s="427"/>
      <c r="U121" s="427"/>
    </row>
    <row r="122" spans="1:22" s="34" customFormat="1" ht="14.4" customHeight="1">
      <c r="A122" s="329"/>
      <c r="B122" s="329"/>
      <c r="C122" s="329"/>
      <c r="D122" s="329"/>
      <c r="E122" s="329"/>
      <c r="F122" s="329"/>
      <c r="G122" s="329"/>
      <c r="H122" s="106"/>
      <c r="I122" s="102"/>
      <c r="J122" s="408"/>
      <c r="K122" s="408"/>
      <c r="L122" s="102"/>
      <c r="M122" s="117">
        <f t="shared" si="10"/>
        <v>0</v>
      </c>
      <c r="N122" s="102"/>
      <c r="O122" s="105"/>
      <c r="P122" s="128"/>
      <c r="Q122" s="95">
        <f t="shared" si="11"/>
        <v>0</v>
      </c>
      <c r="R122" s="95"/>
      <c r="S122" s="427"/>
      <c r="T122" s="427"/>
      <c r="U122" s="427"/>
    </row>
    <row r="123" spans="1:22" s="34" customFormat="1" ht="14.4" customHeight="1">
      <c r="A123" s="329"/>
      <c r="B123" s="329"/>
      <c r="C123" s="329"/>
      <c r="D123" s="329"/>
      <c r="E123" s="329"/>
      <c r="F123" s="329"/>
      <c r="G123" s="329"/>
      <c r="H123" s="106"/>
      <c r="I123" s="102"/>
      <c r="J123" s="408"/>
      <c r="K123" s="408"/>
      <c r="L123" s="102"/>
      <c r="M123" s="117">
        <f t="shared" si="10"/>
        <v>0</v>
      </c>
      <c r="N123" s="102"/>
      <c r="O123" s="105"/>
      <c r="P123" s="128"/>
      <c r="Q123" s="95">
        <f t="shared" si="11"/>
        <v>0</v>
      </c>
      <c r="R123" s="95"/>
      <c r="S123" s="427"/>
      <c r="T123" s="427"/>
      <c r="U123" s="427"/>
    </row>
    <row r="124" spans="1:22" s="34" customFormat="1" ht="14.4" customHeight="1">
      <c r="A124" s="329"/>
      <c r="B124" s="329"/>
      <c r="C124" s="329"/>
      <c r="D124" s="329"/>
      <c r="E124" s="329"/>
      <c r="F124" s="329"/>
      <c r="G124" s="329"/>
      <c r="H124" s="106"/>
      <c r="I124" s="102"/>
      <c r="J124" s="408"/>
      <c r="K124" s="408"/>
      <c r="L124" s="102"/>
      <c r="M124" s="117">
        <f t="shared" si="10"/>
        <v>0</v>
      </c>
      <c r="N124" s="102"/>
      <c r="O124" s="105"/>
      <c r="P124" s="128"/>
      <c r="Q124" s="95">
        <f t="shared" si="11"/>
        <v>0</v>
      </c>
      <c r="R124" s="95"/>
      <c r="S124" s="427"/>
      <c r="T124" s="427"/>
      <c r="U124" s="427"/>
    </row>
    <row r="125" spans="1:22" s="34" customFormat="1" ht="14.4" customHeight="1">
      <c r="A125" s="329"/>
      <c r="B125" s="329"/>
      <c r="C125" s="329"/>
      <c r="D125" s="329"/>
      <c r="E125" s="329"/>
      <c r="F125" s="329"/>
      <c r="G125" s="329"/>
      <c r="H125" s="106"/>
      <c r="I125" s="102"/>
      <c r="J125" s="408"/>
      <c r="K125" s="408"/>
      <c r="L125" s="102"/>
      <c r="M125" s="117">
        <f t="shared" si="10"/>
        <v>0</v>
      </c>
      <c r="N125" s="102"/>
      <c r="O125" s="105"/>
      <c r="P125" s="128"/>
      <c r="Q125" s="95">
        <f t="shared" si="11"/>
        <v>0</v>
      </c>
      <c r="R125" s="95"/>
      <c r="S125" s="427"/>
      <c r="T125" s="427"/>
      <c r="U125" s="427"/>
    </row>
    <row r="126" spans="1:22" s="34" customFormat="1" ht="14.4" customHeight="1">
      <c r="A126" s="329"/>
      <c r="B126" s="329"/>
      <c r="C126" s="329"/>
      <c r="D126" s="329"/>
      <c r="E126" s="329"/>
      <c r="F126" s="329"/>
      <c r="G126" s="329"/>
      <c r="H126" s="106"/>
      <c r="I126" s="102"/>
      <c r="J126" s="408"/>
      <c r="K126" s="408"/>
      <c r="L126" s="102"/>
      <c r="M126" s="117">
        <f t="shared" si="10"/>
        <v>0</v>
      </c>
      <c r="N126" s="102"/>
      <c r="O126" s="105"/>
      <c r="P126" s="128"/>
      <c r="Q126" s="95">
        <f t="shared" si="11"/>
        <v>0</v>
      </c>
      <c r="R126" s="95"/>
      <c r="S126" s="427"/>
      <c r="T126" s="427"/>
      <c r="U126" s="427"/>
    </row>
    <row r="127" spans="1:22" ht="14.4" customHeight="1">
      <c r="A127" s="329"/>
      <c r="B127" s="329"/>
      <c r="C127" s="329"/>
      <c r="D127" s="329"/>
      <c r="E127" s="329"/>
      <c r="F127" s="329"/>
      <c r="G127" s="329"/>
      <c r="H127" s="106"/>
      <c r="I127" s="102"/>
      <c r="J127" s="408"/>
      <c r="K127" s="408"/>
      <c r="L127" s="102"/>
      <c r="M127" s="117">
        <f t="shared" si="10"/>
        <v>0</v>
      </c>
      <c r="N127" s="102"/>
      <c r="O127" s="105"/>
      <c r="P127" s="128"/>
      <c r="Q127" s="95">
        <f t="shared" si="11"/>
        <v>0</v>
      </c>
      <c r="R127" s="95"/>
      <c r="S127" s="427"/>
      <c r="T127" s="427"/>
      <c r="U127" s="427"/>
      <c r="V127" s="42"/>
    </row>
    <row r="128" spans="1:22" s="34" customFormat="1" ht="14.4" customHeight="1">
      <c r="A128" s="329"/>
      <c r="B128" s="329"/>
      <c r="C128" s="329"/>
      <c r="D128" s="329"/>
      <c r="E128" s="329"/>
      <c r="F128" s="329"/>
      <c r="G128" s="329"/>
      <c r="H128" s="106"/>
      <c r="I128" s="102"/>
      <c r="J128" s="408"/>
      <c r="K128" s="408"/>
      <c r="L128" s="102"/>
      <c r="M128" s="117">
        <f t="shared" si="10"/>
        <v>0</v>
      </c>
      <c r="N128" s="102"/>
      <c r="O128" s="105"/>
      <c r="P128" s="128"/>
      <c r="Q128" s="95">
        <f t="shared" si="11"/>
        <v>0</v>
      </c>
      <c r="R128" s="95"/>
      <c r="S128" s="427"/>
      <c r="T128" s="427"/>
      <c r="U128" s="427"/>
    </row>
    <row r="129" spans="1:21" s="34" customFormat="1" ht="14.4" customHeight="1">
      <c r="A129" s="329"/>
      <c r="B129" s="329"/>
      <c r="C129" s="329"/>
      <c r="D129" s="329"/>
      <c r="E129" s="329"/>
      <c r="F129" s="329"/>
      <c r="G129" s="329"/>
      <c r="H129" s="106"/>
      <c r="I129" s="102"/>
      <c r="J129" s="408"/>
      <c r="K129" s="408"/>
      <c r="L129" s="102"/>
      <c r="M129" s="117">
        <f t="shared" si="10"/>
        <v>0</v>
      </c>
      <c r="N129" s="102"/>
      <c r="O129" s="105"/>
      <c r="P129" s="128"/>
      <c r="Q129" s="95">
        <f t="shared" si="11"/>
        <v>0</v>
      </c>
      <c r="R129" s="95"/>
      <c r="S129" s="427"/>
      <c r="T129" s="427"/>
      <c r="U129" s="427"/>
    </row>
    <row r="130" spans="1:21" s="34" customFormat="1" ht="14.4" customHeight="1">
      <c r="A130" s="329"/>
      <c r="B130" s="329"/>
      <c r="C130" s="329"/>
      <c r="D130" s="329"/>
      <c r="E130" s="329"/>
      <c r="F130" s="329"/>
      <c r="G130" s="329"/>
      <c r="H130" s="106"/>
      <c r="I130" s="102"/>
      <c r="J130" s="408"/>
      <c r="K130" s="408"/>
      <c r="L130" s="102"/>
      <c r="M130" s="117">
        <f t="shared" si="10"/>
        <v>0</v>
      </c>
      <c r="N130" s="102"/>
      <c r="O130" s="105"/>
      <c r="P130" s="128"/>
      <c r="Q130" s="95">
        <f t="shared" si="11"/>
        <v>0</v>
      </c>
      <c r="R130" s="95"/>
      <c r="S130" s="427"/>
      <c r="T130" s="427"/>
      <c r="U130" s="427"/>
    </row>
    <row r="131" spans="1:21" s="34" customFormat="1" ht="14.4" customHeight="1">
      <c r="A131" s="329"/>
      <c r="B131" s="329"/>
      <c r="C131" s="329"/>
      <c r="D131" s="329"/>
      <c r="E131" s="329"/>
      <c r="F131" s="329"/>
      <c r="G131" s="329"/>
      <c r="H131" s="106"/>
      <c r="I131" s="102"/>
      <c r="J131" s="408"/>
      <c r="K131" s="408"/>
      <c r="L131" s="102"/>
      <c r="M131" s="117">
        <f t="shared" si="10"/>
        <v>0</v>
      </c>
      <c r="N131" s="102"/>
      <c r="O131" s="105"/>
      <c r="P131" s="128"/>
      <c r="Q131" s="95">
        <f t="shared" si="11"/>
        <v>0</v>
      </c>
      <c r="R131" s="95"/>
      <c r="S131" s="427"/>
      <c r="T131" s="427"/>
      <c r="U131" s="427"/>
    </row>
    <row r="132" spans="1:21" s="34" customFormat="1" ht="14.4" customHeight="1">
      <c r="A132" s="329"/>
      <c r="B132" s="329"/>
      <c r="C132" s="329"/>
      <c r="D132" s="329"/>
      <c r="E132" s="329"/>
      <c r="F132" s="329"/>
      <c r="G132" s="329"/>
      <c r="H132" s="106"/>
      <c r="I132" s="102"/>
      <c r="J132" s="408"/>
      <c r="K132" s="408"/>
      <c r="L132" s="102"/>
      <c r="M132" s="117">
        <f t="shared" si="10"/>
        <v>0</v>
      </c>
      <c r="N132" s="102"/>
      <c r="O132" s="105"/>
      <c r="P132" s="128"/>
      <c r="Q132" s="95">
        <f t="shared" si="11"/>
        <v>0</v>
      </c>
      <c r="R132" s="95"/>
      <c r="S132" s="427"/>
      <c r="T132" s="427"/>
      <c r="U132" s="427"/>
    </row>
    <row r="133" spans="1:21" s="34" customFormat="1" ht="14.4" customHeight="1">
      <c r="A133" s="329"/>
      <c r="B133" s="329"/>
      <c r="C133" s="329"/>
      <c r="D133" s="329"/>
      <c r="E133" s="329"/>
      <c r="F133" s="329"/>
      <c r="G133" s="329"/>
      <c r="H133" s="106"/>
      <c r="I133" s="102"/>
      <c r="J133" s="408"/>
      <c r="K133" s="408"/>
      <c r="L133" s="102"/>
      <c r="M133" s="117">
        <f t="shared" si="10"/>
        <v>0</v>
      </c>
      <c r="N133" s="102"/>
      <c r="O133" s="105"/>
      <c r="P133" s="128"/>
      <c r="Q133" s="95">
        <f t="shared" si="11"/>
        <v>0</v>
      </c>
      <c r="R133" s="95"/>
      <c r="S133" s="427"/>
      <c r="T133" s="427"/>
      <c r="U133" s="427"/>
    </row>
    <row r="134" spans="1:21" s="34" customFormat="1" ht="18" customHeight="1">
      <c r="A134" s="305" t="s">
        <v>42</v>
      </c>
      <c r="B134" s="306"/>
      <c r="C134" s="306"/>
      <c r="D134" s="306"/>
      <c r="E134" s="306"/>
      <c r="F134" s="306"/>
      <c r="G134" s="306"/>
      <c r="H134" s="307"/>
      <c r="I134" s="93">
        <f>SUM(I118:I133)</f>
        <v>0</v>
      </c>
      <c r="J134" s="409">
        <f>SUM(J118:J133)</f>
        <v>0</v>
      </c>
      <c r="K134" s="410"/>
      <c r="L134" s="93">
        <f>SUM(L118:L133)</f>
        <v>0</v>
      </c>
      <c r="M134" s="93">
        <f>SUM(M118:M133)</f>
        <v>0</v>
      </c>
      <c r="N134" s="93">
        <f>SUM(N118:N133)</f>
        <v>0</v>
      </c>
      <c r="O134" s="92"/>
      <c r="P134" s="130"/>
      <c r="Q134" s="440" t="s">
        <v>242</v>
      </c>
      <c r="R134" s="440" t="s">
        <v>170</v>
      </c>
      <c r="S134" s="428" t="s">
        <v>168</v>
      </c>
      <c r="T134" s="428"/>
      <c r="U134" s="428"/>
    </row>
    <row r="135" spans="1:21" s="34" customFormat="1" ht="18" customHeight="1">
      <c r="A135" s="42"/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O135" s="90"/>
      <c r="P135" s="126"/>
      <c r="Q135" s="440"/>
      <c r="R135" s="440"/>
      <c r="S135" s="428"/>
      <c r="T135" s="428"/>
      <c r="U135" s="428"/>
    </row>
    <row r="136" spans="1:21" s="34" customFormat="1" ht="15" customHeight="1">
      <c r="A136" s="492" t="s">
        <v>139</v>
      </c>
      <c r="B136" s="493"/>
      <c r="C136" s="493"/>
      <c r="D136" s="493"/>
      <c r="E136" s="493"/>
      <c r="F136" s="493"/>
      <c r="G136" s="493"/>
      <c r="H136" s="493"/>
      <c r="I136" s="493"/>
      <c r="J136" s="493"/>
      <c r="K136" s="493"/>
      <c r="L136" s="493"/>
      <c r="M136" s="493"/>
      <c r="N136" s="494"/>
      <c r="O136" s="90"/>
      <c r="P136" s="126"/>
      <c r="Q136" s="429" t="s">
        <v>174</v>
      </c>
      <c r="R136" s="429"/>
      <c r="S136" s="429"/>
      <c r="T136" s="429"/>
      <c r="U136" s="429"/>
    </row>
    <row r="137" spans="1:21" s="34" customFormat="1" ht="28.5" customHeight="1">
      <c r="A137" s="331" t="s">
        <v>49</v>
      </c>
      <c r="B137" s="331"/>
      <c r="C137" s="331"/>
      <c r="D137" s="331"/>
      <c r="E137" s="331"/>
      <c r="F137" s="331"/>
      <c r="G137" s="331"/>
      <c r="H137" s="331"/>
      <c r="I137" s="308" t="s">
        <v>137</v>
      </c>
      <c r="J137" s="308"/>
      <c r="K137" s="308"/>
      <c r="L137" s="308" t="s">
        <v>201</v>
      </c>
      <c r="M137" s="313" t="s">
        <v>40</v>
      </c>
      <c r="N137" s="313" t="s">
        <v>18</v>
      </c>
      <c r="O137" s="441" t="s">
        <v>227</v>
      </c>
      <c r="P137" s="124"/>
      <c r="Q137" s="429"/>
      <c r="R137" s="429"/>
      <c r="S137" s="429"/>
      <c r="T137" s="429"/>
      <c r="U137" s="429"/>
    </row>
    <row r="138" spans="1:21" s="34" customFormat="1" ht="22" customHeight="1">
      <c r="A138" s="331"/>
      <c r="B138" s="331"/>
      <c r="C138" s="331"/>
      <c r="D138" s="331"/>
      <c r="E138" s="331"/>
      <c r="F138" s="331"/>
      <c r="G138" s="331"/>
      <c r="H138" s="331"/>
      <c r="I138" s="113" t="s">
        <v>78</v>
      </c>
      <c r="J138" s="308" t="s">
        <v>41</v>
      </c>
      <c r="K138" s="308"/>
      <c r="L138" s="308"/>
      <c r="M138" s="313"/>
      <c r="N138" s="313"/>
      <c r="O138" s="441"/>
      <c r="P138" s="124"/>
      <c r="Q138" s="429"/>
      <c r="R138" s="429"/>
      <c r="S138" s="429"/>
      <c r="T138" s="429"/>
      <c r="U138" s="429"/>
    </row>
    <row r="139" spans="1:21" s="34" customFormat="1" ht="14.4" customHeight="1">
      <c r="A139" s="302"/>
      <c r="B139" s="302"/>
      <c r="C139" s="302"/>
      <c r="D139" s="302"/>
      <c r="E139" s="302"/>
      <c r="F139" s="302"/>
      <c r="G139" s="302"/>
      <c r="H139" s="302"/>
      <c r="I139" s="102"/>
      <c r="J139" s="408"/>
      <c r="K139" s="408"/>
      <c r="L139" s="102"/>
      <c r="M139" s="117">
        <f t="shared" ref="M139:M154" si="12">N139-(I139+J139+L139)</f>
        <v>0</v>
      </c>
      <c r="N139" s="102"/>
      <c r="O139" s="105"/>
      <c r="P139" s="128"/>
      <c r="Q139" s="94">
        <f>N139</f>
        <v>0</v>
      </c>
      <c r="R139" s="95"/>
      <c r="S139" s="427"/>
      <c r="T139" s="427"/>
      <c r="U139" s="427"/>
    </row>
    <row r="140" spans="1:21" s="34" customFormat="1" ht="14.4" customHeight="1">
      <c r="A140" s="302"/>
      <c r="B140" s="302"/>
      <c r="C140" s="302"/>
      <c r="D140" s="302"/>
      <c r="E140" s="302"/>
      <c r="F140" s="302"/>
      <c r="G140" s="302"/>
      <c r="H140" s="302"/>
      <c r="I140" s="102"/>
      <c r="J140" s="408"/>
      <c r="K140" s="408"/>
      <c r="L140" s="102"/>
      <c r="M140" s="117">
        <f t="shared" si="12"/>
        <v>0</v>
      </c>
      <c r="N140" s="102"/>
      <c r="O140" s="105"/>
      <c r="P140" s="128"/>
      <c r="Q140" s="94">
        <f t="shared" ref="Q140:Q154" si="13">N140</f>
        <v>0</v>
      </c>
      <c r="R140" s="95"/>
      <c r="S140" s="427"/>
      <c r="T140" s="427"/>
      <c r="U140" s="427"/>
    </row>
    <row r="141" spans="1:21" s="34" customFormat="1" ht="14.4" customHeight="1">
      <c r="A141" s="302"/>
      <c r="B141" s="302"/>
      <c r="C141" s="302"/>
      <c r="D141" s="302"/>
      <c r="E141" s="302"/>
      <c r="F141" s="302"/>
      <c r="G141" s="302"/>
      <c r="H141" s="302"/>
      <c r="I141" s="102"/>
      <c r="J141" s="408"/>
      <c r="K141" s="408"/>
      <c r="L141" s="102"/>
      <c r="M141" s="117">
        <f t="shared" si="12"/>
        <v>0</v>
      </c>
      <c r="N141" s="102"/>
      <c r="O141" s="105"/>
      <c r="P141" s="128"/>
      <c r="Q141" s="94">
        <f t="shared" si="13"/>
        <v>0</v>
      </c>
      <c r="R141" s="95"/>
      <c r="S141" s="427"/>
      <c r="T141" s="427"/>
      <c r="U141" s="427"/>
    </row>
    <row r="142" spans="1:21" s="34" customFormat="1" ht="14.4" customHeight="1">
      <c r="A142" s="302"/>
      <c r="B142" s="302"/>
      <c r="C142" s="302"/>
      <c r="D142" s="302"/>
      <c r="E142" s="302"/>
      <c r="F142" s="302"/>
      <c r="G142" s="302"/>
      <c r="H142" s="302"/>
      <c r="I142" s="102"/>
      <c r="J142" s="408"/>
      <c r="K142" s="408"/>
      <c r="L142" s="102"/>
      <c r="M142" s="117">
        <f t="shared" si="12"/>
        <v>0</v>
      </c>
      <c r="N142" s="102"/>
      <c r="O142" s="105"/>
      <c r="P142" s="128"/>
      <c r="Q142" s="94">
        <f t="shared" si="13"/>
        <v>0</v>
      </c>
      <c r="R142" s="95"/>
      <c r="S142" s="427"/>
      <c r="T142" s="427"/>
      <c r="U142" s="427"/>
    </row>
    <row r="143" spans="1:21" s="34" customFormat="1" ht="14.4" customHeight="1">
      <c r="A143" s="302"/>
      <c r="B143" s="302"/>
      <c r="C143" s="302"/>
      <c r="D143" s="302"/>
      <c r="E143" s="302"/>
      <c r="F143" s="302"/>
      <c r="G143" s="302"/>
      <c r="H143" s="302"/>
      <c r="I143" s="102"/>
      <c r="J143" s="408"/>
      <c r="K143" s="408"/>
      <c r="L143" s="102"/>
      <c r="M143" s="117">
        <f t="shared" si="12"/>
        <v>0</v>
      </c>
      <c r="N143" s="102"/>
      <c r="O143" s="105"/>
      <c r="P143" s="128"/>
      <c r="Q143" s="94">
        <f t="shared" si="13"/>
        <v>0</v>
      </c>
      <c r="R143" s="95"/>
      <c r="S143" s="427"/>
      <c r="T143" s="427"/>
      <c r="U143" s="427"/>
    </row>
    <row r="144" spans="1:21" s="34" customFormat="1" ht="14.4" customHeight="1">
      <c r="A144" s="302"/>
      <c r="B144" s="302"/>
      <c r="C144" s="302"/>
      <c r="D144" s="302"/>
      <c r="E144" s="302"/>
      <c r="F144" s="302"/>
      <c r="G144" s="302"/>
      <c r="H144" s="302"/>
      <c r="I144" s="102"/>
      <c r="J144" s="408"/>
      <c r="K144" s="408"/>
      <c r="L144" s="102"/>
      <c r="M144" s="117">
        <f t="shared" si="12"/>
        <v>0</v>
      </c>
      <c r="N144" s="102"/>
      <c r="O144" s="105"/>
      <c r="P144" s="128"/>
      <c r="Q144" s="94">
        <f t="shared" si="13"/>
        <v>0</v>
      </c>
      <c r="R144" s="95"/>
      <c r="S144" s="427"/>
      <c r="T144" s="427"/>
      <c r="U144" s="427"/>
    </row>
    <row r="145" spans="1:16378" s="34" customFormat="1" ht="14.4" customHeight="1">
      <c r="A145" s="302"/>
      <c r="B145" s="302"/>
      <c r="C145" s="302"/>
      <c r="D145" s="302"/>
      <c r="E145" s="302"/>
      <c r="F145" s="302"/>
      <c r="G145" s="302"/>
      <c r="H145" s="302"/>
      <c r="I145" s="102"/>
      <c r="J145" s="408"/>
      <c r="K145" s="408"/>
      <c r="L145" s="102"/>
      <c r="M145" s="117">
        <f t="shared" si="12"/>
        <v>0</v>
      </c>
      <c r="N145" s="102"/>
      <c r="O145" s="105"/>
      <c r="P145" s="128"/>
      <c r="Q145" s="94">
        <f t="shared" si="13"/>
        <v>0</v>
      </c>
      <c r="R145" s="95"/>
      <c r="S145" s="427"/>
      <c r="T145" s="427"/>
      <c r="U145" s="427"/>
    </row>
    <row r="146" spans="1:16378" s="34" customFormat="1" ht="14.4" customHeight="1">
      <c r="A146" s="302"/>
      <c r="B146" s="302"/>
      <c r="C146" s="302"/>
      <c r="D146" s="302"/>
      <c r="E146" s="302"/>
      <c r="F146" s="302"/>
      <c r="G146" s="302"/>
      <c r="H146" s="302"/>
      <c r="I146" s="102"/>
      <c r="J146" s="408"/>
      <c r="K146" s="408"/>
      <c r="L146" s="102"/>
      <c r="M146" s="117">
        <f t="shared" si="12"/>
        <v>0</v>
      </c>
      <c r="N146" s="102"/>
      <c r="O146" s="105"/>
      <c r="P146" s="128"/>
      <c r="Q146" s="94">
        <f t="shared" si="13"/>
        <v>0</v>
      </c>
      <c r="R146" s="95"/>
      <c r="S146" s="427"/>
      <c r="T146" s="427"/>
      <c r="U146" s="427"/>
    </row>
    <row r="147" spans="1:16378" s="34" customFormat="1" ht="14.4" customHeight="1">
      <c r="A147" s="302"/>
      <c r="B147" s="302"/>
      <c r="C147" s="302"/>
      <c r="D147" s="302"/>
      <c r="E147" s="302"/>
      <c r="F147" s="302"/>
      <c r="G147" s="302"/>
      <c r="H147" s="302"/>
      <c r="I147" s="102"/>
      <c r="J147" s="408"/>
      <c r="K147" s="408"/>
      <c r="L147" s="102"/>
      <c r="M147" s="117">
        <f t="shared" si="12"/>
        <v>0</v>
      </c>
      <c r="N147" s="102"/>
      <c r="O147" s="105"/>
      <c r="P147" s="128"/>
      <c r="Q147" s="94">
        <f t="shared" si="13"/>
        <v>0</v>
      </c>
      <c r="R147" s="95"/>
      <c r="S147" s="427"/>
      <c r="T147" s="427"/>
      <c r="U147" s="427"/>
    </row>
    <row r="148" spans="1:16378" ht="14.4" customHeight="1">
      <c r="A148" s="302"/>
      <c r="B148" s="302"/>
      <c r="C148" s="302"/>
      <c r="D148" s="302"/>
      <c r="E148" s="302"/>
      <c r="F148" s="302"/>
      <c r="G148" s="302"/>
      <c r="H148" s="302"/>
      <c r="I148" s="102"/>
      <c r="J148" s="408"/>
      <c r="K148" s="408"/>
      <c r="L148" s="102"/>
      <c r="M148" s="117">
        <f t="shared" si="12"/>
        <v>0</v>
      </c>
      <c r="N148" s="102"/>
      <c r="O148" s="105"/>
      <c r="P148" s="128"/>
      <c r="Q148" s="94">
        <f t="shared" si="13"/>
        <v>0</v>
      </c>
      <c r="R148" s="95"/>
      <c r="S148" s="427"/>
      <c r="T148" s="427"/>
      <c r="U148" s="427"/>
      <c r="V148" s="42"/>
    </row>
    <row r="149" spans="1:16378" s="34" customFormat="1" ht="14.4" customHeight="1">
      <c r="A149" s="302"/>
      <c r="B149" s="302"/>
      <c r="C149" s="302"/>
      <c r="D149" s="302"/>
      <c r="E149" s="302"/>
      <c r="F149" s="302"/>
      <c r="G149" s="302"/>
      <c r="H149" s="302"/>
      <c r="I149" s="102"/>
      <c r="J149" s="408"/>
      <c r="K149" s="408"/>
      <c r="L149" s="102"/>
      <c r="M149" s="117">
        <f t="shared" si="12"/>
        <v>0</v>
      </c>
      <c r="N149" s="102"/>
      <c r="O149" s="105"/>
      <c r="P149" s="128"/>
      <c r="Q149" s="94">
        <f t="shared" si="13"/>
        <v>0</v>
      </c>
      <c r="R149" s="95"/>
      <c r="S149" s="427"/>
      <c r="T149" s="427"/>
      <c r="U149" s="427"/>
    </row>
    <row r="150" spans="1:16378" s="34" customFormat="1" ht="14.4" customHeight="1">
      <c r="A150" s="302"/>
      <c r="B150" s="302"/>
      <c r="C150" s="302"/>
      <c r="D150" s="302"/>
      <c r="E150" s="302"/>
      <c r="F150" s="302"/>
      <c r="G150" s="302"/>
      <c r="H150" s="302"/>
      <c r="I150" s="102"/>
      <c r="J150" s="408"/>
      <c r="K150" s="408"/>
      <c r="L150" s="102"/>
      <c r="M150" s="117">
        <f t="shared" si="12"/>
        <v>0</v>
      </c>
      <c r="N150" s="102"/>
      <c r="O150" s="105"/>
      <c r="P150" s="128"/>
      <c r="Q150" s="94">
        <f t="shared" si="13"/>
        <v>0</v>
      </c>
      <c r="R150" s="95"/>
      <c r="S150" s="427"/>
      <c r="T150" s="427"/>
      <c r="U150" s="427"/>
    </row>
    <row r="151" spans="1:16378" s="47" customFormat="1" ht="14.4" customHeight="1">
      <c r="A151" s="302"/>
      <c r="B151" s="302"/>
      <c r="C151" s="302"/>
      <c r="D151" s="302"/>
      <c r="E151" s="302"/>
      <c r="F151" s="302"/>
      <c r="G151" s="302"/>
      <c r="H151" s="302"/>
      <c r="I151" s="102"/>
      <c r="J151" s="411"/>
      <c r="K151" s="412"/>
      <c r="L151" s="102"/>
      <c r="M151" s="117">
        <f t="shared" si="12"/>
        <v>0</v>
      </c>
      <c r="N151" s="102"/>
      <c r="O151" s="105"/>
      <c r="P151" s="128"/>
      <c r="Q151" s="94">
        <f t="shared" si="13"/>
        <v>0</v>
      </c>
      <c r="R151" s="95"/>
      <c r="S151" s="427"/>
      <c r="T151" s="427"/>
      <c r="U151" s="427"/>
      <c r="V151" s="13"/>
      <c r="W151" s="13"/>
      <c r="X151" s="13"/>
      <c r="Y151" s="309"/>
      <c r="Z151" s="309"/>
      <c r="AA151" s="309"/>
      <c r="AB151" s="309"/>
      <c r="AC151" s="309"/>
      <c r="AD151" s="309"/>
      <c r="AE151" s="309"/>
      <c r="AF151" s="309"/>
      <c r="AG151" s="309"/>
      <c r="AH151" s="309"/>
      <c r="AI151" s="309"/>
      <c r="AJ151" s="309"/>
      <c r="AK151" s="309"/>
      <c r="AL151" s="309"/>
      <c r="AM151" s="309"/>
      <c r="AN151" s="309"/>
      <c r="AO151" s="309"/>
      <c r="AP151" s="309"/>
      <c r="AQ151" s="309"/>
      <c r="AR151" s="309"/>
      <c r="AS151" s="309"/>
      <c r="AT151" s="309"/>
      <c r="AU151" s="309"/>
      <c r="AV151" s="309"/>
      <c r="AW151" s="309"/>
      <c r="AX151" s="309"/>
      <c r="AY151" s="309"/>
      <c r="AZ151" s="309"/>
      <c r="BA151" s="309"/>
      <c r="BB151" s="309"/>
      <c r="BC151" s="309"/>
      <c r="BD151" s="309"/>
      <c r="BE151" s="309"/>
      <c r="BF151" s="309"/>
      <c r="BG151" s="309"/>
      <c r="BH151" s="309"/>
      <c r="BI151" s="309"/>
      <c r="BJ151" s="309"/>
      <c r="BK151" s="309"/>
      <c r="BL151" s="309"/>
      <c r="BM151" s="309"/>
      <c r="BN151" s="309"/>
      <c r="BO151" s="309"/>
      <c r="BP151" s="309"/>
      <c r="BQ151" s="309"/>
      <c r="BR151" s="309"/>
      <c r="BS151" s="309"/>
      <c r="BT151" s="309"/>
      <c r="BU151" s="309"/>
      <c r="BV151" s="309"/>
      <c r="BW151" s="309"/>
      <c r="BX151" s="309"/>
      <c r="BY151" s="309"/>
      <c r="BZ151" s="309"/>
      <c r="CA151" s="309"/>
      <c r="CB151" s="309"/>
      <c r="CC151" s="309"/>
      <c r="CD151" s="309"/>
      <c r="CE151" s="309"/>
      <c r="CF151" s="309"/>
      <c r="CG151" s="309"/>
      <c r="CH151" s="309"/>
      <c r="CI151" s="309"/>
      <c r="CJ151" s="309"/>
      <c r="CK151" s="309"/>
      <c r="CL151" s="309"/>
      <c r="CM151" s="309"/>
      <c r="CN151" s="309"/>
      <c r="CO151" s="309"/>
      <c r="CP151" s="309"/>
      <c r="CQ151" s="309"/>
      <c r="CR151" s="309"/>
      <c r="CS151" s="309"/>
      <c r="CT151" s="309"/>
      <c r="CU151" s="309"/>
      <c r="CV151" s="309"/>
      <c r="CW151" s="309"/>
      <c r="CX151" s="309"/>
      <c r="CY151" s="309"/>
      <c r="CZ151" s="309"/>
      <c r="DA151" s="309"/>
      <c r="DB151" s="309"/>
      <c r="DC151" s="309"/>
      <c r="DD151" s="309"/>
      <c r="DE151" s="309"/>
      <c r="DF151" s="309"/>
      <c r="DG151" s="309"/>
      <c r="DH151" s="309"/>
      <c r="DI151" s="309"/>
      <c r="DJ151" s="309"/>
      <c r="DK151" s="309"/>
      <c r="DL151" s="309"/>
      <c r="DM151" s="309"/>
      <c r="DN151" s="309"/>
      <c r="DO151" s="309"/>
      <c r="DP151" s="309"/>
      <c r="DQ151" s="309"/>
      <c r="DR151" s="309"/>
      <c r="DS151" s="309"/>
      <c r="DT151" s="309"/>
      <c r="DU151" s="309"/>
      <c r="DV151" s="309"/>
      <c r="DW151" s="309"/>
      <c r="DX151" s="309"/>
      <c r="DY151" s="309"/>
      <c r="DZ151" s="309"/>
      <c r="EA151" s="309"/>
      <c r="EB151" s="309"/>
      <c r="EC151" s="309"/>
      <c r="ED151" s="309"/>
      <c r="EE151" s="309"/>
      <c r="EF151" s="309"/>
      <c r="EG151" s="309"/>
      <c r="EH151" s="309"/>
      <c r="EI151" s="309"/>
      <c r="EJ151" s="309"/>
      <c r="EK151" s="309"/>
      <c r="EL151" s="309"/>
      <c r="EM151" s="309"/>
      <c r="EN151" s="309"/>
      <c r="EO151" s="309"/>
      <c r="EP151" s="309"/>
      <c r="EQ151" s="309"/>
      <c r="ER151" s="309"/>
      <c r="ES151" s="309"/>
      <c r="ET151" s="309"/>
      <c r="EU151" s="309"/>
      <c r="EV151" s="309"/>
      <c r="EW151" s="309"/>
      <c r="EX151" s="309"/>
      <c r="EY151" s="309"/>
      <c r="EZ151" s="309"/>
      <c r="FA151" s="309"/>
      <c r="FB151" s="309"/>
      <c r="FC151" s="309"/>
      <c r="FD151" s="309"/>
      <c r="FE151" s="309"/>
      <c r="FF151" s="309"/>
      <c r="FG151" s="309"/>
      <c r="FH151" s="309"/>
      <c r="FI151" s="309"/>
      <c r="FJ151" s="309"/>
      <c r="FK151" s="309"/>
      <c r="FL151" s="309"/>
      <c r="FM151" s="309"/>
      <c r="FN151" s="309"/>
      <c r="FO151" s="309"/>
      <c r="FP151" s="309"/>
      <c r="FQ151" s="309"/>
      <c r="FR151" s="309"/>
      <c r="FS151" s="309"/>
      <c r="FT151" s="309"/>
      <c r="FU151" s="309"/>
      <c r="FV151" s="309"/>
      <c r="FW151" s="309"/>
      <c r="FX151" s="309"/>
      <c r="FY151" s="309"/>
      <c r="FZ151" s="309"/>
      <c r="GA151" s="309"/>
      <c r="GB151" s="309"/>
      <c r="GC151" s="309"/>
      <c r="GD151" s="309"/>
      <c r="GE151" s="309"/>
      <c r="GF151" s="309"/>
      <c r="GG151" s="309"/>
      <c r="GH151" s="309"/>
      <c r="GI151" s="309"/>
      <c r="GJ151" s="309"/>
      <c r="GK151" s="309"/>
      <c r="GL151" s="309"/>
      <c r="GM151" s="309"/>
      <c r="GN151" s="309"/>
      <c r="GO151" s="309"/>
      <c r="GP151" s="309"/>
      <c r="GQ151" s="309"/>
      <c r="GR151" s="309"/>
      <c r="GS151" s="309"/>
      <c r="GT151" s="309"/>
      <c r="GU151" s="309"/>
      <c r="GV151" s="309"/>
      <c r="GW151" s="309"/>
      <c r="GX151" s="309"/>
      <c r="GY151" s="309"/>
      <c r="GZ151" s="309"/>
      <c r="HA151" s="309"/>
      <c r="HB151" s="309"/>
      <c r="HC151" s="309"/>
      <c r="HD151" s="309"/>
      <c r="HE151" s="309"/>
      <c r="HF151" s="309"/>
      <c r="HG151" s="309"/>
      <c r="HH151" s="309"/>
      <c r="HI151" s="309"/>
      <c r="HJ151" s="309"/>
      <c r="HK151" s="309"/>
      <c r="HL151" s="309"/>
      <c r="HM151" s="309"/>
      <c r="HN151" s="309"/>
      <c r="HO151" s="309"/>
      <c r="HP151" s="309"/>
      <c r="HQ151" s="309"/>
      <c r="HR151" s="309"/>
      <c r="HS151" s="309"/>
      <c r="HT151" s="309"/>
      <c r="HU151" s="309"/>
      <c r="HV151" s="309"/>
      <c r="HW151" s="309"/>
      <c r="HX151" s="309"/>
      <c r="HY151" s="309"/>
      <c r="HZ151" s="309"/>
      <c r="IA151" s="309"/>
      <c r="IB151" s="309"/>
      <c r="IC151" s="309"/>
      <c r="ID151" s="309"/>
      <c r="IE151" s="309"/>
      <c r="IF151" s="309"/>
      <c r="IG151" s="309"/>
      <c r="IH151" s="309"/>
      <c r="II151" s="309"/>
      <c r="IJ151" s="309"/>
      <c r="IK151" s="309"/>
      <c r="IL151" s="309"/>
      <c r="IM151" s="309"/>
      <c r="IN151" s="309"/>
      <c r="IO151" s="309"/>
      <c r="IP151" s="309"/>
      <c r="IQ151" s="309"/>
      <c r="IR151" s="309"/>
      <c r="IS151" s="309"/>
      <c r="IT151" s="309"/>
      <c r="IU151" s="309"/>
      <c r="IV151" s="309"/>
      <c r="IW151" s="309"/>
      <c r="IX151" s="309"/>
      <c r="IY151" s="309"/>
      <c r="IZ151" s="309"/>
      <c r="JA151" s="309"/>
      <c r="JB151" s="309"/>
      <c r="JC151" s="309"/>
      <c r="JD151" s="309"/>
      <c r="JE151" s="309"/>
      <c r="JF151" s="309"/>
      <c r="JG151" s="309"/>
      <c r="JH151" s="309"/>
      <c r="JI151" s="309"/>
      <c r="JJ151" s="309"/>
      <c r="JK151" s="309"/>
      <c r="JL151" s="309"/>
      <c r="JM151" s="309"/>
      <c r="JN151" s="309"/>
      <c r="JO151" s="309"/>
      <c r="JP151" s="309"/>
      <c r="JQ151" s="309"/>
      <c r="JR151" s="309"/>
      <c r="JS151" s="309"/>
      <c r="JT151" s="309"/>
      <c r="JU151" s="309"/>
      <c r="JV151" s="309"/>
      <c r="JW151" s="309"/>
      <c r="JX151" s="309"/>
      <c r="JY151" s="309"/>
      <c r="JZ151" s="309"/>
      <c r="KA151" s="309"/>
      <c r="KB151" s="309"/>
      <c r="KC151" s="309"/>
      <c r="KD151" s="309"/>
      <c r="KE151" s="309"/>
      <c r="KF151" s="309"/>
      <c r="KG151" s="309"/>
      <c r="KH151" s="309"/>
      <c r="KI151" s="309"/>
      <c r="KJ151" s="309"/>
      <c r="KK151" s="309"/>
      <c r="KL151" s="309"/>
      <c r="KM151" s="309"/>
      <c r="KN151" s="309"/>
      <c r="KO151" s="309"/>
      <c r="KP151" s="309"/>
      <c r="KQ151" s="309"/>
      <c r="KR151" s="309"/>
      <c r="KS151" s="309"/>
      <c r="KT151" s="309"/>
      <c r="KU151" s="309"/>
      <c r="KV151" s="309"/>
      <c r="KW151" s="309"/>
      <c r="KX151" s="309"/>
      <c r="KY151" s="309"/>
      <c r="KZ151" s="309"/>
      <c r="LA151" s="309"/>
      <c r="LB151" s="309"/>
      <c r="LC151" s="309"/>
      <c r="LD151" s="309"/>
      <c r="LE151" s="309"/>
      <c r="LF151" s="309"/>
      <c r="LG151" s="309"/>
      <c r="LH151" s="309"/>
      <c r="LI151" s="309"/>
      <c r="LJ151" s="309"/>
      <c r="LK151" s="309"/>
      <c r="LL151" s="309"/>
      <c r="LM151" s="309"/>
      <c r="LN151" s="309"/>
      <c r="LO151" s="309"/>
      <c r="LP151" s="309"/>
      <c r="LQ151" s="309"/>
      <c r="LR151" s="309"/>
      <c r="LS151" s="309"/>
      <c r="LT151" s="309"/>
      <c r="LU151" s="309"/>
      <c r="LV151" s="309"/>
      <c r="LW151" s="309"/>
      <c r="LX151" s="309"/>
      <c r="LY151" s="309"/>
      <c r="LZ151" s="309"/>
      <c r="MA151" s="309"/>
      <c r="MB151" s="309"/>
      <c r="MC151" s="309"/>
      <c r="MD151" s="309"/>
      <c r="ME151" s="309"/>
      <c r="MF151" s="309"/>
      <c r="MG151" s="309"/>
      <c r="MH151" s="309"/>
      <c r="MI151" s="309"/>
      <c r="MJ151" s="309"/>
      <c r="MK151" s="309"/>
      <c r="ML151" s="309"/>
      <c r="MM151" s="309"/>
      <c r="MN151" s="309"/>
      <c r="MO151" s="309"/>
      <c r="MP151" s="309"/>
      <c r="MQ151" s="309"/>
      <c r="MR151" s="309"/>
      <c r="MS151" s="309"/>
      <c r="MT151" s="309"/>
      <c r="MU151" s="309"/>
      <c r="MV151" s="309"/>
      <c r="MW151" s="309"/>
      <c r="MX151" s="309"/>
      <c r="MY151" s="309"/>
      <c r="MZ151" s="309"/>
      <c r="NA151" s="309"/>
      <c r="NB151" s="309"/>
      <c r="NC151" s="309"/>
      <c r="ND151" s="309"/>
      <c r="NE151" s="309"/>
      <c r="NF151" s="309"/>
      <c r="NG151" s="309"/>
      <c r="NH151" s="309"/>
      <c r="NI151" s="309"/>
      <c r="NJ151" s="309"/>
      <c r="NK151" s="309"/>
      <c r="NL151" s="309"/>
      <c r="NM151" s="309"/>
      <c r="NN151" s="309"/>
      <c r="NO151" s="309"/>
      <c r="NP151" s="309"/>
      <c r="NQ151" s="309"/>
      <c r="NR151" s="309"/>
      <c r="NS151" s="309"/>
      <c r="NT151" s="309"/>
      <c r="NU151" s="309"/>
      <c r="NV151" s="309"/>
      <c r="NW151" s="309"/>
      <c r="NX151" s="309"/>
      <c r="NY151" s="309"/>
      <c r="NZ151" s="309"/>
      <c r="OA151" s="309"/>
      <c r="OB151" s="309"/>
      <c r="OC151" s="309"/>
      <c r="OD151" s="309"/>
      <c r="OE151" s="309"/>
      <c r="OF151" s="309"/>
      <c r="OG151" s="309"/>
      <c r="OH151" s="309"/>
      <c r="OI151" s="309"/>
      <c r="OJ151" s="309"/>
      <c r="OK151" s="309"/>
      <c r="OL151" s="309"/>
      <c r="OM151" s="309"/>
      <c r="ON151" s="309"/>
      <c r="OO151" s="309"/>
      <c r="OP151" s="309"/>
      <c r="OQ151" s="309"/>
      <c r="OR151" s="309"/>
      <c r="OS151" s="309"/>
      <c r="OT151" s="309"/>
      <c r="OU151" s="309"/>
      <c r="OV151" s="309"/>
      <c r="OW151" s="309"/>
      <c r="OX151" s="309"/>
      <c r="OY151" s="309"/>
      <c r="OZ151" s="309"/>
      <c r="PA151" s="309"/>
      <c r="PB151" s="309"/>
      <c r="PC151" s="309"/>
      <c r="PD151" s="309"/>
      <c r="PE151" s="309"/>
      <c r="PF151" s="309"/>
      <c r="PG151" s="309"/>
      <c r="PH151" s="309"/>
      <c r="PI151" s="309"/>
      <c r="PJ151" s="309"/>
      <c r="PK151" s="309"/>
      <c r="PL151" s="309"/>
      <c r="PM151" s="309"/>
      <c r="PN151" s="309"/>
      <c r="PO151" s="309"/>
      <c r="PP151" s="309"/>
      <c r="PQ151" s="309"/>
      <c r="PR151" s="309"/>
      <c r="PS151" s="309"/>
      <c r="PT151" s="309"/>
      <c r="PU151" s="309"/>
      <c r="PV151" s="309"/>
      <c r="PW151" s="309"/>
      <c r="PX151" s="309"/>
      <c r="PY151" s="309"/>
      <c r="PZ151" s="309"/>
      <c r="QA151" s="309"/>
      <c r="QB151" s="309"/>
      <c r="QC151" s="309"/>
      <c r="QD151" s="309"/>
      <c r="QE151" s="309"/>
      <c r="QF151" s="309"/>
      <c r="QG151" s="309"/>
      <c r="QH151" s="309"/>
      <c r="QI151" s="309"/>
      <c r="QJ151" s="309"/>
      <c r="QK151" s="309"/>
      <c r="QL151" s="309"/>
      <c r="QM151" s="309"/>
      <c r="QN151" s="309"/>
      <c r="QO151" s="309"/>
      <c r="QP151" s="309"/>
      <c r="QQ151" s="309"/>
      <c r="QR151" s="309"/>
      <c r="QS151" s="309"/>
      <c r="QT151" s="309"/>
      <c r="QU151" s="309"/>
      <c r="QV151" s="309"/>
      <c r="QW151" s="309"/>
      <c r="QX151" s="309"/>
      <c r="QY151" s="309"/>
      <c r="QZ151" s="309"/>
      <c r="RA151" s="309"/>
      <c r="RB151" s="309"/>
      <c r="RC151" s="309"/>
      <c r="RD151" s="309"/>
      <c r="RE151" s="309"/>
      <c r="RF151" s="309"/>
      <c r="RG151" s="309"/>
      <c r="RH151" s="309"/>
      <c r="RI151" s="309"/>
      <c r="RJ151" s="309"/>
      <c r="RK151" s="309"/>
      <c r="RL151" s="309"/>
      <c r="RM151" s="309"/>
      <c r="RN151" s="309"/>
      <c r="RO151" s="309"/>
      <c r="RP151" s="309"/>
      <c r="RQ151" s="309"/>
      <c r="RR151" s="309"/>
      <c r="RS151" s="309"/>
      <c r="RT151" s="309"/>
      <c r="RU151" s="309"/>
      <c r="RV151" s="309"/>
      <c r="RW151" s="309"/>
      <c r="RX151" s="309"/>
      <c r="RY151" s="309"/>
      <c r="RZ151" s="309"/>
      <c r="SA151" s="309"/>
      <c r="SB151" s="309"/>
      <c r="SC151" s="309"/>
      <c r="SD151" s="309"/>
      <c r="SE151" s="309"/>
      <c r="SF151" s="309"/>
      <c r="SG151" s="309"/>
      <c r="SH151" s="309"/>
      <c r="SI151" s="309"/>
      <c r="SJ151" s="309"/>
      <c r="SK151" s="309"/>
      <c r="SL151" s="309"/>
      <c r="SM151" s="309"/>
      <c r="SN151" s="309"/>
      <c r="SO151" s="309"/>
      <c r="SP151" s="309"/>
      <c r="SQ151" s="309"/>
      <c r="SR151" s="309"/>
      <c r="SS151" s="309"/>
      <c r="ST151" s="309"/>
      <c r="SU151" s="309"/>
      <c r="SV151" s="309"/>
      <c r="SW151" s="309"/>
      <c r="SX151" s="309"/>
      <c r="SY151" s="309"/>
      <c r="SZ151" s="309"/>
      <c r="TA151" s="309"/>
      <c r="TB151" s="309"/>
      <c r="TC151" s="309"/>
      <c r="TD151" s="309"/>
      <c r="TE151" s="309"/>
      <c r="TF151" s="309"/>
      <c r="TG151" s="309"/>
      <c r="TH151" s="309"/>
      <c r="TI151" s="309"/>
      <c r="TJ151" s="309"/>
      <c r="TK151" s="309"/>
      <c r="TL151" s="309"/>
      <c r="TM151" s="309"/>
      <c r="TN151" s="309"/>
      <c r="TO151" s="309"/>
      <c r="TP151" s="309"/>
      <c r="TQ151" s="309"/>
      <c r="TR151" s="309"/>
      <c r="TS151" s="309"/>
      <c r="TT151" s="309"/>
      <c r="TU151" s="309"/>
      <c r="TV151" s="309"/>
      <c r="TW151" s="309"/>
      <c r="TX151" s="309"/>
      <c r="TY151" s="309"/>
      <c r="TZ151" s="309"/>
      <c r="UA151" s="309"/>
      <c r="UB151" s="309"/>
      <c r="UC151" s="309"/>
      <c r="UD151" s="309"/>
      <c r="UE151" s="309"/>
      <c r="UF151" s="309"/>
      <c r="UG151" s="309"/>
      <c r="UH151" s="309"/>
      <c r="UI151" s="309"/>
      <c r="UJ151" s="309"/>
      <c r="UK151" s="309"/>
      <c r="UL151" s="309"/>
      <c r="UM151" s="309"/>
      <c r="UN151" s="309"/>
      <c r="UO151" s="309"/>
      <c r="UP151" s="309"/>
      <c r="UQ151" s="309"/>
      <c r="UR151" s="309"/>
      <c r="US151" s="309"/>
      <c r="UT151" s="309"/>
      <c r="UU151" s="309"/>
      <c r="UV151" s="309"/>
      <c r="UW151" s="309"/>
      <c r="UX151" s="309"/>
      <c r="UY151" s="309"/>
      <c r="UZ151" s="309"/>
      <c r="VA151" s="309"/>
      <c r="VB151" s="309"/>
      <c r="VC151" s="309"/>
      <c r="VD151" s="309"/>
      <c r="VE151" s="309"/>
      <c r="VF151" s="309"/>
      <c r="VG151" s="309"/>
      <c r="VH151" s="309"/>
      <c r="VI151" s="309"/>
      <c r="VJ151" s="309"/>
      <c r="VK151" s="309"/>
      <c r="VL151" s="309"/>
      <c r="VM151" s="309"/>
      <c r="VN151" s="309"/>
      <c r="VO151" s="309"/>
      <c r="VP151" s="309"/>
      <c r="VQ151" s="309"/>
      <c r="VR151" s="309"/>
      <c r="VS151" s="309"/>
      <c r="VT151" s="309"/>
      <c r="VU151" s="309"/>
      <c r="VV151" s="309"/>
      <c r="VW151" s="309"/>
      <c r="VX151" s="309"/>
      <c r="VY151" s="309"/>
      <c r="VZ151" s="309"/>
      <c r="WA151" s="309"/>
      <c r="WB151" s="309"/>
      <c r="WC151" s="309"/>
      <c r="WD151" s="309"/>
      <c r="WE151" s="309"/>
      <c r="WF151" s="309"/>
      <c r="WG151" s="309"/>
      <c r="WH151" s="309"/>
      <c r="WI151" s="309"/>
      <c r="WJ151" s="309"/>
      <c r="WK151" s="309"/>
      <c r="WL151" s="309"/>
      <c r="WM151" s="309"/>
      <c r="WN151" s="309"/>
      <c r="WO151" s="309"/>
      <c r="WP151" s="309"/>
      <c r="WQ151" s="309"/>
      <c r="WR151" s="309"/>
      <c r="WS151" s="309"/>
      <c r="WT151" s="309"/>
      <c r="WU151" s="309"/>
      <c r="WV151" s="309"/>
      <c r="WW151" s="309"/>
      <c r="WX151" s="309"/>
      <c r="WY151" s="309"/>
      <c r="WZ151" s="309"/>
      <c r="XA151" s="309"/>
      <c r="XB151" s="309"/>
      <c r="XC151" s="309"/>
      <c r="XD151" s="309"/>
      <c r="XE151" s="309"/>
      <c r="XF151" s="309"/>
      <c r="XG151" s="309"/>
      <c r="XH151" s="309"/>
      <c r="XI151" s="309"/>
      <c r="XJ151" s="309"/>
      <c r="XK151" s="309"/>
      <c r="XL151" s="309"/>
      <c r="XM151" s="309"/>
      <c r="XN151" s="309"/>
      <c r="XO151" s="309"/>
      <c r="XP151" s="309"/>
      <c r="XQ151" s="309"/>
      <c r="XR151" s="309"/>
      <c r="XS151" s="309"/>
      <c r="XT151" s="309"/>
      <c r="XU151" s="309"/>
      <c r="XV151" s="309"/>
      <c r="XW151" s="309"/>
      <c r="XX151" s="309"/>
      <c r="XY151" s="309"/>
      <c r="XZ151" s="309"/>
      <c r="YA151" s="309"/>
      <c r="YB151" s="309"/>
      <c r="YC151" s="309"/>
      <c r="YD151" s="309"/>
      <c r="YE151" s="309"/>
      <c r="YF151" s="309"/>
      <c r="YG151" s="309"/>
      <c r="YH151" s="309"/>
      <c r="YI151" s="309"/>
      <c r="YJ151" s="309"/>
      <c r="YK151" s="309"/>
      <c r="YL151" s="309"/>
      <c r="YM151" s="309"/>
      <c r="YN151" s="309"/>
      <c r="YO151" s="309"/>
      <c r="YP151" s="309"/>
      <c r="YQ151" s="309"/>
      <c r="YR151" s="309"/>
      <c r="YS151" s="309"/>
      <c r="YT151" s="309"/>
      <c r="YU151" s="309"/>
      <c r="YV151" s="309"/>
      <c r="YW151" s="309"/>
      <c r="YX151" s="309"/>
      <c r="YY151" s="309"/>
      <c r="YZ151" s="309"/>
      <c r="ZA151" s="309"/>
      <c r="ZB151" s="309"/>
      <c r="ZC151" s="309"/>
      <c r="ZD151" s="309"/>
      <c r="ZE151" s="309"/>
      <c r="ZF151" s="309"/>
      <c r="ZG151" s="309"/>
      <c r="ZH151" s="309"/>
      <c r="ZI151" s="309"/>
      <c r="ZJ151" s="309"/>
      <c r="ZK151" s="309"/>
      <c r="ZL151" s="309"/>
      <c r="ZM151" s="309"/>
      <c r="ZN151" s="309"/>
      <c r="ZO151" s="309"/>
      <c r="ZP151" s="309"/>
      <c r="ZQ151" s="309"/>
      <c r="ZR151" s="309"/>
      <c r="ZS151" s="309"/>
      <c r="ZT151" s="309"/>
      <c r="ZU151" s="309"/>
      <c r="ZV151" s="309"/>
      <c r="ZW151" s="309"/>
      <c r="ZX151" s="309"/>
      <c r="ZY151" s="309"/>
      <c r="ZZ151" s="309"/>
      <c r="AAA151" s="309"/>
      <c r="AAB151" s="309"/>
      <c r="AAC151" s="309"/>
      <c r="AAD151" s="309"/>
      <c r="AAE151" s="309"/>
      <c r="AAF151" s="309"/>
      <c r="AAG151" s="309"/>
      <c r="AAH151" s="309"/>
      <c r="AAI151" s="309"/>
      <c r="AAJ151" s="309"/>
      <c r="AAK151" s="309"/>
      <c r="AAL151" s="309"/>
      <c r="AAM151" s="309"/>
      <c r="AAN151" s="309"/>
      <c r="AAO151" s="309"/>
      <c r="AAP151" s="309"/>
      <c r="AAQ151" s="309"/>
      <c r="AAR151" s="309"/>
      <c r="AAS151" s="309"/>
      <c r="AAT151" s="309"/>
      <c r="AAU151" s="309"/>
      <c r="AAV151" s="309"/>
      <c r="AAW151" s="309"/>
      <c r="AAX151" s="309"/>
      <c r="AAY151" s="309"/>
      <c r="AAZ151" s="309"/>
      <c r="ABA151" s="309"/>
      <c r="ABB151" s="309"/>
      <c r="ABC151" s="309"/>
      <c r="ABD151" s="309"/>
      <c r="ABE151" s="309"/>
      <c r="ABF151" s="309"/>
      <c r="ABG151" s="309"/>
      <c r="ABH151" s="309"/>
      <c r="ABI151" s="309"/>
      <c r="ABJ151" s="309"/>
      <c r="ABK151" s="309"/>
      <c r="ABL151" s="309"/>
      <c r="ABM151" s="309"/>
      <c r="ABN151" s="309"/>
      <c r="ABO151" s="309"/>
      <c r="ABP151" s="309"/>
      <c r="ABQ151" s="309"/>
      <c r="ABR151" s="309"/>
      <c r="ABS151" s="309"/>
      <c r="ABT151" s="309"/>
      <c r="ABU151" s="309"/>
      <c r="ABV151" s="309"/>
      <c r="ABW151" s="309"/>
      <c r="ABX151" s="309"/>
      <c r="ABY151" s="309"/>
      <c r="ABZ151" s="309"/>
      <c r="ACA151" s="309"/>
      <c r="ACB151" s="309"/>
      <c r="ACC151" s="309"/>
      <c r="ACD151" s="309"/>
      <c r="ACE151" s="309"/>
      <c r="ACF151" s="309"/>
      <c r="ACG151" s="309"/>
      <c r="ACH151" s="309"/>
      <c r="ACI151" s="309"/>
      <c r="ACJ151" s="309"/>
      <c r="ACK151" s="309"/>
      <c r="ACL151" s="309"/>
      <c r="ACM151" s="309"/>
      <c r="ACN151" s="309"/>
      <c r="ACO151" s="309"/>
      <c r="ACP151" s="309"/>
      <c r="ACQ151" s="309"/>
      <c r="ACR151" s="309"/>
      <c r="ACS151" s="309"/>
      <c r="ACT151" s="309"/>
      <c r="ACU151" s="309"/>
      <c r="ACV151" s="309"/>
      <c r="ACW151" s="309"/>
      <c r="ACX151" s="309"/>
      <c r="ACY151" s="309"/>
      <c r="ACZ151" s="309"/>
      <c r="ADA151" s="309"/>
      <c r="ADB151" s="309"/>
      <c r="ADC151" s="309"/>
      <c r="ADD151" s="309"/>
      <c r="ADE151" s="309"/>
      <c r="ADF151" s="309"/>
      <c r="ADG151" s="309"/>
      <c r="ADH151" s="309"/>
      <c r="ADI151" s="309"/>
      <c r="ADJ151" s="309"/>
      <c r="ADK151" s="309"/>
      <c r="ADL151" s="309"/>
      <c r="ADM151" s="309"/>
      <c r="ADN151" s="309"/>
      <c r="ADO151" s="309"/>
      <c r="ADP151" s="309"/>
      <c r="ADQ151" s="309"/>
      <c r="ADR151" s="309"/>
      <c r="ADS151" s="309"/>
      <c r="ADT151" s="309"/>
      <c r="ADU151" s="309"/>
      <c r="ADV151" s="309"/>
      <c r="ADW151" s="309"/>
      <c r="ADX151" s="309"/>
      <c r="ADY151" s="309"/>
      <c r="ADZ151" s="309"/>
      <c r="AEA151" s="309"/>
      <c r="AEB151" s="309"/>
      <c r="AEC151" s="309"/>
      <c r="AED151" s="309"/>
      <c r="AEE151" s="309"/>
      <c r="AEF151" s="309"/>
      <c r="AEG151" s="309"/>
      <c r="AEH151" s="309"/>
      <c r="AEI151" s="309"/>
      <c r="AEJ151" s="309"/>
      <c r="AEK151" s="309"/>
      <c r="AEL151" s="309"/>
      <c r="AEM151" s="309"/>
      <c r="AEN151" s="309"/>
      <c r="AEO151" s="309"/>
      <c r="AEP151" s="309"/>
      <c r="AEQ151" s="309"/>
      <c r="AER151" s="309"/>
      <c r="AES151" s="309"/>
      <c r="AET151" s="309"/>
      <c r="AEU151" s="309"/>
      <c r="AEV151" s="309"/>
      <c r="AEW151" s="309"/>
      <c r="AEX151" s="309"/>
      <c r="AEY151" s="309"/>
      <c r="AEZ151" s="309"/>
      <c r="AFA151" s="309"/>
      <c r="AFB151" s="309"/>
      <c r="AFC151" s="309"/>
      <c r="AFD151" s="309"/>
      <c r="AFE151" s="309"/>
      <c r="AFF151" s="309"/>
      <c r="AFG151" s="309"/>
      <c r="AFH151" s="309"/>
      <c r="AFI151" s="309"/>
      <c r="AFJ151" s="309"/>
      <c r="AFK151" s="309"/>
      <c r="AFL151" s="309"/>
      <c r="AFM151" s="309"/>
      <c r="AFN151" s="309"/>
      <c r="AFO151" s="309"/>
      <c r="AFP151" s="309"/>
      <c r="AFQ151" s="309"/>
      <c r="AFR151" s="309"/>
      <c r="AFS151" s="309"/>
      <c r="AFT151" s="309"/>
      <c r="AFU151" s="309"/>
      <c r="AFV151" s="309"/>
      <c r="AFW151" s="309"/>
      <c r="AFX151" s="309"/>
      <c r="AFY151" s="309"/>
      <c r="AFZ151" s="309"/>
      <c r="AGA151" s="309"/>
      <c r="AGB151" s="309"/>
      <c r="AGC151" s="309"/>
      <c r="AGD151" s="309"/>
      <c r="AGE151" s="309"/>
      <c r="AGF151" s="309"/>
      <c r="AGG151" s="309"/>
      <c r="AGH151" s="309"/>
      <c r="AGI151" s="309"/>
      <c r="AGJ151" s="309"/>
      <c r="AGK151" s="309"/>
      <c r="AGL151" s="309"/>
      <c r="AGM151" s="309"/>
      <c r="AGN151" s="309"/>
      <c r="AGO151" s="309"/>
      <c r="AGP151" s="309"/>
      <c r="AGQ151" s="309"/>
      <c r="AGR151" s="309"/>
      <c r="AGS151" s="309"/>
      <c r="AGT151" s="309"/>
      <c r="AGU151" s="309"/>
      <c r="AGV151" s="309"/>
      <c r="AGW151" s="309"/>
      <c r="AGX151" s="309"/>
      <c r="AGY151" s="309"/>
      <c r="AGZ151" s="309"/>
      <c r="AHA151" s="309"/>
      <c r="AHB151" s="309"/>
      <c r="AHC151" s="309"/>
      <c r="AHD151" s="309"/>
      <c r="AHE151" s="309"/>
      <c r="AHF151" s="309"/>
      <c r="AHG151" s="309"/>
      <c r="AHH151" s="309"/>
      <c r="AHI151" s="309"/>
      <c r="AHJ151" s="309"/>
      <c r="AHK151" s="309"/>
      <c r="AHL151" s="309"/>
      <c r="AHM151" s="309"/>
      <c r="AHN151" s="309"/>
      <c r="AHO151" s="309"/>
      <c r="AHP151" s="309"/>
      <c r="AHQ151" s="309"/>
      <c r="AHR151" s="309"/>
      <c r="AHS151" s="309"/>
      <c r="AHT151" s="309"/>
      <c r="AHU151" s="309"/>
      <c r="AHV151" s="309"/>
      <c r="AHW151" s="309"/>
      <c r="AHX151" s="309"/>
      <c r="AHY151" s="309"/>
      <c r="AHZ151" s="309"/>
      <c r="AIA151" s="309"/>
      <c r="AIB151" s="309"/>
      <c r="AIC151" s="309"/>
      <c r="AID151" s="309"/>
      <c r="AIE151" s="309"/>
      <c r="AIF151" s="309"/>
      <c r="AIG151" s="309"/>
      <c r="AIH151" s="309"/>
      <c r="AII151" s="309"/>
      <c r="AIJ151" s="309"/>
      <c r="AIK151" s="309"/>
      <c r="AIL151" s="309"/>
      <c r="AIM151" s="309"/>
      <c r="AIN151" s="309"/>
      <c r="AIO151" s="309"/>
      <c r="AIP151" s="309"/>
      <c r="AIQ151" s="309"/>
      <c r="AIR151" s="309"/>
      <c r="AIS151" s="309"/>
      <c r="AIT151" s="309"/>
      <c r="AIU151" s="309"/>
      <c r="AIV151" s="309"/>
      <c r="AIW151" s="309"/>
      <c r="AIX151" s="309"/>
      <c r="AIY151" s="309"/>
      <c r="AIZ151" s="309"/>
      <c r="AJA151" s="309"/>
      <c r="AJB151" s="309"/>
      <c r="AJC151" s="309"/>
      <c r="AJD151" s="309"/>
      <c r="AJE151" s="309"/>
      <c r="AJF151" s="309"/>
      <c r="AJG151" s="309"/>
      <c r="AJH151" s="309"/>
      <c r="AJI151" s="309"/>
      <c r="AJJ151" s="309"/>
      <c r="AJK151" s="309"/>
      <c r="AJL151" s="309"/>
      <c r="AJM151" s="309"/>
      <c r="AJN151" s="309"/>
      <c r="AJO151" s="309"/>
      <c r="AJP151" s="309"/>
      <c r="AJQ151" s="309"/>
      <c r="AJR151" s="309"/>
      <c r="AJS151" s="309"/>
      <c r="AJT151" s="309"/>
      <c r="AJU151" s="309"/>
      <c r="AJV151" s="309"/>
      <c r="AJW151" s="309"/>
      <c r="AJX151" s="309"/>
      <c r="AJY151" s="309"/>
      <c r="AJZ151" s="309"/>
      <c r="AKA151" s="309"/>
      <c r="AKB151" s="309"/>
      <c r="AKC151" s="309"/>
      <c r="AKD151" s="309"/>
      <c r="AKE151" s="309"/>
      <c r="AKF151" s="309"/>
      <c r="AKG151" s="309"/>
      <c r="AKH151" s="309"/>
      <c r="AKI151" s="309"/>
      <c r="AKJ151" s="309"/>
      <c r="AKK151" s="309"/>
      <c r="AKL151" s="309"/>
      <c r="AKM151" s="309"/>
      <c r="AKN151" s="309"/>
      <c r="AKO151" s="309"/>
      <c r="AKP151" s="309"/>
      <c r="AKQ151" s="309"/>
      <c r="AKR151" s="309"/>
      <c r="AKS151" s="309"/>
      <c r="AKT151" s="309"/>
      <c r="AKU151" s="309"/>
      <c r="AKV151" s="309"/>
      <c r="AKW151" s="309"/>
      <c r="AKX151" s="309"/>
      <c r="AKY151" s="309"/>
      <c r="AKZ151" s="309"/>
      <c r="ALA151" s="309"/>
      <c r="ALB151" s="309"/>
      <c r="ALC151" s="309"/>
      <c r="ALD151" s="309"/>
      <c r="ALE151" s="309"/>
      <c r="ALF151" s="309"/>
      <c r="ALG151" s="309"/>
      <c r="ALH151" s="309"/>
      <c r="ALI151" s="309"/>
      <c r="ALJ151" s="309"/>
      <c r="ALK151" s="309"/>
      <c r="ALL151" s="309"/>
      <c r="ALM151" s="309"/>
      <c r="ALN151" s="309"/>
      <c r="ALO151" s="309"/>
      <c r="ALP151" s="309"/>
      <c r="ALQ151" s="309"/>
      <c r="ALR151" s="309"/>
      <c r="ALS151" s="309"/>
      <c r="ALT151" s="309"/>
      <c r="ALU151" s="309"/>
      <c r="ALV151" s="309"/>
      <c r="ALW151" s="309"/>
      <c r="ALX151" s="309"/>
      <c r="ALY151" s="309"/>
      <c r="ALZ151" s="309"/>
      <c r="AMA151" s="309"/>
      <c r="AMB151" s="309"/>
      <c r="AMC151" s="309"/>
      <c r="AMD151" s="309"/>
      <c r="AME151" s="309"/>
      <c r="AMF151" s="309"/>
      <c r="AMG151" s="309"/>
      <c r="AMH151" s="309"/>
      <c r="AMI151" s="309"/>
      <c r="AMJ151" s="309"/>
      <c r="AMK151" s="309"/>
      <c r="AML151" s="309"/>
      <c r="AMM151" s="309"/>
      <c r="AMN151" s="309"/>
      <c r="AMO151" s="309"/>
      <c r="AMP151" s="309"/>
      <c r="AMQ151" s="309"/>
      <c r="AMR151" s="309"/>
      <c r="AMS151" s="309"/>
      <c r="AMT151" s="309"/>
      <c r="AMU151" s="309"/>
      <c r="AMV151" s="309"/>
      <c r="AMW151" s="309"/>
      <c r="AMX151" s="309"/>
      <c r="AMY151" s="309"/>
      <c r="AMZ151" s="309"/>
      <c r="ANA151" s="309"/>
      <c r="ANB151" s="309"/>
      <c r="ANC151" s="309"/>
      <c r="AND151" s="309"/>
      <c r="ANE151" s="309"/>
      <c r="ANF151" s="309"/>
      <c r="ANG151" s="309"/>
      <c r="ANH151" s="309"/>
      <c r="ANI151" s="309"/>
      <c r="ANJ151" s="309"/>
      <c r="ANK151" s="309"/>
      <c r="ANL151" s="309"/>
      <c r="ANM151" s="309"/>
      <c r="ANN151" s="309"/>
      <c r="ANO151" s="309"/>
      <c r="ANP151" s="309"/>
      <c r="ANQ151" s="309"/>
      <c r="ANR151" s="309"/>
      <c r="ANS151" s="309"/>
      <c r="ANT151" s="309"/>
      <c r="ANU151" s="309"/>
      <c r="ANV151" s="309"/>
      <c r="ANW151" s="309"/>
      <c r="ANX151" s="309"/>
      <c r="ANY151" s="309"/>
      <c r="ANZ151" s="309"/>
      <c r="AOA151" s="309"/>
      <c r="AOB151" s="309"/>
      <c r="AOC151" s="309"/>
      <c r="AOD151" s="309"/>
      <c r="AOE151" s="309"/>
      <c r="AOF151" s="309"/>
      <c r="AOG151" s="309"/>
      <c r="AOH151" s="309"/>
      <c r="AOI151" s="309"/>
      <c r="AOJ151" s="309"/>
      <c r="AOK151" s="309"/>
      <c r="AOL151" s="309"/>
      <c r="AOM151" s="309"/>
      <c r="AON151" s="309"/>
      <c r="AOO151" s="309"/>
      <c r="AOP151" s="309"/>
      <c r="AOQ151" s="309"/>
      <c r="AOR151" s="309"/>
      <c r="AOS151" s="309"/>
      <c r="AOT151" s="309"/>
      <c r="AOU151" s="309"/>
      <c r="AOV151" s="309"/>
      <c r="AOW151" s="309"/>
      <c r="AOX151" s="309"/>
      <c r="AOY151" s="309"/>
      <c r="AOZ151" s="309"/>
      <c r="APA151" s="309"/>
      <c r="APB151" s="309"/>
      <c r="APC151" s="309"/>
      <c r="APD151" s="309"/>
      <c r="APE151" s="309"/>
      <c r="APF151" s="309"/>
      <c r="APG151" s="309"/>
      <c r="APH151" s="309"/>
      <c r="API151" s="309"/>
      <c r="APJ151" s="309"/>
      <c r="APK151" s="309"/>
      <c r="APL151" s="309"/>
      <c r="APM151" s="309"/>
      <c r="APN151" s="309"/>
      <c r="APO151" s="309"/>
      <c r="APP151" s="309"/>
      <c r="APQ151" s="309"/>
      <c r="APR151" s="309"/>
      <c r="APS151" s="309"/>
      <c r="APT151" s="309"/>
      <c r="APU151" s="309"/>
      <c r="APV151" s="309"/>
      <c r="APW151" s="309"/>
      <c r="APX151" s="309"/>
      <c r="APY151" s="309"/>
      <c r="APZ151" s="309"/>
      <c r="AQA151" s="309"/>
      <c r="AQB151" s="309"/>
      <c r="AQC151" s="309"/>
      <c r="AQD151" s="309"/>
      <c r="AQE151" s="309"/>
      <c r="AQF151" s="309"/>
      <c r="AQG151" s="309"/>
      <c r="AQH151" s="309"/>
      <c r="AQI151" s="309"/>
      <c r="AQJ151" s="309"/>
      <c r="AQK151" s="309"/>
      <c r="AQL151" s="309"/>
      <c r="AQM151" s="309"/>
      <c r="AQN151" s="309"/>
      <c r="AQO151" s="309"/>
      <c r="AQP151" s="309"/>
      <c r="AQQ151" s="309"/>
      <c r="AQR151" s="309"/>
      <c r="AQS151" s="309"/>
      <c r="AQT151" s="309"/>
      <c r="AQU151" s="309"/>
      <c r="AQV151" s="309"/>
      <c r="AQW151" s="309"/>
      <c r="AQX151" s="309"/>
      <c r="AQY151" s="309"/>
      <c r="AQZ151" s="309"/>
      <c r="ARA151" s="309"/>
      <c r="ARB151" s="309"/>
      <c r="ARC151" s="309"/>
      <c r="ARD151" s="309"/>
      <c r="ARE151" s="309"/>
      <c r="ARF151" s="309"/>
      <c r="ARG151" s="309"/>
      <c r="ARH151" s="309"/>
      <c r="ARI151" s="309"/>
      <c r="ARJ151" s="309"/>
      <c r="ARK151" s="309"/>
      <c r="ARL151" s="309"/>
      <c r="ARM151" s="309"/>
      <c r="ARN151" s="309"/>
      <c r="ARO151" s="309"/>
      <c r="ARP151" s="309"/>
      <c r="ARQ151" s="309"/>
      <c r="ARR151" s="309"/>
      <c r="ARS151" s="309"/>
      <c r="ART151" s="309"/>
      <c r="ARU151" s="309"/>
      <c r="ARV151" s="309"/>
      <c r="ARW151" s="309"/>
      <c r="ARX151" s="309"/>
      <c r="ARY151" s="309"/>
      <c r="ARZ151" s="309"/>
      <c r="ASA151" s="309"/>
      <c r="ASB151" s="309"/>
      <c r="ASC151" s="309"/>
      <c r="ASD151" s="309"/>
      <c r="ASE151" s="309"/>
      <c r="ASF151" s="309"/>
      <c r="ASG151" s="309"/>
      <c r="ASH151" s="309"/>
      <c r="ASI151" s="309"/>
      <c r="ASJ151" s="309"/>
      <c r="ASK151" s="309"/>
      <c r="ASL151" s="309"/>
      <c r="ASM151" s="309"/>
      <c r="ASN151" s="309"/>
      <c r="ASO151" s="309"/>
      <c r="ASP151" s="309"/>
      <c r="ASQ151" s="309"/>
      <c r="ASR151" s="309"/>
      <c r="ASS151" s="309"/>
      <c r="AST151" s="309"/>
      <c r="ASU151" s="309"/>
      <c r="ASV151" s="309"/>
      <c r="ASW151" s="309"/>
      <c r="ASX151" s="309"/>
      <c r="ASY151" s="309"/>
      <c r="ASZ151" s="309"/>
      <c r="ATA151" s="309"/>
      <c r="ATB151" s="309"/>
      <c r="ATC151" s="309"/>
      <c r="ATD151" s="309"/>
      <c r="ATE151" s="309"/>
      <c r="ATF151" s="309"/>
      <c r="ATG151" s="309"/>
      <c r="ATH151" s="309"/>
      <c r="ATI151" s="309"/>
      <c r="ATJ151" s="309"/>
      <c r="ATK151" s="309"/>
      <c r="ATL151" s="309"/>
      <c r="ATM151" s="309"/>
      <c r="ATN151" s="309"/>
      <c r="ATO151" s="309"/>
      <c r="ATP151" s="309"/>
      <c r="ATQ151" s="309"/>
      <c r="ATR151" s="309"/>
      <c r="ATS151" s="309"/>
      <c r="ATT151" s="309"/>
      <c r="ATU151" s="309"/>
      <c r="ATV151" s="309"/>
      <c r="ATW151" s="309"/>
      <c r="ATX151" s="309"/>
      <c r="ATY151" s="309"/>
      <c r="ATZ151" s="309"/>
      <c r="AUA151" s="309"/>
      <c r="AUB151" s="309"/>
      <c r="AUC151" s="309"/>
      <c r="AUD151" s="309"/>
      <c r="AUE151" s="309"/>
      <c r="AUF151" s="309"/>
      <c r="AUG151" s="309"/>
      <c r="AUH151" s="309"/>
      <c r="AUI151" s="309"/>
      <c r="AUJ151" s="309"/>
      <c r="AUK151" s="309"/>
      <c r="AUL151" s="309"/>
      <c r="AUM151" s="309"/>
      <c r="AUN151" s="309"/>
      <c r="AUO151" s="309"/>
      <c r="AUP151" s="309"/>
      <c r="AUQ151" s="309"/>
      <c r="AUR151" s="309"/>
      <c r="AUS151" s="309"/>
      <c r="AUT151" s="309"/>
      <c r="AUU151" s="309"/>
      <c r="AUV151" s="309"/>
      <c r="AUW151" s="309"/>
      <c r="AUX151" s="309"/>
      <c r="AUY151" s="309"/>
      <c r="AUZ151" s="309"/>
      <c r="AVA151" s="309"/>
      <c r="AVB151" s="309"/>
      <c r="AVC151" s="309"/>
      <c r="AVD151" s="309"/>
      <c r="AVE151" s="309"/>
      <c r="AVF151" s="309"/>
      <c r="AVG151" s="309"/>
      <c r="AVH151" s="309"/>
      <c r="AVI151" s="309"/>
      <c r="AVJ151" s="309"/>
      <c r="AVK151" s="309"/>
      <c r="AVL151" s="309"/>
      <c r="AVM151" s="309"/>
      <c r="AVN151" s="309"/>
      <c r="AVO151" s="309"/>
      <c r="AVP151" s="309"/>
      <c r="AVQ151" s="309"/>
      <c r="AVR151" s="309"/>
      <c r="AVS151" s="309"/>
      <c r="AVT151" s="309"/>
      <c r="AVU151" s="309"/>
      <c r="AVV151" s="309"/>
      <c r="AVW151" s="309"/>
      <c r="AVX151" s="309"/>
      <c r="AVY151" s="309"/>
      <c r="AVZ151" s="309"/>
      <c r="AWA151" s="309"/>
      <c r="AWB151" s="309"/>
      <c r="AWC151" s="309"/>
      <c r="AWD151" s="309"/>
      <c r="AWE151" s="309"/>
      <c r="AWF151" s="309"/>
      <c r="AWG151" s="309"/>
      <c r="AWH151" s="309"/>
      <c r="AWI151" s="309"/>
      <c r="AWJ151" s="309"/>
      <c r="AWK151" s="309"/>
      <c r="AWL151" s="309"/>
      <c r="AWM151" s="309"/>
      <c r="AWN151" s="309"/>
      <c r="AWO151" s="309"/>
      <c r="AWP151" s="309"/>
      <c r="AWQ151" s="309"/>
      <c r="AWR151" s="309"/>
      <c r="AWS151" s="309"/>
      <c r="AWT151" s="309"/>
      <c r="AWU151" s="309"/>
      <c r="AWV151" s="309"/>
      <c r="AWW151" s="309"/>
      <c r="AWX151" s="309"/>
      <c r="AWY151" s="309"/>
      <c r="AWZ151" s="309"/>
      <c r="AXA151" s="309"/>
      <c r="AXB151" s="309"/>
      <c r="AXC151" s="309"/>
      <c r="AXD151" s="309"/>
      <c r="AXE151" s="309"/>
      <c r="AXF151" s="309"/>
      <c r="AXG151" s="309"/>
      <c r="AXH151" s="309"/>
      <c r="AXI151" s="309"/>
      <c r="AXJ151" s="309"/>
      <c r="AXK151" s="309"/>
      <c r="AXL151" s="309"/>
      <c r="AXM151" s="309"/>
      <c r="AXN151" s="309"/>
      <c r="AXO151" s="309"/>
      <c r="AXP151" s="309"/>
      <c r="AXQ151" s="309"/>
      <c r="AXR151" s="309"/>
      <c r="AXS151" s="309"/>
      <c r="AXT151" s="309"/>
      <c r="AXU151" s="309"/>
      <c r="AXV151" s="309"/>
      <c r="AXW151" s="309"/>
      <c r="AXX151" s="309"/>
      <c r="AXY151" s="309"/>
      <c r="AXZ151" s="309"/>
      <c r="AYA151" s="309"/>
      <c r="AYB151" s="309"/>
      <c r="AYC151" s="309"/>
      <c r="AYD151" s="309"/>
      <c r="AYE151" s="309"/>
      <c r="AYF151" s="309"/>
      <c r="AYG151" s="309"/>
      <c r="AYH151" s="309"/>
      <c r="AYI151" s="309"/>
      <c r="AYJ151" s="309"/>
      <c r="AYK151" s="309"/>
      <c r="AYL151" s="309"/>
      <c r="AYM151" s="309"/>
      <c r="AYN151" s="309"/>
      <c r="AYO151" s="309"/>
      <c r="AYP151" s="309"/>
      <c r="AYQ151" s="309"/>
      <c r="AYR151" s="309"/>
      <c r="AYS151" s="309"/>
      <c r="AYT151" s="309"/>
      <c r="AYU151" s="309"/>
      <c r="AYV151" s="309"/>
      <c r="AYW151" s="309"/>
      <c r="AYX151" s="309"/>
      <c r="AYY151" s="309"/>
      <c r="AYZ151" s="309"/>
      <c r="AZA151" s="309"/>
      <c r="AZB151" s="309"/>
      <c r="AZC151" s="309"/>
      <c r="AZD151" s="309"/>
      <c r="AZE151" s="309"/>
      <c r="AZF151" s="309"/>
      <c r="AZG151" s="309"/>
      <c r="AZH151" s="309"/>
      <c r="AZI151" s="309"/>
      <c r="AZJ151" s="309"/>
      <c r="AZK151" s="309"/>
      <c r="AZL151" s="309"/>
      <c r="AZM151" s="309"/>
      <c r="AZN151" s="309"/>
      <c r="AZO151" s="309"/>
      <c r="AZP151" s="309"/>
      <c r="AZQ151" s="309"/>
      <c r="AZR151" s="309"/>
      <c r="AZS151" s="309"/>
      <c r="AZT151" s="309"/>
      <c r="AZU151" s="309"/>
      <c r="AZV151" s="309"/>
      <c r="AZW151" s="309"/>
      <c r="AZX151" s="309"/>
      <c r="AZY151" s="309"/>
      <c r="AZZ151" s="309"/>
      <c r="BAA151" s="309"/>
      <c r="BAB151" s="309"/>
      <c r="BAC151" s="309"/>
      <c r="BAD151" s="309"/>
      <c r="BAE151" s="309"/>
      <c r="BAF151" s="309"/>
      <c r="BAG151" s="309"/>
      <c r="BAH151" s="309"/>
      <c r="BAI151" s="309"/>
      <c r="BAJ151" s="309"/>
      <c r="BAK151" s="309"/>
      <c r="BAL151" s="309"/>
      <c r="BAM151" s="309"/>
      <c r="BAN151" s="309"/>
      <c r="BAO151" s="309"/>
      <c r="BAP151" s="309"/>
      <c r="BAQ151" s="309"/>
      <c r="BAR151" s="309"/>
      <c r="BAS151" s="309"/>
      <c r="BAT151" s="309"/>
      <c r="BAU151" s="309"/>
      <c r="BAV151" s="309"/>
      <c r="BAW151" s="309"/>
      <c r="BAX151" s="309"/>
      <c r="BAY151" s="309"/>
      <c r="BAZ151" s="309"/>
      <c r="BBA151" s="309"/>
      <c r="BBB151" s="309"/>
      <c r="BBC151" s="309"/>
      <c r="BBD151" s="309"/>
      <c r="BBE151" s="309"/>
      <c r="BBF151" s="309"/>
      <c r="BBG151" s="309"/>
      <c r="BBH151" s="309"/>
      <c r="BBI151" s="309"/>
      <c r="BBJ151" s="309"/>
      <c r="BBK151" s="309"/>
      <c r="BBL151" s="309"/>
      <c r="BBM151" s="309"/>
      <c r="BBN151" s="309"/>
      <c r="BBO151" s="309"/>
      <c r="BBP151" s="309"/>
      <c r="BBQ151" s="309"/>
      <c r="BBR151" s="309"/>
      <c r="BBS151" s="309"/>
      <c r="BBT151" s="309"/>
      <c r="BBU151" s="309"/>
      <c r="BBV151" s="309"/>
      <c r="BBW151" s="309"/>
      <c r="BBX151" s="309"/>
      <c r="BBY151" s="309"/>
      <c r="BBZ151" s="309"/>
      <c r="BCA151" s="309"/>
      <c r="BCB151" s="309"/>
      <c r="BCC151" s="309"/>
      <c r="BCD151" s="309"/>
      <c r="BCE151" s="309"/>
      <c r="BCF151" s="309"/>
      <c r="BCG151" s="309"/>
      <c r="BCH151" s="309"/>
      <c r="BCI151" s="309"/>
      <c r="BCJ151" s="309"/>
      <c r="BCK151" s="309"/>
      <c r="BCL151" s="309"/>
      <c r="BCM151" s="309"/>
      <c r="BCN151" s="309"/>
      <c r="BCO151" s="309"/>
      <c r="BCP151" s="309"/>
      <c r="BCQ151" s="309"/>
      <c r="BCR151" s="309"/>
      <c r="BCS151" s="309"/>
      <c r="BCT151" s="309"/>
      <c r="BCU151" s="309"/>
      <c r="BCV151" s="309"/>
      <c r="BCW151" s="309"/>
      <c r="BCX151" s="309"/>
      <c r="BCY151" s="309"/>
      <c r="BCZ151" s="309"/>
      <c r="BDA151" s="309"/>
      <c r="BDB151" s="309"/>
      <c r="BDC151" s="309"/>
      <c r="BDD151" s="309"/>
      <c r="BDE151" s="309"/>
      <c r="BDF151" s="309"/>
      <c r="BDG151" s="309"/>
      <c r="BDH151" s="309"/>
      <c r="BDI151" s="309"/>
      <c r="BDJ151" s="309"/>
      <c r="BDK151" s="309"/>
      <c r="BDL151" s="309"/>
      <c r="BDM151" s="309"/>
      <c r="BDN151" s="309"/>
      <c r="BDO151" s="309"/>
      <c r="BDP151" s="309"/>
      <c r="BDQ151" s="309"/>
      <c r="BDR151" s="309"/>
      <c r="BDS151" s="309"/>
      <c r="BDT151" s="309"/>
      <c r="BDU151" s="309"/>
      <c r="BDV151" s="309"/>
      <c r="BDW151" s="309"/>
      <c r="BDX151" s="309"/>
      <c r="BDY151" s="309"/>
      <c r="BDZ151" s="309"/>
      <c r="BEA151" s="309"/>
      <c r="BEB151" s="309"/>
      <c r="BEC151" s="309"/>
      <c r="BED151" s="309"/>
      <c r="BEE151" s="309"/>
      <c r="BEF151" s="309"/>
      <c r="BEG151" s="309"/>
      <c r="BEH151" s="309"/>
      <c r="BEI151" s="309"/>
      <c r="BEJ151" s="309"/>
      <c r="BEK151" s="309"/>
      <c r="BEL151" s="309"/>
      <c r="BEM151" s="309"/>
      <c r="BEN151" s="309"/>
      <c r="BEO151" s="309"/>
      <c r="BEP151" s="309"/>
      <c r="BEQ151" s="309"/>
      <c r="BER151" s="309"/>
      <c r="BES151" s="309"/>
      <c r="BET151" s="309"/>
      <c r="BEU151" s="309"/>
      <c r="BEV151" s="309"/>
      <c r="BEW151" s="309"/>
      <c r="BEX151" s="309"/>
      <c r="BEY151" s="309"/>
      <c r="BEZ151" s="309"/>
      <c r="BFA151" s="309"/>
      <c r="BFB151" s="309"/>
      <c r="BFC151" s="309"/>
      <c r="BFD151" s="309"/>
      <c r="BFE151" s="309"/>
      <c r="BFF151" s="309"/>
      <c r="BFG151" s="309"/>
      <c r="BFH151" s="309"/>
      <c r="BFI151" s="309"/>
      <c r="BFJ151" s="309"/>
      <c r="BFK151" s="309"/>
      <c r="BFL151" s="309"/>
      <c r="BFM151" s="309"/>
      <c r="BFN151" s="309"/>
      <c r="BFO151" s="309"/>
      <c r="BFP151" s="309"/>
      <c r="BFQ151" s="309"/>
      <c r="BFR151" s="309"/>
      <c r="BFS151" s="309"/>
      <c r="BFT151" s="309"/>
      <c r="BFU151" s="309"/>
      <c r="BFV151" s="309"/>
      <c r="BFW151" s="309"/>
      <c r="BFX151" s="309"/>
      <c r="BFY151" s="309"/>
      <c r="BFZ151" s="309"/>
      <c r="BGA151" s="309"/>
      <c r="BGB151" s="309"/>
      <c r="BGC151" s="309"/>
      <c r="BGD151" s="309"/>
      <c r="BGE151" s="309"/>
      <c r="BGF151" s="309"/>
      <c r="BGG151" s="309"/>
      <c r="BGH151" s="309"/>
      <c r="BGI151" s="309"/>
      <c r="BGJ151" s="309"/>
      <c r="BGK151" s="309"/>
      <c r="BGL151" s="309"/>
      <c r="BGM151" s="309"/>
      <c r="BGN151" s="309"/>
      <c r="BGO151" s="309"/>
      <c r="BGP151" s="309"/>
      <c r="BGQ151" s="309"/>
      <c r="BGR151" s="309"/>
      <c r="BGS151" s="309"/>
      <c r="BGT151" s="309"/>
      <c r="BGU151" s="309"/>
      <c r="BGV151" s="309"/>
      <c r="BGW151" s="309"/>
      <c r="BGX151" s="309"/>
      <c r="BGY151" s="309"/>
      <c r="BGZ151" s="309"/>
      <c r="BHA151" s="309"/>
      <c r="BHB151" s="309"/>
      <c r="BHC151" s="309"/>
      <c r="BHD151" s="309"/>
      <c r="BHE151" s="309"/>
      <c r="BHF151" s="309"/>
      <c r="BHG151" s="309"/>
      <c r="BHH151" s="309"/>
      <c r="BHI151" s="309"/>
      <c r="BHJ151" s="309"/>
      <c r="BHK151" s="309"/>
      <c r="BHL151" s="309"/>
      <c r="BHM151" s="309"/>
      <c r="BHN151" s="309"/>
      <c r="BHO151" s="309"/>
      <c r="BHP151" s="309"/>
      <c r="BHQ151" s="309"/>
      <c r="BHR151" s="309"/>
      <c r="BHS151" s="309"/>
      <c r="BHT151" s="309"/>
      <c r="BHU151" s="309"/>
      <c r="BHV151" s="309"/>
      <c r="BHW151" s="309"/>
      <c r="BHX151" s="309"/>
      <c r="BHY151" s="309"/>
      <c r="BHZ151" s="309"/>
      <c r="BIA151" s="309"/>
      <c r="BIB151" s="309"/>
      <c r="BIC151" s="309"/>
      <c r="BID151" s="309"/>
      <c r="BIE151" s="309"/>
      <c r="BIF151" s="309"/>
      <c r="BIG151" s="309"/>
      <c r="BIH151" s="309"/>
      <c r="BII151" s="309"/>
      <c r="BIJ151" s="309"/>
      <c r="BIK151" s="309"/>
      <c r="BIL151" s="309"/>
      <c r="BIM151" s="309"/>
      <c r="BIN151" s="309"/>
      <c r="BIO151" s="309"/>
      <c r="BIP151" s="309"/>
      <c r="BIQ151" s="309"/>
      <c r="BIR151" s="309"/>
      <c r="BIS151" s="309"/>
      <c r="BIT151" s="309"/>
      <c r="BIU151" s="309"/>
      <c r="BIV151" s="309"/>
      <c r="BIW151" s="309"/>
      <c r="BIX151" s="309"/>
      <c r="BIY151" s="309"/>
      <c r="BIZ151" s="309"/>
      <c r="BJA151" s="309"/>
      <c r="BJB151" s="309"/>
      <c r="BJC151" s="309"/>
      <c r="BJD151" s="309"/>
      <c r="BJE151" s="309"/>
      <c r="BJF151" s="309"/>
      <c r="BJG151" s="309"/>
      <c r="BJH151" s="309"/>
      <c r="BJI151" s="309"/>
      <c r="BJJ151" s="309"/>
      <c r="BJK151" s="309"/>
      <c r="BJL151" s="309"/>
      <c r="BJM151" s="309"/>
      <c r="BJN151" s="309"/>
      <c r="BJO151" s="309"/>
      <c r="BJP151" s="309"/>
      <c r="BJQ151" s="309"/>
      <c r="BJR151" s="309"/>
      <c r="BJS151" s="309"/>
      <c r="BJT151" s="309"/>
      <c r="BJU151" s="309"/>
      <c r="BJV151" s="309"/>
      <c r="BJW151" s="309"/>
      <c r="BJX151" s="309"/>
      <c r="BJY151" s="309"/>
      <c r="BJZ151" s="309"/>
      <c r="BKA151" s="309"/>
      <c r="BKB151" s="309"/>
      <c r="BKC151" s="309"/>
      <c r="BKD151" s="309"/>
      <c r="BKE151" s="309"/>
      <c r="BKF151" s="309"/>
      <c r="BKG151" s="309"/>
      <c r="BKH151" s="309"/>
      <c r="BKI151" s="309"/>
      <c r="BKJ151" s="309"/>
      <c r="BKK151" s="309"/>
      <c r="BKL151" s="309"/>
      <c r="BKM151" s="309"/>
      <c r="BKN151" s="309"/>
      <c r="BKO151" s="309"/>
      <c r="BKP151" s="309"/>
      <c r="BKQ151" s="309"/>
      <c r="BKR151" s="309"/>
      <c r="BKS151" s="309"/>
      <c r="BKT151" s="309"/>
      <c r="BKU151" s="309"/>
      <c r="BKV151" s="309"/>
      <c r="BKW151" s="309"/>
      <c r="BKX151" s="309"/>
      <c r="BKY151" s="309"/>
      <c r="BKZ151" s="309"/>
      <c r="BLA151" s="309"/>
      <c r="BLB151" s="309"/>
      <c r="BLC151" s="309"/>
      <c r="BLD151" s="309"/>
      <c r="BLE151" s="309"/>
      <c r="BLF151" s="309"/>
      <c r="BLG151" s="309"/>
      <c r="BLH151" s="309"/>
      <c r="BLI151" s="309"/>
      <c r="BLJ151" s="309"/>
      <c r="BLK151" s="309"/>
      <c r="BLL151" s="309"/>
      <c r="BLM151" s="309"/>
      <c r="BLN151" s="309"/>
      <c r="BLO151" s="309"/>
      <c r="BLP151" s="309"/>
      <c r="BLQ151" s="309"/>
      <c r="BLR151" s="309"/>
      <c r="BLS151" s="309"/>
      <c r="BLT151" s="309"/>
      <c r="BLU151" s="309"/>
      <c r="BLV151" s="309"/>
      <c r="BLW151" s="309"/>
      <c r="BLX151" s="309"/>
      <c r="BLY151" s="309"/>
      <c r="BLZ151" s="309"/>
      <c r="BMA151" s="309"/>
      <c r="BMB151" s="309"/>
      <c r="BMC151" s="309"/>
      <c r="BMD151" s="309"/>
      <c r="BME151" s="309"/>
      <c r="BMF151" s="309"/>
      <c r="BMG151" s="309"/>
      <c r="BMH151" s="309"/>
      <c r="BMI151" s="309"/>
      <c r="BMJ151" s="309"/>
      <c r="BMK151" s="309"/>
      <c r="BML151" s="309"/>
      <c r="BMM151" s="309"/>
      <c r="BMN151" s="309"/>
      <c r="BMO151" s="309"/>
      <c r="BMP151" s="309"/>
      <c r="BMQ151" s="309"/>
      <c r="BMR151" s="309"/>
      <c r="BMS151" s="309"/>
      <c r="BMT151" s="309"/>
      <c r="BMU151" s="309"/>
      <c r="BMV151" s="309"/>
      <c r="BMW151" s="309"/>
      <c r="BMX151" s="309"/>
      <c r="BMY151" s="309"/>
      <c r="BMZ151" s="309"/>
      <c r="BNA151" s="309"/>
      <c r="BNB151" s="309"/>
      <c r="BNC151" s="309"/>
      <c r="BND151" s="309"/>
      <c r="BNE151" s="309"/>
      <c r="BNF151" s="309"/>
      <c r="BNG151" s="309"/>
      <c r="BNH151" s="309"/>
      <c r="BNI151" s="309"/>
      <c r="BNJ151" s="309"/>
      <c r="BNK151" s="309"/>
      <c r="BNL151" s="309"/>
      <c r="BNM151" s="309"/>
      <c r="BNN151" s="309"/>
      <c r="BNO151" s="309"/>
      <c r="BNP151" s="309"/>
      <c r="BNQ151" s="309"/>
      <c r="BNR151" s="309"/>
      <c r="BNS151" s="309"/>
      <c r="BNT151" s="309"/>
      <c r="BNU151" s="309"/>
      <c r="BNV151" s="309"/>
      <c r="BNW151" s="309"/>
      <c r="BNX151" s="309"/>
      <c r="BNY151" s="309"/>
      <c r="BNZ151" s="309"/>
      <c r="BOA151" s="309"/>
      <c r="BOB151" s="309"/>
      <c r="BOC151" s="309"/>
      <c r="BOD151" s="309"/>
      <c r="BOE151" s="309"/>
      <c r="BOF151" s="309"/>
      <c r="BOG151" s="309"/>
      <c r="BOH151" s="309"/>
      <c r="BOI151" s="309"/>
      <c r="BOJ151" s="309"/>
      <c r="BOK151" s="309"/>
      <c r="BOL151" s="309"/>
      <c r="BOM151" s="309"/>
      <c r="BON151" s="309"/>
      <c r="BOO151" s="309"/>
      <c r="BOP151" s="309"/>
      <c r="BOQ151" s="309"/>
      <c r="BOR151" s="309"/>
      <c r="BOS151" s="309"/>
      <c r="BOT151" s="309"/>
      <c r="BOU151" s="309"/>
      <c r="BOV151" s="309"/>
      <c r="BOW151" s="309"/>
      <c r="BOX151" s="309"/>
      <c r="BOY151" s="309"/>
      <c r="BOZ151" s="309"/>
      <c r="BPA151" s="309"/>
      <c r="BPB151" s="309"/>
      <c r="BPC151" s="309"/>
      <c r="BPD151" s="309"/>
      <c r="BPE151" s="309"/>
      <c r="BPF151" s="309"/>
      <c r="BPG151" s="309"/>
      <c r="BPH151" s="309"/>
      <c r="BPI151" s="309"/>
      <c r="BPJ151" s="309"/>
      <c r="BPK151" s="309"/>
      <c r="BPL151" s="309"/>
      <c r="BPM151" s="309"/>
      <c r="BPN151" s="309"/>
      <c r="BPO151" s="309"/>
      <c r="BPP151" s="309"/>
      <c r="BPQ151" s="309"/>
      <c r="BPR151" s="309"/>
      <c r="BPS151" s="309"/>
      <c r="BPT151" s="309"/>
      <c r="BPU151" s="309"/>
      <c r="BPV151" s="309"/>
      <c r="BPW151" s="309"/>
      <c r="BPX151" s="309"/>
      <c r="BPY151" s="309"/>
      <c r="BPZ151" s="309"/>
      <c r="BQA151" s="309"/>
      <c r="BQB151" s="309"/>
      <c r="BQC151" s="309"/>
      <c r="BQD151" s="309"/>
      <c r="BQE151" s="309"/>
      <c r="BQF151" s="309"/>
      <c r="BQG151" s="309"/>
      <c r="BQH151" s="309"/>
      <c r="BQI151" s="309"/>
      <c r="BQJ151" s="309"/>
      <c r="BQK151" s="309"/>
      <c r="BQL151" s="309"/>
      <c r="BQM151" s="309"/>
      <c r="BQN151" s="309"/>
      <c r="BQO151" s="309"/>
      <c r="BQP151" s="309"/>
      <c r="BQQ151" s="309"/>
      <c r="BQR151" s="309"/>
      <c r="BQS151" s="309"/>
      <c r="BQT151" s="309"/>
      <c r="BQU151" s="309"/>
      <c r="BQV151" s="309"/>
      <c r="BQW151" s="309"/>
      <c r="BQX151" s="309"/>
      <c r="BQY151" s="309"/>
      <c r="BQZ151" s="309"/>
      <c r="BRA151" s="309"/>
      <c r="BRB151" s="309"/>
      <c r="BRC151" s="309"/>
      <c r="BRD151" s="309"/>
      <c r="BRE151" s="309"/>
      <c r="BRF151" s="309"/>
      <c r="BRG151" s="309"/>
      <c r="BRH151" s="309"/>
      <c r="BRI151" s="309"/>
      <c r="BRJ151" s="309"/>
      <c r="BRK151" s="309"/>
      <c r="BRL151" s="309"/>
      <c r="BRM151" s="309"/>
      <c r="BRN151" s="309"/>
      <c r="BRO151" s="309"/>
      <c r="BRP151" s="309"/>
      <c r="BRQ151" s="309"/>
      <c r="BRR151" s="309"/>
      <c r="BRS151" s="309"/>
      <c r="BRT151" s="309"/>
      <c r="BRU151" s="309"/>
      <c r="BRV151" s="309"/>
      <c r="BRW151" s="309"/>
      <c r="BRX151" s="309"/>
      <c r="BRY151" s="309"/>
      <c r="BRZ151" s="309"/>
      <c r="BSA151" s="309"/>
      <c r="BSB151" s="309"/>
      <c r="BSC151" s="309"/>
      <c r="BSD151" s="309"/>
      <c r="BSE151" s="309"/>
      <c r="BSF151" s="309"/>
      <c r="BSG151" s="309"/>
      <c r="BSH151" s="309"/>
      <c r="BSI151" s="309"/>
      <c r="BSJ151" s="309"/>
      <c r="BSK151" s="309"/>
      <c r="BSL151" s="309"/>
      <c r="BSM151" s="309"/>
      <c r="BSN151" s="309"/>
      <c r="BSO151" s="309"/>
      <c r="BSP151" s="309"/>
      <c r="BSQ151" s="309"/>
      <c r="BSR151" s="309"/>
      <c r="BSS151" s="309"/>
      <c r="BST151" s="309"/>
      <c r="BSU151" s="309"/>
      <c r="BSV151" s="309"/>
      <c r="BSW151" s="309"/>
      <c r="BSX151" s="309"/>
      <c r="BSY151" s="309"/>
      <c r="BSZ151" s="309"/>
      <c r="BTA151" s="309"/>
      <c r="BTB151" s="309"/>
      <c r="BTC151" s="309"/>
      <c r="BTD151" s="309"/>
      <c r="BTE151" s="309"/>
      <c r="BTF151" s="309"/>
      <c r="BTG151" s="309"/>
      <c r="BTH151" s="309"/>
      <c r="BTI151" s="309"/>
      <c r="BTJ151" s="309"/>
      <c r="BTK151" s="309"/>
      <c r="BTL151" s="309"/>
      <c r="BTM151" s="309"/>
      <c r="BTN151" s="309"/>
      <c r="BTO151" s="309"/>
      <c r="BTP151" s="309"/>
      <c r="BTQ151" s="309"/>
      <c r="BTR151" s="309"/>
      <c r="BTS151" s="309"/>
      <c r="BTT151" s="309"/>
      <c r="BTU151" s="309"/>
      <c r="BTV151" s="309"/>
      <c r="BTW151" s="309"/>
      <c r="BTX151" s="309"/>
      <c r="BTY151" s="309"/>
      <c r="BTZ151" s="309"/>
      <c r="BUA151" s="309"/>
      <c r="BUB151" s="309"/>
      <c r="BUC151" s="309"/>
      <c r="BUD151" s="309"/>
      <c r="BUE151" s="309"/>
      <c r="BUF151" s="309"/>
      <c r="BUG151" s="309"/>
      <c r="BUH151" s="309"/>
      <c r="BUI151" s="309"/>
      <c r="BUJ151" s="309"/>
      <c r="BUK151" s="309"/>
      <c r="BUL151" s="309"/>
      <c r="BUM151" s="309"/>
      <c r="BUN151" s="309"/>
      <c r="BUO151" s="309"/>
      <c r="BUP151" s="309"/>
      <c r="BUQ151" s="309"/>
      <c r="BUR151" s="309"/>
      <c r="BUS151" s="309"/>
      <c r="BUT151" s="309"/>
      <c r="BUU151" s="309"/>
      <c r="BUV151" s="309"/>
      <c r="BUW151" s="309"/>
      <c r="BUX151" s="309"/>
      <c r="BUY151" s="309"/>
      <c r="BUZ151" s="309"/>
      <c r="BVA151" s="309"/>
      <c r="BVB151" s="309"/>
      <c r="BVC151" s="309"/>
      <c r="BVD151" s="309"/>
      <c r="BVE151" s="309"/>
      <c r="BVF151" s="309"/>
      <c r="BVG151" s="309"/>
      <c r="BVH151" s="309"/>
      <c r="BVI151" s="309"/>
      <c r="BVJ151" s="309"/>
      <c r="BVK151" s="309"/>
      <c r="BVL151" s="309"/>
      <c r="BVM151" s="309"/>
      <c r="BVN151" s="309"/>
      <c r="BVO151" s="309"/>
      <c r="BVP151" s="309"/>
      <c r="BVQ151" s="309"/>
      <c r="BVR151" s="309"/>
      <c r="BVS151" s="309"/>
      <c r="BVT151" s="309"/>
      <c r="BVU151" s="309"/>
      <c r="BVV151" s="309"/>
      <c r="BVW151" s="309"/>
      <c r="BVX151" s="309"/>
      <c r="BVY151" s="309"/>
      <c r="BVZ151" s="309"/>
      <c r="BWA151" s="309"/>
      <c r="BWB151" s="309"/>
      <c r="BWC151" s="309"/>
      <c r="BWD151" s="309"/>
      <c r="BWE151" s="309"/>
      <c r="BWF151" s="309"/>
      <c r="BWG151" s="309"/>
      <c r="BWH151" s="309"/>
      <c r="BWI151" s="309"/>
      <c r="BWJ151" s="309"/>
      <c r="BWK151" s="309"/>
      <c r="BWL151" s="309"/>
      <c r="BWM151" s="309"/>
      <c r="BWN151" s="309"/>
      <c r="BWO151" s="309"/>
      <c r="BWP151" s="309"/>
      <c r="BWQ151" s="309"/>
      <c r="BWR151" s="309"/>
      <c r="BWS151" s="309"/>
      <c r="BWT151" s="309"/>
      <c r="BWU151" s="309"/>
      <c r="BWV151" s="309"/>
      <c r="BWW151" s="309"/>
      <c r="BWX151" s="309"/>
      <c r="BWY151" s="309"/>
      <c r="BWZ151" s="309"/>
      <c r="BXA151" s="309"/>
      <c r="BXB151" s="309"/>
      <c r="BXC151" s="309"/>
      <c r="BXD151" s="309"/>
      <c r="BXE151" s="309"/>
      <c r="BXF151" s="309"/>
      <c r="BXG151" s="309"/>
      <c r="BXH151" s="309"/>
      <c r="BXI151" s="309"/>
      <c r="BXJ151" s="309"/>
      <c r="BXK151" s="309"/>
      <c r="BXL151" s="309"/>
      <c r="BXM151" s="309"/>
      <c r="BXN151" s="309"/>
      <c r="BXO151" s="309"/>
      <c r="BXP151" s="309"/>
      <c r="BXQ151" s="309"/>
      <c r="BXR151" s="309"/>
      <c r="BXS151" s="309"/>
      <c r="BXT151" s="309"/>
      <c r="BXU151" s="309"/>
      <c r="BXV151" s="309"/>
      <c r="BXW151" s="309"/>
      <c r="BXX151" s="309"/>
      <c r="BXY151" s="309"/>
      <c r="BXZ151" s="309"/>
      <c r="BYA151" s="309"/>
      <c r="BYB151" s="309"/>
      <c r="BYC151" s="309"/>
      <c r="BYD151" s="309"/>
      <c r="BYE151" s="309"/>
      <c r="BYF151" s="309"/>
      <c r="BYG151" s="309"/>
      <c r="BYH151" s="309"/>
      <c r="BYI151" s="309"/>
      <c r="BYJ151" s="309"/>
      <c r="BYK151" s="309"/>
      <c r="BYL151" s="309"/>
      <c r="BYM151" s="309"/>
      <c r="BYN151" s="309"/>
      <c r="BYO151" s="309"/>
      <c r="BYP151" s="309"/>
      <c r="BYQ151" s="309"/>
      <c r="BYR151" s="309"/>
      <c r="BYS151" s="309"/>
      <c r="BYT151" s="309"/>
      <c r="BYU151" s="309"/>
      <c r="BYV151" s="309"/>
      <c r="BYW151" s="309"/>
      <c r="BYX151" s="309"/>
      <c r="BYY151" s="309"/>
      <c r="BYZ151" s="309"/>
      <c r="BZA151" s="309"/>
      <c r="BZB151" s="309"/>
      <c r="BZC151" s="309"/>
      <c r="BZD151" s="309"/>
      <c r="BZE151" s="309"/>
      <c r="BZF151" s="309"/>
      <c r="BZG151" s="309"/>
      <c r="BZH151" s="309"/>
      <c r="BZI151" s="309"/>
      <c r="BZJ151" s="309"/>
      <c r="BZK151" s="309"/>
      <c r="BZL151" s="309"/>
      <c r="BZM151" s="309"/>
      <c r="BZN151" s="309"/>
      <c r="BZO151" s="309"/>
      <c r="BZP151" s="309"/>
      <c r="BZQ151" s="309"/>
      <c r="BZR151" s="309"/>
      <c r="BZS151" s="309"/>
      <c r="BZT151" s="309"/>
      <c r="BZU151" s="309"/>
      <c r="BZV151" s="309"/>
      <c r="BZW151" s="309"/>
      <c r="BZX151" s="309"/>
      <c r="BZY151" s="309"/>
      <c r="BZZ151" s="309"/>
      <c r="CAA151" s="309"/>
      <c r="CAB151" s="309"/>
      <c r="CAC151" s="309"/>
      <c r="CAD151" s="309"/>
      <c r="CAE151" s="309"/>
      <c r="CAF151" s="309"/>
      <c r="CAG151" s="309"/>
      <c r="CAH151" s="309"/>
      <c r="CAI151" s="309"/>
      <c r="CAJ151" s="309"/>
      <c r="CAK151" s="309"/>
      <c r="CAL151" s="309"/>
      <c r="CAM151" s="309"/>
      <c r="CAN151" s="309"/>
      <c r="CAO151" s="309"/>
      <c r="CAP151" s="309"/>
      <c r="CAQ151" s="309"/>
      <c r="CAR151" s="309"/>
      <c r="CAS151" s="309"/>
      <c r="CAT151" s="309"/>
      <c r="CAU151" s="309"/>
      <c r="CAV151" s="309"/>
      <c r="CAW151" s="309"/>
      <c r="CAX151" s="309"/>
      <c r="CAY151" s="309"/>
      <c r="CAZ151" s="309"/>
      <c r="CBA151" s="309"/>
      <c r="CBB151" s="309"/>
      <c r="CBC151" s="309"/>
      <c r="CBD151" s="309"/>
      <c r="CBE151" s="309"/>
      <c r="CBF151" s="309"/>
      <c r="CBG151" s="309"/>
      <c r="CBH151" s="309"/>
      <c r="CBI151" s="309"/>
      <c r="CBJ151" s="309"/>
      <c r="CBK151" s="309"/>
      <c r="CBL151" s="309"/>
      <c r="CBM151" s="309"/>
      <c r="CBN151" s="309"/>
      <c r="CBO151" s="309"/>
      <c r="CBP151" s="309"/>
      <c r="CBQ151" s="309"/>
      <c r="CBR151" s="309"/>
      <c r="CBS151" s="309"/>
      <c r="CBT151" s="309"/>
      <c r="CBU151" s="309"/>
      <c r="CBV151" s="309"/>
      <c r="CBW151" s="309"/>
      <c r="CBX151" s="309"/>
      <c r="CBY151" s="309"/>
      <c r="CBZ151" s="309"/>
      <c r="CCA151" s="309"/>
      <c r="CCB151" s="309"/>
      <c r="CCC151" s="309"/>
      <c r="CCD151" s="309"/>
      <c r="CCE151" s="309"/>
      <c r="CCF151" s="309"/>
      <c r="CCG151" s="309"/>
      <c r="CCH151" s="309"/>
      <c r="CCI151" s="309"/>
      <c r="CCJ151" s="309"/>
      <c r="CCK151" s="309"/>
      <c r="CCL151" s="309"/>
      <c r="CCM151" s="309"/>
      <c r="CCN151" s="309"/>
      <c r="CCO151" s="309"/>
      <c r="CCP151" s="309"/>
      <c r="CCQ151" s="309"/>
      <c r="CCR151" s="309"/>
      <c r="CCS151" s="309"/>
      <c r="CCT151" s="309"/>
      <c r="CCU151" s="309"/>
      <c r="CCV151" s="309"/>
      <c r="CCW151" s="309"/>
      <c r="CCX151" s="309"/>
      <c r="CCY151" s="309"/>
      <c r="CCZ151" s="309"/>
      <c r="CDA151" s="309"/>
      <c r="CDB151" s="309"/>
      <c r="CDC151" s="309"/>
      <c r="CDD151" s="309"/>
      <c r="CDE151" s="309"/>
      <c r="CDF151" s="309"/>
      <c r="CDG151" s="309"/>
      <c r="CDH151" s="309"/>
      <c r="CDI151" s="309"/>
      <c r="CDJ151" s="309"/>
      <c r="CDK151" s="309"/>
      <c r="CDL151" s="309"/>
      <c r="CDM151" s="309"/>
      <c r="CDN151" s="309"/>
      <c r="CDO151" s="309"/>
      <c r="CDP151" s="309"/>
      <c r="CDQ151" s="309"/>
      <c r="CDR151" s="309"/>
      <c r="CDS151" s="309"/>
      <c r="CDT151" s="309"/>
      <c r="CDU151" s="309"/>
      <c r="CDV151" s="309"/>
      <c r="CDW151" s="309"/>
      <c r="CDX151" s="309"/>
      <c r="CDY151" s="309"/>
      <c r="CDZ151" s="309"/>
      <c r="CEA151" s="309"/>
      <c r="CEB151" s="309"/>
      <c r="CEC151" s="309"/>
      <c r="CED151" s="309"/>
      <c r="CEE151" s="309"/>
      <c r="CEF151" s="309"/>
      <c r="CEG151" s="309"/>
      <c r="CEH151" s="309"/>
      <c r="CEI151" s="309"/>
      <c r="CEJ151" s="309"/>
      <c r="CEK151" s="309"/>
      <c r="CEL151" s="309"/>
      <c r="CEM151" s="309"/>
      <c r="CEN151" s="309"/>
      <c r="CEO151" s="309"/>
      <c r="CEP151" s="309"/>
      <c r="CEQ151" s="309"/>
      <c r="CER151" s="309"/>
      <c r="CES151" s="309"/>
      <c r="CET151" s="309"/>
      <c r="CEU151" s="309"/>
      <c r="CEV151" s="309"/>
      <c r="CEW151" s="309"/>
      <c r="CEX151" s="309"/>
      <c r="CEY151" s="309"/>
      <c r="CEZ151" s="309"/>
      <c r="CFA151" s="309"/>
      <c r="CFB151" s="309"/>
      <c r="CFC151" s="309"/>
      <c r="CFD151" s="309"/>
      <c r="CFE151" s="309"/>
      <c r="CFF151" s="309"/>
      <c r="CFG151" s="309"/>
      <c r="CFH151" s="309"/>
      <c r="CFI151" s="309"/>
      <c r="CFJ151" s="309"/>
      <c r="CFK151" s="309"/>
      <c r="CFL151" s="309"/>
      <c r="CFM151" s="309"/>
      <c r="CFN151" s="309"/>
      <c r="CFO151" s="309"/>
      <c r="CFP151" s="309"/>
      <c r="CFQ151" s="309"/>
      <c r="CFR151" s="309"/>
      <c r="CFS151" s="309"/>
      <c r="CFT151" s="309"/>
      <c r="CFU151" s="309"/>
      <c r="CFV151" s="309"/>
      <c r="CFW151" s="309"/>
      <c r="CFX151" s="309"/>
      <c r="CFY151" s="309"/>
      <c r="CFZ151" s="309"/>
      <c r="CGA151" s="309"/>
      <c r="CGB151" s="309"/>
      <c r="CGC151" s="309"/>
      <c r="CGD151" s="309"/>
      <c r="CGE151" s="309"/>
      <c r="CGF151" s="309"/>
      <c r="CGG151" s="309"/>
      <c r="CGH151" s="309"/>
      <c r="CGI151" s="309"/>
      <c r="CGJ151" s="309"/>
      <c r="CGK151" s="309"/>
      <c r="CGL151" s="309"/>
      <c r="CGM151" s="309"/>
      <c r="CGN151" s="309"/>
      <c r="CGO151" s="309"/>
      <c r="CGP151" s="309"/>
      <c r="CGQ151" s="309"/>
      <c r="CGR151" s="309"/>
      <c r="CGS151" s="309"/>
      <c r="CGT151" s="309"/>
      <c r="CGU151" s="309"/>
      <c r="CGV151" s="309"/>
      <c r="CGW151" s="309"/>
      <c r="CGX151" s="309"/>
      <c r="CGY151" s="309"/>
      <c r="CGZ151" s="309"/>
      <c r="CHA151" s="309"/>
      <c r="CHB151" s="309"/>
      <c r="CHC151" s="309"/>
      <c r="CHD151" s="309"/>
      <c r="CHE151" s="309"/>
      <c r="CHF151" s="309"/>
      <c r="CHG151" s="309"/>
      <c r="CHH151" s="309"/>
      <c r="CHI151" s="309"/>
      <c r="CHJ151" s="309"/>
      <c r="CHK151" s="309"/>
      <c r="CHL151" s="309"/>
      <c r="CHM151" s="309"/>
      <c r="CHN151" s="309"/>
      <c r="CHO151" s="309"/>
      <c r="CHP151" s="309"/>
      <c r="CHQ151" s="309"/>
      <c r="CHR151" s="309"/>
      <c r="CHS151" s="309"/>
      <c r="CHT151" s="309"/>
      <c r="CHU151" s="309"/>
      <c r="CHV151" s="309"/>
      <c r="CHW151" s="309"/>
      <c r="CHX151" s="309"/>
      <c r="CHY151" s="309"/>
      <c r="CHZ151" s="309"/>
      <c r="CIA151" s="309"/>
      <c r="CIB151" s="309"/>
      <c r="CIC151" s="309"/>
      <c r="CID151" s="309"/>
      <c r="CIE151" s="309"/>
      <c r="CIF151" s="309"/>
      <c r="CIG151" s="309"/>
      <c r="CIH151" s="309"/>
      <c r="CII151" s="309"/>
      <c r="CIJ151" s="309"/>
      <c r="CIK151" s="309"/>
      <c r="CIL151" s="309"/>
      <c r="CIM151" s="309"/>
      <c r="CIN151" s="309"/>
      <c r="CIO151" s="309"/>
      <c r="CIP151" s="309"/>
      <c r="CIQ151" s="309"/>
      <c r="CIR151" s="309"/>
      <c r="CIS151" s="309"/>
      <c r="CIT151" s="309"/>
      <c r="CIU151" s="309"/>
      <c r="CIV151" s="309"/>
      <c r="CIW151" s="309"/>
      <c r="CIX151" s="309"/>
      <c r="CIY151" s="309"/>
      <c r="CIZ151" s="309"/>
      <c r="CJA151" s="309"/>
      <c r="CJB151" s="309"/>
      <c r="CJC151" s="309"/>
      <c r="CJD151" s="309"/>
      <c r="CJE151" s="309"/>
      <c r="CJF151" s="309"/>
      <c r="CJG151" s="309"/>
      <c r="CJH151" s="309"/>
      <c r="CJI151" s="309"/>
      <c r="CJJ151" s="309"/>
      <c r="CJK151" s="309"/>
      <c r="CJL151" s="309"/>
      <c r="CJM151" s="309"/>
      <c r="CJN151" s="309"/>
      <c r="CJO151" s="309"/>
      <c r="CJP151" s="309"/>
      <c r="CJQ151" s="309"/>
      <c r="CJR151" s="309"/>
      <c r="CJS151" s="309"/>
      <c r="CJT151" s="309"/>
      <c r="CJU151" s="309"/>
      <c r="CJV151" s="309"/>
      <c r="CJW151" s="309"/>
      <c r="CJX151" s="309"/>
      <c r="CJY151" s="309"/>
      <c r="CJZ151" s="309"/>
      <c r="CKA151" s="309"/>
      <c r="CKB151" s="309"/>
      <c r="CKC151" s="309"/>
      <c r="CKD151" s="309"/>
      <c r="CKE151" s="309"/>
      <c r="CKF151" s="309"/>
      <c r="CKG151" s="309"/>
      <c r="CKH151" s="309"/>
      <c r="CKI151" s="309"/>
      <c r="CKJ151" s="309"/>
      <c r="CKK151" s="309"/>
      <c r="CKL151" s="309"/>
      <c r="CKM151" s="309"/>
      <c r="CKN151" s="309"/>
      <c r="CKO151" s="309"/>
      <c r="CKP151" s="309"/>
      <c r="CKQ151" s="309"/>
      <c r="CKR151" s="309"/>
      <c r="CKS151" s="309"/>
      <c r="CKT151" s="309"/>
      <c r="CKU151" s="309"/>
      <c r="CKV151" s="309"/>
      <c r="CKW151" s="309"/>
      <c r="CKX151" s="309"/>
      <c r="CKY151" s="309"/>
      <c r="CKZ151" s="309"/>
      <c r="CLA151" s="309"/>
      <c r="CLB151" s="309"/>
      <c r="CLC151" s="309"/>
      <c r="CLD151" s="309"/>
      <c r="CLE151" s="309"/>
      <c r="CLF151" s="309"/>
      <c r="CLG151" s="309"/>
      <c r="CLH151" s="309"/>
      <c r="CLI151" s="309"/>
      <c r="CLJ151" s="309"/>
      <c r="CLK151" s="309"/>
      <c r="CLL151" s="309"/>
      <c r="CLM151" s="309"/>
      <c r="CLN151" s="309"/>
      <c r="CLO151" s="309"/>
      <c r="CLP151" s="309"/>
      <c r="CLQ151" s="309"/>
      <c r="CLR151" s="309"/>
      <c r="CLS151" s="309"/>
      <c r="CLT151" s="309"/>
      <c r="CLU151" s="309"/>
      <c r="CLV151" s="309"/>
      <c r="CLW151" s="309"/>
      <c r="CLX151" s="309"/>
      <c r="CLY151" s="309"/>
      <c r="CLZ151" s="309"/>
      <c r="CMA151" s="309"/>
      <c r="CMB151" s="309"/>
      <c r="CMC151" s="309"/>
      <c r="CMD151" s="309"/>
      <c r="CME151" s="309"/>
      <c r="CMF151" s="309"/>
      <c r="CMG151" s="309"/>
      <c r="CMH151" s="309"/>
      <c r="CMI151" s="309"/>
      <c r="CMJ151" s="309"/>
      <c r="CMK151" s="309"/>
      <c r="CML151" s="309"/>
      <c r="CMM151" s="309"/>
      <c r="CMN151" s="309"/>
      <c r="CMO151" s="309"/>
      <c r="CMP151" s="309"/>
      <c r="CMQ151" s="309"/>
      <c r="CMR151" s="309"/>
      <c r="CMS151" s="309"/>
      <c r="CMT151" s="309"/>
      <c r="CMU151" s="309"/>
      <c r="CMV151" s="309"/>
      <c r="CMW151" s="309"/>
      <c r="CMX151" s="309"/>
      <c r="CMY151" s="309"/>
      <c r="CMZ151" s="309"/>
      <c r="CNA151" s="309"/>
      <c r="CNB151" s="309"/>
      <c r="CNC151" s="309"/>
      <c r="CND151" s="309"/>
      <c r="CNE151" s="309"/>
      <c r="CNF151" s="309"/>
      <c r="CNG151" s="309"/>
      <c r="CNH151" s="309"/>
      <c r="CNI151" s="309"/>
      <c r="CNJ151" s="309"/>
      <c r="CNK151" s="309"/>
      <c r="CNL151" s="309"/>
      <c r="CNM151" s="309"/>
      <c r="CNN151" s="309"/>
      <c r="CNO151" s="309"/>
      <c r="CNP151" s="309"/>
      <c r="CNQ151" s="309"/>
      <c r="CNR151" s="309"/>
      <c r="CNS151" s="309"/>
      <c r="CNT151" s="309"/>
      <c r="CNU151" s="309"/>
      <c r="CNV151" s="309"/>
      <c r="CNW151" s="309"/>
      <c r="CNX151" s="309"/>
      <c r="CNY151" s="309"/>
      <c r="CNZ151" s="309"/>
      <c r="COA151" s="309"/>
      <c r="COB151" s="309"/>
      <c r="COC151" s="309"/>
      <c r="COD151" s="309"/>
      <c r="COE151" s="309"/>
      <c r="COF151" s="309"/>
      <c r="COG151" s="309"/>
      <c r="COH151" s="309"/>
      <c r="COI151" s="309"/>
      <c r="COJ151" s="309"/>
      <c r="COK151" s="309"/>
      <c r="COL151" s="309"/>
      <c r="COM151" s="309"/>
      <c r="CON151" s="309"/>
      <c r="COO151" s="309"/>
      <c r="COP151" s="309"/>
      <c r="COQ151" s="309"/>
      <c r="COR151" s="309"/>
      <c r="COS151" s="309"/>
      <c r="COT151" s="309"/>
      <c r="COU151" s="309"/>
      <c r="COV151" s="309"/>
      <c r="COW151" s="309"/>
      <c r="COX151" s="309"/>
      <c r="COY151" s="309"/>
      <c r="COZ151" s="309"/>
      <c r="CPA151" s="309"/>
      <c r="CPB151" s="309"/>
      <c r="CPC151" s="309"/>
      <c r="CPD151" s="309"/>
      <c r="CPE151" s="309"/>
      <c r="CPF151" s="309"/>
      <c r="CPG151" s="309"/>
      <c r="CPH151" s="309"/>
      <c r="CPI151" s="309"/>
      <c r="CPJ151" s="309"/>
      <c r="CPK151" s="309"/>
      <c r="CPL151" s="309"/>
      <c r="CPM151" s="309"/>
      <c r="CPN151" s="309"/>
      <c r="CPO151" s="309"/>
      <c r="CPP151" s="309"/>
      <c r="CPQ151" s="309"/>
      <c r="CPR151" s="309"/>
      <c r="CPS151" s="309"/>
      <c r="CPT151" s="309"/>
      <c r="CPU151" s="309"/>
      <c r="CPV151" s="309"/>
      <c r="CPW151" s="309"/>
      <c r="CPX151" s="309"/>
      <c r="CPY151" s="309"/>
      <c r="CPZ151" s="309"/>
      <c r="CQA151" s="309"/>
      <c r="CQB151" s="309"/>
      <c r="CQC151" s="309"/>
      <c r="CQD151" s="309"/>
      <c r="CQE151" s="309"/>
      <c r="CQF151" s="309"/>
      <c r="CQG151" s="309"/>
      <c r="CQH151" s="309"/>
      <c r="CQI151" s="309"/>
      <c r="CQJ151" s="309"/>
      <c r="CQK151" s="309"/>
      <c r="CQL151" s="309"/>
      <c r="CQM151" s="309"/>
      <c r="CQN151" s="309"/>
      <c r="CQO151" s="309"/>
      <c r="CQP151" s="309"/>
      <c r="CQQ151" s="309"/>
      <c r="CQR151" s="309"/>
      <c r="CQS151" s="309"/>
      <c r="CQT151" s="309"/>
      <c r="CQU151" s="309"/>
      <c r="CQV151" s="309"/>
      <c r="CQW151" s="309"/>
      <c r="CQX151" s="309"/>
      <c r="CQY151" s="309"/>
      <c r="CQZ151" s="309"/>
      <c r="CRA151" s="309"/>
      <c r="CRB151" s="309"/>
      <c r="CRC151" s="309"/>
      <c r="CRD151" s="309"/>
      <c r="CRE151" s="309"/>
      <c r="CRF151" s="309"/>
      <c r="CRG151" s="309"/>
      <c r="CRH151" s="309"/>
      <c r="CRI151" s="309"/>
      <c r="CRJ151" s="309"/>
      <c r="CRK151" s="309"/>
      <c r="CRL151" s="309"/>
      <c r="CRM151" s="309"/>
      <c r="CRN151" s="309"/>
      <c r="CRO151" s="309"/>
      <c r="CRP151" s="309"/>
      <c r="CRQ151" s="309"/>
      <c r="CRR151" s="309"/>
      <c r="CRS151" s="309"/>
      <c r="CRT151" s="309"/>
      <c r="CRU151" s="309"/>
      <c r="CRV151" s="309"/>
      <c r="CRW151" s="309"/>
      <c r="CRX151" s="309"/>
      <c r="CRY151" s="309"/>
      <c r="CRZ151" s="309"/>
      <c r="CSA151" s="309"/>
      <c r="CSB151" s="309"/>
      <c r="CSC151" s="309"/>
      <c r="CSD151" s="309"/>
      <c r="CSE151" s="309"/>
      <c r="CSF151" s="309"/>
      <c r="CSG151" s="309"/>
      <c r="CSH151" s="309"/>
      <c r="CSI151" s="309"/>
      <c r="CSJ151" s="309"/>
      <c r="CSK151" s="309"/>
      <c r="CSL151" s="309"/>
      <c r="CSM151" s="309"/>
      <c r="CSN151" s="309"/>
      <c r="CSO151" s="309"/>
      <c r="CSP151" s="309"/>
      <c r="CSQ151" s="309"/>
      <c r="CSR151" s="309"/>
      <c r="CSS151" s="309"/>
      <c r="CST151" s="309"/>
      <c r="CSU151" s="309"/>
      <c r="CSV151" s="309"/>
      <c r="CSW151" s="309"/>
      <c r="CSX151" s="309"/>
      <c r="CSY151" s="309"/>
      <c r="CSZ151" s="309"/>
      <c r="CTA151" s="309"/>
      <c r="CTB151" s="309"/>
      <c r="CTC151" s="309"/>
      <c r="CTD151" s="309"/>
      <c r="CTE151" s="309"/>
      <c r="CTF151" s="309"/>
      <c r="CTG151" s="309"/>
      <c r="CTH151" s="309"/>
      <c r="CTI151" s="309"/>
      <c r="CTJ151" s="309"/>
      <c r="CTK151" s="309"/>
      <c r="CTL151" s="309"/>
      <c r="CTM151" s="309"/>
      <c r="CTN151" s="309"/>
      <c r="CTO151" s="309"/>
      <c r="CTP151" s="309"/>
      <c r="CTQ151" s="309"/>
      <c r="CTR151" s="309"/>
      <c r="CTS151" s="309"/>
      <c r="CTT151" s="309"/>
      <c r="CTU151" s="309"/>
      <c r="CTV151" s="309"/>
      <c r="CTW151" s="309"/>
      <c r="CTX151" s="309"/>
      <c r="CTY151" s="309"/>
      <c r="CTZ151" s="309"/>
      <c r="CUA151" s="309"/>
      <c r="CUB151" s="309"/>
      <c r="CUC151" s="309"/>
      <c r="CUD151" s="309"/>
      <c r="CUE151" s="309"/>
      <c r="CUF151" s="309"/>
      <c r="CUG151" s="309"/>
      <c r="CUH151" s="309"/>
      <c r="CUI151" s="309"/>
      <c r="CUJ151" s="309"/>
      <c r="CUK151" s="309"/>
      <c r="CUL151" s="309"/>
      <c r="CUM151" s="309"/>
      <c r="CUN151" s="309"/>
      <c r="CUO151" s="309"/>
      <c r="CUP151" s="309"/>
      <c r="CUQ151" s="309"/>
      <c r="CUR151" s="309"/>
      <c r="CUS151" s="309"/>
      <c r="CUT151" s="309"/>
      <c r="CUU151" s="309"/>
      <c r="CUV151" s="309"/>
      <c r="CUW151" s="309"/>
      <c r="CUX151" s="309"/>
      <c r="CUY151" s="309"/>
      <c r="CUZ151" s="309"/>
      <c r="CVA151" s="309"/>
      <c r="CVB151" s="309"/>
      <c r="CVC151" s="309"/>
      <c r="CVD151" s="309"/>
      <c r="CVE151" s="309"/>
      <c r="CVF151" s="309"/>
      <c r="CVG151" s="309"/>
      <c r="CVH151" s="309"/>
      <c r="CVI151" s="309"/>
      <c r="CVJ151" s="309"/>
      <c r="CVK151" s="309"/>
      <c r="CVL151" s="309"/>
      <c r="CVM151" s="309"/>
      <c r="CVN151" s="309"/>
      <c r="CVO151" s="309"/>
      <c r="CVP151" s="309"/>
      <c r="CVQ151" s="309"/>
      <c r="CVR151" s="309"/>
      <c r="CVS151" s="309"/>
      <c r="CVT151" s="309"/>
      <c r="CVU151" s="309"/>
      <c r="CVV151" s="309"/>
      <c r="CVW151" s="309"/>
      <c r="CVX151" s="309"/>
      <c r="CVY151" s="309"/>
      <c r="CVZ151" s="309"/>
      <c r="CWA151" s="309"/>
      <c r="CWB151" s="309"/>
      <c r="CWC151" s="309"/>
      <c r="CWD151" s="309"/>
      <c r="CWE151" s="309"/>
      <c r="CWF151" s="309"/>
      <c r="CWG151" s="309"/>
      <c r="CWH151" s="309"/>
      <c r="CWI151" s="309"/>
      <c r="CWJ151" s="309"/>
      <c r="CWK151" s="309"/>
      <c r="CWL151" s="309"/>
      <c r="CWM151" s="309"/>
      <c r="CWN151" s="309"/>
      <c r="CWO151" s="309"/>
      <c r="CWP151" s="309"/>
      <c r="CWQ151" s="309"/>
      <c r="CWR151" s="309"/>
      <c r="CWS151" s="309"/>
      <c r="CWT151" s="309"/>
      <c r="CWU151" s="309"/>
      <c r="CWV151" s="309"/>
      <c r="CWW151" s="309"/>
      <c r="CWX151" s="309"/>
      <c r="CWY151" s="309"/>
      <c r="CWZ151" s="309"/>
      <c r="CXA151" s="309"/>
      <c r="CXB151" s="309"/>
      <c r="CXC151" s="309"/>
      <c r="CXD151" s="309"/>
      <c r="CXE151" s="309"/>
      <c r="CXF151" s="309"/>
      <c r="CXG151" s="309"/>
      <c r="CXH151" s="309"/>
      <c r="CXI151" s="309"/>
      <c r="CXJ151" s="309"/>
      <c r="CXK151" s="309"/>
      <c r="CXL151" s="309"/>
      <c r="CXM151" s="309"/>
      <c r="CXN151" s="309"/>
      <c r="CXO151" s="309"/>
      <c r="CXP151" s="309"/>
      <c r="CXQ151" s="309"/>
      <c r="CXR151" s="309"/>
      <c r="CXS151" s="309"/>
      <c r="CXT151" s="309"/>
      <c r="CXU151" s="309"/>
      <c r="CXV151" s="309"/>
      <c r="CXW151" s="309"/>
      <c r="CXX151" s="309"/>
      <c r="CXY151" s="309"/>
      <c r="CXZ151" s="309"/>
      <c r="CYA151" s="309"/>
      <c r="CYB151" s="309"/>
      <c r="CYC151" s="309"/>
      <c r="CYD151" s="309"/>
      <c r="CYE151" s="309"/>
      <c r="CYF151" s="309"/>
      <c r="CYG151" s="309"/>
      <c r="CYH151" s="309"/>
      <c r="CYI151" s="309"/>
      <c r="CYJ151" s="309"/>
      <c r="CYK151" s="309"/>
      <c r="CYL151" s="309"/>
      <c r="CYM151" s="309"/>
      <c r="CYN151" s="309"/>
      <c r="CYO151" s="309"/>
      <c r="CYP151" s="309"/>
      <c r="CYQ151" s="309"/>
      <c r="CYR151" s="309"/>
      <c r="CYS151" s="309"/>
      <c r="CYT151" s="309"/>
      <c r="CYU151" s="309"/>
      <c r="CYV151" s="309"/>
      <c r="CYW151" s="309"/>
      <c r="CYX151" s="309"/>
      <c r="CYY151" s="309"/>
      <c r="CYZ151" s="309"/>
      <c r="CZA151" s="309"/>
      <c r="CZB151" s="309"/>
      <c r="CZC151" s="309"/>
      <c r="CZD151" s="309"/>
      <c r="CZE151" s="309"/>
      <c r="CZF151" s="309"/>
      <c r="CZG151" s="309"/>
      <c r="CZH151" s="309"/>
      <c r="CZI151" s="309"/>
      <c r="CZJ151" s="309"/>
      <c r="CZK151" s="309"/>
      <c r="CZL151" s="309"/>
      <c r="CZM151" s="309"/>
      <c r="CZN151" s="309"/>
      <c r="CZO151" s="309"/>
      <c r="CZP151" s="309"/>
      <c r="CZQ151" s="309"/>
      <c r="CZR151" s="309"/>
      <c r="CZS151" s="309"/>
      <c r="CZT151" s="309"/>
      <c r="CZU151" s="309"/>
      <c r="CZV151" s="309"/>
      <c r="CZW151" s="309"/>
      <c r="CZX151" s="309"/>
      <c r="CZY151" s="309"/>
      <c r="CZZ151" s="309"/>
      <c r="DAA151" s="309"/>
      <c r="DAB151" s="309"/>
      <c r="DAC151" s="309"/>
      <c r="DAD151" s="309"/>
      <c r="DAE151" s="309"/>
      <c r="DAF151" s="309"/>
      <c r="DAG151" s="309"/>
      <c r="DAH151" s="309"/>
      <c r="DAI151" s="309"/>
      <c r="DAJ151" s="309"/>
      <c r="DAK151" s="309"/>
      <c r="DAL151" s="309"/>
      <c r="DAM151" s="309"/>
      <c r="DAN151" s="309"/>
      <c r="DAO151" s="309"/>
      <c r="DAP151" s="309"/>
      <c r="DAQ151" s="309"/>
      <c r="DAR151" s="309"/>
      <c r="DAS151" s="309"/>
      <c r="DAT151" s="309"/>
      <c r="DAU151" s="309"/>
      <c r="DAV151" s="309"/>
      <c r="DAW151" s="309"/>
      <c r="DAX151" s="309"/>
      <c r="DAY151" s="309"/>
      <c r="DAZ151" s="309"/>
      <c r="DBA151" s="309"/>
      <c r="DBB151" s="309"/>
      <c r="DBC151" s="309"/>
      <c r="DBD151" s="309"/>
      <c r="DBE151" s="309"/>
      <c r="DBF151" s="309"/>
      <c r="DBG151" s="309"/>
      <c r="DBH151" s="309"/>
      <c r="DBI151" s="309"/>
      <c r="DBJ151" s="309"/>
      <c r="DBK151" s="309"/>
      <c r="DBL151" s="309"/>
      <c r="DBM151" s="309"/>
      <c r="DBN151" s="309"/>
      <c r="DBO151" s="309"/>
      <c r="DBP151" s="309"/>
      <c r="DBQ151" s="309"/>
      <c r="DBR151" s="309"/>
      <c r="DBS151" s="309"/>
      <c r="DBT151" s="309"/>
      <c r="DBU151" s="309"/>
      <c r="DBV151" s="309"/>
      <c r="DBW151" s="309"/>
      <c r="DBX151" s="309"/>
      <c r="DBY151" s="309"/>
      <c r="DBZ151" s="309"/>
      <c r="DCA151" s="309"/>
      <c r="DCB151" s="309"/>
      <c r="DCC151" s="309"/>
      <c r="DCD151" s="309"/>
      <c r="DCE151" s="309"/>
      <c r="DCF151" s="309"/>
      <c r="DCG151" s="309"/>
      <c r="DCH151" s="309"/>
      <c r="DCI151" s="309"/>
      <c r="DCJ151" s="309"/>
      <c r="DCK151" s="309"/>
      <c r="DCL151" s="309"/>
      <c r="DCM151" s="309"/>
      <c r="DCN151" s="309"/>
      <c r="DCO151" s="309"/>
      <c r="DCP151" s="309"/>
      <c r="DCQ151" s="309"/>
      <c r="DCR151" s="309"/>
      <c r="DCS151" s="309"/>
      <c r="DCT151" s="309"/>
      <c r="DCU151" s="309"/>
      <c r="DCV151" s="309"/>
      <c r="DCW151" s="309"/>
      <c r="DCX151" s="309"/>
      <c r="DCY151" s="309"/>
      <c r="DCZ151" s="309"/>
      <c r="DDA151" s="309"/>
      <c r="DDB151" s="309"/>
      <c r="DDC151" s="309"/>
      <c r="DDD151" s="309"/>
      <c r="DDE151" s="309"/>
      <c r="DDF151" s="309"/>
      <c r="DDG151" s="309"/>
      <c r="DDH151" s="309"/>
      <c r="DDI151" s="309"/>
      <c r="DDJ151" s="309"/>
      <c r="DDK151" s="309"/>
      <c r="DDL151" s="309"/>
      <c r="DDM151" s="309"/>
      <c r="DDN151" s="309"/>
      <c r="DDO151" s="309"/>
      <c r="DDP151" s="309"/>
      <c r="DDQ151" s="309"/>
      <c r="DDR151" s="309"/>
      <c r="DDS151" s="309"/>
      <c r="DDT151" s="309"/>
      <c r="DDU151" s="309"/>
      <c r="DDV151" s="309"/>
      <c r="DDW151" s="309"/>
      <c r="DDX151" s="309"/>
      <c r="DDY151" s="309"/>
      <c r="DDZ151" s="309"/>
      <c r="DEA151" s="309"/>
      <c r="DEB151" s="309"/>
      <c r="DEC151" s="309"/>
      <c r="DED151" s="309"/>
      <c r="DEE151" s="309"/>
      <c r="DEF151" s="309"/>
      <c r="DEG151" s="309"/>
      <c r="DEH151" s="309"/>
      <c r="DEI151" s="309"/>
      <c r="DEJ151" s="309"/>
      <c r="DEK151" s="309"/>
      <c r="DEL151" s="309"/>
      <c r="DEM151" s="309"/>
      <c r="DEN151" s="309"/>
      <c r="DEO151" s="309"/>
      <c r="DEP151" s="309"/>
      <c r="DEQ151" s="309"/>
      <c r="DER151" s="309"/>
      <c r="DES151" s="309"/>
      <c r="DET151" s="309"/>
      <c r="DEU151" s="309"/>
      <c r="DEV151" s="309"/>
      <c r="DEW151" s="309"/>
      <c r="DEX151" s="309"/>
      <c r="DEY151" s="309"/>
      <c r="DEZ151" s="309"/>
      <c r="DFA151" s="309"/>
      <c r="DFB151" s="309"/>
      <c r="DFC151" s="309"/>
      <c r="DFD151" s="309"/>
      <c r="DFE151" s="309"/>
      <c r="DFF151" s="309"/>
      <c r="DFG151" s="309"/>
      <c r="DFH151" s="309"/>
      <c r="DFI151" s="309"/>
      <c r="DFJ151" s="309"/>
      <c r="DFK151" s="309"/>
      <c r="DFL151" s="309"/>
      <c r="DFM151" s="309"/>
      <c r="DFN151" s="309"/>
      <c r="DFO151" s="309"/>
      <c r="DFP151" s="309"/>
      <c r="DFQ151" s="309"/>
      <c r="DFR151" s="309"/>
      <c r="DFS151" s="309"/>
      <c r="DFT151" s="309"/>
      <c r="DFU151" s="309"/>
      <c r="DFV151" s="309"/>
      <c r="DFW151" s="309"/>
      <c r="DFX151" s="309"/>
      <c r="DFY151" s="309"/>
      <c r="DFZ151" s="309"/>
      <c r="DGA151" s="309"/>
      <c r="DGB151" s="309"/>
      <c r="DGC151" s="309"/>
      <c r="DGD151" s="309"/>
      <c r="DGE151" s="309"/>
      <c r="DGF151" s="309"/>
      <c r="DGG151" s="309"/>
      <c r="DGH151" s="309"/>
      <c r="DGI151" s="309"/>
      <c r="DGJ151" s="309"/>
      <c r="DGK151" s="309"/>
      <c r="DGL151" s="309"/>
      <c r="DGM151" s="309"/>
      <c r="DGN151" s="309"/>
      <c r="DGO151" s="309"/>
      <c r="DGP151" s="309"/>
      <c r="DGQ151" s="309"/>
      <c r="DGR151" s="309"/>
      <c r="DGS151" s="309"/>
      <c r="DGT151" s="309"/>
      <c r="DGU151" s="309"/>
      <c r="DGV151" s="309"/>
      <c r="DGW151" s="309"/>
      <c r="DGX151" s="309"/>
      <c r="DGY151" s="309"/>
      <c r="DGZ151" s="309"/>
      <c r="DHA151" s="309"/>
      <c r="DHB151" s="309"/>
      <c r="DHC151" s="309"/>
      <c r="DHD151" s="309"/>
      <c r="DHE151" s="309"/>
      <c r="DHF151" s="309"/>
      <c r="DHG151" s="309"/>
      <c r="DHH151" s="309"/>
      <c r="DHI151" s="309"/>
      <c r="DHJ151" s="309"/>
      <c r="DHK151" s="309"/>
      <c r="DHL151" s="309"/>
      <c r="DHM151" s="309"/>
      <c r="DHN151" s="309"/>
      <c r="DHO151" s="309"/>
      <c r="DHP151" s="309"/>
      <c r="DHQ151" s="309"/>
      <c r="DHR151" s="309"/>
      <c r="DHS151" s="309"/>
      <c r="DHT151" s="309"/>
      <c r="DHU151" s="309"/>
      <c r="DHV151" s="309"/>
      <c r="DHW151" s="309"/>
      <c r="DHX151" s="309"/>
      <c r="DHY151" s="309"/>
      <c r="DHZ151" s="309"/>
      <c r="DIA151" s="309"/>
      <c r="DIB151" s="309"/>
      <c r="DIC151" s="309"/>
      <c r="DID151" s="309"/>
      <c r="DIE151" s="309"/>
      <c r="DIF151" s="309"/>
      <c r="DIG151" s="309"/>
      <c r="DIH151" s="309"/>
      <c r="DII151" s="309"/>
      <c r="DIJ151" s="309"/>
      <c r="DIK151" s="309"/>
      <c r="DIL151" s="309"/>
      <c r="DIM151" s="309"/>
      <c r="DIN151" s="309"/>
      <c r="DIO151" s="309"/>
      <c r="DIP151" s="309"/>
      <c r="DIQ151" s="309"/>
      <c r="DIR151" s="309"/>
      <c r="DIS151" s="309"/>
      <c r="DIT151" s="309"/>
      <c r="DIU151" s="309"/>
      <c r="DIV151" s="309"/>
      <c r="DIW151" s="309"/>
      <c r="DIX151" s="309"/>
      <c r="DIY151" s="309"/>
      <c r="DIZ151" s="309"/>
      <c r="DJA151" s="309"/>
      <c r="DJB151" s="309"/>
      <c r="DJC151" s="309"/>
      <c r="DJD151" s="309"/>
      <c r="DJE151" s="309"/>
      <c r="DJF151" s="309"/>
      <c r="DJG151" s="309"/>
      <c r="DJH151" s="309"/>
      <c r="DJI151" s="309"/>
      <c r="DJJ151" s="309"/>
      <c r="DJK151" s="309"/>
      <c r="DJL151" s="309"/>
      <c r="DJM151" s="309"/>
      <c r="DJN151" s="309"/>
      <c r="DJO151" s="309"/>
      <c r="DJP151" s="309"/>
      <c r="DJQ151" s="309"/>
      <c r="DJR151" s="309"/>
      <c r="DJS151" s="309"/>
      <c r="DJT151" s="309"/>
      <c r="DJU151" s="309"/>
      <c r="DJV151" s="309"/>
      <c r="DJW151" s="309"/>
      <c r="DJX151" s="309"/>
      <c r="DJY151" s="309"/>
      <c r="DJZ151" s="309"/>
      <c r="DKA151" s="309"/>
      <c r="DKB151" s="309"/>
      <c r="DKC151" s="309"/>
      <c r="DKD151" s="309"/>
      <c r="DKE151" s="309"/>
      <c r="DKF151" s="309"/>
      <c r="DKG151" s="309"/>
      <c r="DKH151" s="309"/>
      <c r="DKI151" s="309"/>
      <c r="DKJ151" s="309"/>
      <c r="DKK151" s="309"/>
      <c r="DKL151" s="309"/>
      <c r="DKM151" s="309"/>
      <c r="DKN151" s="309"/>
      <c r="DKO151" s="309"/>
      <c r="DKP151" s="309"/>
      <c r="DKQ151" s="309"/>
      <c r="DKR151" s="309"/>
      <c r="DKS151" s="309"/>
      <c r="DKT151" s="309"/>
      <c r="DKU151" s="309"/>
      <c r="DKV151" s="309"/>
      <c r="DKW151" s="309"/>
      <c r="DKX151" s="309"/>
      <c r="DKY151" s="309"/>
      <c r="DKZ151" s="309"/>
      <c r="DLA151" s="309"/>
      <c r="DLB151" s="309"/>
      <c r="DLC151" s="309"/>
      <c r="DLD151" s="309"/>
      <c r="DLE151" s="309"/>
      <c r="DLF151" s="309"/>
      <c r="DLG151" s="309"/>
      <c r="DLH151" s="309"/>
      <c r="DLI151" s="309"/>
      <c r="DLJ151" s="309"/>
      <c r="DLK151" s="309"/>
      <c r="DLL151" s="309"/>
      <c r="DLM151" s="309"/>
      <c r="DLN151" s="309"/>
      <c r="DLO151" s="309"/>
      <c r="DLP151" s="309"/>
      <c r="DLQ151" s="309"/>
      <c r="DLR151" s="309"/>
      <c r="DLS151" s="309"/>
      <c r="DLT151" s="309"/>
      <c r="DLU151" s="309"/>
      <c r="DLV151" s="309"/>
      <c r="DLW151" s="309"/>
      <c r="DLX151" s="309"/>
      <c r="DLY151" s="309"/>
      <c r="DLZ151" s="309"/>
      <c r="DMA151" s="309"/>
      <c r="DMB151" s="309"/>
      <c r="DMC151" s="309"/>
      <c r="DMD151" s="309"/>
      <c r="DME151" s="309"/>
      <c r="DMF151" s="309"/>
      <c r="DMG151" s="309"/>
      <c r="DMH151" s="309"/>
      <c r="DMI151" s="309"/>
      <c r="DMJ151" s="309"/>
      <c r="DMK151" s="309"/>
      <c r="DML151" s="309"/>
      <c r="DMM151" s="309"/>
      <c r="DMN151" s="309"/>
      <c r="DMO151" s="309"/>
      <c r="DMP151" s="309"/>
      <c r="DMQ151" s="309"/>
      <c r="DMR151" s="309"/>
      <c r="DMS151" s="309"/>
      <c r="DMT151" s="309"/>
      <c r="DMU151" s="309"/>
      <c r="DMV151" s="309"/>
      <c r="DMW151" s="309"/>
      <c r="DMX151" s="309"/>
      <c r="DMY151" s="309"/>
      <c r="DMZ151" s="309"/>
      <c r="DNA151" s="309"/>
      <c r="DNB151" s="309"/>
      <c r="DNC151" s="309"/>
      <c r="DND151" s="309"/>
      <c r="DNE151" s="309"/>
      <c r="DNF151" s="309"/>
      <c r="DNG151" s="309"/>
      <c r="DNH151" s="309"/>
      <c r="DNI151" s="309"/>
      <c r="DNJ151" s="309"/>
      <c r="DNK151" s="309"/>
      <c r="DNL151" s="309"/>
      <c r="DNM151" s="309"/>
      <c r="DNN151" s="309"/>
      <c r="DNO151" s="309"/>
      <c r="DNP151" s="309"/>
      <c r="DNQ151" s="309"/>
      <c r="DNR151" s="309"/>
      <c r="DNS151" s="309"/>
      <c r="DNT151" s="309"/>
      <c r="DNU151" s="309"/>
      <c r="DNV151" s="309"/>
      <c r="DNW151" s="309"/>
      <c r="DNX151" s="309"/>
      <c r="DNY151" s="309"/>
      <c r="DNZ151" s="309"/>
      <c r="DOA151" s="309"/>
      <c r="DOB151" s="309"/>
      <c r="DOC151" s="309"/>
      <c r="DOD151" s="309"/>
      <c r="DOE151" s="309"/>
      <c r="DOF151" s="309"/>
      <c r="DOG151" s="309"/>
      <c r="DOH151" s="309"/>
      <c r="DOI151" s="309"/>
      <c r="DOJ151" s="309"/>
      <c r="DOK151" s="309"/>
      <c r="DOL151" s="309"/>
      <c r="DOM151" s="309"/>
      <c r="DON151" s="309"/>
      <c r="DOO151" s="309"/>
      <c r="DOP151" s="309"/>
      <c r="DOQ151" s="309"/>
      <c r="DOR151" s="309"/>
      <c r="DOS151" s="309"/>
      <c r="DOT151" s="309"/>
      <c r="DOU151" s="309"/>
      <c r="DOV151" s="309"/>
      <c r="DOW151" s="309"/>
      <c r="DOX151" s="309"/>
      <c r="DOY151" s="309"/>
      <c r="DOZ151" s="309"/>
      <c r="DPA151" s="309"/>
      <c r="DPB151" s="309"/>
      <c r="DPC151" s="309"/>
      <c r="DPD151" s="309"/>
      <c r="DPE151" s="309"/>
      <c r="DPF151" s="309"/>
      <c r="DPG151" s="309"/>
      <c r="DPH151" s="309"/>
      <c r="DPI151" s="309"/>
      <c r="DPJ151" s="309"/>
      <c r="DPK151" s="309"/>
      <c r="DPL151" s="309"/>
      <c r="DPM151" s="309"/>
      <c r="DPN151" s="309"/>
      <c r="DPO151" s="309"/>
      <c r="DPP151" s="309"/>
      <c r="DPQ151" s="309"/>
      <c r="DPR151" s="309"/>
      <c r="DPS151" s="309"/>
      <c r="DPT151" s="309"/>
      <c r="DPU151" s="309"/>
      <c r="DPV151" s="309"/>
      <c r="DPW151" s="309"/>
      <c r="DPX151" s="309"/>
      <c r="DPY151" s="309"/>
      <c r="DPZ151" s="309"/>
      <c r="DQA151" s="309"/>
      <c r="DQB151" s="309"/>
      <c r="DQC151" s="309"/>
      <c r="DQD151" s="309"/>
      <c r="DQE151" s="309"/>
      <c r="DQF151" s="309"/>
      <c r="DQG151" s="309"/>
      <c r="DQH151" s="309"/>
      <c r="DQI151" s="309"/>
      <c r="DQJ151" s="309"/>
      <c r="DQK151" s="309"/>
      <c r="DQL151" s="309"/>
      <c r="DQM151" s="309"/>
      <c r="DQN151" s="309"/>
      <c r="DQO151" s="309"/>
      <c r="DQP151" s="309"/>
      <c r="DQQ151" s="309"/>
      <c r="DQR151" s="309"/>
      <c r="DQS151" s="309"/>
      <c r="DQT151" s="309"/>
      <c r="DQU151" s="309"/>
      <c r="DQV151" s="309"/>
      <c r="DQW151" s="309"/>
      <c r="DQX151" s="309"/>
      <c r="DQY151" s="309"/>
      <c r="DQZ151" s="309"/>
      <c r="DRA151" s="309"/>
      <c r="DRB151" s="309"/>
      <c r="DRC151" s="309"/>
      <c r="DRD151" s="309"/>
      <c r="DRE151" s="309"/>
      <c r="DRF151" s="309"/>
      <c r="DRG151" s="309"/>
      <c r="DRH151" s="309"/>
      <c r="DRI151" s="309"/>
      <c r="DRJ151" s="309"/>
      <c r="DRK151" s="309"/>
      <c r="DRL151" s="309"/>
      <c r="DRM151" s="309"/>
      <c r="DRN151" s="309"/>
      <c r="DRO151" s="309"/>
      <c r="DRP151" s="309"/>
      <c r="DRQ151" s="309"/>
      <c r="DRR151" s="309"/>
      <c r="DRS151" s="309"/>
      <c r="DRT151" s="309"/>
      <c r="DRU151" s="309"/>
      <c r="DRV151" s="309"/>
      <c r="DRW151" s="309"/>
      <c r="DRX151" s="309"/>
      <c r="DRY151" s="309"/>
      <c r="DRZ151" s="309"/>
      <c r="DSA151" s="309"/>
      <c r="DSB151" s="309"/>
      <c r="DSC151" s="309"/>
      <c r="DSD151" s="309"/>
      <c r="DSE151" s="309"/>
      <c r="DSF151" s="309"/>
      <c r="DSG151" s="309"/>
      <c r="DSH151" s="309"/>
      <c r="DSI151" s="309"/>
      <c r="DSJ151" s="309"/>
      <c r="DSK151" s="309"/>
      <c r="DSL151" s="309"/>
      <c r="DSM151" s="309"/>
      <c r="DSN151" s="309"/>
      <c r="DSO151" s="309"/>
      <c r="DSP151" s="309"/>
      <c r="DSQ151" s="309"/>
      <c r="DSR151" s="309"/>
      <c r="DSS151" s="309"/>
      <c r="DST151" s="309"/>
      <c r="DSU151" s="309"/>
      <c r="DSV151" s="309"/>
      <c r="DSW151" s="309"/>
      <c r="DSX151" s="309"/>
      <c r="DSY151" s="309"/>
      <c r="DSZ151" s="309"/>
      <c r="DTA151" s="309"/>
      <c r="DTB151" s="309"/>
      <c r="DTC151" s="309"/>
      <c r="DTD151" s="309"/>
      <c r="DTE151" s="309"/>
      <c r="DTF151" s="309"/>
      <c r="DTG151" s="309"/>
      <c r="DTH151" s="309"/>
      <c r="DTI151" s="309"/>
      <c r="DTJ151" s="309"/>
      <c r="DTK151" s="309"/>
      <c r="DTL151" s="309"/>
      <c r="DTM151" s="309"/>
      <c r="DTN151" s="309"/>
      <c r="DTO151" s="309"/>
      <c r="DTP151" s="309"/>
      <c r="DTQ151" s="309"/>
      <c r="DTR151" s="309"/>
      <c r="DTS151" s="309"/>
      <c r="DTT151" s="309"/>
      <c r="DTU151" s="309"/>
      <c r="DTV151" s="309"/>
      <c r="DTW151" s="309"/>
      <c r="DTX151" s="309"/>
      <c r="DTY151" s="309"/>
      <c r="DTZ151" s="309"/>
      <c r="DUA151" s="309"/>
      <c r="DUB151" s="309"/>
      <c r="DUC151" s="309"/>
      <c r="DUD151" s="309"/>
      <c r="DUE151" s="309"/>
      <c r="DUF151" s="309"/>
      <c r="DUG151" s="309"/>
      <c r="DUH151" s="309"/>
      <c r="DUI151" s="309"/>
      <c r="DUJ151" s="309"/>
      <c r="DUK151" s="309"/>
      <c r="DUL151" s="309"/>
      <c r="DUM151" s="309"/>
      <c r="DUN151" s="309"/>
      <c r="DUO151" s="309"/>
      <c r="DUP151" s="309"/>
      <c r="DUQ151" s="309"/>
      <c r="DUR151" s="309"/>
      <c r="DUS151" s="309"/>
      <c r="DUT151" s="309"/>
      <c r="DUU151" s="309"/>
      <c r="DUV151" s="309"/>
      <c r="DUW151" s="309"/>
      <c r="DUX151" s="309"/>
      <c r="DUY151" s="309"/>
      <c r="DUZ151" s="309"/>
      <c r="DVA151" s="309"/>
      <c r="DVB151" s="309"/>
      <c r="DVC151" s="309"/>
      <c r="DVD151" s="309"/>
      <c r="DVE151" s="309"/>
      <c r="DVF151" s="309"/>
      <c r="DVG151" s="309"/>
      <c r="DVH151" s="309"/>
      <c r="DVI151" s="309"/>
      <c r="DVJ151" s="309"/>
      <c r="DVK151" s="309"/>
      <c r="DVL151" s="309"/>
      <c r="DVM151" s="309"/>
      <c r="DVN151" s="309"/>
      <c r="DVO151" s="309"/>
      <c r="DVP151" s="309"/>
      <c r="DVQ151" s="309"/>
      <c r="DVR151" s="309"/>
      <c r="DVS151" s="309"/>
      <c r="DVT151" s="309"/>
      <c r="DVU151" s="309"/>
      <c r="DVV151" s="309"/>
      <c r="DVW151" s="309"/>
      <c r="DVX151" s="309"/>
      <c r="DVY151" s="309"/>
      <c r="DVZ151" s="309"/>
      <c r="DWA151" s="309"/>
      <c r="DWB151" s="309"/>
      <c r="DWC151" s="309"/>
      <c r="DWD151" s="309"/>
      <c r="DWE151" s="309"/>
      <c r="DWF151" s="309"/>
      <c r="DWG151" s="309"/>
      <c r="DWH151" s="309"/>
      <c r="DWI151" s="309"/>
      <c r="DWJ151" s="309"/>
      <c r="DWK151" s="309"/>
      <c r="DWL151" s="309"/>
      <c r="DWM151" s="309"/>
      <c r="DWN151" s="309"/>
      <c r="DWO151" s="309"/>
      <c r="DWP151" s="309"/>
      <c r="DWQ151" s="309"/>
      <c r="DWR151" s="309"/>
      <c r="DWS151" s="309"/>
      <c r="DWT151" s="309"/>
      <c r="DWU151" s="309"/>
      <c r="DWV151" s="309"/>
      <c r="DWW151" s="309"/>
      <c r="DWX151" s="309"/>
      <c r="DWY151" s="309"/>
      <c r="DWZ151" s="309"/>
      <c r="DXA151" s="309"/>
      <c r="DXB151" s="309"/>
      <c r="DXC151" s="309"/>
      <c r="DXD151" s="309"/>
      <c r="DXE151" s="309"/>
      <c r="DXF151" s="309"/>
      <c r="DXG151" s="309"/>
      <c r="DXH151" s="309"/>
      <c r="DXI151" s="309"/>
      <c r="DXJ151" s="309"/>
      <c r="DXK151" s="309"/>
      <c r="DXL151" s="309"/>
      <c r="DXM151" s="309"/>
      <c r="DXN151" s="309"/>
      <c r="DXO151" s="309"/>
      <c r="DXP151" s="309"/>
      <c r="DXQ151" s="309"/>
      <c r="DXR151" s="309"/>
      <c r="DXS151" s="309"/>
      <c r="DXT151" s="309"/>
      <c r="DXU151" s="309"/>
      <c r="DXV151" s="309"/>
      <c r="DXW151" s="309"/>
      <c r="DXX151" s="309"/>
      <c r="DXY151" s="309"/>
      <c r="DXZ151" s="309"/>
      <c r="DYA151" s="309"/>
      <c r="DYB151" s="309"/>
      <c r="DYC151" s="309"/>
      <c r="DYD151" s="309"/>
      <c r="DYE151" s="309"/>
      <c r="DYF151" s="309"/>
      <c r="DYG151" s="309"/>
      <c r="DYH151" s="309"/>
      <c r="DYI151" s="309"/>
      <c r="DYJ151" s="309"/>
      <c r="DYK151" s="309"/>
      <c r="DYL151" s="309"/>
      <c r="DYM151" s="309"/>
      <c r="DYN151" s="309"/>
      <c r="DYO151" s="309"/>
      <c r="DYP151" s="309"/>
      <c r="DYQ151" s="309"/>
      <c r="DYR151" s="309"/>
      <c r="DYS151" s="309"/>
      <c r="DYT151" s="309"/>
      <c r="DYU151" s="309"/>
      <c r="DYV151" s="309"/>
      <c r="DYW151" s="309"/>
      <c r="DYX151" s="309"/>
      <c r="DYY151" s="309"/>
      <c r="DYZ151" s="309"/>
      <c r="DZA151" s="309"/>
      <c r="DZB151" s="309"/>
      <c r="DZC151" s="309"/>
      <c r="DZD151" s="309"/>
      <c r="DZE151" s="309"/>
      <c r="DZF151" s="309"/>
      <c r="DZG151" s="309"/>
      <c r="DZH151" s="309"/>
      <c r="DZI151" s="309"/>
      <c r="DZJ151" s="309"/>
      <c r="DZK151" s="309"/>
      <c r="DZL151" s="309"/>
      <c r="DZM151" s="309"/>
      <c r="DZN151" s="309"/>
      <c r="DZO151" s="309"/>
      <c r="DZP151" s="309"/>
      <c r="DZQ151" s="309"/>
      <c r="DZR151" s="309"/>
      <c r="DZS151" s="309"/>
      <c r="DZT151" s="309"/>
      <c r="DZU151" s="309"/>
      <c r="DZV151" s="309"/>
      <c r="DZW151" s="309"/>
      <c r="DZX151" s="309"/>
      <c r="DZY151" s="309"/>
      <c r="DZZ151" s="309"/>
      <c r="EAA151" s="309"/>
      <c r="EAB151" s="309"/>
      <c r="EAC151" s="309"/>
      <c r="EAD151" s="309"/>
      <c r="EAE151" s="309"/>
      <c r="EAF151" s="309"/>
      <c r="EAG151" s="309"/>
      <c r="EAH151" s="309"/>
      <c r="EAI151" s="309"/>
      <c r="EAJ151" s="309"/>
      <c r="EAK151" s="309"/>
      <c r="EAL151" s="309"/>
      <c r="EAM151" s="309"/>
      <c r="EAN151" s="309"/>
      <c r="EAO151" s="309"/>
      <c r="EAP151" s="309"/>
      <c r="EAQ151" s="309"/>
      <c r="EAR151" s="309"/>
      <c r="EAS151" s="309"/>
      <c r="EAT151" s="309"/>
      <c r="EAU151" s="309"/>
      <c r="EAV151" s="309"/>
      <c r="EAW151" s="309"/>
      <c r="EAX151" s="309"/>
      <c r="EAY151" s="309"/>
      <c r="EAZ151" s="309"/>
      <c r="EBA151" s="309"/>
      <c r="EBB151" s="309"/>
      <c r="EBC151" s="309"/>
      <c r="EBD151" s="309"/>
      <c r="EBE151" s="309"/>
      <c r="EBF151" s="309"/>
      <c r="EBG151" s="309"/>
      <c r="EBH151" s="309"/>
      <c r="EBI151" s="309"/>
      <c r="EBJ151" s="309"/>
      <c r="EBK151" s="309"/>
      <c r="EBL151" s="309"/>
      <c r="EBM151" s="309"/>
      <c r="EBN151" s="309"/>
      <c r="EBO151" s="309"/>
      <c r="EBP151" s="309"/>
      <c r="EBQ151" s="309"/>
      <c r="EBR151" s="309"/>
      <c r="EBS151" s="309"/>
      <c r="EBT151" s="309"/>
      <c r="EBU151" s="309"/>
      <c r="EBV151" s="309"/>
      <c r="EBW151" s="309"/>
      <c r="EBX151" s="309"/>
      <c r="EBY151" s="309"/>
      <c r="EBZ151" s="309"/>
      <c r="ECA151" s="309"/>
      <c r="ECB151" s="309"/>
      <c r="ECC151" s="309"/>
      <c r="ECD151" s="309"/>
      <c r="ECE151" s="309"/>
      <c r="ECF151" s="309"/>
      <c r="ECG151" s="309"/>
      <c r="ECH151" s="309"/>
      <c r="ECI151" s="309"/>
      <c r="ECJ151" s="309"/>
      <c r="ECK151" s="309"/>
      <c r="ECL151" s="309"/>
      <c r="ECM151" s="309"/>
      <c r="ECN151" s="309"/>
      <c r="ECO151" s="309"/>
      <c r="ECP151" s="309"/>
      <c r="ECQ151" s="309"/>
      <c r="ECR151" s="309"/>
      <c r="ECS151" s="309"/>
      <c r="ECT151" s="309"/>
      <c r="ECU151" s="309"/>
      <c r="ECV151" s="309"/>
      <c r="ECW151" s="309"/>
      <c r="ECX151" s="309"/>
      <c r="ECY151" s="309"/>
      <c r="ECZ151" s="309"/>
      <c r="EDA151" s="309"/>
      <c r="EDB151" s="309"/>
      <c r="EDC151" s="309"/>
      <c r="EDD151" s="309"/>
      <c r="EDE151" s="309"/>
      <c r="EDF151" s="309"/>
      <c r="EDG151" s="309"/>
      <c r="EDH151" s="309"/>
      <c r="EDI151" s="309"/>
      <c r="EDJ151" s="309"/>
      <c r="EDK151" s="309"/>
      <c r="EDL151" s="309"/>
      <c r="EDM151" s="309"/>
      <c r="EDN151" s="309"/>
      <c r="EDO151" s="309"/>
      <c r="EDP151" s="309"/>
      <c r="EDQ151" s="309"/>
      <c r="EDR151" s="309"/>
      <c r="EDS151" s="309"/>
      <c r="EDT151" s="309"/>
      <c r="EDU151" s="309"/>
      <c r="EDV151" s="309"/>
      <c r="EDW151" s="309"/>
      <c r="EDX151" s="309"/>
      <c r="EDY151" s="309"/>
      <c r="EDZ151" s="309"/>
      <c r="EEA151" s="309"/>
      <c r="EEB151" s="309"/>
      <c r="EEC151" s="309"/>
      <c r="EED151" s="309"/>
      <c r="EEE151" s="309"/>
      <c r="EEF151" s="309"/>
      <c r="EEG151" s="309"/>
      <c r="EEH151" s="309"/>
      <c r="EEI151" s="309"/>
      <c r="EEJ151" s="309"/>
      <c r="EEK151" s="309"/>
      <c r="EEL151" s="309"/>
      <c r="EEM151" s="309"/>
      <c r="EEN151" s="309"/>
      <c r="EEO151" s="309"/>
      <c r="EEP151" s="309"/>
      <c r="EEQ151" s="309"/>
      <c r="EER151" s="309"/>
      <c r="EES151" s="309"/>
      <c r="EET151" s="309"/>
      <c r="EEU151" s="309"/>
      <c r="EEV151" s="309"/>
      <c r="EEW151" s="309"/>
      <c r="EEX151" s="309"/>
      <c r="EEY151" s="309"/>
      <c r="EEZ151" s="309"/>
      <c r="EFA151" s="309"/>
      <c r="EFB151" s="309"/>
      <c r="EFC151" s="309"/>
      <c r="EFD151" s="309"/>
      <c r="EFE151" s="309"/>
      <c r="EFF151" s="309"/>
      <c r="EFG151" s="309"/>
      <c r="EFH151" s="309"/>
      <c r="EFI151" s="309"/>
      <c r="EFJ151" s="309"/>
      <c r="EFK151" s="309"/>
      <c r="EFL151" s="309"/>
      <c r="EFM151" s="309"/>
      <c r="EFN151" s="309"/>
      <c r="EFO151" s="309"/>
      <c r="EFP151" s="309"/>
      <c r="EFQ151" s="309"/>
      <c r="EFR151" s="309"/>
      <c r="EFS151" s="309"/>
      <c r="EFT151" s="309"/>
      <c r="EFU151" s="309"/>
      <c r="EFV151" s="309"/>
      <c r="EFW151" s="309"/>
      <c r="EFX151" s="309"/>
      <c r="EFY151" s="309"/>
      <c r="EFZ151" s="309"/>
      <c r="EGA151" s="309"/>
      <c r="EGB151" s="309"/>
      <c r="EGC151" s="309"/>
      <c r="EGD151" s="309"/>
      <c r="EGE151" s="309"/>
      <c r="EGF151" s="309"/>
      <c r="EGG151" s="309"/>
      <c r="EGH151" s="309"/>
      <c r="EGI151" s="309"/>
      <c r="EGJ151" s="309"/>
      <c r="EGK151" s="309"/>
      <c r="EGL151" s="309"/>
      <c r="EGM151" s="309"/>
      <c r="EGN151" s="309"/>
      <c r="EGO151" s="309"/>
      <c r="EGP151" s="309"/>
      <c r="EGQ151" s="309"/>
      <c r="EGR151" s="309"/>
      <c r="EGS151" s="309"/>
      <c r="EGT151" s="309"/>
      <c r="EGU151" s="309"/>
      <c r="EGV151" s="309"/>
      <c r="EGW151" s="309"/>
      <c r="EGX151" s="309"/>
      <c r="EGY151" s="309"/>
      <c r="EGZ151" s="309"/>
      <c r="EHA151" s="309"/>
      <c r="EHB151" s="309"/>
      <c r="EHC151" s="309"/>
      <c r="EHD151" s="309"/>
      <c r="EHE151" s="309"/>
      <c r="EHF151" s="309"/>
      <c r="EHG151" s="309"/>
      <c r="EHH151" s="309"/>
      <c r="EHI151" s="309"/>
      <c r="EHJ151" s="309"/>
      <c r="EHK151" s="309"/>
      <c r="EHL151" s="309"/>
      <c r="EHM151" s="309"/>
      <c r="EHN151" s="309"/>
      <c r="EHO151" s="309"/>
      <c r="EHP151" s="309"/>
      <c r="EHQ151" s="309"/>
      <c r="EHR151" s="309"/>
      <c r="EHS151" s="309"/>
      <c r="EHT151" s="309"/>
      <c r="EHU151" s="309"/>
      <c r="EHV151" s="309"/>
      <c r="EHW151" s="309"/>
      <c r="EHX151" s="309"/>
      <c r="EHY151" s="309"/>
      <c r="EHZ151" s="309"/>
      <c r="EIA151" s="309"/>
      <c r="EIB151" s="309"/>
      <c r="EIC151" s="309"/>
      <c r="EID151" s="309"/>
      <c r="EIE151" s="309"/>
      <c r="EIF151" s="309"/>
      <c r="EIG151" s="309"/>
      <c r="EIH151" s="309"/>
      <c r="EII151" s="309"/>
      <c r="EIJ151" s="309"/>
      <c r="EIK151" s="309"/>
      <c r="EIL151" s="309"/>
      <c r="EIM151" s="309"/>
      <c r="EIN151" s="309"/>
      <c r="EIO151" s="309"/>
      <c r="EIP151" s="309"/>
      <c r="EIQ151" s="309"/>
      <c r="EIR151" s="309"/>
      <c r="EIS151" s="309"/>
      <c r="EIT151" s="309"/>
      <c r="EIU151" s="309"/>
      <c r="EIV151" s="309"/>
      <c r="EIW151" s="309"/>
      <c r="EIX151" s="309"/>
      <c r="EIY151" s="309"/>
      <c r="EIZ151" s="309"/>
      <c r="EJA151" s="309"/>
      <c r="EJB151" s="309"/>
      <c r="EJC151" s="309"/>
      <c r="EJD151" s="309"/>
      <c r="EJE151" s="309"/>
      <c r="EJF151" s="309"/>
      <c r="EJG151" s="309"/>
      <c r="EJH151" s="309"/>
      <c r="EJI151" s="309"/>
      <c r="EJJ151" s="309"/>
      <c r="EJK151" s="309"/>
      <c r="EJL151" s="309"/>
      <c r="EJM151" s="309"/>
      <c r="EJN151" s="309"/>
      <c r="EJO151" s="309"/>
      <c r="EJP151" s="309"/>
      <c r="EJQ151" s="309"/>
      <c r="EJR151" s="309"/>
      <c r="EJS151" s="309"/>
      <c r="EJT151" s="309"/>
      <c r="EJU151" s="309"/>
      <c r="EJV151" s="309"/>
      <c r="EJW151" s="309"/>
      <c r="EJX151" s="309"/>
      <c r="EJY151" s="309"/>
      <c r="EJZ151" s="309"/>
      <c r="EKA151" s="309"/>
      <c r="EKB151" s="309"/>
      <c r="EKC151" s="309"/>
      <c r="EKD151" s="309"/>
      <c r="EKE151" s="309"/>
      <c r="EKF151" s="309"/>
      <c r="EKG151" s="309"/>
      <c r="EKH151" s="309"/>
      <c r="EKI151" s="309"/>
      <c r="EKJ151" s="309"/>
      <c r="EKK151" s="309"/>
      <c r="EKL151" s="309"/>
      <c r="EKM151" s="309"/>
      <c r="EKN151" s="309"/>
      <c r="EKO151" s="309"/>
      <c r="EKP151" s="309"/>
      <c r="EKQ151" s="309"/>
      <c r="EKR151" s="309"/>
      <c r="EKS151" s="309"/>
      <c r="EKT151" s="309"/>
      <c r="EKU151" s="309"/>
      <c r="EKV151" s="309"/>
      <c r="EKW151" s="309"/>
      <c r="EKX151" s="309"/>
      <c r="EKY151" s="309"/>
      <c r="EKZ151" s="309"/>
      <c r="ELA151" s="309"/>
      <c r="ELB151" s="309"/>
      <c r="ELC151" s="309"/>
      <c r="ELD151" s="309"/>
      <c r="ELE151" s="309"/>
      <c r="ELF151" s="309"/>
      <c r="ELG151" s="309"/>
      <c r="ELH151" s="309"/>
      <c r="ELI151" s="309"/>
      <c r="ELJ151" s="309"/>
      <c r="ELK151" s="309"/>
      <c r="ELL151" s="309"/>
      <c r="ELM151" s="309"/>
      <c r="ELN151" s="309"/>
      <c r="ELO151" s="309"/>
      <c r="ELP151" s="309"/>
      <c r="ELQ151" s="309"/>
      <c r="ELR151" s="309"/>
      <c r="ELS151" s="309"/>
      <c r="ELT151" s="309"/>
      <c r="ELU151" s="309"/>
      <c r="ELV151" s="309"/>
      <c r="ELW151" s="309"/>
      <c r="ELX151" s="309"/>
      <c r="ELY151" s="309"/>
      <c r="ELZ151" s="309"/>
      <c r="EMA151" s="309"/>
      <c r="EMB151" s="309"/>
      <c r="EMC151" s="309"/>
      <c r="EMD151" s="309"/>
      <c r="EME151" s="309"/>
      <c r="EMF151" s="309"/>
      <c r="EMG151" s="309"/>
      <c r="EMH151" s="309"/>
      <c r="EMI151" s="309"/>
      <c r="EMJ151" s="309"/>
      <c r="EMK151" s="309"/>
      <c r="EML151" s="309"/>
      <c r="EMM151" s="309"/>
      <c r="EMN151" s="309"/>
      <c r="EMO151" s="309"/>
      <c r="EMP151" s="309"/>
      <c r="EMQ151" s="309"/>
      <c r="EMR151" s="309"/>
      <c r="EMS151" s="309"/>
      <c r="EMT151" s="309"/>
      <c r="EMU151" s="309"/>
      <c r="EMV151" s="309"/>
      <c r="EMW151" s="309"/>
      <c r="EMX151" s="309"/>
      <c r="EMY151" s="309"/>
      <c r="EMZ151" s="309"/>
      <c r="ENA151" s="309"/>
      <c r="ENB151" s="309"/>
      <c r="ENC151" s="309"/>
      <c r="END151" s="309"/>
      <c r="ENE151" s="309"/>
      <c r="ENF151" s="309"/>
      <c r="ENG151" s="309"/>
      <c r="ENH151" s="309"/>
      <c r="ENI151" s="309"/>
      <c r="ENJ151" s="309"/>
      <c r="ENK151" s="309"/>
      <c r="ENL151" s="309"/>
      <c r="ENM151" s="309"/>
      <c r="ENN151" s="309"/>
      <c r="ENO151" s="309"/>
      <c r="ENP151" s="309"/>
      <c r="ENQ151" s="309"/>
      <c r="ENR151" s="309"/>
      <c r="ENS151" s="309"/>
      <c r="ENT151" s="309"/>
      <c r="ENU151" s="309"/>
      <c r="ENV151" s="309"/>
      <c r="ENW151" s="309"/>
      <c r="ENX151" s="309"/>
      <c r="ENY151" s="309"/>
      <c r="ENZ151" s="309"/>
      <c r="EOA151" s="309"/>
      <c r="EOB151" s="309"/>
      <c r="EOC151" s="309"/>
      <c r="EOD151" s="309"/>
      <c r="EOE151" s="309"/>
      <c r="EOF151" s="309"/>
      <c r="EOG151" s="309"/>
      <c r="EOH151" s="309"/>
      <c r="EOI151" s="309"/>
      <c r="EOJ151" s="309"/>
      <c r="EOK151" s="309"/>
      <c r="EOL151" s="309"/>
      <c r="EOM151" s="309"/>
      <c r="EON151" s="309"/>
      <c r="EOO151" s="309"/>
      <c r="EOP151" s="309"/>
      <c r="EOQ151" s="309"/>
      <c r="EOR151" s="309"/>
      <c r="EOS151" s="309"/>
      <c r="EOT151" s="309"/>
      <c r="EOU151" s="309"/>
      <c r="EOV151" s="309"/>
      <c r="EOW151" s="309"/>
      <c r="EOX151" s="309"/>
      <c r="EOY151" s="309"/>
      <c r="EOZ151" s="309"/>
      <c r="EPA151" s="309"/>
      <c r="EPB151" s="309"/>
      <c r="EPC151" s="309"/>
      <c r="EPD151" s="309"/>
      <c r="EPE151" s="309"/>
      <c r="EPF151" s="309"/>
      <c r="EPG151" s="309"/>
      <c r="EPH151" s="309"/>
      <c r="EPI151" s="309"/>
      <c r="EPJ151" s="309"/>
      <c r="EPK151" s="309"/>
      <c r="EPL151" s="309"/>
      <c r="EPM151" s="309"/>
      <c r="EPN151" s="309"/>
      <c r="EPO151" s="309"/>
      <c r="EPP151" s="309"/>
      <c r="EPQ151" s="309"/>
      <c r="EPR151" s="309"/>
      <c r="EPS151" s="309"/>
      <c r="EPT151" s="309"/>
      <c r="EPU151" s="309"/>
      <c r="EPV151" s="309"/>
      <c r="EPW151" s="309"/>
      <c r="EPX151" s="309"/>
      <c r="EPY151" s="309"/>
      <c r="EPZ151" s="309"/>
      <c r="EQA151" s="309"/>
      <c r="EQB151" s="309"/>
      <c r="EQC151" s="309"/>
      <c r="EQD151" s="309"/>
      <c r="EQE151" s="309"/>
      <c r="EQF151" s="309"/>
      <c r="EQG151" s="309"/>
      <c r="EQH151" s="309"/>
      <c r="EQI151" s="309"/>
      <c r="EQJ151" s="309"/>
      <c r="EQK151" s="309"/>
      <c r="EQL151" s="309"/>
      <c r="EQM151" s="309"/>
      <c r="EQN151" s="309"/>
      <c r="EQO151" s="309"/>
      <c r="EQP151" s="309"/>
      <c r="EQQ151" s="309"/>
      <c r="EQR151" s="309"/>
      <c r="EQS151" s="309"/>
      <c r="EQT151" s="309"/>
      <c r="EQU151" s="309"/>
      <c r="EQV151" s="309"/>
      <c r="EQW151" s="309"/>
      <c r="EQX151" s="309"/>
      <c r="EQY151" s="309"/>
      <c r="EQZ151" s="309"/>
      <c r="ERA151" s="309"/>
      <c r="ERB151" s="309"/>
      <c r="ERC151" s="309"/>
      <c r="ERD151" s="309"/>
      <c r="ERE151" s="309"/>
      <c r="ERF151" s="309"/>
      <c r="ERG151" s="309"/>
      <c r="ERH151" s="309"/>
      <c r="ERI151" s="309"/>
      <c r="ERJ151" s="309"/>
      <c r="ERK151" s="309"/>
      <c r="ERL151" s="309"/>
      <c r="ERM151" s="309"/>
      <c r="ERN151" s="309"/>
      <c r="ERO151" s="309"/>
      <c r="ERP151" s="309"/>
      <c r="ERQ151" s="309"/>
      <c r="ERR151" s="309"/>
      <c r="ERS151" s="309"/>
      <c r="ERT151" s="309"/>
      <c r="ERU151" s="309"/>
      <c r="ERV151" s="309"/>
      <c r="ERW151" s="309"/>
      <c r="ERX151" s="309"/>
      <c r="ERY151" s="309"/>
      <c r="ERZ151" s="309"/>
      <c r="ESA151" s="309"/>
      <c r="ESB151" s="309"/>
      <c r="ESC151" s="309"/>
      <c r="ESD151" s="309"/>
      <c r="ESE151" s="309"/>
      <c r="ESF151" s="309"/>
      <c r="ESG151" s="309"/>
      <c r="ESH151" s="309"/>
      <c r="ESI151" s="309"/>
      <c r="ESJ151" s="309"/>
      <c r="ESK151" s="309"/>
      <c r="ESL151" s="309"/>
      <c r="ESM151" s="309"/>
      <c r="ESN151" s="309"/>
      <c r="ESO151" s="309"/>
      <c r="ESP151" s="309"/>
      <c r="ESQ151" s="309"/>
      <c r="ESR151" s="309"/>
      <c r="ESS151" s="309"/>
      <c r="EST151" s="309"/>
      <c r="ESU151" s="309"/>
      <c r="ESV151" s="309"/>
      <c r="ESW151" s="309"/>
      <c r="ESX151" s="309"/>
      <c r="ESY151" s="309"/>
      <c r="ESZ151" s="309"/>
      <c r="ETA151" s="309"/>
      <c r="ETB151" s="309"/>
      <c r="ETC151" s="309"/>
      <c r="ETD151" s="309"/>
      <c r="ETE151" s="309"/>
      <c r="ETF151" s="309"/>
      <c r="ETG151" s="309"/>
      <c r="ETH151" s="309"/>
      <c r="ETI151" s="309"/>
      <c r="ETJ151" s="309"/>
      <c r="ETK151" s="309"/>
      <c r="ETL151" s="309"/>
      <c r="ETM151" s="309"/>
      <c r="ETN151" s="309"/>
      <c r="ETO151" s="309"/>
      <c r="ETP151" s="309"/>
      <c r="ETQ151" s="309"/>
      <c r="ETR151" s="309"/>
      <c r="ETS151" s="309"/>
      <c r="ETT151" s="309"/>
      <c r="ETU151" s="309"/>
      <c r="ETV151" s="309"/>
      <c r="ETW151" s="309"/>
      <c r="ETX151" s="309"/>
      <c r="ETY151" s="309"/>
      <c r="ETZ151" s="309"/>
      <c r="EUA151" s="309"/>
      <c r="EUB151" s="309"/>
      <c r="EUC151" s="309"/>
      <c r="EUD151" s="309"/>
      <c r="EUE151" s="309"/>
      <c r="EUF151" s="309"/>
      <c r="EUG151" s="309"/>
      <c r="EUH151" s="309"/>
      <c r="EUI151" s="309"/>
      <c r="EUJ151" s="309"/>
      <c r="EUK151" s="309"/>
      <c r="EUL151" s="309"/>
      <c r="EUM151" s="309"/>
      <c r="EUN151" s="309"/>
      <c r="EUO151" s="309"/>
      <c r="EUP151" s="309"/>
      <c r="EUQ151" s="309"/>
      <c r="EUR151" s="309"/>
      <c r="EUS151" s="309"/>
      <c r="EUT151" s="309"/>
      <c r="EUU151" s="309"/>
      <c r="EUV151" s="309"/>
      <c r="EUW151" s="309"/>
      <c r="EUX151" s="309"/>
      <c r="EUY151" s="309"/>
      <c r="EUZ151" s="309"/>
      <c r="EVA151" s="309"/>
      <c r="EVB151" s="309"/>
      <c r="EVC151" s="309"/>
      <c r="EVD151" s="309"/>
      <c r="EVE151" s="309"/>
      <c r="EVF151" s="309"/>
      <c r="EVG151" s="309"/>
      <c r="EVH151" s="309"/>
      <c r="EVI151" s="309"/>
      <c r="EVJ151" s="309"/>
      <c r="EVK151" s="309"/>
      <c r="EVL151" s="309"/>
      <c r="EVM151" s="309"/>
      <c r="EVN151" s="309"/>
      <c r="EVO151" s="309"/>
      <c r="EVP151" s="309"/>
      <c r="EVQ151" s="309"/>
      <c r="EVR151" s="309"/>
      <c r="EVS151" s="309"/>
      <c r="EVT151" s="309"/>
      <c r="EVU151" s="309"/>
      <c r="EVV151" s="309"/>
      <c r="EVW151" s="309"/>
      <c r="EVX151" s="309"/>
      <c r="EVY151" s="309"/>
      <c r="EVZ151" s="309"/>
      <c r="EWA151" s="309"/>
      <c r="EWB151" s="309"/>
      <c r="EWC151" s="309"/>
      <c r="EWD151" s="309"/>
      <c r="EWE151" s="309"/>
      <c r="EWF151" s="309"/>
      <c r="EWG151" s="309"/>
      <c r="EWH151" s="309"/>
      <c r="EWI151" s="309"/>
      <c r="EWJ151" s="309"/>
      <c r="EWK151" s="309"/>
      <c r="EWL151" s="309"/>
      <c r="EWM151" s="309"/>
      <c r="EWN151" s="309"/>
      <c r="EWO151" s="309"/>
      <c r="EWP151" s="309"/>
      <c r="EWQ151" s="309"/>
      <c r="EWR151" s="309"/>
      <c r="EWS151" s="309"/>
      <c r="EWT151" s="309"/>
      <c r="EWU151" s="309"/>
      <c r="EWV151" s="309"/>
      <c r="EWW151" s="309"/>
      <c r="EWX151" s="309"/>
      <c r="EWY151" s="309"/>
      <c r="EWZ151" s="309"/>
      <c r="EXA151" s="309"/>
      <c r="EXB151" s="309"/>
      <c r="EXC151" s="309"/>
      <c r="EXD151" s="309"/>
      <c r="EXE151" s="309"/>
      <c r="EXF151" s="309"/>
      <c r="EXG151" s="309"/>
      <c r="EXH151" s="309"/>
      <c r="EXI151" s="309"/>
      <c r="EXJ151" s="309"/>
      <c r="EXK151" s="309"/>
      <c r="EXL151" s="309"/>
      <c r="EXM151" s="309"/>
      <c r="EXN151" s="309"/>
      <c r="EXO151" s="309"/>
      <c r="EXP151" s="309"/>
      <c r="EXQ151" s="309"/>
      <c r="EXR151" s="309"/>
      <c r="EXS151" s="309"/>
      <c r="EXT151" s="309"/>
      <c r="EXU151" s="309"/>
      <c r="EXV151" s="309"/>
      <c r="EXW151" s="309"/>
      <c r="EXX151" s="309"/>
      <c r="EXY151" s="309"/>
      <c r="EXZ151" s="309"/>
      <c r="EYA151" s="309"/>
      <c r="EYB151" s="309"/>
      <c r="EYC151" s="309"/>
      <c r="EYD151" s="309"/>
      <c r="EYE151" s="309"/>
      <c r="EYF151" s="309"/>
      <c r="EYG151" s="309"/>
      <c r="EYH151" s="309"/>
      <c r="EYI151" s="309"/>
      <c r="EYJ151" s="309"/>
      <c r="EYK151" s="309"/>
      <c r="EYL151" s="309"/>
      <c r="EYM151" s="309"/>
      <c r="EYN151" s="309"/>
      <c r="EYO151" s="309"/>
      <c r="EYP151" s="309"/>
      <c r="EYQ151" s="309"/>
      <c r="EYR151" s="309"/>
      <c r="EYS151" s="309"/>
      <c r="EYT151" s="309"/>
      <c r="EYU151" s="309"/>
      <c r="EYV151" s="309"/>
      <c r="EYW151" s="309"/>
      <c r="EYX151" s="309"/>
      <c r="EYY151" s="309"/>
      <c r="EYZ151" s="309"/>
      <c r="EZA151" s="309"/>
      <c r="EZB151" s="309"/>
      <c r="EZC151" s="309"/>
      <c r="EZD151" s="309"/>
      <c r="EZE151" s="309"/>
      <c r="EZF151" s="309"/>
      <c r="EZG151" s="309"/>
      <c r="EZH151" s="309"/>
      <c r="EZI151" s="309"/>
      <c r="EZJ151" s="309"/>
      <c r="EZK151" s="309"/>
      <c r="EZL151" s="309"/>
      <c r="EZM151" s="309"/>
      <c r="EZN151" s="309"/>
      <c r="EZO151" s="309"/>
      <c r="EZP151" s="309"/>
      <c r="EZQ151" s="309"/>
      <c r="EZR151" s="309"/>
      <c r="EZS151" s="309"/>
      <c r="EZT151" s="309"/>
      <c r="EZU151" s="309"/>
      <c r="EZV151" s="309"/>
      <c r="EZW151" s="309"/>
      <c r="EZX151" s="309"/>
      <c r="EZY151" s="309"/>
      <c r="EZZ151" s="309"/>
      <c r="FAA151" s="309"/>
      <c r="FAB151" s="309"/>
      <c r="FAC151" s="309"/>
      <c r="FAD151" s="309"/>
      <c r="FAE151" s="309"/>
      <c r="FAF151" s="309"/>
      <c r="FAG151" s="309"/>
      <c r="FAH151" s="309"/>
      <c r="FAI151" s="309"/>
      <c r="FAJ151" s="309"/>
      <c r="FAK151" s="309"/>
      <c r="FAL151" s="309"/>
      <c r="FAM151" s="309"/>
      <c r="FAN151" s="309"/>
      <c r="FAO151" s="309"/>
      <c r="FAP151" s="309"/>
      <c r="FAQ151" s="309"/>
      <c r="FAR151" s="309"/>
      <c r="FAS151" s="309"/>
      <c r="FAT151" s="309"/>
      <c r="FAU151" s="309"/>
      <c r="FAV151" s="309"/>
      <c r="FAW151" s="309"/>
      <c r="FAX151" s="309"/>
      <c r="FAY151" s="309"/>
      <c r="FAZ151" s="309"/>
      <c r="FBA151" s="309"/>
      <c r="FBB151" s="309"/>
      <c r="FBC151" s="309"/>
      <c r="FBD151" s="309"/>
      <c r="FBE151" s="309"/>
      <c r="FBF151" s="309"/>
      <c r="FBG151" s="309"/>
      <c r="FBH151" s="309"/>
      <c r="FBI151" s="309"/>
      <c r="FBJ151" s="309"/>
      <c r="FBK151" s="309"/>
      <c r="FBL151" s="309"/>
      <c r="FBM151" s="309"/>
      <c r="FBN151" s="309"/>
      <c r="FBO151" s="309"/>
      <c r="FBP151" s="309"/>
      <c r="FBQ151" s="309"/>
      <c r="FBR151" s="309"/>
      <c r="FBS151" s="309"/>
      <c r="FBT151" s="309"/>
      <c r="FBU151" s="309"/>
      <c r="FBV151" s="309"/>
      <c r="FBW151" s="309"/>
      <c r="FBX151" s="309"/>
      <c r="FBY151" s="309"/>
      <c r="FBZ151" s="309"/>
      <c r="FCA151" s="309"/>
      <c r="FCB151" s="309"/>
      <c r="FCC151" s="309"/>
      <c r="FCD151" s="309"/>
      <c r="FCE151" s="309"/>
      <c r="FCF151" s="309"/>
      <c r="FCG151" s="309"/>
      <c r="FCH151" s="309"/>
      <c r="FCI151" s="309"/>
      <c r="FCJ151" s="309"/>
      <c r="FCK151" s="309"/>
      <c r="FCL151" s="309"/>
      <c r="FCM151" s="309"/>
      <c r="FCN151" s="309"/>
      <c r="FCO151" s="309"/>
      <c r="FCP151" s="309"/>
      <c r="FCQ151" s="309"/>
      <c r="FCR151" s="309"/>
      <c r="FCS151" s="309"/>
      <c r="FCT151" s="309"/>
      <c r="FCU151" s="309"/>
      <c r="FCV151" s="309"/>
      <c r="FCW151" s="309"/>
      <c r="FCX151" s="309"/>
      <c r="FCY151" s="309"/>
      <c r="FCZ151" s="309"/>
      <c r="FDA151" s="309"/>
      <c r="FDB151" s="309"/>
      <c r="FDC151" s="309"/>
      <c r="FDD151" s="309"/>
      <c r="FDE151" s="309"/>
      <c r="FDF151" s="309"/>
      <c r="FDG151" s="309"/>
      <c r="FDH151" s="309"/>
      <c r="FDI151" s="309"/>
      <c r="FDJ151" s="309"/>
      <c r="FDK151" s="309"/>
      <c r="FDL151" s="309"/>
      <c r="FDM151" s="309"/>
      <c r="FDN151" s="309"/>
      <c r="FDO151" s="309"/>
      <c r="FDP151" s="309"/>
      <c r="FDQ151" s="309"/>
      <c r="FDR151" s="309"/>
      <c r="FDS151" s="309"/>
      <c r="FDT151" s="309"/>
      <c r="FDU151" s="309"/>
      <c r="FDV151" s="309"/>
      <c r="FDW151" s="309"/>
      <c r="FDX151" s="309"/>
      <c r="FDY151" s="309"/>
      <c r="FDZ151" s="309"/>
      <c r="FEA151" s="309"/>
      <c r="FEB151" s="309"/>
      <c r="FEC151" s="309"/>
      <c r="FED151" s="309"/>
      <c r="FEE151" s="309"/>
      <c r="FEF151" s="309"/>
      <c r="FEG151" s="309"/>
      <c r="FEH151" s="309"/>
      <c r="FEI151" s="309"/>
      <c r="FEJ151" s="309"/>
      <c r="FEK151" s="309"/>
      <c r="FEL151" s="309"/>
      <c r="FEM151" s="309"/>
      <c r="FEN151" s="309"/>
      <c r="FEO151" s="309"/>
      <c r="FEP151" s="309"/>
      <c r="FEQ151" s="309"/>
      <c r="FER151" s="309"/>
      <c r="FES151" s="309"/>
      <c r="FET151" s="309"/>
      <c r="FEU151" s="309"/>
      <c r="FEV151" s="309"/>
      <c r="FEW151" s="309"/>
      <c r="FEX151" s="309"/>
      <c r="FEY151" s="309"/>
      <c r="FEZ151" s="309"/>
      <c r="FFA151" s="309"/>
      <c r="FFB151" s="309"/>
      <c r="FFC151" s="309"/>
      <c r="FFD151" s="309"/>
      <c r="FFE151" s="309"/>
      <c r="FFF151" s="309"/>
      <c r="FFG151" s="309"/>
      <c r="FFH151" s="309"/>
      <c r="FFI151" s="309"/>
      <c r="FFJ151" s="309"/>
      <c r="FFK151" s="309"/>
      <c r="FFL151" s="309"/>
      <c r="FFM151" s="309"/>
      <c r="FFN151" s="309"/>
      <c r="FFO151" s="309"/>
      <c r="FFP151" s="309"/>
      <c r="FFQ151" s="309"/>
      <c r="FFR151" s="309"/>
      <c r="FFS151" s="309"/>
      <c r="FFT151" s="309"/>
      <c r="FFU151" s="309"/>
      <c r="FFV151" s="309"/>
      <c r="FFW151" s="309"/>
      <c r="FFX151" s="309"/>
      <c r="FFY151" s="309"/>
      <c r="FFZ151" s="309"/>
      <c r="FGA151" s="309"/>
      <c r="FGB151" s="309"/>
      <c r="FGC151" s="309"/>
      <c r="FGD151" s="309"/>
      <c r="FGE151" s="309"/>
      <c r="FGF151" s="309"/>
      <c r="FGG151" s="309"/>
      <c r="FGH151" s="309"/>
      <c r="FGI151" s="309"/>
      <c r="FGJ151" s="309"/>
      <c r="FGK151" s="309"/>
      <c r="FGL151" s="309"/>
      <c r="FGM151" s="309"/>
      <c r="FGN151" s="309"/>
      <c r="FGO151" s="309"/>
      <c r="FGP151" s="309"/>
      <c r="FGQ151" s="309"/>
      <c r="FGR151" s="309"/>
      <c r="FGS151" s="309"/>
      <c r="FGT151" s="309"/>
      <c r="FGU151" s="309"/>
      <c r="FGV151" s="309"/>
      <c r="FGW151" s="309"/>
      <c r="FGX151" s="309"/>
      <c r="FGY151" s="309"/>
      <c r="FGZ151" s="309"/>
      <c r="FHA151" s="309"/>
      <c r="FHB151" s="309"/>
      <c r="FHC151" s="309"/>
      <c r="FHD151" s="309"/>
      <c r="FHE151" s="309"/>
      <c r="FHF151" s="309"/>
      <c r="FHG151" s="309"/>
      <c r="FHH151" s="309"/>
      <c r="FHI151" s="309"/>
      <c r="FHJ151" s="309"/>
      <c r="FHK151" s="309"/>
      <c r="FHL151" s="309"/>
      <c r="FHM151" s="309"/>
      <c r="FHN151" s="309"/>
      <c r="FHO151" s="309"/>
      <c r="FHP151" s="309"/>
      <c r="FHQ151" s="309"/>
      <c r="FHR151" s="309"/>
      <c r="FHS151" s="309"/>
      <c r="FHT151" s="309"/>
      <c r="FHU151" s="309"/>
      <c r="FHV151" s="309"/>
      <c r="FHW151" s="309"/>
      <c r="FHX151" s="309"/>
      <c r="FHY151" s="309"/>
      <c r="FHZ151" s="309"/>
      <c r="FIA151" s="309"/>
      <c r="FIB151" s="309"/>
      <c r="FIC151" s="309"/>
      <c r="FID151" s="309"/>
      <c r="FIE151" s="309"/>
      <c r="FIF151" s="309"/>
      <c r="FIG151" s="309"/>
      <c r="FIH151" s="309"/>
      <c r="FII151" s="309"/>
      <c r="FIJ151" s="309"/>
      <c r="FIK151" s="309"/>
      <c r="FIL151" s="309"/>
      <c r="FIM151" s="309"/>
      <c r="FIN151" s="309"/>
      <c r="FIO151" s="309"/>
      <c r="FIP151" s="309"/>
      <c r="FIQ151" s="309"/>
      <c r="FIR151" s="309"/>
      <c r="FIS151" s="309"/>
      <c r="FIT151" s="309"/>
      <c r="FIU151" s="309"/>
      <c r="FIV151" s="309"/>
      <c r="FIW151" s="309"/>
      <c r="FIX151" s="309"/>
      <c r="FIY151" s="309"/>
      <c r="FIZ151" s="309"/>
      <c r="FJA151" s="309"/>
      <c r="FJB151" s="309"/>
      <c r="FJC151" s="309"/>
      <c r="FJD151" s="309"/>
      <c r="FJE151" s="309"/>
      <c r="FJF151" s="309"/>
      <c r="FJG151" s="309"/>
      <c r="FJH151" s="309"/>
      <c r="FJI151" s="309"/>
      <c r="FJJ151" s="309"/>
      <c r="FJK151" s="309"/>
      <c r="FJL151" s="309"/>
      <c r="FJM151" s="309"/>
      <c r="FJN151" s="309"/>
      <c r="FJO151" s="309"/>
      <c r="FJP151" s="309"/>
      <c r="FJQ151" s="309"/>
      <c r="FJR151" s="309"/>
      <c r="FJS151" s="309"/>
      <c r="FJT151" s="309"/>
      <c r="FJU151" s="309"/>
      <c r="FJV151" s="309"/>
      <c r="FJW151" s="309"/>
      <c r="FJX151" s="309"/>
      <c r="FJY151" s="309"/>
      <c r="FJZ151" s="309"/>
      <c r="FKA151" s="309"/>
      <c r="FKB151" s="309"/>
      <c r="FKC151" s="309"/>
      <c r="FKD151" s="309"/>
      <c r="FKE151" s="309"/>
      <c r="FKF151" s="309"/>
      <c r="FKG151" s="309"/>
      <c r="FKH151" s="309"/>
      <c r="FKI151" s="309"/>
      <c r="FKJ151" s="309"/>
      <c r="FKK151" s="309"/>
      <c r="FKL151" s="309"/>
      <c r="FKM151" s="309"/>
      <c r="FKN151" s="309"/>
      <c r="FKO151" s="309"/>
      <c r="FKP151" s="309"/>
      <c r="FKQ151" s="309"/>
      <c r="FKR151" s="309"/>
      <c r="FKS151" s="309"/>
      <c r="FKT151" s="309"/>
      <c r="FKU151" s="309"/>
      <c r="FKV151" s="309"/>
      <c r="FKW151" s="309"/>
      <c r="FKX151" s="309"/>
      <c r="FKY151" s="309"/>
      <c r="FKZ151" s="309"/>
      <c r="FLA151" s="309"/>
      <c r="FLB151" s="309"/>
      <c r="FLC151" s="309"/>
      <c r="FLD151" s="309"/>
      <c r="FLE151" s="309"/>
      <c r="FLF151" s="309"/>
      <c r="FLG151" s="309"/>
      <c r="FLH151" s="309"/>
      <c r="FLI151" s="309"/>
      <c r="FLJ151" s="309"/>
      <c r="FLK151" s="309"/>
      <c r="FLL151" s="309"/>
      <c r="FLM151" s="309"/>
      <c r="FLN151" s="309"/>
      <c r="FLO151" s="309"/>
      <c r="FLP151" s="309"/>
      <c r="FLQ151" s="309"/>
      <c r="FLR151" s="309"/>
      <c r="FLS151" s="309"/>
      <c r="FLT151" s="309"/>
      <c r="FLU151" s="309"/>
      <c r="FLV151" s="309"/>
      <c r="FLW151" s="309"/>
      <c r="FLX151" s="309"/>
      <c r="FLY151" s="309"/>
      <c r="FLZ151" s="309"/>
      <c r="FMA151" s="309"/>
      <c r="FMB151" s="309"/>
      <c r="FMC151" s="309"/>
      <c r="FMD151" s="309"/>
      <c r="FME151" s="309"/>
      <c r="FMF151" s="309"/>
      <c r="FMG151" s="309"/>
      <c r="FMH151" s="309"/>
      <c r="FMI151" s="309"/>
      <c r="FMJ151" s="309"/>
      <c r="FMK151" s="309"/>
      <c r="FML151" s="309"/>
      <c r="FMM151" s="309"/>
      <c r="FMN151" s="309"/>
      <c r="FMO151" s="309"/>
      <c r="FMP151" s="309"/>
      <c r="FMQ151" s="309"/>
      <c r="FMR151" s="309"/>
      <c r="FMS151" s="309"/>
      <c r="FMT151" s="309"/>
      <c r="FMU151" s="309"/>
      <c r="FMV151" s="309"/>
      <c r="FMW151" s="309"/>
      <c r="FMX151" s="309"/>
      <c r="FMY151" s="309"/>
      <c r="FMZ151" s="309"/>
      <c r="FNA151" s="309"/>
      <c r="FNB151" s="309"/>
      <c r="FNC151" s="309"/>
      <c r="FND151" s="309"/>
      <c r="FNE151" s="309"/>
      <c r="FNF151" s="309"/>
      <c r="FNG151" s="309"/>
      <c r="FNH151" s="309"/>
      <c r="FNI151" s="309"/>
      <c r="FNJ151" s="309"/>
      <c r="FNK151" s="309"/>
      <c r="FNL151" s="309"/>
      <c r="FNM151" s="309"/>
      <c r="FNN151" s="309"/>
      <c r="FNO151" s="309"/>
      <c r="FNP151" s="309"/>
      <c r="FNQ151" s="309"/>
      <c r="FNR151" s="309"/>
      <c r="FNS151" s="309"/>
      <c r="FNT151" s="309"/>
      <c r="FNU151" s="309"/>
      <c r="FNV151" s="309"/>
      <c r="FNW151" s="309"/>
      <c r="FNX151" s="309"/>
      <c r="FNY151" s="309"/>
      <c r="FNZ151" s="309"/>
      <c r="FOA151" s="309"/>
      <c r="FOB151" s="309"/>
      <c r="FOC151" s="309"/>
      <c r="FOD151" s="309"/>
      <c r="FOE151" s="309"/>
      <c r="FOF151" s="309"/>
      <c r="FOG151" s="309"/>
      <c r="FOH151" s="309"/>
      <c r="FOI151" s="309"/>
      <c r="FOJ151" s="309"/>
      <c r="FOK151" s="309"/>
      <c r="FOL151" s="309"/>
      <c r="FOM151" s="309"/>
      <c r="FON151" s="309"/>
      <c r="FOO151" s="309"/>
      <c r="FOP151" s="309"/>
      <c r="FOQ151" s="309"/>
      <c r="FOR151" s="309"/>
      <c r="FOS151" s="309"/>
      <c r="FOT151" s="309"/>
      <c r="FOU151" s="309"/>
      <c r="FOV151" s="309"/>
      <c r="FOW151" s="309"/>
      <c r="FOX151" s="309"/>
      <c r="FOY151" s="309"/>
      <c r="FOZ151" s="309"/>
      <c r="FPA151" s="309"/>
      <c r="FPB151" s="309"/>
      <c r="FPC151" s="309"/>
      <c r="FPD151" s="309"/>
      <c r="FPE151" s="309"/>
      <c r="FPF151" s="309"/>
      <c r="FPG151" s="309"/>
      <c r="FPH151" s="309"/>
      <c r="FPI151" s="309"/>
      <c r="FPJ151" s="309"/>
      <c r="FPK151" s="309"/>
      <c r="FPL151" s="309"/>
      <c r="FPM151" s="309"/>
      <c r="FPN151" s="309"/>
      <c r="FPO151" s="309"/>
      <c r="FPP151" s="309"/>
      <c r="FPQ151" s="309"/>
      <c r="FPR151" s="309"/>
      <c r="FPS151" s="309"/>
      <c r="FPT151" s="309"/>
      <c r="FPU151" s="309"/>
      <c r="FPV151" s="309"/>
      <c r="FPW151" s="309"/>
      <c r="FPX151" s="309"/>
      <c r="FPY151" s="309"/>
      <c r="FPZ151" s="309"/>
      <c r="FQA151" s="309"/>
      <c r="FQB151" s="309"/>
      <c r="FQC151" s="309"/>
      <c r="FQD151" s="309"/>
      <c r="FQE151" s="309"/>
      <c r="FQF151" s="309"/>
      <c r="FQG151" s="309"/>
      <c r="FQH151" s="309"/>
      <c r="FQI151" s="309"/>
      <c r="FQJ151" s="309"/>
      <c r="FQK151" s="309"/>
      <c r="FQL151" s="309"/>
      <c r="FQM151" s="309"/>
      <c r="FQN151" s="309"/>
      <c r="FQO151" s="309"/>
      <c r="FQP151" s="309"/>
      <c r="FQQ151" s="309"/>
      <c r="FQR151" s="309"/>
      <c r="FQS151" s="309"/>
      <c r="FQT151" s="309"/>
      <c r="FQU151" s="309"/>
      <c r="FQV151" s="309"/>
      <c r="FQW151" s="309"/>
      <c r="FQX151" s="309"/>
      <c r="FQY151" s="309"/>
      <c r="FQZ151" s="309"/>
      <c r="FRA151" s="309"/>
      <c r="FRB151" s="309"/>
      <c r="FRC151" s="309"/>
      <c r="FRD151" s="309"/>
      <c r="FRE151" s="309"/>
      <c r="FRF151" s="309"/>
      <c r="FRG151" s="309"/>
      <c r="FRH151" s="309"/>
      <c r="FRI151" s="309"/>
      <c r="FRJ151" s="309"/>
      <c r="FRK151" s="309"/>
      <c r="FRL151" s="309"/>
      <c r="FRM151" s="309"/>
      <c r="FRN151" s="309"/>
      <c r="FRO151" s="309"/>
      <c r="FRP151" s="309"/>
      <c r="FRQ151" s="309"/>
      <c r="FRR151" s="309"/>
      <c r="FRS151" s="309"/>
      <c r="FRT151" s="309"/>
      <c r="FRU151" s="309"/>
      <c r="FRV151" s="309"/>
      <c r="FRW151" s="309"/>
      <c r="FRX151" s="309"/>
      <c r="FRY151" s="309"/>
      <c r="FRZ151" s="309"/>
      <c r="FSA151" s="309"/>
      <c r="FSB151" s="309"/>
      <c r="FSC151" s="309"/>
      <c r="FSD151" s="309"/>
      <c r="FSE151" s="309"/>
      <c r="FSF151" s="309"/>
      <c r="FSG151" s="309"/>
      <c r="FSH151" s="309"/>
      <c r="FSI151" s="309"/>
      <c r="FSJ151" s="309"/>
      <c r="FSK151" s="309"/>
      <c r="FSL151" s="309"/>
      <c r="FSM151" s="309"/>
      <c r="FSN151" s="309"/>
      <c r="FSO151" s="309"/>
      <c r="FSP151" s="309"/>
      <c r="FSQ151" s="309"/>
      <c r="FSR151" s="309"/>
      <c r="FSS151" s="309"/>
      <c r="FST151" s="309"/>
      <c r="FSU151" s="309"/>
      <c r="FSV151" s="309"/>
      <c r="FSW151" s="309"/>
      <c r="FSX151" s="309"/>
      <c r="FSY151" s="309"/>
      <c r="FSZ151" s="309"/>
      <c r="FTA151" s="309"/>
      <c r="FTB151" s="309"/>
      <c r="FTC151" s="309"/>
      <c r="FTD151" s="309"/>
      <c r="FTE151" s="309"/>
      <c r="FTF151" s="309"/>
      <c r="FTG151" s="309"/>
      <c r="FTH151" s="309"/>
      <c r="FTI151" s="309"/>
      <c r="FTJ151" s="309"/>
      <c r="FTK151" s="309"/>
      <c r="FTL151" s="309"/>
      <c r="FTM151" s="309"/>
      <c r="FTN151" s="309"/>
      <c r="FTO151" s="309"/>
      <c r="FTP151" s="309"/>
      <c r="FTQ151" s="309"/>
      <c r="FTR151" s="309"/>
      <c r="FTS151" s="309"/>
      <c r="FTT151" s="309"/>
      <c r="FTU151" s="309"/>
      <c r="FTV151" s="309"/>
      <c r="FTW151" s="309"/>
      <c r="FTX151" s="309"/>
      <c r="FTY151" s="309"/>
      <c r="FTZ151" s="309"/>
      <c r="FUA151" s="309"/>
      <c r="FUB151" s="309"/>
      <c r="FUC151" s="309"/>
      <c r="FUD151" s="309"/>
      <c r="FUE151" s="309"/>
      <c r="FUF151" s="309"/>
      <c r="FUG151" s="309"/>
      <c r="FUH151" s="309"/>
      <c r="FUI151" s="309"/>
      <c r="FUJ151" s="309"/>
      <c r="FUK151" s="309"/>
      <c r="FUL151" s="309"/>
      <c r="FUM151" s="309"/>
      <c r="FUN151" s="309"/>
      <c r="FUO151" s="309"/>
      <c r="FUP151" s="309"/>
      <c r="FUQ151" s="309"/>
      <c r="FUR151" s="309"/>
      <c r="FUS151" s="309"/>
      <c r="FUT151" s="309"/>
      <c r="FUU151" s="309"/>
      <c r="FUV151" s="309"/>
      <c r="FUW151" s="309"/>
      <c r="FUX151" s="309"/>
      <c r="FUY151" s="309"/>
      <c r="FUZ151" s="309"/>
      <c r="FVA151" s="309"/>
      <c r="FVB151" s="309"/>
      <c r="FVC151" s="309"/>
      <c r="FVD151" s="309"/>
      <c r="FVE151" s="309"/>
      <c r="FVF151" s="309"/>
      <c r="FVG151" s="309"/>
      <c r="FVH151" s="309"/>
      <c r="FVI151" s="309"/>
      <c r="FVJ151" s="309"/>
      <c r="FVK151" s="309"/>
      <c r="FVL151" s="309"/>
      <c r="FVM151" s="309"/>
      <c r="FVN151" s="309"/>
      <c r="FVO151" s="309"/>
      <c r="FVP151" s="309"/>
      <c r="FVQ151" s="309"/>
      <c r="FVR151" s="309"/>
      <c r="FVS151" s="309"/>
      <c r="FVT151" s="309"/>
      <c r="FVU151" s="309"/>
      <c r="FVV151" s="309"/>
      <c r="FVW151" s="309"/>
      <c r="FVX151" s="309"/>
      <c r="FVY151" s="309"/>
      <c r="FVZ151" s="309"/>
      <c r="FWA151" s="309"/>
      <c r="FWB151" s="309"/>
      <c r="FWC151" s="309"/>
      <c r="FWD151" s="309"/>
      <c r="FWE151" s="309"/>
      <c r="FWF151" s="309"/>
      <c r="FWG151" s="309"/>
      <c r="FWH151" s="309"/>
      <c r="FWI151" s="309"/>
      <c r="FWJ151" s="309"/>
      <c r="FWK151" s="309"/>
      <c r="FWL151" s="309"/>
      <c r="FWM151" s="309"/>
      <c r="FWN151" s="309"/>
      <c r="FWO151" s="309"/>
      <c r="FWP151" s="309"/>
      <c r="FWQ151" s="309"/>
      <c r="FWR151" s="309"/>
      <c r="FWS151" s="309"/>
      <c r="FWT151" s="309"/>
      <c r="FWU151" s="309"/>
      <c r="FWV151" s="309"/>
      <c r="FWW151" s="309"/>
      <c r="FWX151" s="309"/>
      <c r="FWY151" s="309"/>
      <c r="FWZ151" s="309"/>
      <c r="FXA151" s="309"/>
      <c r="FXB151" s="309"/>
      <c r="FXC151" s="309"/>
      <c r="FXD151" s="309"/>
      <c r="FXE151" s="309"/>
      <c r="FXF151" s="309"/>
      <c r="FXG151" s="309"/>
      <c r="FXH151" s="309"/>
      <c r="FXI151" s="309"/>
      <c r="FXJ151" s="309"/>
      <c r="FXK151" s="309"/>
      <c r="FXL151" s="309"/>
      <c r="FXM151" s="309"/>
      <c r="FXN151" s="309"/>
      <c r="FXO151" s="309"/>
      <c r="FXP151" s="309"/>
      <c r="FXQ151" s="309"/>
      <c r="FXR151" s="309"/>
      <c r="FXS151" s="309"/>
      <c r="FXT151" s="309"/>
      <c r="FXU151" s="309"/>
      <c r="FXV151" s="309"/>
      <c r="FXW151" s="309"/>
      <c r="FXX151" s="309"/>
      <c r="FXY151" s="309"/>
      <c r="FXZ151" s="309"/>
      <c r="FYA151" s="309"/>
      <c r="FYB151" s="309"/>
      <c r="FYC151" s="309"/>
      <c r="FYD151" s="309"/>
      <c r="FYE151" s="309"/>
      <c r="FYF151" s="309"/>
      <c r="FYG151" s="309"/>
      <c r="FYH151" s="309"/>
      <c r="FYI151" s="309"/>
      <c r="FYJ151" s="309"/>
      <c r="FYK151" s="309"/>
      <c r="FYL151" s="309"/>
      <c r="FYM151" s="309"/>
      <c r="FYN151" s="309"/>
      <c r="FYO151" s="309"/>
      <c r="FYP151" s="309"/>
      <c r="FYQ151" s="309"/>
      <c r="FYR151" s="309"/>
      <c r="FYS151" s="309"/>
      <c r="FYT151" s="309"/>
      <c r="FYU151" s="309"/>
      <c r="FYV151" s="309"/>
      <c r="FYW151" s="309"/>
      <c r="FYX151" s="309"/>
      <c r="FYY151" s="309"/>
      <c r="FYZ151" s="309"/>
      <c r="FZA151" s="309"/>
      <c r="FZB151" s="309"/>
      <c r="FZC151" s="309"/>
      <c r="FZD151" s="309"/>
      <c r="FZE151" s="309"/>
      <c r="FZF151" s="309"/>
      <c r="FZG151" s="309"/>
      <c r="FZH151" s="309"/>
      <c r="FZI151" s="309"/>
      <c r="FZJ151" s="309"/>
      <c r="FZK151" s="309"/>
      <c r="FZL151" s="309"/>
      <c r="FZM151" s="309"/>
      <c r="FZN151" s="309"/>
      <c r="FZO151" s="309"/>
      <c r="FZP151" s="309"/>
      <c r="FZQ151" s="309"/>
      <c r="FZR151" s="309"/>
      <c r="FZS151" s="309"/>
      <c r="FZT151" s="309"/>
      <c r="FZU151" s="309"/>
      <c r="FZV151" s="309"/>
      <c r="FZW151" s="309"/>
      <c r="FZX151" s="309"/>
      <c r="FZY151" s="309"/>
      <c r="FZZ151" s="309"/>
      <c r="GAA151" s="309"/>
      <c r="GAB151" s="309"/>
      <c r="GAC151" s="309"/>
      <c r="GAD151" s="309"/>
      <c r="GAE151" s="309"/>
      <c r="GAF151" s="309"/>
      <c r="GAG151" s="309"/>
      <c r="GAH151" s="309"/>
      <c r="GAI151" s="309"/>
      <c r="GAJ151" s="309"/>
      <c r="GAK151" s="309"/>
      <c r="GAL151" s="309"/>
      <c r="GAM151" s="309"/>
      <c r="GAN151" s="309"/>
      <c r="GAO151" s="309"/>
      <c r="GAP151" s="309"/>
      <c r="GAQ151" s="309"/>
      <c r="GAR151" s="309"/>
      <c r="GAS151" s="309"/>
      <c r="GAT151" s="309"/>
      <c r="GAU151" s="309"/>
      <c r="GAV151" s="309"/>
      <c r="GAW151" s="309"/>
      <c r="GAX151" s="309"/>
      <c r="GAY151" s="309"/>
      <c r="GAZ151" s="309"/>
      <c r="GBA151" s="309"/>
      <c r="GBB151" s="309"/>
      <c r="GBC151" s="309"/>
      <c r="GBD151" s="309"/>
      <c r="GBE151" s="309"/>
      <c r="GBF151" s="309"/>
      <c r="GBG151" s="309"/>
      <c r="GBH151" s="309"/>
      <c r="GBI151" s="309"/>
      <c r="GBJ151" s="309"/>
      <c r="GBK151" s="309"/>
      <c r="GBL151" s="309"/>
      <c r="GBM151" s="309"/>
      <c r="GBN151" s="309"/>
      <c r="GBO151" s="309"/>
      <c r="GBP151" s="309"/>
      <c r="GBQ151" s="309"/>
      <c r="GBR151" s="309"/>
      <c r="GBS151" s="309"/>
      <c r="GBT151" s="309"/>
      <c r="GBU151" s="309"/>
      <c r="GBV151" s="309"/>
      <c r="GBW151" s="309"/>
      <c r="GBX151" s="309"/>
      <c r="GBY151" s="309"/>
      <c r="GBZ151" s="309"/>
      <c r="GCA151" s="309"/>
      <c r="GCB151" s="309"/>
      <c r="GCC151" s="309"/>
      <c r="GCD151" s="309"/>
      <c r="GCE151" s="309"/>
      <c r="GCF151" s="309"/>
      <c r="GCG151" s="309"/>
      <c r="GCH151" s="309"/>
      <c r="GCI151" s="309"/>
      <c r="GCJ151" s="309"/>
      <c r="GCK151" s="309"/>
      <c r="GCL151" s="309"/>
      <c r="GCM151" s="309"/>
      <c r="GCN151" s="309"/>
      <c r="GCO151" s="309"/>
      <c r="GCP151" s="309"/>
      <c r="GCQ151" s="309"/>
      <c r="GCR151" s="309"/>
      <c r="GCS151" s="309"/>
      <c r="GCT151" s="309"/>
      <c r="GCU151" s="309"/>
      <c r="GCV151" s="309"/>
      <c r="GCW151" s="309"/>
      <c r="GCX151" s="309"/>
      <c r="GCY151" s="309"/>
      <c r="GCZ151" s="309"/>
      <c r="GDA151" s="309"/>
      <c r="GDB151" s="309"/>
      <c r="GDC151" s="309"/>
      <c r="GDD151" s="309"/>
      <c r="GDE151" s="309"/>
      <c r="GDF151" s="309"/>
      <c r="GDG151" s="309"/>
      <c r="GDH151" s="309"/>
      <c r="GDI151" s="309"/>
      <c r="GDJ151" s="309"/>
      <c r="GDK151" s="309"/>
      <c r="GDL151" s="309"/>
      <c r="GDM151" s="309"/>
      <c r="GDN151" s="309"/>
      <c r="GDO151" s="309"/>
      <c r="GDP151" s="309"/>
      <c r="GDQ151" s="309"/>
      <c r="GDR151" s="309"/>
      <c r="GDS151" s="309"/>
      <c r="GDT151" s="309"/>
      <c r="GDU151" s="309"/>
      <c r="GDV151" s="309"/>
      <c r="GDW151" s="309"/>
      <c r="GDX151" s="309"/>
      <c r="GDY151" s="309"/>
      <c r="GDZ151" s="309"/>
      <c r="GEA151" s="309"/>
      <c r="GEB151" s="309"/>
      <c r="GEC151" s="309"/>
      <c r="GED151" s="309"/>
      <c r="GEE151" s="309"/>
      <c r="GEF151" s="309"/>
      <c r="GEG151" s="309"/>
      <c r="GEH151" s="309"/>
      <c r="GEI151" s="309"/>
      <c r="GEJ151" s="309"/>
      <c r="GEK151" s="309"/>
      <c r="GEL151" s="309"/>
      <c r="GEM151" s="309"/>
      <c r="GEN151" s="309"/>
      <c r="GEO151" s="309"/>
      <c r="GEP151" s="309"/>
      <c r="GEQ151" s="309"/>
      <c r="GER151" s="309"/>
      <c r="GES151" s="309"/>
      <c r="GET151" s="309"/>
      <c r="GEU151" s="309"/>
      <c r="GEV151" s="309"/>
      <c r="GEW151" s="309"/>
      <c r="GEX151" s="309"/>
      <c r="GEY151" s="309"/>
      <c r="GEZ151" s="309"/>
      <c r="GFA151" s="309"/>
      <c r="GFB151" s="309"/>
      <c r="GFC151" s="309"/>
      <c r="GFD151" s="309"/>
      <c r="GFE151" s="309"/>
      <c r="GFF151" s="309"/>
      <c r="GFG151" s="309"/>
      <c r="GFH151" s="309"/>
      <c r="GFI151" s="309"/>
      <c r="GFJ151" s="309"/>
      <c r="GFK151" s="309"/>
      <c r="GFL151" s="309"/>
      <c r="GFM151" s="309"/>
      <c r="GFN151" s="309"/>
      <c r="GFO151" s="309"/>
      <c r="GFP151" s="309"/>
      <c r="GFQ151" s="309"/>
      <c r="GFR151" s="309"/>
      <c r="GFS151" s="309"/>
      <c r="GFT151" s="309"/>
      <c r="GFU151" s="309"/>
      <c r="GFV151" s="309"/>
      <c r="GFW151" s="309"/>
      <c r="GFX151" s="309"/>
      <c r="GFY151" s="309"/>
      <c r="GFZ151" s="309"/>
      <c r="GGA151" s="309"/>
      <c r="GGB151" s="309"/>
      <c r="GGC151" s="309"/>
      <c r="GGD151" s="309"/>
      <c r="GGE151" s="309"/>
      <c r="GGF151" s="309"/>
      <c r="GGG151" s="309"/>
      <c r="GGH151" s="309"/>
      <c r="GGI151" s="309"/>
      <c r="GGJ151" s="309"/>
      <c r="GGK151" s="309"/>
      <c r="GGL151" s="309"/>
      <c r="GGM151" s="309"/>
      <c r="GGN151" s="309"/>
      <c r="GGO151" s="309"/>
      <c r="GGP151" s="309"/>
      <c r="GGQ151" s="309"/>
      <c r="GGR151" s="309"/>
      <c r="GGS151" s="309"/>
      <c r="GGT151" s="309"/>
      <c r="GGU151" s="309"/>
      <c r="GGV151" s="309"/>
      <c r="GGW151" s="309"/>
      <c r="GGX151" s="309"/>
      <c r="GGY151" s="309"/>
      <c r="GGZ151" s="309"/>
      <c r="GHA151" s="309"/>
      <c r="GHB151" s="309"/>
      <c r="GHC151" s="309"/>
      <c r="GHD151" s="309"/>
      <c r="GHE151" s="309"/>
      <c r="GHF151" s="309"/>
      <c r="GHG151" s="309"/>
      <c r="GHH151" s="309"/>
      <c r="GHI151" s="309"/>
      <c r="GHJ151" s="309"/>
      <c r="GHK151" s="309"/>
      <c r="GHL151" s="309"/>
      <c r="GHM151" s="309"/>
      <c r="GHN151" s="309"/>
      <c r="GHO151" s="309"/>
      <c r="GHP151" s="309"/>
      <c r="GHQ151" s="309"/>
      <c r="GHR151" s="309"/>
      <c r="GHS151" s="309"/>
      <c r="GHT151" s="309"/>
      <c r="GHU151" s="309"/>
      <c r="GHV151" s="309"/>
      <c r="GHW151" s="309"/>
      <c r="GHX151" s="309"/>
      <c r="GHY151" s="309"/>
      <c r="GHZ151" s="309"/>
      <c r="GIA151" s="309"/>
      <c r="GIB151" s="309"/>
      <c r="GIC151" s="309"/>
      <c r="GID151" s="309"/>
      <c r="GIE151" s="309"/>
      <c r="GIF151" s="309"/>
      <c r="GIG151" s="309"/>
      <c r="GIH151" s="309"/>
      <c r="GII151" s="309"/>
      <c r="GIJ151" s="309"/>
      <c r="GIK151" s="309"/>
      <c r="GIL151" s="309"/>
      <c r="GIM151" s="309"/>
      <c r="GIN151" s="309"/>
      <c r="GIO151" s="309"/>
      <c r="GIP151" s="309"/>
      <c r="GIQ151" s="309"/>
      <c r="GIR151" s="309"/>
      <c r="GIS151" s="309"/>
      <c r="GIT151" s="309"/>
      <c r="GIU151" s="309"/>
      <c r="GIV151" s="309"/>
      <c r="GIW151" s="309"/>
      <c r="GIX151" s="309"/>
      <c r="GIY151" s="309"/>
      <c r="GIZ151" s="309"/>
      <c r="GJA151" s="309"/>
      <c r="GJB151" s="309"/>
      <c r="GJC151" s="309"/>
      <c r="GJD151" s="309"/>
      <c r="GJE151" s="309"/>
      <c r="GJF151" s="309"/>
      <c r="GJG151" s="309"/>
      <c r="GJH151" s="309"/>
      <c r="GJI151" s="309"/>
      <c r="GJJ151" s="309"/>
      <c r="GJK151" s="309"/>
      <c r="GJL151" s="309"/>
      <c r="GJM151" s="309"/>
      <c r="GJN151" s="309"/>
      <c r="GJO151" s="309"/>
      <c r="GJP151" s="309"/>
      <c r="GJQ151" s="309"/>
      <c r="GJR151" s="309"/>
      <c r="GJS151" s="309"/>
      <c r="GJT151" s="309"/>
      <c r="GJU151" s="309"/>
      <c r="GJV151" s="309"/>
      <c r="GJW151" s="309"/>
      <c r="GJX151" s="309"/>
      <c r="GJY151" s="309"/>
      <c r="GJZ151" s="309"/>
      <c r="GKA151" s="309"/>
      <c r="GKB151" s="309"/>
      <c r="GKC151" s="309"/>
      <c r="GKD151" s="309"/>
      <c r="GKE151" s="309"/>
      <c r="GKF151" s="309"/>
      <c r="GKG151" s="309"/>
      <c r="GKH151" s="309"/>
      <c r="GKI151" s="309"/>
      <c r="GKJ151" s="309"/>
      <c r="GKK151" s="309"/>
      <c r="GKL151" s="309"/>
      <c r="GKM151" s="309"/>
      <c r="GKN151" s="309"/>
      <c r="GKO151" s="309"/>
      <c r="GKP151" s="309"/>
      <c r="GKQ151" s="309"/>
      <c r="GKR151" s="309"/>
      <c r="GKS151" s="309"/>
      <c r="GKT151" s="309"/>
      <c r="GKU151" s="309"/>
      <c r="GKV151" s="309"/>
      <c r="GKW151" s="309"/>
      <c r="GKX151" s="309"/>
      <c r="GKY151" s="309"/>
      <c r="GKZ151" s="309"/>
      <c r="GLA151" s="309"/>
      <c r="GLB151" s="309"/>
      <c r="GLC151" s="309"/>
      <c r="GLD151" s="309"/>
      <c r="GLE151" s="309"/>
      <c r="GLF151" s="309"/>
      <c r="GLG151" s="309"/>
      <c r="GLH151" s="309"/>
      <c r="GLI151" s="309"/>
      <c r="GLJ151" s="309"/>
      <c r="GLK151" s="309"/>
      <c r="GLL151" s="309"/>
      <c r="GLM151" s="309"/>
      <c r="GLN151" s="309"/>
      <c r="GLO151" s="309"/>
      <c r="GLP151" s="309"/>
      <c r="GLQ151" s="309"/>
      <c r="GLR151" s="309"/>
      <c r="GLS151" s="309"/>
      <c r="GLT151" s="309"/>
      <c r="GLU151" s="309"/>
      <c r="GLV151" s="309"/>
      <c r="GLW151" s="309"/>
      <c r="GLX151" s="309"/>
      <c r="GLY151" s="309"/>
      <c r="GLZ151" s="309"/>
      <c r="GMA151" s="309"/>
      <c r="GMB151" s="309"/>
      <c r="GMC151" s="309"/>
      <c r="GMD151" s="309"/>
      <c r="GME151" s="309"/>
      <c r="GMF151" s="309"/>
      <c r="GMG151" s="309"/>
      <c r="GMH151" s="309"/>
      <c r="GMI151" s="309"/>
      <c r="GMJ151" s="309"/>
      <c r="GMK151" s="309"/>
      <c r="GML151" s="309"/>
      <c r="GMM151" s="309"/>
      <c r="GMN151" s="309"/>
      <c r="GMO151" s="309"/>
      <c r="GMP151" s="309"/>
      <c r="GMQ151" s="309"/>
      <c r="GMR151" s="309"/>
      <c r="GMS151" s="309"/>
      <c r="GMT151" s="309"/>
      <c r="GMU151" s="309"/>
      <c r="GMV151" s="309"/>
      <c r="GMW151" s="309"/>
      <c r="GMX151" s="309"/>
      <c r="GMY151" s="309"/>
      <c r="GMZ151" s="309"/>
      <c r="GNA151" s="309"/>
      <c r="GNB151" s="309"/>
      <c r="GNC151" s="309"/>
      <c r="GND151" s="309"/>
      <c r="GNE151" s="309"/>
      <c r="GNF151" s="309"/>
      <c r="GNG151" s="309"/>
      <c r="GNH151" s="309"/>
      <c r="GNI151" s="309"/>
      <c r="GNJ151" s="309"/>
      <c r="GNK151" s="309"/>
      <c r="GNL151" s="309"/>
      <c r="GNM151" s="309"/>
      <c r="GNN151" s="309"/>
      <c r="GNO151" s="309"/>
      <c r="GNP151" s="309"/>
      <c r="GNQ151" s="309"/>
      <c r="GNR151" s="309"/>
      <c r="GNS151" s="309"/>
      <c r="GNT151" s="309"/>
      <c r="GNU151" s="309"/>
      <c r="GNV151" s="309"/>
      <c r="GNW151" s="309"/>
      <c r="GNX151" s="309"/>
      <c r="GNY151" s="309"/>
      <c r="GNZ151" s="309"/>
      <c r="GOA151" s="309"/>
      <c r="GOB151" s="309"/>
      <c r="GOC151" s="309"/>
      <c r="GOD151" s="309"/>
      <c r="GOE151" s="309"/>
      <c r="GOF151" s="309"/>
      <c r="GOG151" s="309"/>
      <c r="GOH151" s="309"/>
      <c r="GOI151" s="309"/>
      <c r="GOJ151" s="309"/>
      <c r="GOK151" s="309"/>
      <c r="GOL151" s="309"/>
      <c r="GOM151" s="309"/>
      <c r="GON151" s="309"/>
      <c r="GOO151" s="309"/>
      <c r="GOP151" s="309"/>
      <c r="GOQ151" s="309"/>
      <c r="GOR151" s="309"/>
      <c r="GOS151" s="309"/>
      <c r="GOT151" s="309"/>
      <c r="GOU151" s="309"/>
      <c r="GOV151" s="309"/>
      <c r="GOW151" s="309"/>
      <c r="GOX151" s="309"/>
      <c r="GOY151" s="309"/>
      <c r="GOZ151" s="309"/>
      <c r="GPA151" s="309"/>
      <c r="GPB151" s="309"/>
      <c r="GPC151" s="309"/>
      <c r="GPD151" s="309"/>
      <c r="GPE151" s="309"/>
      <c r="GPF151" s="309"/>
      <c r="GPG151" s="309"/>
      <c r="GPH151" s="309"/>
      <c r="GPI151" s="309"/>
      <c r="GPJ151" s="309"/>
      <c r="GPK151" s="309"/>
      <c r="GPL151" s="309"/>
      <c r="GPM151" s="309"/>
      <c r="GPN151" s="309"/>
      <c r="GPO151" s="309"/>
      <c r="GPP151" s="309"/>
      <c r="GPQ151" s="309"/>
      <c r="GPR151" s="309"/>
      <c r="GPS151" s="309"/>
      <c r="GPT151" s="309"/>
      <c r="GPU151" s="309"/>
      <c r="GPV151" s="309"/>
      <c r="GPW151" s="309"/>
      <c r="GPX151" s="309"/>
      <c r="GPY151" s="309"/>
      <c r="GPZ151" s="309"/>
      <c r="GQA151" s="309"/>
      <c r="GQB151" s="309"/>
      <c r="GQC151" s="309"/>
      <c r="GQD151" s="309"/>
      <c r="GQE151" s="309"/>
      <c r="GQF151" s="309"/>
      <c r="GQG151" s="309"/>
      <c r="GQH151" s="309"/>
      <c r="GQI151" s="309"/>
      <c r="GQJ151" s="309"/>
      <c r="GQK151" s="309"/>
      <c r="GQL151" s="309"/>
      <c r="GQM151" s="309"/>
      <c r="GQN151" s="309"/>
      <c r="GQO151" s="309"/>
      <c r="GQP151" s="309"/>
      <c r="GQQ151" s="309"/>
      <c r="GQR151" s="309"/>
      <c r="GQS151" s="309"/>
      <c r="GQT151" s="309"/>
      <c r="GQU151" s="309"/>
      <c r="GQV151" s="309"/>
      <c r="GQW151" s="309"/>
      <c r="GQX151" s="309"/>
      <c r="GQY151" s="309"/>
      <c r="GQZ151" s="309"/>
      <c r="GRA151" s="309"/>
      <c r="GRB151" s="309"/>
      <c r="GRC151" s="309"/>
      <c r="GRD151" s="309"/>
      <c r="GRE151" s="309"/>
      <c r="GRF151" s="309"/>
      <c r="GRG151" s="309"/>
      <c r="GRH151" s="309"/>
      <c r="GRI151" s="309"/>
      <c r="GRJ151" s="309"/>
      <c r="GRK151" s="309"/>
      <c r="GRL151" s="309"/>
      <c r="GRM151" s="309"/>
      <c r="GRN151" s="309"/>
      <c r="GRO151" s="309"/>
      <c r="GRP151" s="309"/>
      <c r="GRQ151" s="309"/>
      <c r="GRR151" s="309"/>
      <c r="GRS151" s="309"/>
      <c r="GRT151" s="309"/>
      <c r="GRU151" s="309"/>
      <c r="GRV151" s="309"/>
      <c r="GRW151" s="309"/>
      <c r="GRX151" s="309"/>
      <c r="GRY151" s="309"/>
      <c r="GRZ151" s="309"/>
      <c r="GSA151" s="309"/>
      <c r="GSB151" s="309"/>
      <c r="GSC151" s="309"/>
      <c r="GSD151" s="309"/>
      <c r="GSE151" s="309"/>
      <c r="GSF151" s="309"/>
      <c r="GSG151" s="309"/>
      <c r="GSH151" s="309"/>
      <c r="GSI151" s="309"/>
      <c r="GSJ151" s="309"/>
      <c r="GSK151" s="309"/>
      <c r="GSL151" s="309"/>
      <c r="GSM151" s="309"/>
      <c r="GSN151" s="309"/>
      <c r="GSO151" s="309"/>
      <c r="GSP151" s="309"/>
      <c r="GSQ151" s="309"/>
      <c r="GSR151" s="309"/>
      <c r="GSS151" s="309"/>
      <c r="GST151" s="309"/>
      <c r="GSU151" s="309"/>
      <c r="GSV151" s="309"/>
      <c r="GSW151" s="309"/>
      <c r="GSX151" s="309"/>
      <c r="GSY151" s="309"/>
      <c r="GSZ151" s="309"/>
      <c r="GTA151" s="309"/>
      <c r="GTB151" s="309"/>
      <c r="GTC151" s="309"/>
      <c r="GTD151" s="309"/>
      <c r="GTE151" s="309"/>
      <c r="GTF151" s="309"/>
      <c r="GTG151" s="309"/>
      <c r="GTH151" s="309"/>
      <c r="GTI151" s="309"/>
      <c r="GTJ151" s="309"/>
      <c r="GTK151" s="309"/>
      <c r="GTL151" s="309"/>
      <c r="GTM151" s="309"/>
      <c r="GTN151" s="309"/>
      <c r="GTO151" s="309"/>
      <c r="GTP151" s="309"/>
      <c r="GTQ151" s="309"/>
      <c r="GTR151" s="309"/>
      <c r="GTS151" s="309"/>
      <c r="GTT151" s="309"/>
      <c r="GTU151" s="309"/>
      <c r="GTV151" s="309"/>
      <c r="GTW151" s="309"/>
      <c r="GTX151" s="309"/>
      <c r="GTY151" s="309"/>
      <c r="GTZ151" s="309"/>
      <c r="GUA151" s="309"/>
      <c r="GUB151" s="309"/>
      <c r="GUC151" s="309"/>
      <c r="GUD151" s="309"/>
      <c r="GUE151" s="309"/>
      <c r="GUF151" s="309"/>
      <c r="GUG151" s="309"/>
      <c r="GUH151" s="309"/>
      <c r="GUI151" s="309"/>
      <c r="GUJ151" s="309"/>
      <c r="GUK151" s="309"/>
      <c r="GUL151" s="309"/>
      <c r="GUM151" s="309"/>
      <c r="GUN151" s="309"/>
      <c r="GUO151" s="309"/>
      <c r="GUP151" s="309"/>
      <c r="GUQ151" s="309"/>
      <c r="GUR151" s="309"/>
      <c r="GUS151" s="309"/>
      <c r="GUT151" s="309"/>
      <c r="GUU151" s="309"/>
      <c r="GUV151" s="309"/>
      <c r="GUW151" s="309"/>
      <c r="GUX151" s="309"/>
      <c r="GUY151" s="309"/>
      <c r="GUZ151" s="309"/>
      <c r="GVA151" s="309"/>
      <c r="GVB151" s="309"/>
      <c r="GVC151" s="309"/>
      <c r="GVD151" s="309"/>
      <c r="GVE151" s="309"/>
      <c r="GVF151" s="309"/>
      <c r="GVG151" s="309"/>
      <c r="GVH151" s="309"/>
      <c r="GVI151" s="309"/>
      <c r="GVJ151" s="309"/>
      <c r="GVK151" s="309"/>
      <c r="GVL151" s="309"/>
      <c r="GVM151" s="309"/>
      <c r="GVN151" s="309"/>
      <c r="GVO151" s="309"/>
      <c r="GVP151" s="309"/>
      <c r="GVQ151" s="309"/>
      <c r="GVR151" s="309"/>
      <c r="GVS151" s="309"/>
      <c r="GVT151" s="309"/>
      <c r="GVU151" s="309"/>
      <c r="GVV151" s="309"/>
      <c r="GVW151" s="309"/>
      <c r="GVX151" s="309"/>
      <c r="GVY151" s="309"/>
      <c r="GVZ151" s="309"/>
      <c r="GWA151" s="309"/>
      <c r="GWB151" s="309"/>
      <c r="GWC151" s="309"/>
      <c r="GWD151" s="309"/>
      <c r="GWE151" s="309"/>
      <c r="GWF151" s="309"/>
      <c r="GWG151" s="309"/>
      <c r="GWH151" s="309"/>
      <c r="GWI151" s="309"/>
      <c r="GWJ151" s="309"/>
      <c r="GWK151" s="309"/>
      <c r="GWL151" s="309"/>
      <c r="GWM151" s="309"/>
      <c r="GWN151" s="309"/>
      <c r="GWO151" s="309"/>
      <c r="GWP151" s="309"/>
      <c r="GWQ151" s="309"/>
      <c r="GWR151" s="309"/>
      <c r="GWS151" s="309"/>
      <c r="GWT151" s="309"/>
      <c r="GWU151" s="309"/>
      <c r="GWV151" s="309"/>
      <c r="GWW151" s="309"/>
      <c r="GWX151" s="309"/>
      <c r="GWY151" s="309"/>
      <c r="GWZ151" s="309"/>
      <c r="GXA151" s="309"/>
      <c r="GXB151" s="309"/>
      <c r="GXC151" s="309"/>
      <c r="GXD151" s="309"/>
      <c r="GXE151" s="309"/>
      <c r="GXF151" s="309"/>
      <c r="GXG151" s="309"/>
      <c r="GXH151" s="309"/>
      <c r="GXI151" s="309"/>
      <c r="GXJ151" s="309"/>
      <c r="GXK151" s="309"/>
      <c r="GXL151" s="309"/>
      <c r="GXM151" s="309"/>
      <c r="GXN151" s="309"/>
      <c r="GXO151" s="309"/>
      <c r="GXP151" s="309"/>
      <c r="GXQ151" s="309"/>
      <c r="GXR151" s="309"/>
      <c r="GXS151" s="309"/>
      <c r="GXT151" s="309"/>
      <c r="GXU151" s="309"/>
      <c r="GXV151" s="309"/>
      <c r="GXW151" s="309"/>
      <c r="GXX151" s="309"/>
      <c r="GXY151" s="309"/>
      <c r="GXZ151" s="309"/>
      <c r="GYA151" s="309"/>
      <c r="GYB151" s="309"/>
      <c r="GYC151" s="309"/>
      <c r="GYD151" s="309"/>
      <c r="GYE151" s="309"/>
      <c r="GYF151" s="309"/>
      <c r="GYG151" s="309"/>
      <c r="GYH151" s="309"/>
      <c r="GYI151" s="309"/>
      <c r="GYJ151" s="309"/>
      <c r="GYK151" s="309"/>
      <c r="GYL151" s="309"/>
      <c r="GYM151" s="309"/>
      <c r="GYN151" s="309"/>
      <c r="GYO151" s="309"/>
      <c r="GYP151" s="309"/>
      <c r="GYQ151" s="309"/>
      <c r="GYR151" s="309"/>
      <c r="GYS151" s="309"/>
      <c r="GYT151" s="309"/>
      <c r="GYU151" s="309"/>
      <c r="GYV151" s="309"/>
      <c r="GYW151" s="309"/>
      <c r="GYX151" s="309"/>
      <c r="GYY151" s="309"/>
      <c r="GYZ151" s="309"/>
      <c r="GZA151" s="309"/>
      <c r="GZB151" s="309"/>
      <c r="GZC151" s="309"/>
      <c r="GZD151" s="309"/>
      <c r="GZE151" s="309"/>
      <c r="GZF151" s="309"/>
      <c r="GZG151" s="309"/>
      <c r="GZH151" s="309"/>
      <c r="GZI151" s="309"/>
      <c r="GZJ151" s="309"/>
      <c r="GZK151" s="309"/>
      <c r="GZL151" s="309"/>
      <c r="GZM151" s="309"/>
      <c r="GZN151" s="309"/>
      <c r="GZO151" s="309"/>
      <c r="GZP151" s="309"/>
      <c r="GZQ151" s="309"/>
      <c r="GZR151" s="309"/>
      <c r="GZS151" s="309"/>
      <c r="GZT151" s="309"/>
      <c r="GZU151" s="309"/>
      <c r="GZV151" s="309"/>
      <c r="GZW151" s="309"/>
      <c r="GZX151" s="309"/>
      <c r="GZY151" s="309"/>
      <c r="GZZ151" s="309"/>
      <c r="HAA151" s="309"/>
      <c r="HAB151" s="309"/>
      <c r="HAC151" s="309"/>
      <c r="HAD151" s="309"/>
      <c r="HAE151" s="309"/>
      <c r="HAF151" s="309"/>
      <c r="HAG151" s="309"/>
      <c r="HAH151" s="309"/>
      <c r="HAI151" s="309"/>
      <c r="HAJ151" s="309"/>
      <c r="HAK151" s="309"/>
      <c r="HAL151" s="309"/>
      <c r="HAM151" s="309"/>
      <c r="HAN151" s="309"/>
      <c r="HAO151" s="309"/>
      <c r="HAP151" s="309"/>
      <c r="HAQ151" s="309"/>
      <c r="HAR151" s="309"/>
      <c r="HAS151" s="309"/>
      <c r="HAT151" s="309"/>
      <c r="HAU151" s="309"/>
      <c r="HAV151" s="309"/>
      <c r="HAW151" s="309"/>
      <c r="HAX151" s="309"/>
      <c r="HAY151" s="309"/>
      <c r="HAZ151" s="309"/>
      <c r="HBA151" s="309"/>
      <c r="HBB151" s="309"/>
      <c r="HBC151" s="309"/>
      <c r="HBD151" s="309"/>
      <c r="HBE151" s="309"/>
      <c r="HBF151" s="309"/>
      <c r="HBG151" s="309"/>
      <c r="HBH151" s="309"/>
      <c r="HBI151" s="309"/>
      <c r="HBJ151" s="309"/>
      <c r="HBK151" s="309"/>
      <c r="HBL151" s="309"/>
      <c r="HBM151" s="309"/>
      <c r="HBN151" s="309"/>
      <c r="HBO151" s="309"/>
      <c r="HBP151" s="309"/>
      <c r="HBQ151" s="309"/>
      <c r="HBR151" s="309"/>
      <c r="HBS151" s="309"/>
      <c r="HBT151" s="309"/>
      <c r="HBU151" s="309"/>
      <c r="HBV151" s="309"/>
      <c r="HBW151" s="309"/>
      <c r="HBX151" s="309"/>
      <c r="HBY151" s="309"/>
      <c r="HBZ151" s="309"/>
      <c r="HCA151" s="309"/>
      <c r="HCB151" s="309"/>
      <c r="HCC151" s="309"/>
      <c r="HCD151" s="309"/>
      <c r="HCE151" s="309"/>
      <c r="HCF151" s="309"/>
      <c r="HCG151" s="309"/>
      <c r="HCH151" s="309"/>
      <c r="HCI151" s="309"/>
      <c r="HCJ151" s="309"/>
      <c r="HCK151" s="309"/>
      <c r="HCL151" s="309"/>
      <c r="HCM151" s="309"/>
      <c r="HCN151" s="309"/>
      <c r="HCO151" s="309"/>
      <c r="HCP151" s="309"/>
      <c r="HCQ151" s="309"/>
      <c r="HCR151" s="309"/>
      <c r="HCS151" s="309"/>
      <c r="HCT151" s="309"/>
      <c r="HCU151" s="309"/>
      <c r="HCV151" s="309"/>
      <c r="HCW151" s="309"/>
      <c r="HCX151" s="309"/>
      <c r="HCY151" s="309"/>
      <c r="HCZ151" s="309"/>
      <c r="HDA151" s="309"/>
      <c r="HDB151" s="309"/>
      <c r="HDC151" s="309"/>
      <c r="HDD151" s="309"/>
      <c r="HDE151" s="309"/>
      <c r="HDF151" s="309"/>
      <c r="HDG151" s="309"/>
      <c r="HDH151" s="309"/>
      <c r="HDI151" s="309"/>
      <c r="HDJ151" s="309"/>
      <c r="HDK151" s="309"/>
      <c r="HDL151" s="309"/>
      <c r="HDM151" s="309"/>
      <c r="HDN151" s="309"/>
      <c r="HDO151" s="309"/>
      <c r="HDP151" s="309"/>
      <c r="HDQ151" s="309"/>
      <c r="HDR151" s="309"/>
      <c r="HDS151" s="309"/>
      <c r="HDT151" s="309"/>
      <c r="HDU151" s="309"/>
      <c r="HDV151" s="309"/>
      <c r="HDW151" s="309"/>
      <c r="HDX151" s="309"/>
      <c r="HDY151" s="309"/>
      <c r="HDZ151" s="309"/>
      <c r="HEA151" s="309"/>
      <c r="HEB151" s="309"/>
      <c r="HEC151" s="309"/>
      <c r="HED151" s="309"/>
      <c r="HEE151" s="309"/>
      <c r="HEF151" s="309"/>
      <c r="HEG151" s="309"/>
      <c r="HEH151" s="309"/>
      <c r="HEI151" s="309"/>
      <c r="HEJ151" s="309"/>
      <c r="HEK151" s="309"/>
      <c r="HEL151" s="309"/>
      <c r="HEM151" s="309"/>
      <c r="HEN151" s="309"/>
      <c r="HEO151" s="309"/>
      <c r="HEP151" s="309"/>
      <c r="HEQ151" s="309"/>
      <c r="HER151" s="309"/>
      <c r="HES151" s="309"/>
      <c r="HET151" s="309"/>
      <c r="HEU151" s="309"/>
      <c r="HEV151" s="309"/>
      <c r="HEW151" s="309"/>
      <c r="HEX151" s="309"/>
      <c r="HEY151" s="309"/>
      <c r="HEZ151" s="309"/>
      <c r="HFA151" s="309"/>
      <c r="HFB151" s="309"/>
      <c r="HFC151" s="309"/>
      <c r="HFD151" s="309"/>
      <c r="HFE151" s="309"/>
      <c r="HFF151" s="309"/>
      <c r="HFG151" s="309"/>
      <c r="HFH151" s="309"/>
      <c r="HFI151" s="309"/>
      <c r="HFJ151" s="309"/>
      <c r="HFK151" s="309"/>
      <c r="HFL151" s="309"/>
      <c r="HFM151" s="309"/>
      <c r="HFN151" s="309"/>
      <c r="HFO151" s="309"/>
      <c r="HFP151" s="309"/>
      <c r="HFQ151" s="309"/>
      <c r="HFR151" s="309"/>
      <c r="HFS151" s="309"/>
      <c r="HFT151" s="309"/>
      <c r="HFU151" s="309"/>
      <c r="HFV151" s="309"/>
      <c r="HFW151" s="309"/>
      <c r="HFX151" s="309"/>
      <c r="HFY151" s="309"/>
      <c r="HFZ151" s="309"/>
      <c r="HGA151" s="309"/>
      <c r="HGB151" s="309"/>
      <c r="HGC151" s="309"/>
      <c r="HGD151" s="309"/>
      <c r="HGE151" s="309"/>
      <c r="HGF151" s="309"/>
      <c r="HGG151" s="309"/>
      <c r="HGH151" s="309"/>
      <c r="HGI151" s="309"/>
      <c r="HGJ151" s="309"/>
      <c r="HGK151" s="309"/>
      <c r="HGL151" s="309"/>
      <c r="HGM151" s="309"/>
      <c r="HGN151" s="309"/>
      <c r="HGO151" s="309"/>
      <c r="HGP151" s="309"/>
      <c r="HGQ151" s="309"/>
      <c r="HGR151" s="309"/>
      <c r="HGS151" s="309"/>
      <c r="HGT151" s="309"/>
      <c r="HGU151" s="309"/>
      <c r="HGV151" s="309"/>
      <c r="HGW151" s="309"/>
      <c r="HGX151" s="309"/>
      <c r="HGY151" s="309"/>
      <c r="HGZ151" s="309"/>
      <c r="HHA151" s="309"/>
      <c r="HHB151" s="309"/>
      <c r="HHC151" s="309"/>
      <c r="HHD151" s="309"/>
      <c r="HHE151" s="309"/>
      <c r="HHF151" s="309"/>
      <c r="HHG151" s="309"/>
      <c r="HHH151" s="309"/>
      <c r="HHI151" s="309"/>
      <c r="HHJ151" s="309"/>
      <c r="HHK151" s="309"/>
      <c r="HHL151" s="309"/>
      <c r="HHM151" s="309"/>
      <c r="HHN151" s="309"/>
      <c r="HHO151" s="309"/>
      <c r="HHP151" s="309"/>
      <c r="HHQ151" s="309"/>
      <c r="HHR151" s="309"/>
      <c r="HHS151" s="309"/>
      <c r="HHT151" s="309"/>
      <c r="HHU151" s="309"/>
      <c r="HHV151" s="309"/>
      <c r="HHW151" s="309"/>
      <c r="HHX151" s="309"/>
      <c r="HHY151" s="309"/>
      <c r="HHZ151" s="309"/>
      <c r="HIA151" s="309"/>
      <c r="HIB151" s="309"/>
      <c r="HIC151" s="309"/>
      <c r="HID151" s="309"/>
      <c r="HIE151" s="309"/>
      <c r="HIF151" s="309"/>
      <c r="HIG151" s="309"/>
      <c r="HIH151" s="309"/>
      <c r="HII151" s="309"/>
      <c r="HIJ151" s="309"/>
      <c r="HIK151" s="309"/>
      <c r="HIL151" s="309"/>
      <c r="HIM151" s="309"/>
      <c r="HIN151" s="309"/>
      <c r="HIO151" s="309"/>
      <c r="HIP151" s="309"/>
      <c r="HIQ151" s="309"/>
      <c r="HIR151" s="309"/>
      <c r="HIS151" s="309"/>
      <c r="HIT151" s="309"/>
      <c r="HIU151" s="309"/>
      <c r="HIV151" s="309"/>
      <c r="HIW151" s="309"/>
      <c r="HIX151" s="309"/>
      <c r="HIY151" s="309"/>
      <c r="HIZ151" s="309"/>
      <c r="HJA151" s="309"/>
      <c r="HJB151" s="309"/>
      <c r="HJC151" s="309"/>
      <c r="HJD151" s="309"/>
      <c r="HJE151" s="309"/>
      <c r="HJF151" s="309"/>
      <c r="HJG151" s="309"/>
      <c r="HJH151" s="309"/>
      <c r="HJI151" s="309"/>
      <c r="HJJ151" s="309"/>
      <c r="HJK151" s="309"/>
      <c r="HJL151" s="309"/>
      <c r="HJM151" s="309"/>
      <c r="HJN151" s="309"/>
      <c r="HJO151" s="309"/>
      <c r="HJP151" s="309"/>
      <c r="HJQ151" s="309"/>
      <c r="HJR151" s="309"/>
      <c r="HJS151" s="309"/>
      <c r="HJT151" s="309"/>
      <c r="HJU151" s="309"/>
      <c r="HJV151" s="309"/>
      <c r="HJW151" s="309"/>
      <c r="HJX151" s="309"/>
      <c r="HJY151" s="309"/>
      <c r="HJZ151" s="309"/>
      <c r="HKA151" s="309"/>
      <c r="HKB151" s="309"/>
      <c r="HKC151" s="309"/>
      <c r="HKD151" s="309"/>
      <c r="HKE151" s="309"/>
      <c r="HKF151" s="309"/>
      <c r="HKG151" s="309"/>
      <c r="HKH151" s="309"/>
      <c r="HKI151" s="309"/>
      <c r="HKJ151" s="309"/>
      <c r="HKK151" s="309"/>
      <c r="HKL151" s="309"/>
      <c r="HKM151" s="309"/>
      <c r="HKN151" s="309"/>
      <c r="HKO151" s="309"/>
      <c r="HKP151" s="309"/>
      <c r="HKQ151" s="309"/>
      <c r="HKR151" s="309"/>
      <c r="HKS151" s="309"/>
      <c r="HKT151" s="309"/>
      <c r="HKU151" s="309"/>
      <c r="HKV151" s="309"/>
      <c r="HKW151" s="309"/>
      <c r="HKX151" s="309"/>
      <c r="HKY151" s="309"/>
      <c r="HKZ151" s="309"/>
      <c r="HLA151" s="309"/>
      <c r="HLB151" s="309"/>
      <c r="HLC151" s="309"/>
      <c r="HLD151" s="309"/>
      <c r="HLE151" s="309"/>
      <c r="HLF151" s="309"/>
      <c r="HLG151" s="309"/>
      <c r="HLH151" s="309"/>
      <c r="HLI151" s="309"/>
      <c r="HLJ151" s="309"/>
      <c r="HLK151" s="309"/>
      <c r="HLL151" s="309"/>
      <c r="HLM151" s="309"/>
      <c r="HLN151" s="309"/>
      <c r="HLO151" s="309"/>
      <c r="HLP151" s="309"/>
      <c r="HLQ151" s="309"/>
      <c r="HLR151" s="309"/>
      <c r="HLS151" s="309"/>
      <c r="HLT151" s="309"/>
      <c r="HLU151" s="309"/>
      <c r="HLV151" s="309"/>
      <c r="HLW151" s="309"/>
      <c r="HLX151" s="309"/>
      <c r="HLY151" s="309"/>
      <c r="HLZ151" s="309"/>
      <c r="HMA151" s="309"/>
      <c r="HMB151" s="309"/>
      <c r="HMC151" s="309"/>
      <c r="HMD151" s="309"/>
      <c r="HME151" s="309"/>
      <c r="HMF151" s="309"/>
      <c r="HMG151" s="309"/>
      <c r="HMH151" s="309"/>
      <c r="HMI151" s="309"/>
      <c r="HMJ151" s="309"/>
      <c r="HMK151" s="309"/>
      <c r="HML151" s="309"/>
      <c r="HMM151" s="309"/>
      <c r="HMN151" s="309"/>
      <c r="HMO151" s="309"/>
      <c r="HMP151" s="309"/>
      <c r="HMQ151" s="309"/>
      <c r="HMR151" s="309"/>
      <c r="HMS151" s="309"/>
      <c r="HMT151" s="309"/>
      <c r="HMU151" s="309"/>
      <c r="HMV151" s="309"/>
      <c r="HMW151" s="309"/>
      <c r="HMX151" s="309"/>
      <c r="HMY151" s="309"/>
      <c r="HMZ151" s="309"/>
      <c r="HNA151" s="309"/>
      <c r="HNB151" s="309"/>
      <c r="HNC151" s="309"/>
      <c r="HND151" s="309"/>
      <c r="HNE151" s="309"/>
      <c r="HNF151" s="309"/>
      <c r="HNG151" s="309"/>
      <c r="HNH151" s="309"/>
      <c r="HNI151" s="309"/>
      <c r="HNJ151" s="309"/>
      <c r="HNK151" s="309"/>
      <c r="HNL151" s="309"/>
      <c r="HNM151" s="309"/>
      <c r="HNN151" s="309"/>
      <c r="HNO151" s="309"/>
      <c r="HNP151" s="309"/>
      <c r="HNQ151" s="309"/>
      <c r="HNR151" s="309"/>
      <c r="HNS151" s="309"/>
      <c r="HNT151" s="309"/>
      <c r="HNU151" s="309"/>
      <c r="HNV151" s="309"/>
      <c r="HNW151" s="309"/>
      <c r="HNX151" s="309"/>
      <c r="HNY151" s="309"/>
      <c r="HNZ151" s="309"/>
      <c r="HOA151" s="309"/>
      <c r="HOB151" s="309"/>
      <c r="HOC151" s="309"/>
      <c r="HOD151" s="309"/>
      <c r="HOE151" s="309"/>
      <c r="HOF151" s="309"/>
      <c r="HOG151" s="309"/>
      <c r="HOH151" s="309"/>
      <c r="HOI151" s="309"/>
      <c r="HOJ151" s="309"/>
      <c r="HOK151" s="309"/>
      <c r="HOL151" s="309"/>
      <c r="HOM151" s="309"/>
      <c r="HON151" s="309"/>
      <c r="HOO151" s="309"/>
      <c r="HOP151" s="309"/>
      <c r="HOQ151" s="309"/>
      <c r="HOR151" s="309"/>
      <c r="HOS151" s="309"/>
      <c r="HOT151" s="309"/>
      <c r="HOU151" s="309"/>
      <c r="HOV151" s="309"/>
      <c r="HOW151" s="309"/>
      <c r="HOX151" s="309"/>
      <c r="HOY151" s="309"/>
      <c r="HOZ151" s="309"/>
      <c r="HPA151" s="309"/>
      <c r="HPB151" s="309"/>
      <c r="HPC151" s="309"/>
      <c r="HPD151" s="309"/>
      <c r="HPE151" s="309"/>
      <c r="HPF151" s="309"/>
      <c r="HPG151" s="309"/>
      <c r="HPH151" s="309"/>
      <c r="HPI151" s="309"/>
      <c r="HPJ151" s="309"/>
      <c r="HPK151" s="309"/>
      <c r="HPL151" s="309"/>
      <c r="HPM151" s="309"/>
      <c r="HPN151" s="309"/>
      <c r="HPO151" s="309"/>
      <c r="HPP151" s="309"/>
      <c r="HPQ151" s="309"/>
      <c r="HPR151" s="309"/>
      <c r="HPS151" s="309"/>
      <c r="HPT151" s="309"/>
      <c r="HPU151" s="309"/>
      <c r="HPV151" s="309"/>
      <c r="HPW151" s="309"/>
      <c r="HPX151" s="309"/>
      <c r="HPY151" s="309"/>
      <c r="HPZ151" s="309"/>
      <c r="HQA151" s="309"/>
      <c r="HQB151" s="309"/>
      <c r="HQC151" s="309"/>
      <c r="HQD151" s="309"/>
      <c r="HQE151" s="309"/>
      <c r="HQF151" s="309"/>
      <c r="HQG151" s="309"/>
      <c r="HQH151" s="309"/>
      <c r="HQI151" s="309"/>
      <c r="HQJ151" s="309"/>
      <c r="HQK151" s="309"/>
      <c r="HQL151" s="309"/>
      <c r="HQM151" s="309"/>
      <c r="HQN151" s="309"/>
      <c r="HQO151" s="309"/>
      <c r="HQP151" s="309"/>
      <c r="HQQ151" s="309"/>
      <c r="HQR151" s="309"/>
      <c r="HQS151" s="309"/>
      <c r="HQT151" s="309"/>
      <c r="HQU151" s="309"/>
      <c r="HQV151" s="309"/>
      <c r="HQW151" s="309"/>
      <c r="HQX151" s="309"/>
      <c r="HQY151" s="309"/>
      <c r="HQZ151" s="309"/>
      <c r="HRA151" s="309"/>
      <c r="HRB151" s="309"/>
      <c r="HRC151" s="309"/>
      <c r="HRD151" s="309"/>
      <c r="HRE151" s="309"/>
      <c r="HRF151" s="309"/>
      <c r="HRG151" s="309"/>
      <c r="HRH151" s="309"/>
      <c r="HRI151" s="309"/>
      <c r="HRJ151" s="309"/>
      <c r="HRK151" s="309"/>
      <c r="HRL151" s="309"/>
      <c r="HRM151" s="309"/>
      <c r="HRN151" s="309"/>
      <c r="HRO151" s="309"/>
      <c r="HRP151" s="309"/>
      <c r="HRQ151" s="309"/>
      <c r="HRR151" s="309"/>
      <c r="HRS151" s="309"/>
      <c r="HRT151" s="309"/>
      <c r="HRU151" s="309"/>
      <c r="HRV151" s="309"/>
      <c r="HRW151" s="309"/>
      <c r="HRX151" s="309"/>
      <c r="HRY151" s="309"/>
      <c r="HRZ151" s="309"/>
      <c r="HSA151" s="309"/>
      <c r="HSB151" s="309"/>
      <c r="HSC151" s="309"/>
      <c r="HSD151" s="309"/>
      <c r="HSE151" s="309"/>
      <c r="HSF151" s="309"/>
      <c r="HSG151" s="309"/>
      <c r="HSH151" s="309"/>
      <c r="HSI151" s="309"/>
      <c r="HSJ151" s="309"/>
      <c r="HSK151" s="309"/>
      <c r="HSL151" s="309"/>
      <c r="HSM151" s="309"/>
      <c r="HSN151" s="309"/>
      <c r="HSO151" s="309"/>
      <c r="HSP151" s="309"/>
      <c r="HSQ151" s="309"/>
      <c r="HSR151" s="309"/>
      <c r="HSS151" s="309"/>
      <c r="HST151" s="309"/>
      <c r="HSU151" s="309"/>
      <c r="HSV151" s="309"/>
      <c r="HSW151" s="309"/>
      <c r="HSX151" s="309"/>
      <c r="HSY151" s="309"/>
      <c r="HSZ151" s="309"/>
      <c r="HTA151" s="309"/>
      <c r="HTB151" s="309"/>
      <c r="HTC151" s="309"/>
      <c r="HTD151" s="309"/>
      <c r="HTE151" s="309"/>
      <c r="HTF151" s="309"/>
      <c r="HTG151" s="309"/>
      <c r="HTH151" s="309"/>
      <c r="HTI151" s="309"/>
      <c r="HTJ151" s="309"/>
      <c r="HTK151" s="309"/>
      <c r="HTL151" s="309"/>
      <c r="HTM151" s="309"/>
      <c r="HTN151" s="309"/>
      <c r="HTO151" s="309"/>
      <c r="HTP151" s="309"/>
      <c r="HTQ151" s="309"/>
      <c r="HTR151" s="309"/>
      <c r="HTS151" s="309"/>
      <c r="HTT151" s="309"/>
      <c r="HTU151" s="309"/>
      <c r="HTV151" s="309"/>
      <c r="HTW151" s="309"/>
      <c r="HTX151" s="309"/>
      <c r="HTY151" s="309"/>
      <c r="HTZ151" s="309"/>
      <c r="HUA151" s="309"/>
      <c r="HUB151" s="309"/>
      <c r="HUC151" s="309"/>
      <c r="HUD151" s="309"/>
      <c r="HUE151" s="309"/>
      <c r="HUF151" s="309"/>
      <c r="HUG151" s="309"/>
      <c r="HUH151" s="309"/>
      <c r="HUI151" s="309"/>
      <c r="HUJ151" s="309"/>
      <c r="HUK151" s="309"/>
      <c r="HUL151" s="309"/>
      <c r="HUM151" s="309"/>
      <c r="HUN151" s="309"/>
      <c r="HUO151" s="309"/>
      <c r="HUP151" s="309"/>
      <c r="HUQ151" s="309"/>
      <c r="HUR151" s="309"/>
      <c r="HUS151" s="309"/>
      <c r="HUT151" s="309"/>
      <c r="HUU151" s="309"/>
      <c r="HUV151" s="309"/>
      <c r="HUW151" s="309"/>
      <c r="HUX151" s="309"/>
      <c r="HUY151" s="309"/>
      <c r="HUZ151" s="309"/>
      <c r="HVA151" s="309"/>
      <c r="HVB151" s="309"/>
      <c r="HVC151" s="309"/>
      <c r="HVD151" s="309"/>
      <c r="HVE151" s="309"/>
      <c r="HVF151" s="309"/>
      <c r="HVG151" s="309"/>
      <c r="HVH151" s="309"/>
      <c r="HVI151" s="309"/>
      <c r="HVJ151" s="309"/>
      <c r="HVK151" s="309"/>
      <c r="HVL151" s="309"/>
      <c r="HVM151" s="309"/>
      <c r="HVN151" s="309"/>
      <c r="HVO151" s="309"/>
      <c r="HVP151" s="309"/>
      <c r="HVQ151" s="309"/>
      <c r="HVR151" s="309"/>
      <c r="HVS151" s="309"/>
      <c r="HVT151" s="309"/>
      <c r="HVU151" s="309"/>
      <c r="HVV151" s="309"/>
      <c r="HVW151" s="309"/>
      <c r="HVX151" s="309"/>
      <c r="HVY151" s="309"/>
      <c r="HVZ151" s="309"/>
      <c r="HWA151" s="309"/>
      <c r="HWB151" s="309"/>
      <c r="HWC151" s="309"/>
      <c r="HWD151" s="309"/>
      <c r="HWE151" s="309"/>
      <c r="HWF151" s="309"/>
      <c r="HWG151" s="309"/>
      <c r="HWH151" s="309"/>
      <c r="HWI151" s="309"/>
      <c r="HWJ151" s="309"/>
      <c r="HWK151" s="309"/>
      <c r="HWL151" s="309"/>
      <c r="HWM151" s="309"/>
      <c r="HWN151" s="309"/>
      <c r="HWO151" s="309"/>
      <c r="HWP151" s="309"/>
      <c r="HWQ151" s="309"/>
      <c r="HWR151" s="309"/>
      <c r="HWS151" s="309"/>
      <c r="HWT151" s="309"/>
      <c r="HWU151" s="309"/>
      <c r="HWV151" s="309"/>
      <c r="HWW151" s="309"/>
      <c r="HWX151" s="309"/>
      <c r="HWY151" s="309"/>
      <c r="HWZ151" s="309"/>
      <c r="HXA151" s="309"/>
      <c r="HXB151" s="309"/>
      <c r="HXC151" s="309"/>
      <c r="HXD151" s="309"/>
      <c r="HXE151" s="309"/>
      <c r="HXF151" s="309"/>
      <c r="HXG151" s="309"/>
      <c r="HXH151" s="309"/>
      <c r="HXI151" s="309"/>
      <c r="HXJ151" s="309"/>
      <c r="HXK151" s="309"/>
      <c r="HXL151" s="309"/>
      <c r="HXM151" s="309"/>
      <c r="HXN151" s="309"/>
      <c r="HXO151" s="309"/>
      <c r="HXP151" s="309"/>
      <c r="HXQ151" s="309"/>
      <c r="HXR151" s="309"/>
      <c r="HXS151" s="309"/>
      <c r="HXT151" s="309"/>
      <c r="HXU151" s="309"/>
      <c r="HXV151" s="309"/>
      <c r="HXW151" s="309"/>
      <c r="HXX151" s="309"/>
      <c r="HXY151" s="309"/>
      <c r="HXZ151" s="309"/>
      <c r="HYA151" s="309"/>
      <c r="HYB151" s="309"/>
      <c r="HYC151" s="309"/>
      <c r="HYD151" s="309"/>
      <c r="HYE151" s="309"/>
      <c r="HYF151" s="309"/>
      <c r="HYG151" s="309"/>
      <c r="HYH151" s="309"/>
      <c r="HYI151" s="309"/>
      <c r="HYJ151" s="309"/>
      <c r="HYK151" s="309"/>
      <c r="HYL151" s="309"/>
      <c r="HYM151" s="309"/>
      <c r="HYN151" s="309"/>
      <c r="HYO151" s="309"/>
      <c r="HYP151" s="309"/>
      <c r="HYQ151" s="309"/>
      <c r="HYR151" s="309"/>
      <c r="HYS151" s="309"/>
      <c r="HYT151" s="309"/>
      <c r="HYU151" s="309"/>
      <c r="HYV151" s="309"/>
      <c r="HYW151" s="309"/>
      <c r="HYX151" s="309"/>
      <c r="HYY151" s="309"/>
      <c r="HYZ151" s="309"/>
      <c r="HZA151" s="309"/>
      <c r="HZB151" s="309"/>
      <c r="HZC151" s="309"/>
      <c r="HZD151" s="309"/>
      <c r="HZE151" s="309"/>
      <c r="HZF151" s="309"/>
      <c r="HZG151" s="309"/>
      <c r="HZH151" s="309"/>
      <c r="HZI151" s="309"/>
      <c r="HZJ151" s="309"/>
      <c r="HZK151" s="309"/>
      <c r="HZL151" s="309"/>
      <c r="HZM151" s="309"/>
      <c r="HZN151" s="309"/>
      <c r="HZO151" s="309"/>
      <c r="HZP151" s="309"/>
      <c r="HZQ151" s="309"/>
      <c r="HZR151" s="309"/>
      <c r="HZS151" s="309"/>
      <c r="HZT151" s="309"/>
      <c r="HZU151" s="309"/>
      <c r="HZV151" s="309"/>
      <c r="HZW151" s="309"/>
      <c r="HZX151" s="309"/>
      <c r="HZY151" s="309"/>
      <c r="HZZ151" s="309"/>
      <c r="IAA151" s="309"/>
      <c r="IAB151" s="309"/>
      <c r="IAC151" s="309"/>
      <c r="IAD151" s="309"/>
      <c r="IAE151" s="309"/>
      <c r="IAF151" s="309"/>
      <c r="IAG151" s="309"/>
      <c r="IAH151" s="309"/>
      <c r="IAI151" s="309"/>
      <c r="IAJ151" s="309"/>
      <c r="IAK151" s="309"/>
      <c r="IAL151" s="309"/>
      <c r="IAM151" s="309"/>
      <c r="IAN151" s="309"/>
      <c r="IAO151" s="309"/>
      <c r="IAP151" s="309"/>
      <c r="IAQ151" s="309"/>
      <c r="IAR151" s="309"/>
      <c r="IAS151" s="309"/>
      <c r="IAT151" s="309"/>
      <c r="IAU151" s="309"/>
      <c r="IAV151" s="309"/>
      <c r="IAW151" s="309"/>
      <c r="IAX151" s="309"/>
      <c r="IAY151" s="309"/>
      <c r="IAZ151" s="309"/>
      <c r="IBA151" s="309"/>
      <c r="IBB151" s="309"/>
      <c r="IBC151" s="309"/>
      <c r="IBD151" s="309"/>
      <c r="IBE151" s="309"/>
      <c r="IBF151" s="309"/>
      <c r="IBG151" s="309"/>
      <c r="IBH151" s="309"/>
      <c r="IBI151" s="309"/>
      <c r="IBJ151" s="309"/>
      <c r="IBK151" s="309"/>
      <c r="IBL151" s="309"/>
      <c r="IBM151" s="309"/>
      <c r="IBN151" s="309"/>
      <c r="IBO151" s="309"/>
      <c r="IBP151" s="309"/>
      <c r="IBQ151" s="309"/>
      <c r="IBR151" s="309"/>
      <c r="IBS151" s="309"/>
      <c r="IBT151" s="309"/>
      <c r="IBU151" s="309"/>
      <c r="IBV151" s="309"/>
      <c r="IBW151" s="309"/>
      <c r="IBX151" s="309"/>
      <c r="IBY151" s="309"/>
      <c r="IBZ151" s="309"/>
      <c r="ICA151" s="309"/>
      <c r="ICB151" s="309"/>
      <c r="ICC151" s="309"/>
      <c r="ICD151" s="309"/>
      <c r="ICE151" s="309"/>
      <c r="ICF151" s="309"/>
      <c r="ICG151" s="309"/>
      <c r="ICH151" s="309"/>
      <c r="ICI151" s="309"/>
      <c r="ICJ151" s="309"/>
      <c r="ICK151" s="309"/>
      <c r="ICL151" s="309"/>
      <c r="ICM151" s="309"/>
      <c r="ICN151" s="309"/>
      <c r="ICO151" s="309"/>
      <c r="ICP151" s="309"/>
      <c r="ICQ151" s="309"/>
      <c r="ICR151" s="309"/>
      <c r="ICS151" s="309"/>
      <c r="ICT151" s="309"/>
      <c r="ICU151" s="309"/>
      <c r="ICV151" s="309"/>
      <c r="ICW151" s="309"/>
      <c r="ICX151" s="309"/>
      <c r="ICY151" s="309"/>
      <c r="ICZ151" s="309"/>
      <c r="IDA151" s="309"/>
      <c r="IDB151" s="309"/>
      <c r="IDC151" s="309"/>
      <c r="IDD151" s="309"/>
      <c r="IDE151" s="309"/>
      <c r="IDF151" s="309"/>
      <c r="IDG151" s="309"/>
      <c r="IDH151" s="309"/>
      <c r="IDI151" s="309"/>
      <c r="IDJ151" s="309"/>
      <c r="IDK151" s="309"/>
      <c r="IDL151" s="309"/>
      <c r="IDM151" s="309"/>
      <c r="IDN151" s="309"/>
      <c r="IDO151" s="309"/>
      <c r="IDP151" s="309"/>
      <c r="IDQ151" s="309"/>
      <c r="IDR151" s="309"/>
      <c r="IDS151" s="309"/>
      <c r="IDT151" s="309"/>
      <c r="IDU151" s="309"/>
      <c r="IDV151" s="309"/>
      <c r="IDW151" s="309"/>
      <c r="IDX151" s="309"/>
      <c r="IDY151" s="309"/>
      <c r="IDZ151" s="309"/>
      <c r="IEA151" s="309"/>
      <c r="IEB151" s="309"/>
      <c r="IEC151" s="309"/>
      <c r="IED151" s="309"/>
      <c r="IEE151" s="309"/>
      <c r="IEF151" s="309"/>
      <c r="IEG151" s="309"/>
      <c r="IEH151" s="309"/>
      <c r="IEI151" s="309"/>
      <c r="IEJ151" s="309"/>
      <c r="IEK151" s="309"/>
      <c r="IEL151" s="309"/>
      <c r="IEM151" s="309"/>
      <c r="IEN151" s="309"/>
      <c r="IEO151" s="309"/>
      <c r="IEP151" s="309"/>
      <c r="IEQ151" s="309"/>
      <c r="IER151" s="309"/>
      <c r="IES151" s="309"/>
      <c r="IET151" s="309"/>
      <c r="IEU151" s="309"/>
      <c r="IEV151" s="309"/>
      <c r="IEW151" s="309"/>
      <c r="IEX151" s="309"/>
      <c r="IEY151" s="309"/>
      <c r="IEZ151" s="309"/>
      <c r="IFA151" s="309"/>
      <c r="IFB151" s="309"/>
      <c r="IFC151" s="309"/>
      <c r="IFD151" s="309"/>
      <c r="IFE151" s="309"/>
      <c r="IFF151" s="309"/>
      <c r="IFG151" s="309"/>
      <c r="IFH151" s="309"/>
      <c r="IFI151" s="309"/>
      <c r="IFJ151" s="309"/>
      <c r="IFK151" s="309"/>
      <c r="IFL151" s="309"/>
      <c r="IFM151" s="309"/>
      <c r="IFN151" s="309"/>
      <c r="IFO151" s="309"/>
      <c r="IFP151" s="309"/>
      <c r="IFQ151" s="309"/>
      <c r="IFR151" s="309"/>
      <c r="IFS151" s="309"/>
      <c r="IFT151" s="309"/>
      <c r="IFU151" s="309"/>
      <c r="IFV151" s="309"/>
      <c r="IFW151" s="309"/>
      <c r="IFX151" s="309"/>
      <c r="IFY151" s="309"/>
      <c r="IFZ151" s="309"/>
      <c r="IGA151" s="309"/>
      <c r="IGB151" s="309"/>
      <c r="IGC151" s="309"/>
      <c r="IGD151" s="309"/>
      <c r="IGE151" s="309"/>
      <c r="IGF151" s="309"/>
      <c r="IGG151" s="309"/>
      <c r="IGH151" s="309"/>
      <c r="IGI151" s="309"/>
      <c r="IGJ151" s="309"/>
      <c r="IGK151" s="309"/>
      <c r="IGL151" s="309"/>
      <c r="IGM151" s="309"/>
      <c r="IGN151" s="309"/>
      <c r="IGO151" s="309"/>
      <c r="IGP151" s="309"/>
      <c r="IGQ151" s="309"/>
      <c r="IGR151" s="309"/>
      <c r="IGS151" s="309"/>
      <c r="IGT151" s="309"/>
      <c r="IGU151" s="309"/>
      <c r="IGV151" s="309"/>
      <c r="IGW151" s="309"/>
      <c r="IGX151" s="309"/>
      <c r="IGY151" s="309"/>
      <c r="IGZ151" s="309"/>
      <c r="IHA151" s="309"/>
      <c r="IHB151" s="309"/>
      <c r="IHC151" s="309"/>
      <c r="IHD151" s="309"/>
      <c r="IHE151" s="309"/>
      <c r="IHF151" s="309"/>
      <c r="IHG151" s="309"/>
      <c r="IHH151" s="309"/>
      <c r="IHI151" s="309"/>
      <c r="IHJ151" s="309"/>
      <c r="IHK151" s="309"/>
      <c r="IHL151" s="309"/>
      <c r="IHM151" s="309"/>
      <c r="IHN151" s="309"/>
      <c r="IHO151" s="309"/>
      <c r="IHP151" s="309"/>
      <c r="IHQ151" s="309"/>
      <c r="IHR151" s="309"/>
      <c r="IHS151" s="309"/>
      <c r="IHT151" s="309"/>
      <c r="IHU151" s="309"/>
      <c r="IHV151" s="309"/>
      <c r="IHW151" s="309"/>
      <c r="IHX151" s="309"/>
      <c r="IHY151" s="309"/>
      <c r="IHZ151" s="309"/>
      <c r="IIA151" s="309"/>
      <c r="IIB151" s="309"/>
      <c r="IIC151" s="309"/>
      <c r="IID151" s="309"/>
      <c r="IIE151" s="309"/>
      <c r="IIF151" s="309"/>
      <c r="IIG151" s="309"/>
      <c r="IIH151" s="309"/>
      <c r="III151" s="309"/>
      <c r="IIJ151" s="309"/>
      <c r="IIK151" s="309"/>
      <c r="IIL151" s="309"/>
      <c r="IIM151" s="309"/>
      <c r="IIN151" s="309"/>
      <c r="IIO151" s="309"/>
      <c r="IIP151" s="309"/>
      <c r="IIQ151" s="309"/>
      <c r="IIR151" s="309"/>
      <c r="IIS151" s="309"/>
      <c r="IIT151" s="309"/>
      <c r="IIU151" s="309"/>
      <c r="IIV151" s="309"/>
      <c r="IIW151" s="309"/>
      <c r="IIX151" s="309"/>
      <c r="IIY151" s="309"/>
      <c r="IIZ151" s="309"/>
      <c r="IJA151" s="309"/>
      <c r="IJB151" s="309"/>
      <c r="IJC151" s="309"/>
      <c r="IJD151" s="309"/>
      <c r="IJE151" s="309"/>
      <c r="IJF151" s="309"/>
      <c r="IJG151" s="309"/>
      <c r="IJH151" s="309"/>
      <c r="IJI151" s="309"/>
      <c r="IJJ151" s="309"/>
      <c r="IJK151" s="309"/>
      <c r="IJL151" s="309"/>
      <c r="IJM151" s="309"/>
      <c r="IJN151" s="309"/>
      <c r="IJO151" s="309"/>
      <c r="IJP151" s="309"/>
      <c r="IJQ151" s="309"/>
      <c r="IJR151" s="309"/>
      <c r="IJS151" s="309"/>
      <c r="IJT151" s="309"/>
      <c r="IJU151" s="309"/>
      <c r="IJV151" s="309"/>
      <c r="IJW151" s="309"/>
      <c r="IJX151" s="309"/>
      <c r="IJY151" s="309"/>
      <c r="IJZ151" s="309"/>
      <c r="IKA151" s="309"/>
      <c r="IKB151" s="309"/>
      <c r="IKC151" s="309"/>
      <c r="IKD151" s="309"/>
      <c r="IKE151" s="309"/>
      <c r="IKF151" s="309"/>
      <c r="IKG151" s="309"/>
      <c r="IKH151" s="309"/>
      <c r="IKI151" s="309"/>
      <c r="IKJ151" s="309"/>
      <c r="IKK151" s="309"/>
      <c r="IKL151" s="309"/>
      <c r="IKM151" s="309"/>
      <c r="IKN151" s="309"/>
      <c r="IKO151" s="309"/>
      <c r="IKP151" s="309"/>
      <c r="IKQ151" s="309"/>
      <c r="IKR151" s="309"/>
      <c r="IKS151" s="309"/>
      <c r="IKT151" s="309"/>
      <c r="IKU151" s="309"/>
      <c r="IKV151" s="309"/>
      <c r="IKW151" s="309"/>
      <c r="IKX151" s="309"/>
      <c r="IKY151" s="309"/>
      <c r="IKZ151" s="309"/>
      <c r="ILA151" s="309"/>
      <c r="ILB151" s="309"/>
      <c r="ILC151" s="309"/>
      <c r="ILD151" s="309"/>
      <c r="ILE151" s="309"/>
      <c r="ILF151" s="309"/>
      <c r="ILG151" s="309"/>
      <c r="ILH151" s="309"/>
      <c r="ILI151" s="309"/>
      <c r="ILJ151" s="309"/>
      <c r="ILK151" s="309"/>
      <c r="ILL151" s="309"/>
      <c r="ILM151" s="309"/>
      <c r="ILN151" s="309"/>
      <c r="ILO151" s="309"/>
      <c r="ILP151" s="309"/>
      <c r="ILQ151" s="309"/>
      <c r="ILR151" s="309"/>
      <c r="ILS151" s="309"/>
      <c r="ILT151" s="309"/>
      <c r="ILU151" s="309"/>
      <c r="ILV151" s="309"/>
      <c r="ILW151" s="309"/>
      <c r="ILX151" s="309"/>
      <c r="ILY151" s="309"/>
      <c r="ILZ151" s="309"/>
      <c r="IMA151" s="309"/>
      <c r="IMB151" s="309"/>
      <c r="IMC151" s="309"/>
      <c r="IMD151" s="309"/>
      <c r="IME151" s="309"/>
      <c r="IMF151" s="309"/>
      <c r="IMG151" s="309"/>
      <c r="IMH151" s="309"/>
      <c r="IMI151" s="309"/>
      <c r="IMJ151" s="309"/>
      <c r="IMK151" s="309"/>
      <c r="IML151" s="309"/>
      <c r="IMM151" s="309"/>
      <c r="IMN151" s="309"/>
      <c r="IMO151" s="309"/>
      <c r="IMP151" s="309"/>
      <c r="IMQ151" s="309"/>
      <c r="IMR151" s="309"/>
      <c r="IMS151" s="309"/>
      <c r="IMT151" s="309"/>
      <c r="IMU151" s="309"/>
      <c r="IMV151" s="309"/>
      <c r="IMW151" s="309"/>
      <c r="IMX151" s="309"/>
      <c r="IMY151" s="309"/>
      <c r="IMZ151" s="309"/>
      <c r="INA151" s="309"/>
      <c r="INB151" s="309"/>
      <c r="INC151" s="309"/>
      <c r="IND151" s="309"/>
      <c r="INE151" s="309"/>
      <c r="INF151" s="309"/>
      <c r="ING151" s="309"/>
      <c r="INH151" s="309"/>
      <c r="INI151" s="309"/>
      <c r="INJ151" s="309"/>
      <c r="INK151" s="309"/>
      <c r="INL151" s="309"/>
      <c r="INM151" s="309"/>
      <c r="INN151" s="309"/>
      <c r="INO151" s="309"/>
      <c r="INP151" s="309"/>
      <c r="INQ151" s="309"/>
      <c r="INR151" s="309"/>
      <c r="INS151" s="309"/>
      <c r="INT151" s="309"/>
      <c r="INU151" s="309"/>
      <c r="INV151" s="309"/>
      <c r="INW151" s="309"/>
      <c r="INX151" s="309"/>
      <c r="INY151" s="309"/>
      <c r="INZ151" s="309"/>
      <c r="IOA151" s="309"/>
      <c r="IOB151" s="309"/>
      <c r="IOC151" s="309"/>
      <c r="IOD151" s="309"/>
      <c r="IOE151" s="309"/>
      <c r="IOF151" s="309"/>
      <c r="IOG151" s="309"/>
      <c r="IOH151" s="309"/>
      <c r="IOI151" s="309"/>
      <c r="IOJ151" s="309"/>
      <c r="IOK151" s="309"/>
      <c r="IOL151" s="309"/>
      <c r="IOM151" s="309"/>
      <c r="ION151" s="309"/>
      <c r="IOO151" s="309"/>
      <c r="IOP151" s="309"/>
      <c r="IOQ151" s="309"/>
      <c r="IOR151" s="309"/>
      <c r="IOS151" s="309"/>
      <c r="IOT151" s="309"/>
      <c r="IOU151" s="309"/>
      <c r="IOV151" s="309"/>
      <c r="IOW151" s="309"/>
      <c r="IOX151" s="309"/>
      <c r="IOY151" s="309"/>
      <c r="IOZ151" s="309"/>
      <c r="IPA151" s="309"/>
      <c r="IPB151" s="309"/>
      <c r="IPC151" s="309"/>
      <c r="IPD151" s="309"/>
      <c r="IPE151" s="309"/>
      <c r="IPF151" s="309"/>
      <c r="IPG151" s="309"/>
      <c r="IPH151" s="309"/>
      <c r="IPI151" s="309"/>
      <c r="IPJ151" s="309"/>
      <c r="IPK151" s="309"/>
      <c r="IPL151" s="309"/>
      <c r="IPM151" s="309"/>
      <c r="IPN151" s="309"/>
      <c r="IPO151" s="309"/>
      <c r="IPP151" s="309"/>
      <c r="IPQ151" s="309"/>
      <c r="IPR151" s="309"/>
      <c r="IPS151" s="309"/>
      <c r="IPT151" s="309"/>
      <c r="IPU151" s="309"/>
      <c r="IPV151" s="309"/>
      <c r="IPW151" s="309"/>
      <c r="IPX151" s="309"/>
      <c r="IPY151" s="309"/>
      <c r="IPZ151" s="309"/>
      <c r="IQA151" s="309"/>
      <c r="IQB151" s="309"/>
      <c r="IQC151" s="309"/>
      <c r="IQD151" s="309"/>
      <c r="IQE151" s="309"/>
      <c r="IQF151" s="309"/>
      <c r="IQG151" s="309"/>
      <c r="IQH151" s="309"/>
      <c r="IQI151" s="309"/>
      <c r="IQJ151" s="309"/>
      <c r="IQK151" s="309"/>
      <c r="IQL151" s="309"/>
      <c r="IQM151" s="309"/>
      <c r="IQN151" s="309"/>
      <c r="IQO151" s="309"/>
      <c r="IQP151" s="309"/>
      <c r="IQQ151" s="309"/>
      <c r="IQR151" s="309"/>
      <c r="IQS151" s="309"/>
      <c r="IQT151" s="309"/>
      <c r="IQU151" s="309"/>
      <c r="IQV151" s="309"/>
      <c r="IQW151" s="309"/>
      <c r="IQX151" s="309"/>
      <c r="IQY151" s="309"/>
      <c r="IQZ151" s="309"/>
      <c r="IRA151" s="309"/>
      <c r="IRB151" s="309"/>
      <c r="IRC151" s="309"/>
      <c r="IRD151" s="309"/>
      <c r="IRE151" s="309"/>
      <c r="IRF151" s="309"/>
      <c r="IRG151" s="309"/>
      <c r="IRH151" s="309"/>
      <c r="IRI151" s="309"/>
      <c r="IRJ151" s="309"/>
      <c r="IRK151" s="309"/>
      <c r="IRL151" s="309"/>
      <c r="IRM151" s="309"/>
      <c r="IRN151" s="309"/>
      <c r="IRO151" s="309"/>
      <c r="IRP151" s="309"/>
      <c r="IRQ151" s="309"/>
      <c r="IRR151" s="309"/>
      <c r="IRS151" s="309"/>
      <c r="IRT151" s="309"/>
      <c r="IRU151" s="309"/>
      <c r="IRV151" s="309"/>
      <c r="IRW151" s="309"/>
      <c r="IRX151" s="309"/>
      <c r="IRY151" s="309"/>
      <c r="IRZ151" s="309"/>
      <c r="ISA151" s="309"/>
      <c r="ISB151" s="309"/>
      <c r="ISC151" s="309"/>
      <c r="ISD151" s="309"/>
      <c r="ISE151" s="309"/>
      <c r="ISF151" s="309"/>
      <c r="ISG151" s="309"/>
      <c r="ISH151" s="309"/>
      <c r="ISI151" s="309"/>
      <c r="ISJ151" s="309"/>
      <c r="ISK151" s="309"/>
      <c r="ISL151" s="309"/>
      <c r="ISM151" s="309"/>
      <c r="ISN151" s="309"/>
      <c r="ISO151" s="309"/>
      <c r="ISP151" s="309"/>
      <c r="ISQ151" s="309"/>
      <c r="ISR151" s="309"/>
      <c r="ISS151" s="309"/>
      <c r="IST151" s="309"/>
      <c r="ISU151" s="309"/>
      <c r="ISV151" s="309"/>
      <c r="ISW151" s="309"/>
      <c r="ISX151" s="309"/>
      <c r="ISY151" s="309"/>
      <c r="ISZ151" s="309"/>
      <c r="ITA151" s="309"/>
      <c r="ITB151" s="309"/>
      <c r="ITC151" s="309"/>
      <c r="ITD151" s="309"/>
      <c r="ITE151" s="309"/>
      <c r="ITF151" s="309"/>
      <c r="ITG151" s="309"/>
      <c r="ITH151" s="309"/>
      <c r="ITI151" s="309"/>
      <c r="ITJ151" s="309"/>
      <c r="ITK151" s="309"/>
      <c r="ITL151" s="309"/>
      <c r="ITM151" s="309"/>
      <c r="ITN151" s="309"/>
      <c r="ITO151" s="309"/>
      <c r="ITP151" s="309"/>
      <c r="ITQ151" s="309"/>
      <c r="ITR151" s="309"/>
      <c r="ITS151" s="309"/>
      <c r="ITT151" s="309"/>
      <c r="ITU151" s="309"/>
      <c r="ITV151" s="309"/>
      <c r="ITW151" s="309"/>
      <c r="ITX151" s="309"/>
      <c r="ITY151" s="309"/>
      <c r="ITZ151" s="309"/>
      <c r="IUA151" s="309"/>
      <c r="IUB151" s="309"/>
      <c r="IUC151" s="309"/>
      <c r="IUD151" s="309"/>
      <c r="IUE151" s="309"/>
      <c r="IUF151" s="309"/>
      <c r="IUG151" s="309"/>
      <c r="IUH151" s="309"/>
      <c r="IUI151" s="309"/>
      <c r="IUJ151" s="309"/>
      <c r="IUK151" s="309"/>
      <c r="IUL151" s="309"/>
      <c r="IUM151" s="309"/>
      <c r="IUN151" s="309"/>
      <c r="IUO151" s="309"/>
      <c r="IUP151" s="309"/>
      <c r="IUQ151" s="309"/>
      <c r="IUR151" s="309"/>
      <c r="IUS151" s="309"/>
      <c r="IUT151" s="309"/>
      <c r="IUU151" s="309"/>
      <c r="IUV151" s="309"/>
      <c r="IUW151" s="309"/>
      <c r="IUX151" s="309"/>
      <c r="IUY151" s="309"/>
      <c r="IUZ151" s="309"/>
      <c r="IVA151" s="309"/>
      <c r="IVB151" s="309"/>
      <c r="IVC151" s="309"/>
      <c r="IVD151" s="309"/>
      <c r="IVE151" s="309"/>
      <c r="IVF151" s="309"/>
      <c r="IVG151" s="309"/>
      <c r="IVH151" s="309"/>
      <c r="IVI151" s="309"/>
      <c r="IVJ151" s="309"/>
      <c r="IVK151" s="309"/>
      <c r="IVL151" s="309"/>
      <c r="IVM151" s="309"/>
      <c r="IVN151" s="309"/>
      <c r="IVO151" s="309"/>
      <c r="IVP151" s="309"/>
      <c r="IVQ151" s="309"/>
      <c r="IVR151" s="309"/>
      <c r="IVS151" s="309"/>
      <c r="IVT151" s="309"/>
      <c r="IVU151" s="309"/>
      <c r="IVV151" s="309"/>
      <c r="IVW151" s="309"/>
      <c r="IVX151" s="309"/>
      <c r="IVY151" s="309"/>
      <c r="IVZ151" s="309"/>
      <c r="IWA151" s="309"/>
      <c r="IWB151" s="309"/>
      <c r="IWC151" s="309"/>
      <c r="IWD151" s="309"/>
      <c r="IWE151" s="309"/>
      <c r="IWF151" s="309"/>
      <c r="IWG151" s="309"/>
      <c r="IWH151" s="309"/>
      <c r="IWI151" s="309"/>
      <c r="IWJ151" s="309"/>
      <c r="IWK151" s="309"/>
      <c r="IWL151" s="309"/>
      <c r="IWM151" s="309"/>
      <c r="IWN151" s="309"/>
      <c r="IWO151" s="309"/>
      <c r="IWP151" s="309"/>
      <c r="IWQ151" s="309"/>
      <c r="IWR151" s="309"/>
      <c r="IWS151" s="309"/>
      <c r="IWT151" s="309"/>
      <c r="IWU151" s="309"/>
      <c r="IWV151" s="309"/>
      <c r="IWW151" s="309"/>
      <c r="IWX151" s="309"/>
      <c r="IWY151" s="309"/>
      <c r="IWZ151" s="309"/>
      <c r="IXA151" s="309"/>
      <c r="IXB151" s="309"/>
      <c r="IXC151" s="309"/>
      <c r="IXD151" s="309"/>
      <c r="IXE151" s="309"/>
      <c r="IXF151" s="309"/>
      <c r="IXG151" s="309"/>
      <c r="IXH151" s="309"/>
      <c r="IXI151" s="309"/>
      <c r="IXJ151" s="309"/>
      <c r="IXK151" s="309"/>
      <c r="IXL151" s="309"/>
      <c r="IXM151" s="309"/>
      <c r="IXN151" s="309"/>
      <c r="IXO151" s="309"/>
      <c r="IXP151" s="309"/>
      <c r="IXQ151" s="309"/>
      <c r="IXR151" s="309"/>
      <c r="IXS151" s="309"/>
      <c r="IXT151" s="309"/>
      <c r="IXU151" s="309"/>
      <c r="IXV151" s="309"/>
      <c r="IXW151" s="309"/>
      <c r="IXX151" s="309"/>
      <c r="IXY151" s="309"/>
      <c r="IXZ151" s="309"/>
      <c r="IYA151" s="309"/>
      <c r="IYB151" s="309"/>
      <c r="IYC151" s="309"/>
      <c r="IYD151" s="309"/>
      <c r="IYE151" s="309"/>
      <c r="IYF151" s="309"/>
      <c r="IYG151" s="309"/>
      <c r="IYH151" s="309"/>
      <c r="IYI151" s="309"/>
      <c r="IYJ151" s="309"/>
      <c r="IYK151" s="309"/>
      <c r="IYL151" s="309"/>
      <c r="IYM151" s="309"/>
      <c r="IYN151" s="309"/>
      <c r="IYO151" s="309"/>
      <c r="IYP151" s="309"/>
      <c r="IYQ151" s="309"/>
      <c r="IYR151" s="309"/>
      <c r="IYS151" s="309"/>
      <c r="IYT151" s="309"/>
      <c r="IYU151" s="309"/>
      <c r="IYV151" s="309"/>
      <c r="IYW151" s="309"/>
      <c r="IYX151" s="309"/>
      <c r="IYY151" s="309"/>
      <c r="IYZ151" s="309"/>
      <c r="IZA151" s="309"/>
      <c r="IZB151" s="309"/>
      <c r="IZC151" s="309"/>
      <c r="IZD151" s="309"/>
      <c r="IZE151" s="309"/>
      <c r="IZF151" s="309"/>
      <c r="IZG151" s="309"/>
      <c r="IZH151" s="309"/>
      <c r="IZI151" s="309"/>
      <c r="IZJ151" s="309"/>
      <c r="IZK151" s="309"/>
      <c r="IZL151" s="309"/>
      <c r="IZM151" s="309"/>
      <c r="IZN151" s="309"/>
      <c r="IZO151" s="309"/>
      <c r="IZP151" s="309"/>
      <c r="IZQ151" s="309"/>
      <c r="IZR151" s="309"/>
      <c r="IZS151" s="309"/>
      <c r="IZT151" s="309"/>
      <c r="IZU151" s="309"/>
      <c r="IZV151" s="309"/>
      <c r="IZW151" s="309"/>
      <c r="IZX151" s="309"/>
      <c r="IZY151" s="309"/>
      <c r="IZZ151" s="309"/>
      <c r="JAA151" s="309"/>
      <c r="JAB151" s="309"/>
      <c r="JAC151" s="309"/>
      <c r="JAD151" s="309"/>
      <c r="JAE151" s="309"/>
      <c r="JAF151" s="309"/>
      <c r="JAG151" s="309"/>
      <c r="JAH151" s="309"/>
      <c r="JAI151" s="309"/>
      <c r="JAJ151" s="309"/>
      <c r="JAK151" s="309"/>
      <c r="JAL151" s="309"/>
      <c r="JAM151" s="309"/>
      <c r="JAN151" s="309"/>
      <c r="JAO151" s="309"/>
      <c r="JAP151" s="309"/>
      <c r="JAQ151" s="309"/>
      <c r="JAR151" s="309"/>
      <c r="JAS151" s="309"/>
      <c r="JAT151" s="309"/>
      <c r="JAU151" s="309"/>
      <c r="JAV151" s="309"/>
      <c r="JAW151" s="309"/>
      <c r="JAX151" s="309"/>
      <c r="JAY151" s="309"/>
      <c r="JAZ151" s="309"/>
      <c r="JBA151" s="309"/>
      <c r="JBB151" s="309"/>
      <c r="JBC151" s="309"/>
      <c r="JBD151" s="309"/>
      <c r="JBE151" s="309"/>
      <c r="JBF151" s="309"/>
      <c r="JBG151" s="309"/>
      <c r="JBH151" s="309"/>
      <c r="JBI151" s="309"/>
      <c r="JBJ151" s="309"/>
      <c r="JBK151" s="309"/>
      <c r="JBL151" s="309"/>
      <c r="JBM151" s="309"/>
      <c r="JBN151" s="309"/>
      <c r="JBO151" s="309"/>
      <c r="JBP151" s="309"/>
      <c r="JBQ151" s="309"/>
      <c r="JBR151" s="309"/>
      <c r="JBS151" s="309"/>
      <c r="JBT151" s="309"/>
      <c r="JBU151" s="309"/>
      <c r="JBV151" s="309"/>
      <c r="JBW151" s="309"/>
      <c r="JBX151" s="309"/>
      <c r="JBY151" s="309"/>
      <c r="JBZ151" s="309"/>
      <c r="JCA151" s="309"/>
      <c r="JCB151" s="309"/>
      <c r="JCC151" s="309"/>
      <c r="JCD151" s="309"/>
      <c r="JCE151" s="309"/>
      <c r="JCF151" s="309"/>
      <c r="JCG151" s="309"/>
      <c r="JCH151" s="309"/>
      <c r="JCI151" s="309"/>
      <c r="JCJ151" s="309"/>
      <c r="JCK151" s="309"/>
      <c r="JCL151" s="309"/>
      <c r="JCM151" s="309"/>
      <c r="JCN151" s="309"/>
      <c r="JCO151" s="309"/>
      <c r="JCP151" s="309"/>
      <c r="JCQ151" s="309"/>
      <c r="JCR151" s="309"/>
      <c r="JCS151" s="309"/>
      <c r="JCT151" s="309"/>
      <c r="JCU151" s="309"/>
      <c r="JCV151" s="309"/>
      <c r="JCW151" s="309"/>
      <c r="JCX151" s="309"/>
      <c r="JCY151" s="309"/>
      <c r="JCZ151" s="309"/>
      <c r="JDA151" s="309"/>
      <c r="JDB151" s="309"/>
      <c r="JDC151" s="309"/>
      <c r="JDD151" s="309"/>
      <c r="JDE151" s="309"/>
      <c r="JDF151" s="309"/>
      <c r="JDG151" s="309"/>
      <c r="JDH151" s="309"/>
      <c r="JDI151" s="309"/>
      <c r="JDJ151" s="309"/>
      <c r="JDK151" s="309"/>
      <c r="JDL151" s="309"/>
      <c r="JDM151" s="309"/>
      <c r="JDN151" s="309"/>
      <c r="JDO151" s="309"/>
      <c r="JDP151" s="309"/>
      <c r="JDQ151" s="309"/>
      <c r="JDR151" s="309"/>
      <c r="JDS151" s="309"/>
      <c r="JDT151" s="309"/>
      <c r="JDU151" s="309"/>
      <c r="JDV151" s="309"/>
      <c r="JDW151" s="309"/>
      <c r="JDX151" s="309"/>
      <c r="JDY151" s="309"/>
      <c r="JDZ151" s="309"/>
      <c r="JEA151" s="309"/>
      <c r="JEB151" s="309"/>
      <c r="JEC151" s="309"/>
      <c r="JED151" s="309"/>
      <c r="JEE151" s="309"/>
      <c r="JEF151" s="309"/>
      <c r="JEG151" s="309"/>
      <c r="JEH151" s="309"/>
      <c r="JEI151" s="309"/>
      <c r="JEJ151" s="309"/>
      <c r="JEK151" s="309"/>
      <c r="JEL151" s="309"/>
      <c r="JEM151" s="309"/>
      <c r="JEN151" s="309"/>
      <c r="JEO151" s="309"/>
      <c r="JEP151" s="309"/>
      <c r="JEQ151" s="309"/>
      <c r="JER151" s="309"/>
      <c r="JES151" s="309"/>
      <c r="JET151" s="309"/>
      <c r="JEU151" s="309"/>
      <c r="JEV151" s="309"/>
      <c r="JEW151" s="309"/>
      <c r="JEX151" s="309"/>
      <c r="JEY151" s="309"/>
      <c r="JEZ151" s="309"/>
      <c r="JFA151" s="309"/>
      <c r="JFB151" s="309"/>
      <c r="JFC151" s="309"/>
      <c r="JFD151" s="309"/>
      <c r="JFE151" s="309"/>
      <c r="JFF151" s="309"/>
      <c r="JFG151" s="309"/>
      <c r="JFH151" s="309"/>
      <c r="JFI151" s="309"/>
      <c r="JFJ151" s="309"/>
      <c r="JFK151" s="309"/>
      <c r="JFL151" s="309"/>
      <c r="JFM151" s="309"/>
      <c r="JFN151" s="309"/>
      <c r="JFO151" s="309"/>
      <c r="JFP151" s="309"/>
      <c r="JFQ151" s="309"/>
      <c r="JFR151" s="309"/>
      <c r="JFS151" s="309"/>
      <c r="JFT151" s="309"/>
      <c r="JFU151" s="309"/>
      <c r="JFV151" s="309"/>
      <c r="JFW151" s="309"/>
      <c r="JFX151" s="309"/>
      <c r="JFY151" s="309"/>
      <c r="JFZ151" s="309"/>
      <c r="JGA151" s="309"/>
      <c r="JGB151" s="309"/>
      <c r="JGC151" s="309"/>
      <c r="JGD151" s="309"/>
      <c r="JGE151" s="309"/>
      <c r="JGF151" s="309"/>
      <c r="JGG151" s="309"/>
      <c r="JGH151" s="309"/>
      <c r="JGI151" s="309"/>
      <c r="JGJ151" s="309"/>
      <c r="JGK151" s="309"/>
      <c r="JGL151" s="309"/>
      <c r="JGM151" s="309"/>
      <c r="JGN151" s="309"/>
      <c r="JGO151" s="309"/>
      <c r="JGP151" s="309"/>
      <c r="JGQ151" s="309"/>
      <c r="JGR151" s="309"/>
      <c r="JGS151" s="309"/>
      <c r="JGT151" s="309"/>
      <c r="JGU151" s="309"/>
      <c r="JGV151" s="309"/>
      <c r="JGW151" s="309"/>
      <c r="JGX151" s="309"/>
      <c r="JGY151" s="309"/>
      <c r="JGZ151" s="309"/>
      <c r="JHA151" s="309"/>
      <c r="JHB151" s="309"/>
      <c r="JHC151" s="309"/>
      <c r="JHD151" s="309"/>
      <c r="JHE151" s="309"/>
      <c r="JHF151" s="309"/>
      <c r="JHG151" s="309"/>
      <c r="JHH151" s="309"/>
      <c r="JHI151" s="309"/>
      <c r="JHJ151" s="309"/>
      <c r="JHK151" s="309"/>
      <c r="JHL151" s="309"/>
      <c r="JHM151" s="309"/>
      <c r="JHN151" s="309"/>
      <c r="JHO151" s="309"/>
      <c r="JHP151" s="309"/>
      <c r="JHQ151" s="309"/>
      <c r="JHR151" s="309"/>
      <c r="JHS151" s="309"/>
      <c r="JHT151" s="309"/>
      <c r="JHU151" s="309"/>
      <c r="JHV151" s="309"/>
      <c r="JHW151" s="309"/>
      <c r="JHX151" s="309"/>
      <c r="JHY151" s="309"/>
      <c r="JHZ151" s="309"/>
      <c r="JIA151" s="309"/>
      <c r="JIB151" s="309"/>
      <c r="JIC151" s="309"/>
      <c r="JID151" s="309"/>
      <c r="JIE151" s="309"/>
      <c r="JIF151" s="309"/>
      <c r="JIG151" s="309"/>
      <c r="JIH151" s="309"/>
      <c r="JII151" s="309"/>
      <c r="JIJ151" s="309"/>
      <c r="JIK151" s="309"/>
      <c r="JIL151" s="309"/>
      <c r="JIM151" s="309"/>
      <c r="JIN151" s="309"/>
      <c r="JIO151" s="309"/>
      <c r="JIP151" s="309"/>
      <c r="JIQ151" s="309"/>
      <c r="JIR151" s="309"/>
      <c r="JIS151" s="309"/>
      <c r="JIT151" s="309"/>
      <c r="JIU151" s="309"/>
      <c r="JIV151" s="309"/>
      <c r="JIW151" s="309"/>
      <c r="JIX151" s="309"/>
      <c r="JIY151" s="309"/>
      <c r="JIZ151" s="309"/>
      <c r="JJA151" s="309"/>
      <c r="JJB151" s="309"/>
      <c r="JJC151" s="309"/>
      <c r="JJD151" s="309"/>
      <c r="JJE151" s="309"/>
      <c r="JJF151" s="309"/>
      <c r="JJG151" s="309"/>
      <c r="JJH151" s="309"/>
      <c r="JJI151" s="309"/>
      <c r="JJJ151" s="309"/>
      <c r="JJK151" s="309"/>
      <c r="JJL151" s="309"/>
      <c r="JJM151" s="309"/>
      <c r="JJN151" s="309"/>
      <c r="JJO151" s="309"/>
      <c r="JJP151" s="309"/>
      <c r="JJQ151" s="309"/>
      <c r="JJR151" s="309"/>
      <c r="JJS151" s="309"/>
      <c r="JJT151" s="309"/>
      <c r="JJU151" s="309"/>
      <c r="JJV151" s="309"/>
      <c r="JJW151" s="309"/>
      <c r="JJX151" s="309"/>
      <c r="JJY151" s="309"/>
      <c r="JJZ151" s="309"/>
      <c r="JKA151" s="309"/>
      <c r="JKB151" s="309"/>
      <c r="JKC151" s="309"/>
      <c r="JKD151" s="309"/>
      <c r="JKE151" s="309"/>
      <c r="JKF151" s="309"/>
      <c r="JKG151" s="309"/>
      <c r="JKH151" s="309"/>
      <c r="JKI151" s="309"/>
      <c r="JKJ151" s="309"/>
      <c r="JKK151" s="309"/>
      <c r="JKL151" s="309"/>
      <c r="JKM151" s="309"/>
      <c r="JKN151" s="309"/>
      <c r="JKO151" s="309"/>
      <c r="JKP151" s="309"/>
      <c r="JKQ151" s="309"/>
      <c r="JKR151" s="309"/>
      <c r="JKS151" s="309"/>
      <c r="JKT151" s="309"/>
      <c r="JKU151" s="309"/>
      <c r="JKV151" s="309"/>
      <c r="JKW151" s="309"/>
      <c r="JKX151" s="309"/>
      <c r="JKY151" s="309"/>
      <c r="JKZ151" s="309"/>
      <c r="JLA151" s="309"/>
      <c r="JLB151" s="309"/>
      <c r="JLC151" s="309"/>
      <c r="JLD151" s="309"/>
      <c r="JLE151" s="309"/>
      <c r="JLF151" s="309"/>
      <c r="JLG151" s="309"/>
      <c r="JLH151" s="309"/>
      <c r="JLI151" s="309"/>
      <c r="JLJ151" s="309"/>
      <c r="JLK151" s="309"/>
      <c r="JLL151" s="309"/>
      <c r="JLM151" s="309"/>
      <c r="JLN151" s="309"/>
      <c r="JLO151" s="309"/>
      <c r="JLP151" s="309"/>
      <c r="JLQ151" s="309"/>
      <c r="JLR151" s="309"/>
      <c r="JLS151" s="309"/>
      <c r="JLT151" s="309"/>
      <c r="JLU151" s="309"/>
      <c r="JLV151" s="309"/>
      <c r="JLW151" s="309"/>
      <c r="JLX151" s="309"/>
      <c r="JLY151" s="309"/>
      <c r="JLZ151" s="309"/>
      <c r="JMA151" s="309"/>
      <c r="JMB151" s="309"/>
      <c r="JMC151" s="309"/>
      <c r="JMD151" s="309"/>
      <c r="JME151" s="309"/>
      <c r="JMF151" s="309"/>
      <c r="JMG151" s="309"/>
      <c r="JMH151" s="309"/>
      <c r="JMI151" s="309"/>
      <c r="JMJ151" s="309"/>
      <c r="JMK151" s="309"/>
      <c r="JML151" s="309"/>
      <c r="JMM151" s="309"/>
      <c r="JMN151" s="309"/>
      <c r="JMO151" s="309"/>
      <c r="JMP151" s="309"/>
      <c r="JMQ151" s="309"/>
      <c r="JMR151" s="309"/>
      <c r="JMS151" s="309"/>
      <c r="JMT151" s="309"/>
      <c r="JMU151" s="309"/>
      <c r="JMV151" s="309"/>
      <c r="JMW151" s="309"/>
      <c r="JMX151" s="309"/>
      <c r="JMY151" s="309"/>
      <c r="JMZ151" s="309"/>
      <c r="JNA151" s="309"/>
      <c r="JNB151" s="309"/>
      <c r="JNC151" s="309"/>
      <c r="JND151" s="309"/>
      <c r="JNE151" s="309"/>
      <c r="JNF151" s="309"/>
      <c r="JNG151" s="309"/>
      <c r="JNH151" s="309"/>
      <c r="JNI151" s="309"/>
      <c r="JNJ151" s="309"/>
      <c r="JNK151" s="309"/>
      <c r="JNL151" s="309"/>
      <c r="JNM151" s="309"/>
      <c r="JNN151" s="309"/>
      <c r="JNO151" s="309"/>
      <c r="JNP151" s="309"/>
      <c r="JNQ151" s="309"/>
      <c r="JNR151" s="309"/>
      <c r="JNS151" s="309"/>
      <c r="JNT151" s="309"/>
      <c r="JNU151" s="309"/>
      <c r="JNV151" s="309"/>
      <c r="JNW151" s="309"/>
      <c r="JNX151" s="309"/>
      <c r="JNY151" s="309"/>
      <c r="JNZ151" s="309"/>
      <c r="JOA151" s="309"/>
      <c r="JOB151" s="309"/>
      <c r="JOC151" s="309"/>
      <c r="JOD151" s="309"/>
      <c r="JOE151" s="309"/>
      <c r="JOF151" s="309"/>
      <c r="JOG151" s="309"/>
      <c r="JOH151" s="309"/>
      <c r="JOI151" s="309"/>
      <c r="JOJ151" s="309"/>
      <c r="JOK151" s="309"/>
      <c r="JOL151" s="309"/>
      <c r="JOM151" s="309"/>
      <c r="JON151" s="309"/>
      <c r="JOO151" s="309"/>
      <c r="JOP151" s="309"/>
      <c r="JOQ151" s="309"/>
      <c r="JOR151" s="309"/>
      <c r="JOS151" s="309"/>
      <c r="JOT151" s="309"/>
      <c r="JOU151" s="309"/>
      <c r="JOV151" s="309"/>
      <c r="JOW151" s="309"/>
      <c r="JOX151" s="309"/>
      <c r="JOY151" s="309"/>
      <c r="JOZ151" s="309"/>
      <c r="JPA151" s="309"/>
      <c r="JPB151" s="309"/>
      <c r="JPC151" s="309"/>
      <c r="JPD151" s="309"/>
      <c r="JPE151" s="309"/>
      <c r="JPF151" s="309"/>
      <c r="JPG151" s="309"/>
      <c r="JPH151" s="309"/>
      <c r="JPI151" s="309"/>
      <c r="JPJ151" s="309"/>
      <c r="JPK151" s="309"/>
      <c r="JPL151" s="309"/>
      <c r="JPM151" s="309"/>
      <c r="JPN151" s="309"/>
      <c r="JPO151" s="309"/>
      <c r="JPP151" s="309"/>
      <c r="JPQ151" s="309"/>
      <c r="JPR151" s="309"/>
      <c r="JPS151" s="309"/>
      <c r="JPT151" s="309"/>
      <c r="JPU151" s="309"/>
      <c r="JPV151" s="309"/>
      <c r="JPW151" s="309"/>
      <c r="JPX151" s="309"/>
      <c r="JPY151" s="309"/>
      <c r="JPZ151" s="309"/>
      <c r="JQA151" s="309"/>
      <c r="JQB151" s="309"/>
      <c r="JQC151" s="309"/>
      <c r="JQD151" s="309"/>
      <c r="JQE151" s="309"/>
      <c r="JQF151" s="309"/>
      <c r="JQG151" s="309"/>
      <c r="JQH151" s="309"/>
      <c r="JQI151" s="309"/>
      <c r="JQJ151" s="309"/>
      <c r="JQK151" s="309"/>
      <c r="JQL151" s="309"/>
      <c r="JQM151" s="309"/>
      <c r="JQN151" s="309"/>
      <c r="JQO151" s="309"/>
      <c r="JQP151" s="309"/>
      <c r="JQQ151" s="309"/>
      <c r="JQR151" s="309"/>
      <c r="JQS151" s="309"/>
      <c r="JQT151" s="309"/>
      <c r="JQU151" s="309"/>
      <c r="JQV151" s="309"/>
      <c r="JQW151" s="309"/>
      <c r="JQX151" s="309"/>
      <c r="JQY151" s="309"/>
      <c r="JQZ151" s="309"/>
      <c r="JRA151" s="309"/>
      <c r="JRB151" s="309"/>
      <c r="JRC151" s="309"/>
      <c r="JRD151" s="309"/>
      <c r="JRE151" s="309"/>
      <c r="JRF151" s="309"/>
      <c r="JRG151" s="309"/>
      <c r="JRH151" s="309"/>
      <c r="JRI151" s="309"/>
      <c r="JRJ151" s="309"/>
      <c r="JRK151" s="309"/>
      <c r="JRL151" s="309"/>
      <c r="JRM151" s="309"/>
      <c r="JRN151" s="309"/>
      <c r="JRO151" s="309"/>
      <c r="JRP151" s="309"/>
      <c r="JRQ151" s="309"/>
      <c r="JRR151" s="309"/>
      <c r="JRS151" s="309"/>
      <c r="JRT151" s="309"/>
      <c r="JRU151" s="309"/>
      <c r="JRV151" s="309"/>
      <c r="JRW151" s="309"/>
      <c r="JRX151" s="309"/>
      <c r="JRY151" s="309"/>
      <c r="JRZ151" s="309"/>
      <c r="JSA151" s="309"/>
      <c r="JSB151" s="309"/>
      <c r="JSC151" s="309"/>
      <c r="JSD151" s="309"/>
      <c r="JSE151" s="309"/>
      <c r="JSF151" s="309"/>
      <c r="JSG151" s="309"/>
      <c r="JSH151" s="309"/>
      <c r="JSI151" s="309"/>
      <c r="JSJ151" s="309"/>
      <c r="JSK151" s="309"/>
      <c r="JSL151" s="309"/>
      <c r="JSM151" s="309"/>
      <c r="JSN151" s="309"/>
      <c r="JSO151" s="309"/>
      <c r="JSP151" s="309"/>
      <c r="JSQ151" s="309"/>
      <c r="JSR151" s="309"/>
      <c r="JSS151" s="309"/>
      <c r="JST151" s="309"/>
      <c r="JSU151" s="309"/>
      <c r="JSV151" s="309"/>
      <c r="JSW151" s="309"/>
      <c r="JSX151" s="309"/>
      <c r="JSY151" s="309"/>
      <c r="JSZ151" s="309"/>
      <c r="JTA151" s="309"/>
      <c r="JTB151" s="309"/>
      <c r="JTC151" s="309"/>
      <c r="JTD151" s="309"/>
      <c r="JTE151" s="309"/>
      <c r="JTF151" s="309"/>
      <c r="JTG151" s="309"/>
      <c r="JTH151" s="309"/>
      <c r="JTI151" s="309"/>
      <c r="JTJ151" s="309"/>
      <c r="JTK151" s="309"/>
      <c r="JTL151" s="309"/>
      <c r="JTM151" s="309"/>
      <c r="JTN151" s="309"/>
      <c r="JTO151" s="309"/>
      <c r="JTP151" s="309"/>
      <c r="JTQ151" s="309"/>
      <c r="JTR151" s="309"/>
      <c r="JTS151" s="309"/>
      <c r="JTT151" s="309"/>
      <c r="JTU151" s="309"/>
      <c r="JTV151" s="309"/>
      <c r="JTW151" s="309"/>
      <c r="JTX151" s="309"/>
      <c r="JTY151" s="309"/>
      <c r="JTZ151" s="309"/>
      <c r="JUA151" s="309"/>
      <c r="JUB151" s="309"/>
      <c r="JUC151" s="309"/>
      <c r="JUD151" s="309"/>
      <c r="JUE151" s="309"/>
      <c r="JUF151" s="309"/>
      <c r="JUG151" s="309"/>
      <c r="JUH151" s="309"/>
      <c r="JUI151" s="309"/>
      <c r="JUJ151" s="309"/>
      <c r="JUK151" s="309"/>
      <c r="JUL151" s="309"/>
      <c r="JUM151" s="309"/>
      <c r="JUN151" s="309"/>
      <c r="JUO151" s="309"/>
      <c r="JUP151" s="309"/>
      <c r="JUQ151" s="309"/>
      <c r="JUR151" s="309"/>
      <c r="JUS151" s="309"/>
      <c r="JUT151" s="309"/>
      <c r="JUU151" s="309"/>
      <c r="JUV151" s="309"/>
      <c r="JUW151" s="309"/>
      <c r="JUX151" s="309"/>
      <c r="JUY151" s="309"/>
      <c r="JUZ151" s="309"/>
      <c r="JVA151" s="309"/>
      <c r="JVB151" s="309"/>
      <c r="JVC151" s="309"/>
      <c r="JVD151" s="309"/>
      <c r="JVE151" s="309"/>
      <c r="JVF151" s="309"/>
      <c r="JVG151" s="309"/>
      <c r="JVH151" s="309"/>
      <c r="JVI151" s="309"/>
      <c r="JVJ151" s="309"/>
      <c r="JVK151" s="309"/>
      <c r="JVL151" s="309"/>
      <c r="JVM151" s="309"/>
      <c r="JVN151" s="309"/>
      <c r="JVO151" s="309"/>
      <c r="JVP151" s="309"/>
      <c r="JVQ151" s="309"/>
      <c r="JVR151" s="309"/>
      <c r="JVS151" s="309"/>
      <c r="JVT151" s="309"/>
      <c r="JVU151" s="309"/>
      <c r="JVV151" s="309"/>
      <c r="JVW151" s="309"/>
      <c r="JVX151" s="309"/>
      <c r="JVY151" s="309"/>
      <c r="JVZ151" s="309"/>
      <c r="JWA151" s="309"/>
      <c r="JWB151" s="309"/>
      <c r="JWC151" s="309"/>
      <c r="JWD151" s="309"/>
      <c r="JWE151" s="309"/>
      <c r="JWF151" s="309"/>
      <c r="JWG151" s="309"/>
      <c r="JWH151" s="309"/>
      <c r="JWI151" s="309"/>
      <c r="JWJ151" s="309"/>
      <c r="JWK151" s="309"/>
      <c r="JWL151" s="309"/>
      <c r="JWM151" s="309"/>
      <c r="JWN151" s="309"/>
      <c r="JWO151" s="309"/>
      <c r="JWP151" s="309"/>
      <c r="JWQ151" s="309"/>
      <c r="JWR151" s="309"/>
      <c r="JWS151" s="309"/>
      <c r="JWT151" s="309"/>
      <c r="JWU151" s="309"/>
      <c r="JWV151" s="309"/>
      <c r="JWW151" s="309"/>
      <c r="JWX151" s="309"/>
      <c r="JWY151" s="309"/>
      <c r="JWZ151" s="309"/>
      <c r="JXA151" s="309"/>
      <c r="JXB151" s="309"/>
      <c r="JXC151" s="309"/>
      <c r="JXD151" s="309"/>
      <c r="JXE151" s="309"/>
      <c r="JXF151" s="309"/>
      <c r="JXG151" s="309"/>
      <c r="JXH151" s="309"/>
      <c r="JXI151" s="309"/>
      <c r="JXJ151" s="309"/>
      <c r="JXK151" s="309"/>
      <c r="JXL151" s="309"/>
      <c r="JXM151" s="309"/>
      <c r="JXN151" s="309"/>
      <c r="JXO151" s="309"/>
      <c r="JXP151" s="309"/>
      <c r="JXQ151" s="309"/>
      <c r="JXR151" s="309"/>
      <c r="JXS151" s="309"/>
      <c r="JXT151" s="309"/>
      <c r="JXU151" s="309"/>
      <c r="JXV151" s="309"/>
      <c r="JXW151" s="309"/>
      <c r="JXX151" s="309"/>
      <c r="JXY151" s="309"/>
      <c r="JXZ151" s="309"/>
      <c r="JYA151" s="309"/>
      <c r="JYB151" s="309"/>
      <c r="JYC151" s="309"/>
      <c r="JYD151" s="309"/>
      <c r="JYE151" s="309"/>
      <c r="JYF151" s="309"/>
      <c r="JYG151" s="309"/>
      <c r="JYH151" s="309"/>
      <c r="JYI151" s="309"/>
      <c r="JYJ151" s="309"/>
      <c r="JYK151" s="309"/>
      <c r="JYL151" s="309"/>
      <c r="JYM151" s="309"/>
      <c r="JYN151" s="309"/>
      <c r="JYO151" s="309"/>
      <c r="JYP151" s="309"/>
      <c r="JYQ151" s="309"/>
      <c r="JYR151" s="309"/>
      <c r="JYS151" s="309"/>
      <c r="JYT151" s="309"/>
      <c r="JYU151" s="309"/>
      <c r="JYV151" s="309"/>
      <c r="JYW151" s="309"/>
      <c r="JYX151" s="309"/>
      <c r="JYY151" s="309"/>
      <c r="JYZ151" s="309"/>
      <c r="JZA151" s="309"/>
      <c r="JZB151" s="309"/>
      <c r="JZC151" s="309"/>
      <c r="JZD151" s="309"/>
      <c r="JZE151" s="309"/>
      <c r="JZF151" s="309"/>
      <c r="JZG151" s="309"/>
      <c r="JZH151" s="309"/>
      <c r="JZI151" s="309"/>
      <c r="JZJ151" s="309"/>
      <c r="JZK151" s="309"/>
      <c r="JZL151" s="309"/>
      <c r="JZM151" s="309"/>
      <c r="JZN151" s="309"/>
      <c r="JZO151" s="309"/>
      <c r="JZP151" s="309"/>
      <c r="JZQ151" s="309"/>
      <c r="JZR151" s="309"/>
      <c r="JZS151" s="309"/>
      <c r="JZT151" s="309"/>
      <c r="JZU151" s="309"/>
      <c r="JZV151" s="309"/>
      <c r="JZW151" s="309"/>
      <c r="JZX151" s="309"/>
      <c r="JZY151" s="309"/>
      <c r="JZZ151" s="309"/>
      <c r="KAA151" s="309"/>
      <c r="KAB151" s="309"/>
      <c r="KAC151" s="309"/>
      <c r="KAD151" s="309"/>
      <c r="KAE151" s="309"/>
      <c r="KAF151" s="309"/>
      <c r="KAG151" s="309"/>
      <c r="KAH151" s="309"/>
      <c r="KAI151" s="309"/>
      <c r="KAJ151" s="309"/>
      <c r="KAK151" s="309"/>
      <c r="KAL151" s="309"/>
      <c r="KAM151" s="309"/>
      <c r="KAN151" s="309"/>
      <c r="KAO151" s="309"/>
      <c r="KAP151" s="309"/>
      <c r="KAQ151" s="309"/>
      <c r="KAR151" s="309"/>
      <c r="KAS151" s="309"/>
      <c r="KAT151" s="309"/>
      <c r="KAU151" s="309"/>
      <c r="KAV151" s="309"/>
      <c r="KAW151" s="309"/>
      <c r="KAX151" s="309"/>
      <c r="KAY151" s="309"/>
      <c r="KAZ151" s="309"/>
      <c r="KBA151" s="309"/>
      <c r="KBB151" s="309"/>
      <c r="KBC151" s="309"/>
      <c r="KBD151" s="309"/>
      <c r="KBE151" s="309"/>
      <c r="KBF151" s="309"/>
      <c r="KBG151" s="309"/>
      <c r="KBH151" s="309"/>
      <c r="KBI151" s="309"/>
      <c r="KBJ151" s="309"/>
      <c r="KBK151" s="309"/>
      <c r="KBL151" s="309"/>
      <c r="KBM151" s="309"/>
      <c r="KBN151" s="309"/>
      <c r="KBO151" s="309"/>
      <c r="KBP151" s="309"/>
      <c r="KBQ151" s="309"/>
      <c r="KBR151" s="309"/>
      <c r="KBS151" s="309"/>
      <c r="KBT151" s="309"/>
      <c r="KBU151" s="309"/>
      <c r="KBV151" s="309"/>
      <c r="KBW151" s="309"/>
      <c r="KBX151" s="309"/>
      <c r="KBY151" s="309"/>
      <c r="KBZ151" s="309"/>
      <c r="KCA151" s="309"/>
      <c r="KCB151" s="309"/>
      <c r="KCC151" s="309"/>
      <c r="KCD151" s="309"/>
      <c r="KCE151" s="309"/>
      <c r="KCF151" s="309"/>
      <c r="KCG151" s="309"/>
      <c r="KCH151" s="309"/>
      <c r="KCI151" s="309"/>
      <c r="KCJ151" s="309"/>
      <c r="KCK151" s="309"/>
      <c r="KCL151" s="309"/>
      <c r="KCM151" s="309"/>
      <c r="KCN151" s="309"/>
      <c r="KCO151" s="309"/>
      <c r="KCP151" s="309"/>
      <c r="KCQ151" s="309"/>
      <c r="KCR151" s="309"/>
      <c r="KCS151" s="309"/>
      <c r="KCT151" s="309"/>
      <c r="KCU151" s="309"/>
      <c r="KCV151" s="309"/>
      <c r="KCW151" s="309"/>
      <c r="KCX151" s="309"/>
      <c r="KCY151" s="309"/>
      <c r="KCZ151" s="309"/>
      <c r="KDA151" s="309"/>
      <c r="KDB151" s="309"/>
      <c r="KDC151" s="309"/>
      <c r="KDD151" s="309"/>
      <c r="KDE151" s="309"/>
      <c r="KDF151" s="309"/>
      <c r="KDG151" s="309"/>
      <c r="KDH151" s="309"/>
      <c r="KDI151" s="309"/>
      <c r="KDJ151" s="309"/>
      <c r="KDK151" s="309"/>
      <c r="KDL151" s="309"/>
      <c r="KDM151" s="309"/>
      <c r="KDN151" s="309"/>
      <c r="KDO151" s="309"/>
      <c r="KDP151" s="309"/>
      <c r="KDQ151" s="309"/>
      <c r="KDR151" s="309"/>
      <c r="KDS151" s="309"/>
      <c r="KDT151" s="309"/>
      <c r="KDU151" s="309"/>
      <c r="KDV151" s="309"/>
      <c r="KDW151" s="309"/>
      <c r="KDX151" s="309"/>
      <c r="KDY151" s="309"/>
      <c r="KDZ151" s="309"/>
      <c r="KEA151" s="309"/>
      <c r="KEB151" s="309"/>
      <c r="KEC151" s="309"/>
      <c r="KED151" s="309"/>
      <c r="KEE151" s="309"/>
      <c r="KEF151" s="309"/>
      <c r="KEG151" s="309"/>
      <c r="KEH151" s="309"/>
      <c r="KEI151" s="309"/>
      <c r="KEJ151" s="309"/>
      <c r="KEK151" s="309"/>
      <c r="KEL151" s="309"/>
      <c r="KEM151" s="309"/>
      <c r="KEN151" s="309"/>
      <c r="KEO151" s="309"/>
      <c r="KEP151" s="309"/>
      <c r="KEQ151" s="309"/>
      <c r="KER151" s="309"/>
      <c r="KES151" s="309"/>
      <c r="KET151" s="309"/>
      <c r="KEU151" s="309"/>
      <c r="KEV151" s="309"/>
      <c r="KEW151" s="309"/>
      <c r="KEX151" s="309"/>
      <c r="KEY151" s="309"/>
      <c r="KEZ151" s="309"/>
      <c r="KFA151" s="309"/>
      <c r="KFB151" s="309"/>
      <c r="KFC151" s="309"/>
      <c r="KFD151" s="309"/>
      <c r="KFE151" s="309"/>
      <c r="KFF151" s="309"/>
      <c r="KFG151" s="309"/>
      <c r="KFH151" s="309"/>
      <c r="KFI151" s="309"/>
      <c r="KFJ151" s="309"/>
      <c r="KFK151" s="309"/>
      <c r="KFL151" s="309"/>
      <c r="KFM151" s="309"/>
      <c r="KFN151" s="309"/>
      <c r="KFO151" s="309"/>
      <c r="KFP151" s="309"/>
      <c r="KFQ151" s="309"/>
      <c r="KFR151" s="309"/>
      <c r="KFS151" s="309"/>
      <c r="KFT151" s="309"/>
      <c r="KFU151" s="309"/>
      <c r="KFV151" s="309"/>
      <c r="KFW151" s="309"/>
      <c r="KFX151" s="309"/>
      <c r="KFY151" s="309"/>
      <c r="KFZ151" s="309"/>
      <c r="KGA151" s="309"/>
      <c r="KGB151" s="309"/>
      <c r="KGC151" s="309"/>
      <c r="KGD151" s="309"/>
      <c r="KGE151" s="309"/>
      <c r="KGF151" s="309"/>
      <c r="KGG151" s="309"/>
      <c r="KGH151" s="309"/>
      <c r="KGI151" s="309"/>
      <c r="KGJ151" s="309"/>
      <c r="KGK151" s="309"/>
      <c r="KGL151" s="309"/>
      <c r="KGM151" s="309"/>
      <c r="KGN151" s="309"/>
      <c r="KGO151" s="309"/>
      <c r="KGP151" s="309"/>
      <c r="KGQ151" s="309"/>
      <c r="KGR151" s="309"/>
      <c r="KGS151" s="309"/>
      <c r="KGT151" s="309"/>
      <c r="KGU151" s="309"/>
      <c r="KGV151" s="309"/>
      <c r="KGW151" s="309"/>
      <c r="KGX151" s="309"/>
      <c r="KGY151" s="309"/>
      <c r="KGZ151" s="309"/>
      <c r="KHA151" s="309"/>
      <c r="KHB151" s="309"/>
      <c r="KHC151" s="309"/>
      <c r="KHD151" s="309"/>
      <c r="KHE151" s="309"/>
      <c r="KHF151" s="309"/>
      <c r="KHG151" s="309"/>
      <c r="KHH151" s="309"/>
      <c r="KHI151" s="309"/>
      <c r="KHJ151" s="309"/>
      <c r="KHK151" s="309"/>
      <c r="KHL151" s="309"/>
      <c r="KHM151" s="309"/>
      <c r="KHN151" s="309"/>
      <c r="KHO151" s="309"/>
      <c r="KHP151" s="309"/>
      <c r="KHQ151" s="309"/>
      <c r="KHR151" s="309"/>
      <c r="KHS151" s="309"/>
      <c r="KHT151" s="309"/>
      <c r="KHU151" s="309"/>
      <c r="KHV151" s="309"/>
      <c r="KHW151" s="309"/>
      <c r="KHX151" s="309"/>
      <c r="KHY151" s="309"/>
      <c r="KHZ151" s="309"/>
      <c r="KIA151" s="309"/>
      <c r="KIB151" s="309"/>
      <c r="KIC151" s="309"/>
      <c r="KID151" s="309"/>
      <c r="KIE151" s="309"/>
      <c r="KIF151" s="309"/>
      <c r="KIG151" s="309"/>
      <c r="KIH151" s="309"/>
      <c r="KII151" s="309"/>
      <c r="KIJ151" s="309"/>
      <c r="KIK151" s="309"/>
      <c r="KIL151" s="309"/>
      <c r="KIM151" s="309"/>
      <c r="KIN151" s="309"/>
      <c r="KIO151" s="309"/>
      <c r="KIP151" s="309"/>
      <c r="KIQ151" s="309"/>
      <c r="KIR151" s="309"/>
      <c r="KIS151" s="309"/>
      <c r="KIT151" s="309"/>
      <c r="KIU151" s="309"/>
      <c r="KIV151" s="309"/>
      <c r="KIW151" s="309"/>
      <c r="KIX151" s="309"/>
      <c r="KIY151" s="309"/>
      <c r="KIZ151" s="309"/>
      <c r="KJA151" s="309"/>
      <c r="KJB151" s="309"/>
      <c r="KJC151" s="309"/>
      <c r="KJD151" s="309"/>
      <c r="KJE151" s="309"/>
      <c r="KJF151" s="309"/>
      <c r="KJG151" s="309"/>
      <c r="KJH151" s="309"/>
      <c r="KJI151" s="309"/>
      <c r="KJJ151" s="309"/>
      <c r="KJK151" s="309"/>
      <c r="KJL151" s="309"/>
      <c r="KJM151" s="309"/>
      <c r="KJN151" s="309"/>
      <c r="KJO151" s="309"/>
      <c r="KJP151" s="309"/>
      <c r="KJQ151" s="309"/>
      <c r="KJR151" s="309"/>
      <c r="KJS151" s="309"/>
      <c r="KJT151" s="309"/>
      <c r="KJU151" s="309"/>
      <c r="KJV151" s="309"/>
      <c r="KJW151" s="309"/>
      <c r="KJX151" s="309"/>
      <c r="KJY151" s="309"/>
      <c r="KJZ151" s="309"/>
      <c r="KKA151" s="309"/>
      <c r="KKB151" s="309"/>
      <c r="KKC151" s="309"/>
      <c r="KKD151" s="309"/>
      <c r="KKE151" s="309"/>
      <c r="KKF151" s="309"/>
      <c r="KKG151" s="309"/>
      <c r="KKH151" s="309"/>
      <c r="KKI151" s="309"/>
      <c r="KKJ151" s="309"/>
      <c r="KKK151" s="309"/>
      <c r="KKL151" s="309"/>
      <c r="KKM151" s="309"/>
      <c r="KKN151" s="309"/>
      <c r="KKO151" s="309"/>
      <c r="KKP151" s="309"/>
      <c r="KKQ151" s="309"/>
      <c r="KKR151" s="309"/>
      <c r="KKS151" s="309"/>
      <c r="KKT151" s="309"/>
      <c r="KKU151" s="309"/>
      <c r="KKV151" s="309"/>
      <c r="KKW151" s="309"/>
      <c r="KKX151" s="309"/>
      <c r="KKY151" s="309"/>
      <c r="KKZ151" s="309"/>
      <c r="KLA151" s="309"/>
      <c r="KLB151" s="309"/>
      <c r="KLC151" s="309"/>
      <c r="KLD151" s="309"/>
      <c r="KLE151" s="309"/>
      <c r="KLF151" s="309"/>
      <c r="KLG151" s="309"/>
      <c r="KLH151" s="309"/>
      <c r="KLI151" s="309"/>
      <c r="KLJ151" s="309"/>
      <c r="KLK151" s="309"/>
      <c r="KLL151" s="309"/>
      <c r="KLM151" s="309"/>
      <c r="KLN151" s="309"/>
      <c r="KLO151" s="309"/>
      <c r="KLP151" s="309"/>
      <c r="KLQ151" s="309"/>
      <c r="KLR151" s="309"/>
      <c r="KLS151" s="309"/>
      <c r="KLT151" s="309"/>
      <c r="KLU151" s="309"/>
      <c r="KLV151" s="309"/>
      <c r="KLW151" s="309"/>
      <c r="KLX151" s="309"/>
      <c r="KLY151" s="309"/>
      <c r="KLZ151" s="309"/>
      <c r="KMA151" s="309"/>
      <c r="KMB151" s="309"/>
      <c r="KMC151" s="309"/>
      <c r="KMD151" s="309"/>
      <c r="KME151" s="309"/>
      <c r="KMF151" s="309"/>
      <c r="KMG151" s="309"/>
      <c r="KMH151" s="309"/>
      <c r="KMI151" s="309"/>
      <c r="KMJ151" s="309"/>
      <c r="KMK151" s="309"/>
      <c r="KML151" s="309"/>
      <c r="KMM151" s="309"/>
      <c r="KMN151" s="309"/>
      <c r="KMO151" s="309"/>
      <c r="KMP151" s="309"/>
      <c r="KMQ151" s="309"/>
      <c r="KMR151" s="309"/>
      <c r="KMS151" s="309"/>
      <c r="KMT151" s="309"/>
      <c r="KMU151" s="309"/>
      <c r="KMV151" s="309"/>
      <c r="KMW151" s="309"/>
      <c r="KMX151" s="309"/>
      <c r="KMY151" s="309"/>
      <c r="KMZ151" s="309"/>
      <c r="KNA151" s="309"/>
      <c r="KNB151" s="309"/>
      <c r="KNC151" s="309"/>
      <c r="KND151" s="309"/>
      <c r="KNE151" s="309"/>
      <c r="KNF151" s="309"/>
      <c r="KNG151" s="309"/>
      <c r="KNH151" s="309"/>
      <c r="KNI151" s="309"/>
      <c r="KNJ151" s="309"/>
      <c r="KNK151" s="309"/>
      <c r="KNL151" s="309"/>
      <c r="KNM151" s="309"/>
      <c r="KNN151" s="309"/>
      <c r="KNO151" s="309"/>
      <c r="KNP151" s="309"/>
      <c r="KNQ151" s="309"/>
      <c r="KNR151" s="309"/>
      <c r="KNS151" s="309"/>
      <c r="KNT151" s="309"/>
      <c r="KNU151" s="309"/>
      <c r="KNV151" s="309"/>
      <c r="KNW151" s="309"/>
      <c r="KNX151" s="309"/>
      <c r="KNY151" s="309"/>
      <c r="KNZ151" s="309"/>
      <c r="KOA151" s="309"/>
      <c r="KOB151" s="309"/>
      <c r="KOC151" s="309"/>
      <c r="KOD151" s="309"/>
      <c r="KOE151" s="309"/>
      <c r="KOF151" s="309"/>
      <c r="KOG151" s="309"/>
      <c r="KOH151" s="309"/>
      <c r="KOI151" s="309"/>
      <c r="KOJ151" s="309"/>
      <c r="KOK151" s="309"/>
      <c r="KOL151" s="309"/>
      <c r="KOM151" s="309"/>
      <c r="KON151" s="309"/>
      <c r="KOO151" s="309"/>
      <c r="KOP151" s="309"/>
      <c r="KOQ151" s="309"/>
      <c r="KOR151" s="309"/>
      <c r="KOS151" s="309"/>
      <c r="KOT151" s="309"/>
      <c r="KOU151" s="309"/>
      <c r="KOV151" s="309"/>
      <c r="KOW151" s="309"/>
      <c r="KOX151" s="309"/>
      <c r="KOY151" s="309"/>
      <c r="KOZ151" s="309"/>
      <c r="KPA151" s="309"/>
      <c r="KPB151" s="309"/>
      <c r="KPC151" s="309"/>
      <c r="KPD151" s="309"/>
      <c r="KPE151" s="309"/>
      <c r="KPF151" s="309"/>
      <c r="KPG151" s="309"/>
      <c r="KPH151" s="309"/>
      <c r="KPI151" s="309"/>
      <c r="KPJ151" s="309"/>
      <c r="KPK151" s="309"/>
      <c r="KPL151" s="309"/>
      <c r="KPM151" s="309"/>
      <c r="KPN151" s="309"/>
      <c r="KPO151" s="309"/>
      <c r="KPP151" s="309"/>
      <c r="KPQ151" s="309"/>
      <c r="KPR151" s="309"/>
      <c r="KPS151" s="309"/>
      <c r="KPT151" s="309"/>
      <c r="KPU151" s="309"/>
      <c r="KPV151" s="309"/>
      <c r="KPW151" s="309"/>
      <c r="KPX151" s="309"/>
      <c r="KPY151" s="309"/>
      <c r="KPZ151" s="309"/>
      <c r="KQA151" s="309"/>
      <c r="KQB151" s="309"/>
      <c r="KQC151" s="309"/>
      <c r="KQD151" s="309"/>
      <c r="KQE151" s="309"/>
      <c r="KQF151" s="309"/>
      <c r="KQG151" s="309"/>
      <c r="KQH151" s="309"/>
      <c r="KQI151" s="309"/>
      <c r="KQJ151" s="309"/>
      <c r="KQK151" s="309"/>
      <c r="KQL151" s="309"/>
      <c r="KQM151" s="309"/>
      <c r="KQN151" s="309"/>
      <c r="KQO151" s="309"/>
      <c r="KQP151" s="309"/>
      <c r="KQQ151" s="309"/>
      <c r="KQR151" s="309"/>
      <c r="KQS151" s="309"/>
      <c r="KQT151" s="309"/>
      <c r="KQU151" s="309"/>
      <c r="KQV151" s="309"/>
      <c r="KQW151" s="309"/>
      <c r="KQX151" s="309"/>
      <c r="KQY151" s="309"/>
      <c r="KQZ151" s="309"/>
      <c r="KRA151" s="309"/>
      <c r="KRB151" s="309"/>
      <c r="KRC151" s="309"/>
      <c r="KRD151" s="309"/>
      <c r="KRE151" s="309"/>
      <c r="KRF151" s="309"/>
      <c r="KRG151" s="309"/>
      <c r="KRH151" s="309"/>
      <c r="KRI151" s="309"/>
      <c r="KRJ151" s="309"/>
      <c r="KRK151" s="309"/>
      <c r="KRL151" s="309"/>
      <c r="KRM151" s="309"/>
      <c r="KRN151" s="309"/>
      <c r="KRO151" s="309"/>
      <c r="KRP151" s="309"/>
      <c r="KRQ151" s="309"/>
      <c r="KRR151" s="309"/>
      <c r="KRS151" s="309"/>
      <c r="KRT151" s="309"/>
      <c r="KRU151" s="309"/>
      <c r="KRV151" s="309"/>
      <c r="KRW151" s="309"/>
      <c r="KRX151" s="309"/>
      <c r="KRY151" s="309"/>
      <c r="KRZ151" s="309"/>
      <c r="KSA151" s="309"/>
      <c r="KSB151" s="309"/>
      <c r="KSC151" s="309"/>
      <c r="KSD151" s="309"/>
      <c r="KSE151" s="309"/>
      <c r="KSF151" s="309"/>
      <c r="KSG151" s="309"/>
      <c r="KSH151" s="309"/>
      <c r="KSI151" s="309"/>
      <c r="KSJ151" s="309"/>
      <c r="KSK151" s="309"/>
      <c r="KSL151" s="309"/>
      <c r="KSM151" s="309"/>
      <c r="KSN151" s="309"/>
      <c r="KSO151" s="309"/>
      <c r="KSP151" s="309"/>
      <c r="KSQ151" s="309"/>
      <c r="KSR151" s="309"/>
      <c r="KSS151" s="309"/>
      <c r="KST151" s="309"/>
      <c r="KSU151" s="309"/>
      <c r="KSV151" s="309"/>
      <c r="KSW151" s="309"/>
      <c r="KSX151" s="309"/>
      <c r="KSY151" s="309"/>
      <c r="KSZ151" s="309"/>
      <c r="KTA151" s="309"/>
      <c r="KTB151" s="309"/>
      <c r="KTC151" s="309"/>
      <c r="KTD151" s="309"/>
      <c r="KTE151" s="309"/>
      <c r="KTF151" s="309"/>
      <c r="KTG151" s="309"/>
      <c r="KTH151" s="309"/>
      <c r="KTI151" s="309"/>
      <c r="KTJ151" s="309"/>
      <c r="KTK151" s="309"/>
      <c r="KTL151" s="309"/>
      <c r="KTM151" s="309"/>
      <c r="KTN151" s="309"/>
      <c r="KTO151" s="309"/>
      <c r="KTP151" s="309"/>
      <c r="KTQ151" s="309"/>
      <c r="KTR151" s="309"/>
      <c r="KTS151" s="309"/>
      <c r="KTT151" s="309"/>
      <c r="KTU151" s="309"/>
      <c r="KTV151" s="309"/>
      <c r="KTW151" s="309"/>
      <c r="KTX151" s="309"/>
      <c r="KTY151" s="309"/>
      <c r="KTZ151" s="309"/>
      <c r="KUA151" s="309"/>
      <c r="KUB151" s="309"/>
      <c r="KUC151" s="309"/>
      <c r="KUD151" s="309"/>
      <c r="KUE151" s="309"/>
      <c r="KUF151" s="309"/>
      <c r="KUG151" s="309"/>
      <c r="KUH151" s="309"/>
      <c r="KUI151" s="309"/>
      <c r="KUJ151" s="309"/>
      <c r="KUK151" s="309"/>
      <c r="KUL151" s="309"/>
      <c r="KUM151" s="309"/>
      <c r="KUN151" s="309"/>
      <c r="KUO151" s="309"/>
      <c r="KUP151" s="309"/>
      <c r="KUQ151" s="309"/>
      <c r="KUR151" s="309"/>
      <c r="KUS151" s="309"/>
      <c r="KUT151" s="309"/>
      <c r="KUU151" s="309"/>
      <c r="KUV151" s="309"/>
      <c r="KUW151" s="309"/>
      <c r="KUX151" s="309"/>
      <c r="KUY151" s="309"/>
      <c r="KUZ151" s="309"/>
      <c r="KVA151" s="309"/>
      <c r="KVB151" s="309"/>
      <c r="KVC151" s="309"/>
      <c r="KVD151" s="309"/>
      <c r="KVE151" s="309"/>
      <c r="KVF151" s="309"/>
      <c r="KVG151" s="309"/>
      <c r="KVH151" s="309"/>
      <c r="KVI151" s="309"/>
      <c r="KVJ151" s="309"/>
      <c r="KVK151" s="309"/>
      <c r="KVL151" s="309"/>
      <c r="KVM151" s="309"/>
      <c r="KVN151" s="309"/>
      <c r="KVO151" s="309"/>
      <c r="KVP151" s="309"/>
      <c r="KVQ151" s="309"/>
      <c r="KVR151" s="309"/>
      <c r="KVS151" s="309"/>
      <c r="KVT151" s="309"/>
      <c r="KVU151" s="309"/>
      <c r="KVV151" s="309"/>
      <c r="KVW151" s="309"/>
      <c r="KVX151" s="309"/>
      <c r="KVY151" s="309"/>
      <c r="KVZ151" s="309"/>
      <c r="KWA151" s="309"/>
      <c r="KWB151" s="309"/>
      <c r="KWC151" s="309"/>
      <c r="KWD151" s="309"/>
      <c r="KWE151" s="309"/>
      <c r="KWF151" s="309"/>
      <c r="KWG151" s="309"/>
      <c r="KWH151" s="309"/>
      <c r="KWI151" s="309"/>
      <c r="KWJ151" s="309"/>
      <c r="KWK151" s="309"/>
      <c r="KWL151" s="309"/>
      <c r="KWM151" s="309"/>
      <c r="KWN151" s="309"/>
      <c r="KWO151" s="309"/>
      <c r="KWP151" s="309"/>
      <c r="KWQ151" s="309"/>
      <c r="KWR151" s="309"/>
      <c r="KWS151" s="309"/>
      <c r="KWT151" s="309"/>
      <c r="KWU151" s="309"/>
      <c r="KWV151" s="309"/>
      <c r="KWW151" s="309"/>
      <c r="KWX151" s="309"/>
      <c r="KWY151" s="309"/>
      <c r="KWZ151" s="309"/>
      <c r="KXA151" s="309"/>
      <c r="KXB151" s="309"/>
      <c r="KXC151" s="309"/>
      <c r="KXD151" s="309"/>
      <c r="KXE151" s="309"/>
      <c r="KXF151" s="309"/>
      <c r="KXG151" s="309"/>
      <c r="KXH151" s="309"/>
      <c r="KXI151" s="309"/>
      <c r="KXJ151" s="309"/>
      <c r="KXK151" s="309"/>
      <c r="KXL151" s="309"/>
      <c r="KXM151" s="309"/>
      <c r="KXN151" s="309"/>
      <c r="KXO151" s="309"/>
      <c r="KXP151" s="309"/>
      <c r="KXQ151" s="309"/>
      <c r="KXR151" s="309"/>
      <c r="KXS151" s="309"/>
      <c r="KXT151" s="309"/>
      <c r="KXU151" s="309"/>
      <c r="KXV151" s="309"/>
      <c r="KXW151" s="309"/>
      <c r="KXX151" s="309"/>
      <c r="KXY151" s="309"/>
      <c r="KXZ151" s="309"/>
      <c r="KYA151" s="309"/>
      <c r="KYB151" s="309"/>
      <c r="KYC151" s="309"/>
      <c r="KYD151" s="309"/>
      <c r="KYE151" s="309"/>
      <c r="KYF151" s="309"/>
      <c r="KYG151" s="309"/>
      <c r="KYH151" s="309"/>
      <c r="KYI151" s="309"/>
      <c r="KYJ151" s="309"/>
      <c r="KYK151" s="309"/>
      <c r="KYL151" s="309"/>
      <c r="KYM151" s="309"/>
      <c r="KYN151" s="309"/>
      <c r="KYO151" s="309"/>
      <c r="KYP151" s="309"/>
      <c r="KYQ151" s="309"/>
      <c r="KYR151" s="309"/>
      <c r="KYS151" s="309"/>
      <c r="KYT151" s="309"/>
      <c r="KYU151" s="309"/>
      <c r="KYV151" s="309"/>
      <c r="KYW151" s="309"/>
      <c r="KYX151" s="309"/>
      <c r="KYY151" s="309"/>
      <c r="KYZ151" s="309"/>
      <c r="KZA151" s="309"/>
      <c r="KZB151" s="309"/>
      <c r="KZC151" s="309"/>
      <c r="KZD151" s="309"/>
      <c r="KZE151" s="309"/>
      <c r="KZF151" s="309"/>
      <c r="KZG151" s="309"/>
      <c r="KZH151" s="309"/>
      <c r="KZI151" s="309"/>
      <c r="KZJ151" s="309"/>
      <c r="KZK151" s="309"/>
      <c r="KZL151" s="309"/>
      <c r="KZM151" s="309"/>
      <c r="KZN151" s="309"/>
      <c r="KZO151" s="309"/>
      <c r="KZP151" s="309"/>
      <c r="KZQ151" s="309"/>
      <c r="KZR151" s="309"/>
      <c r="KZS151" s="309"/>
      <c r="KZT151" s="309"/>
      <c r="KZU151" s="309"/>
      <c r="KZV151" s="309"/>
      <c r="KZW151" s="309"/>
      <c r="KZX151" s="309"/>
      <c r="KZY151" s="309"/>
      <c r="KZZ151" s="309"/>
      <c r="LAA151" s="309"/>
      <c r="LAB151" s="309"/>
      <c r="LAC151" s="309"/>
      <c r="LAD151" s="309"/>
      <c r="LAE151" s="309"/>
      <c r="LAF151" s="309"/>
      <c r="LAG151" s="309"/>
      <c r="LAH151" s="309"/>
      <c r="LAI151" s="309"/>
      <c r="LAJ151" s="309"/>
      <c r="LAK151" s="309"/>
      <c r="LAL151" s="309"/>
      <c r="LAM151" s="309"/>
      <c r="LAN151" s="309"/>
      <c r="LAO151" s="309"/>
      <c r="LAP151" s="309"/>
      <c r="LAQ151" s="309"/>
      <c r="LAR151" s="309"/>
      <c r="LAS151" s="309"/>
      <c r="LAT151" s="309"/>
      <c r="LAU151" s="309"/>
      <c r="LAV151" s="309"/>
      <c r="LAW151" s="309"/>
      <c r="LAX151" s="309"/>
      <c r="LAY151" s="309"/>
      <c r="LAZ151" s="309"/>
      <c r="LBA151" s="309"/>
      <c r="LBB151" s="309"/>
      <c r="LBC151" s="309"/>
      <c r="LBD151" s="309"/>
      <c r="LBE151" s="309"/>
      <c r="LBF151" s="309"/>
      <c r="LBG151" s="309"/>
      <c r="LBH151" s="309"/>
      <c r="LBI151" s="309"/>
      <c r="LBJ151" s="309"/>
      <c r="LBK151" s="309"/>
      <c r="LBL151" s="309"/>
      <c r="LBM151" s="309"/>
      <c r="LBN151" s="309"/>
      <c r="LBO151" s="309"/>
      <c r="LBP151" s="309"/>
      <c r="LBQ151" s="309"/>
      <c r="LBR151" s="309"/>
      <c r="LBS151" s="309"/>
      <c r="LBT151" s="309"/>
      <c r="LBU151" s="309"/>
      <c r="LBV151" s="309"/>
      <c r="LBW151" s="309"/>
      <c r="LBX151" s="309"/>
      <c r="LBY151" s="309"/>
      <c r="LBZ151" s="309"/>
      <c r="LCA151" s="309"/>
      <c r="LCB151" s="309"/>
      <c r="LCC151" s="309"/>
      <c r="LCD151" s="309"/>
      <c r="LCE151" s="309"/>
      <c r="LCF151" s="309"/>
      <c r="LCG151" s="309"/>
      <c r="LCH151" s="309"/>
      <c r="LCI151" s="309"/>
      <c r="LCJ151" s="309"/>
      <c r="LCK151" s="309"/>
      <c r="LCL151" s="309"/>
      <c r="LCM151" s="309"/>
      <c r="LCN151" s="309"/>
      <c r="LCO151" s="309"/>
      <c r="LCP151" s="309"/>
      <c r="LCQ151" s="309"/>
      <c r="LCR151" s="309"/>
      <c r="LCS151" s="309"/>
      <c r="LCT151" s="309"/>
      <c r="LCU151" s="309"/>
      <c r="LCV151" s="309"/>
      <c r="LCW151" s="309"/>
      <c r="LCX151" s="309"/>
      <c r="LCY151" s="309"/>
      <c r="LCZ151" s="309"/>
      <c r="LDA151" s="309"/>
      <c r="LDB151" s="309"/>
      <c r="LDC151" s="309"/>
      <c r="LDD151" s="309"/>
      <c r="LDE151" s="309"/>
      <c r="LDF151" s="309"/>
      <c r="LDG151" s="309"/>
      <c r="LDH151" s="309"/>
      <c r="LDI151" s="309"/>
      <c r="LDJ151" s="309"/>
      <c r="LDK151" s="309"/>
      <c r="LDL151" s="309"/>
      <c r="LDM151" s="309"/>
      <c r="LDN151" s="309"/>
      <c r="LDO151" s="309"/>
      <c r="LDP151" s="309"/>
      <c r="LDQ151" s="309"/>
      <c r="LDR151" s="309"/>
      <c r="LDS151" s="309"/>
      <c r="LDT151" s="309"/>
      <c r="LDU151" s="309"/>
      <c r="LDV151" s="309"/>
      <c r="LDW151" s="309"/>
      <c r="LDX151" s="309"/>
      <c r="LDY151" s="309"/>
      <c r="LDZ151" s="309"/>
      <c r="LEA151" s="309"/>
      <c r="LEB151" s="309"/>
      <c r="LEC151" s="309"/>
      <c r="LED151" s="309"/>
      <c r="LEE151" s="309"/>
      <c r="LEF151" s="309"/>
      <c r="LEG151" s="309"/>
      <c r="LEH151" s="309"/>
      <c r="LEI151" s="309"/>
      <c r="LEJ151" s="309"/>
      <c r="LEK151" s="309"/>
      <c r="LEL151" s="309"/>
      <c r="LEM151" s="309"/>
      <c r="LEN151" s="309"/>
      <c r="LEO151" s="309"/>
      <c r="LEP151" s="309"/>
      <c r="LEQ151" s="309"/>
      <c r="LER151" s="309"/>
      <c r="LES151" s="309"/>
      <c r="LET151" s="309"/>
      <c r="LEU151" s="309"/>
      <c r="LEV151" s="309"/>
      <c r="LEW151" s="309"/>
      <c r="LEX151" s="309"/>
      <c r="LEY151" s="309"/>
      <c r="LEZ151" s="309"/>
      <c r="LFA151" s="309"/>
      <c r="LFB151" s="309"/>
      <c r="LFC151" s="309"/>
      <c r="LFD151" s="309"/>
      <c r="LFE151" s="309"/>
      <c r="LFF151" s="309"/>
      <c r="LFG151" s="309"/>
      <c r="LFH151" s="309"/>
      <c r="LFI151" s="309"/>
      <c r="LFJ151" s="309"/>
      <c r="LFK151" s="309"/>
      <c r="LFL151" s="309"/>
      <c r="LFM151" s="309"/>
      <c r="LFN151" s="309"/>
      <c r="LFO151" s="309"/>
      <c r="LFP151" s="309"/>
      <c r="LFQ151" s="309"/>
      <c r="LFR151" s="309"/>
      <c r="LFS151" s="309"/>
      <c r="LFT151" s="309"/>
      <c r="LFU151" s="309"/>
      <c r="LFV151" s="309"/>
      <c r="LFW151" s="309"/>
      <c r="LFX151" s="309"/>
      <c r="LFY151" s="309"/>
      <c r="LFZ151" s="309"/>
      <c r="LGA151" s="309"/>
      <c r="LGB151" s="309"/>
      <c r="LGC151" s="309"/>
      <c r="LGD151" s="309"/>
      <c r="LGE151" s="309"/>
      <c r="LGF151" s="309"/>
      <c r="LGG151" s="309"/>
      <c r="LGH151" s="309"/>
      <c r="LGI151" s="309"/>
      <c r="LGJ151" s="309"/>
      <c r="LGK151" s="309"/>
      <c r="LGL151" s="309"/>
      <c r="LGM151" s="309"/>
      <c r="LGN151" s="309"/>
      <c r="LGO151" s="309"/>
      <c r="LGP151" s="309"/>
      <c r="LGQ151" s="309"/>
      <c r="LGR151" s="309"/>
      <c r="LGS151" s="309"/>
      <c r="LGT151" s="309"/>
      <c r="LGU151" s="309"/>
      <c r="LGV151" s="309"/>
      <c r="LGW151" s="309"/>
      <c r="LGX151" s="309"/>
      <c r="LGY151" s="309"/>
      <c r="LGZ151" s="309"/>
      <c r="LHA151" s="309"/>
      <c r="LHB151" s="309"/>
      <c r="LHC151" s="309"/>
      <c r="LHD151" s="309"/>
      <c r="LHE151" s="309"/>
      <c r="LHF151" s="309"/>
      <c r="LHG151" s="309"/>
      <c r="LHH151" s="309"/>
      <c r="LHI151" s="309"/>
      <c r="LHJ151" s="309"/>
      <c r="LHK151" s="309"/>
      <c r="LHL151" s="309"/>
      <c r="LHM151" s="309"/>
      <c r="LHN151" s="309"/>
      <c r="LHO151" s="309"/>
      <c r="LHP151" s="309"/>
      <c r="LHQ151" s="309"/>
      <c r="LHR151" s="309"/>
      <c r="LHS151" s="309"/>
      <c r="LHT151" s="309"/>
      <c r="LHU151" s="309"/>
      <c r="LHV151" s="309"/>
      <c r="LHW151" s="309"/>
      <c r="LHX151" s="309"/>
      <c r="LHY151" s="309"/>
      <c r="LHZ151" s="309"/>
      <c r="LIA151" s="309"/>
      <c r="LIB151" s="309"/>
      <c r="LIC151" s="309"/>
      <c r="LID151" s="309"/>
      <c r="LIE151" s="309"/>
      <c r="LIF151" s="309"/>
      <c r="LIG151" s="309"/>
      <c r="LIH151" s="309"/>
      <c r="LII151" s="309"/>
      <c r="LIJ151" s="309"/>
      <c r="LIK151" s="309"/>
      <c r="LIL151" s="309"/>
      <c r="LIM151" s="309"/>
      <c r="LIN151" s="309"/>
      <c r="LIO151" s="309"/>
      <c r="LIP151" s="309"/>
      <c r="LIQ151" s="309"/>
      <c r="LIR151" s="309"/>
      <c r="LIS151" s="309"/>
      <c r="LIT151" s="309"/>
      <c r="LIU151" s="309"/>
      <c r="LIV151" s="309"/>
      <c r="LIW151" s="309"/>
      <c r="LIX151" s="309"/>
      <c r="LIY151" s="309"/>
      <c r="LIZ151" s="309"/>
      <c r="LJA151" s="309"/>
      <c r="LJB151" s="309"/>
      <c r="LJC151" s="309"/>
      <c r="LJD151" s="309"/>
      <c r="LJE151" s="309"/>
      <c r="LJF151" s="309"/>
      <c r="LJG151" s="309"/>
      <c r="LJH151" s="309"/>
      <c r="LJI151" s="309"/>
      <c r="LJJ151" s="309"/>
      <c r="LJK151" s="309"/>
      <c r="LJL151" s="309"/>
      <c r="LJM151" s="309"/>
      <c r="LJN151" s="309"/>
      <c r="LJO151" s="309"/>
      <c r="LJP151" s="309"/>
      <c r="LJQ151" s="309"/>
      <c r="LJR151" s="309"/>
      <c r="LJS151" s="309"/>
      <c r="LJT151" s="309"/>
      <c r="LJU151" s="309"/>
      <c r="LJV151" s="309"/>
      <c r="LJW151" s="309"/>
      <c r="LJX151" s="309"/>
      <c r="LJY151" s="309"/>
      <c r="LJZ151" s="309"/>
      <c r="LKA151" s="309"/>
      <c r="LKB151" s="309"/>
      <c r="LKC151" s="309"/>
      <c r="LKD151" s="309"/>
      <c r="LKE151" s="309"/>
      <c r="LKF151" s="309"/>
      <c r="LKG151" s="309"/>
      <c r="LKH151" s="309"/>
      <c r="LKI151" s="309"/>
      <c r="LKJ151" s="309"/>
      <c r="LKK151" s="309"/>
      <c r="LKL151" s="309"/>
      <c r="LKM151" s="309"/>
      <c r="LKN151" s="309"/>
      <c r="LKO151" s="309"/>
      <c r="LKP151" s="309"/>
      <c r="LKQ151" s="309"/>
      <c r="LKR151" s="309"/>
      <c r="LKS151" s="309"/>
      <c r="LKT151" s="309"/>
      <c r="LKU151" s="309"/>
      <c r="LKV151" s="309"/>
      <c r="LKW151" s="309"/>
      <c r="LKX151" s="309"/>
      <c r="LKY151" s="309"/>
      <c r="LKZ151" s="309"/>
      <c r="LLA151" s="309"/>
      <c r="LLB151" s="309"/>
      <c r="LLC151" s="309"/>
      <c r="LLD151" s="309"/>
      <c r="LLE151" s="309"/>
      <c r="LLF151" s="309"/>
      <c r="LLG151" s="309"/>
      <c r="LLH151" s="309"/>
      <c r="LLI151" s="309"/>
      <c r="LLJ151" s="309"/>
      <c r="LLK151" s="309"/>
      <c r="LLL151" s="309"/>
      <c r="LLM151" s="309"/>
      <c r="LLN151" s="309"/>
      <c r="LLO151" s="309"/>
      <c r="LLP151" s="309"/>
      <c r="LLQ151" s="309"/>
      <c r="LLR151" s="309"/>
      <c r="LLS151" s="309"/>
      <c r="LLT151" s="309"/>
      <c r="LLU151" s="309"/>
      <c r="LLV151" s="309"/>
      <c r="LLW151" s="309"/>
      <c r="LLX151" s="309"/>
      <c r="LLY151" s="309"/>
      <c r="LLZ151" s="309"/>
      <c r="LMA151" s="309"/>
      <c r="LMB151" s="309"/>
      <c r="LMC151" s="309"/>
      <c r="LMD151" s="309"/>
      <c r="LME151" s="309"/>
      <c r="LMF151" s="309"/>
      <c r="LMG151" s="309"/>
      <c r="LMH151" s="309"/>
      <c r="LMI151" s="309"/>
      <c r="LMJ151" s="309"/>
      <c r="LMK151" s="309"/>
      <c r="LML151" s="309"/>
      <c r="LMM151" s="309"/>
      <c r="LMN151" s="309"/>
      <c r="LMO151" s="309"/>
      <c r="LMP151" s="309"/>
      <c r="LMQ151" s="309"/>
      <c r="LMR151" s="309"/>
      <c r="LMS151" s="309"/>
      <c r="LMT151" s="309"/>
      <c r="LMU151" s="309"/>
      <c r="LMV151" s="309"/>
      <c r="LMW151" s="309"/>
      <c r="LMX151" s="309"/>
      <c r="LMY151" s="309"/>
      <c r="LMZ151" s="309"/>
      <c r="LNA151" s="309"/>
      <c r="LNB151" s="309"/>
      <c r="LNC151" s="309"/>
      <c r="LND151" s="309"/>
      <c r="LNE151" s="309"/>
      <c r="LNF151" s="309"/>
      <c r="LNG151" s="309"/>
      <c r="LNH151" s="309"/>
      <c r="LNI151" s="309"/>
      <c r="LNJ151" s="309"/>
      <c r="LNK151" s="309"/>
      <c r="LNL151" s="309"/>
      <c r="LNM151" s="309"/>
      <c r="LNN151" s="309"/>
      <c r="LNO151" s="309"/>
      <c r="LNP151" s="309"/>
      <c r="LNQ151" s="309"/>
      <c r="LNR151" s="309"/>
      <c r="LNS151" s="309"/>
      <c r="LNT151" s="309"/>
      <c r="LNU151" s="309"/>
      <c r="LNV151" s="309"/>
      <c r="LNW151" s="309"/>
      <c r="LNX151" s="309"/>
      <c r="LNY151" s="309"/>
      <c r="LNZ151" s="309"/>
      <c r="LOA151" s="309"/>
      <c r="LOB151" s="309"/>
      <c r="LOC151" s="309"/>
      <c r="LOD151" s="309"/>
      <c r="LOE151" s="309"/>
      <c r="LOF151" s="309"/>
      <c r="LOG151" s="309"/>
      <c r="LOH151" s="309"/>
      <c r="LOI151" s="309"/>
      <c r="LOJ151" s="309"/>
      <c r="LOK151" s="309"/>
      <c r="LOL151" s="309"/>
      <c r="LOM151" s="309"/>
      <c r="LON151" s="309"/>
      <c r="LOO151" s="309"/>
      <c r="LOP151" s="309"/>
      <c r="LOQ151" s="309"/>
      <c r="LOR151" s="309"/>
      <c r="LOS151" s="309"/>
      <c r="LOT151" s="309"/>
      <c r="LOU151" s="309"/>
      <c r="LOV151" s="309"/>
      <c r="LOW151" s="309"/>
      <c r="LOX151" s="309"/>
      <c r="LOY151" s="309"/>
      <c r="LOZ151" s="309"/>
      <c r="LPA151" s="309"/>
      <c r="LPB151" s="309"/>
      <c r="LPC151" s="309"/>
      <c r="LPD151" s="309"/>
      <c r="LPE151" s="309"/>
      <c r="LPF151" s="309"/>
      <c r="LPG151" s="309"/>
      <c r="LPH151" s="309"/>
      <c r="LPI151" s="309"/>
      <c r="LPJ151" s="309"/>
      <c r="LPK151" s="309"/>
      <c r="LPL151" s="309"/>
      <c r="LPM151" s="309"/>
      <c r="LPN151" s="309"/>
      <c r="LPO151" s="309"/>
      <c r="LPP151" s="309"/>
      <c r="LPQ151" s="309"/>
      <c r="LPR151" s="309"/>
      <c r="LPS151" s="309"/>
      <c r="LPT151" s="309"/>
      <c r="LPU151" s="309"/>
      <c r="LPV151" s="309"/>
      <c r="LPW151" s="309"/>
      <c r="LPX151" s="309"/>
      <c r="LPY151" s="309"/>
      <c r="LPZ151" s="309"/>
      <c r="LQA151" s="309"/>
      <c r="LQB151" s="309"/>
      <c r="LQC151" s="309"/>
      <c r="LQD151" s="309"/>
      <c r="LQE151" s="309"/>
      <c r="LQF151" s="309"/>
      <c r="LQG151" s="309"/>
      <c r="LQH151" s="309"/>
      <c r="LQI151" s="309"/>
      <c r="LQJ151" s="309"/>
      <c r="LQK151" s="309"/>
      <c r="LQL151" s="309"/>
      <c r="LQM151" s="309"/>
      <c r="LQN151" s="309"/>
      <c r="LQO151" s="309"/>
      <c r="LQP151" s="309"/>
      <c r="LQQ151" s="309"/>
      <c r="LQR151" s="309"/>
      <c r="LQS151" s="309"/>
      <c r="LQT151" s="309"/>
      <c r="LQU151" s="309"/>
      <c r="LQV151" s="309"/>
      <c r="LQW151" s="309"/>
      <c r="LQX151" s="309"/>
      <c r="LQY151" s="309"/>
      <c r="LQZ151" s="309"/>
      <c r="LRA151" s="309"/>
      <c r="LRB151" s="309"/>
      <c r="LRC151" s="309"/>
      <c r="LRD151" s="309"/>
      <c r="LRE151" s="309"/>
      <c r="LRF151" s="309"/>
      <c r="LRG151" s="309"/>
      <c r="LRH151" s="309"/>
      <c r="LRI151" s="309"/>
      <c r="LRJ151" s="309"/>
      <c r="LRK151" s="309"/>
      <c r="LRL151" s="309"/>
      <c r="LRM151" s="309"/>
      <c r="LRN151" s="309"/>
      <c r="LRO151" s="309"/>
      <c r="LRP151" s="309"/>
      <c r="LRQ151" s="309"/>
      <c r="LRR151" s="309"/>
      <c r="LRS151" s="309"/>
      <c r="LRT151" s="309"/>
      <c r="LRU151" s="309"/>
      <c r="LRV151" s="309"/>
      <c r="LRW151" s="309"/>
      <c r="LRX151" s="309"/>
      <c r="LRY151" s="309"/>
      <c r="LRZ151" s="309"/>
      <c r="LSA151" s="309"/>
      <c r="LSB151" s="309"/>
      <c r="LSC151" s="309"/>
      <c r="LSD151" s="309"/>
      <c r="LSE151" s="309"/>
      <c r="LSF151" s="309"/>
      <c r="LSG151" s="309"/>
      <c r="LSH151" s="309"/>
      <c r="LSI151" s="309"/>
      <c r="LSJ151" s="309"/>
      <c r="LSK151" s="309"/>
      <c r="LSL151" s="309"/>
      <c r="LSM151" s="309"/>
      <c r="LSN151" s="309"/>
      <c r="LSO151" s="309"/>
      <c r="LSP151" s="309"/>
      <c r="LSQ151" s="309"/>
      <c r="LSR151" s="309"/>
      <c r="LSS151" s="309"/>
      <c r="LST151" s="309"/>
      <c r="LSU151" s="309"/>
      <c r="LSV151" s="309"/>
      <c r="LSW151" s="309"/>
      <c r="LSX151" s="309"/>
      <c r="LSY151" s="309"/>
      <c r="LSZ151" s="309"/>
      <c r="LTA151" s="309"/>
      <c r="LTB151" s="309"/>
      <c r="LTC151" s="309"/>
      <c r="LTD151" s="309"/>
      <c r="LTE151" s="309"/>
      <c r="LTF151" s="309"/>
      <c r="LTG151" s="309"/>
      <c r="LTH151" s="309"/>
      <c r="LTI151" s="309"/>
      <c r="LTJ151" s="309"/>
      <c r="LTK151" s="309"/>
      <c r="LTL151" s="309"/>
      <c r="LTM151" s="309"/>
      <c r="LTN151" s="309"/>
      <c r="LTO151" s="309"/>
      <c r="LTP151" s="309"/>
      <c r="LTQ151" s="309"/>
      <c r="LTR151" s="309"/>
      <c r="LTS151" s="309"/>
      <c r="LTT151" s="309"/>
      <c r="LTU151" s="309"/>
      <c r="LTV151" s="309"/>
      <c r="LTW151" s="309"/>
      <c r="LTX151" s="309"/>
      <c r="LTY151" s="309"/>
      <c r="LTZ151" s="309"/>
      <c r="LUA151" s="309"/>
      <c r="LUB151" s="309"/>
      <c r="LUC151" s="309"/>
      <c r="LUD151" s="309"/>
      <c r="LUE151" s="309"/>
      <c r="LUF151" s="309"/>
      <c r="LUG151" s="309"/>
      <c r="LUH151" s="309"/>
      <c r="LUI151" s="309"/>
      <c r="LUJ151" s="309"/>
      <c r="LUK151" s="309"/>
      <c r="LUL151" s="309"/>
      <c r="LUM151" s="309"/>
      <c r="LUN151" s="309"/>
      <c r="LUO151" s="309"/>
      <c r="LUP151" s="309"/>
      <c r="LUQ151" s="309"/>
      <c r="LUR151" s="309"/>
      <c r="LUS151" s="309"/>
      <c r="LUT151" s="309"/>
      <c r="LUU151" s="309"/>
      <c r="LUV151" s="309"/>
      <c r="LUW151" s="309"/>
      <c r="LUX151" s="309"/>
      <c r="LUY151" s="309"/>
      <c r="LUZ151" s="309"/>
      <c r="LVA151" s="309"/>
      <c r="LVB151" s="309"/>
      <c r="LVC151" s="309"/>
      <c r="LVD151" s="309"/>
      <c r="LVE151" s="309"/>
      <c r="LVF151" s="309"/>
      <c r="LVG151" s="309"/>
      <c r="LVH151" s="309"/>
      <c r="LVI151" s="309"/>
      <c r="LVJ151" s="309"/>
      <c r="LVK151" s="309"/>
      <c r="LVL151" s="309"/>
      <c r="LVM151" s="309"/>
      <c r="LVN151" s="309"/>
      <c r="LVO151" s="309"/>
      <c r="LVP151" s="309"/>
      <c r="LVQ151" s="309"/>
      <c r="LVR151" s="309"/>
      <c r="LVS151" s="309"/>
      <c r="LVT151" s="309"/>
      <c r="LVU151" s="309"/>
      <c r="LVV151" s="309"/>
      <c r="LVW151" s="309"/>
      <c r="LVX151" s="309"/>
      <c r="LVY151" s="309"/>
      <c r="LVZ151" s="309"/>
      <c r="LWA151" s="309"/>
      <c r="LWB151" s="309"/>
      <c r="LWC151" s="309"/>
      <c r="LWD151" s="309"/>
      <c r="LWE151" s="309"/>
      <c r="LWF151" s="309"/>
      <c r="LWG151" s="309"/>
      <c r="LWH151" s="309"/>
      <c r="LWI151" s="309"/>
      <c r="LWJ151" s="309"/>
      <c r="LWK151" s="309"/>
      <c r="LWL151" s="309"/>
      <c r="LWM151" s="309"/>
      <c r="LWN151" s="309"/>
      <c r="LWO151" s="309"/>
      <c r="LWP151" s="309"/>
      <c r="LWQ151" s="309"/>
      <c r="LWR151" s="309"/>
      <c r="LWS151" s="309"/>
      <c r="LWT151" s="309"/>
      <c r="LWU151" s="309"/>
      <c r="LWV151" s="309"/>
      <c r="LWW151" s="309"/>
      <c r="LWX151" s="309"/>
      <c r="LWY151" s="309"/>
      <c r="LWZ151" s="309"/>
      <c r="LXA151" s="309"/>
      <c r="LXB151" s="309"/>
      <c r="LXC151" s="309"/>
      <c r="LXD151" s="309"/>
      <c r="LXE151" s="309"/>
      <c r="LXF151" s="309"/>
      <c r="LXG151" s="309"/>
      <c r="LXH151" s="309"/>
      <c r="LXI151" s="309"/>
      <c r="LXJ151" s="309"/>
      <c r="LXK151" s="309"/>
      <c r="LXL151" s="309"/>
      <c r="LXM151" s="309"/>
      <c r="LXN151" s="309"/>
      <c r="LXO151" s="309"/>
      <c r="LXP151" s="309"/>
      <c r="LXQ151" s="309"/>
      <c r="LXR151" s="309"/>
      <c r="LXS151" s="309"/>
      <c r="LXT151" s="309"/>
      <c r="LXU151" s="309"/>
      <c r="LXV151" s="309"/>
      <c r="LXW151" s="309"/>
      <c r="LXX151" s="309"/>
      <c r="LXY151" s="309"/>
      <c r="LXZ151" s="309"/>
      <c r="LYA151" s="309"/>
      <c r="LYB151" s="309"/>
      <c r="LYC151" s="309"/>
      <c r="LYD151" s="309"/>
      <c r="LYE151" s="309"/>
      <c r="LYF151" s="309"/>
      <c r="LYG151" s="309"/>
      <c r="LYH151" s="309"/>
      <c r="LYI151" s="309"/>
      <c r="LYJ151" s="309"/>
      <c r="LYK151" s="309"/>
      <c r="LYL151" s="309"/>
      <c r="LYM151" s="309"/>
      <c r="LYN151" s="309"/>
      <c r="LYO151" s="309"/>
      <c r="LYP151" s="309"/>
      <c r="LYQ151" s="309"/>
      <c r="LYR151" s="309"/>
      <c r="LYS151" s="309"/>
      <c r="LYT151" s="309"/>
      <c r="LYU151" s="309"/>
      <c r="LYV151" s="309"/>
      <c r="LYW151" s="309"/>
      <c r="LYX151" s="309"/>
      <c r="LYY151" s="309"/>
      <c r="LYZ151" s="309"/>
      <c r="LZA151" s="309"/>
      <c r="LZB151" s="309"/>
      <c r="LZC151" s="309"/>
      <c r="LZD151" s="309"/>
      <c r="LZE151" s="309"/>
      <c r="LZF151" s="309"/>
      <c r="LZG151" s="309"/>
      <c r="LZH151" s="309"/>
      <c r="LZI151" s="309"/>
      <c r="LZJ151" s="309"/>
      <c r="LZK151" s="309"/>
      <c r="LZL151" s="309"/>
      <c r="LZM151" s="309"/>
      <c r="LZN151" s="309"/>
      <c r="LZO151" s="309"/>
      <c r="LZP151" s="309"/>
      <c r="LZQ151" s="309"/>
      <c r="LZR151" s="309"/>
      <c r="LZS151" s="309"/>
      <c r="LZT151" s="309"/>
      <c r="LZU151" s="309"/>
      <c r="LZV151" s="309"/>
      <c r="LZW151" s="309"/>
      <c r="LZX151" s="309"/>
      <c r="LZY151" s="309"/>
      <c r="LZZ151" s="309"/>
      <c r="MAA151" s="309"/>
      <c r="MAB151" s="309"/>
      <c r="MAC151" s="309"/>
      <c r="MAD151" s="309"/>
      <c r="MAE151" s="309"/>
      <c r="MAF151" s="309"/>
      <c r="MAG151" s="309"/>
      <c r="MAH151" s="309"/>
      <c r="MAI151" s="309"/>
      <c r="MAJ151" s="309"/>
      <c r="MAK151" s="309"/>
      <c r="MAL151" s="309"/>
      <c r="MAM151" s="309"/>
      <c r="MAN151" s="309"/>
      <c r="MAO151" s="309"/>
      <c r="MAP151" s="309"/>
      <c r="MAQ151" s="309"/>
      <c r="MAR151" s="309"/>
      <c r="MAS151" s="309"/>
      <c r="MAT151" s="309"/>
      <c r="MAU151" s="309"/>
      <c r="MAV151" s="309"/>
      <c r="MAW151" s="309"/>
      <c r="MAX151" s="309"/>
      <c r="MAY151" s="309"/>
      <c r="MAZ151" s="309"/>
      <c r="MBA151" s="309"/>
      <c r="MBB151" s="309"/>
      <c r="MBC151" s="309"/>
      <c r="MBD151" s="309"/>
      <c r="MBE151" s="309"/>
      <c r="MBF151" s="309"/>
      <c r="MBG151" s="309"/>
      <c r="MBH151" s="309"/>
      <c r="MBI151" s="309"/>
      <c r="MBJ151" s="309"/>
      <c r="MBK151" s="309"/>
      <c r="MBL151" s="309"/>
      <c r="MBM151" s="309"/>
      <c r="MBN151" s="309"/>
      <c r="MBO151" s="309"/>
      <c r="MBP151" s="309"/>
      <c r="MBQ151" s="309"/>
      <c r="MBR151" s="309"/>
      <c r="MBS151" s="309"/>
      <c r="MBT151" s="309"/>
      <c r="MBU151" s="309"/>
      <c r="MBV151" s="309"/>
      <c r="MBW151" s="309"/>
      <c r="MBX151" s="309"/>
      <c r="MBY151" s="309"/>
      <c r="MBZ151" s="309"/>
      <c r="MCA151" s="309"/>
      <c r="MCB151" s="309"/>
      <c r="MCC151" s="309"/>
      <c r="MCD151" s="309"/>
      <c r="MCE151" s="309"/>
      <c r="MCF151" s="309"/>
      <c r="MCG151" s="309"/>
      <c r="MCH151" s="309"/>
      <c r="MCI151" s="309"/>
      <c r="MCJ151" s="309"/>
      <c r="MCK151" s="309"/>
      <c r="MCL151" s="309"/>
      <c r="MCM151" s="309"/>
      <c r="MCN151" s="309"/>
      <c r="MCO151" s="309"/>
      <c r="MCP151" s="309"/>
      <c r="MCQ151" s="309"/>
      <c r="MCR151" s="309"/>
      <c r="MCS151" s="309"/>
      <c r="MCT151" s="309"/>
      <c r="MCU151" s="309"/>
      <c r="MCV151" s="309"/>
      <c r="MCW151" s="309"/>
      <c r="MCX151" s="309"/>
      <c r="MCY151" s="309"/>
      <c r="MCZ151" s="309"/>
      <c r="MDA151" s="309"/>
      <c r="MDB151" s="309"/>
      <c r="MDC151" s="309"/>
      <c r="MDD151" s="309"/>
      <c r="MDE151" s="309"/>
      <c r="MDF151" s="309"/>
      <c r="MDG151" s="309"/>
      <c r="MDH151" s="309"/>
      <c r="MDI151" s="309"/>
      <c r="MDJ151" s="309"/>
      <c r="MDK151" s="309"/>
      <c r="MDL151" s="309"/>
      <c r="MDM151" s="309"/>
      <c r="MDN151" s="309"/>
      <c r="MDO151" s="309"/>
      <c r="MDP151" s="309"/>
      <c r="MDQ151" s="309"/>
      <c r="MDR151" s="309"/>
      <c r="MDS151" s="309"/>
      <c r="MDT151" s="309"/>
      <c r="MDU151" s="309"/>
      <c r="MDV151" s="309"/>
      <c r="MDW151" s="309"/>
      <c r="MDX151" s="309"/>
      <c r="MDY151" s="309"/>
      <c r="MDZ151" s="309"/>
      <c r="MEA151" s="309"/>
      <c r="MEB151" s="309"/>
      <c r="MEC151" s="309"/>
      <c r="MED151" s="309"/>
      <c r="MEE151" s="309"/>
      <c r="MEF151" s="309"/>
      <c r="MEG151" s="309"/>
      <c r="MEH151" s="309"/>
      <c r="MEI151" s="309"/>
      <c r="MEJ151" s="309"/>
      <c r="MEK151" s="309"/>
      <c r="MEL151" s="309"/>
      <c r="MEM151" s="309"/>
      <c r="MEN151" s="309"/>
      <c r="MEO151" s="309"/>
      <c r="MEP151" s="309"/>
      <c r="MEQ151" s="309"/>
      <c r="MER151" s="309"/>
      <c r="MES151" s="309"/>
      <c r="MET151" s="309"/>
      <c r="MEU151" s="309"/>
      <c r="MEV151" s="309"/>
      <c r="MEW151" s="309"/>
      <c r="MEX151" s="309"/>
      <c r="MEY151" s="309"/>
      <c r="MEZ151" s="309"/>
      <c r="MFA151" s="309"/>
      <c r="MFB151" s="309"/>
      <c r="MFC151" s="309"/>
      <c r="MFD151" s="309"/>
      <c r="MFE151" s="309"/>
      <c r="MFF151" s="309"/>
      <c r="MFG151" s="309"/>
      <c r="MFH151" s="309"/>
      <c r="MFI151" s="309"/>
      <c r="MFJ151" s="309"/>
      <c r="MFK151" s="309"/>
      <c r="MFL151" s="309"/>
      <c r="MFM151" s="309"/>
      <c r="MFN151" s="309"/>
      <c r="MFO151" s="309"/>
      <c r="MFP151" s="309"/>
      <c r="MFQ151" s="309"/>
      <c r="MFR151" s="309"/>
      <c r="MFS151" s="309"/>
      <c r="MFT151" s="309"/>
      <c r="MFU151" s="309"/>
      <c r="MFV151" s="309"/>
      <c r="MFW151" s="309"/>
      <c r="MFX151" s="309"/>
      <c r="MFY151" s="309"/>
      <c r="MFZ151" s="309"/>
      <c r="MGA151" s="309"/>
      <c r="MGB151" s="309"/>
      <c r="MGC151" s="309"/>
      <c r="MGD151" s="309"/>
      <c r="MGE151" s="309"/>
      <c r="MGF151" s="309"/>
      <c r="MGG151" s="309"/>
      <c r="MGH151" s="309"/>
      <c r="MGI151" s="309"/>
      <c r="MGJ151" s="309"/>
      <c r="MGK151" s="309"/>
      <c r="MGL151" s="309"/>
      <c r="MGM151" s="309"/>
      <c r="MGN151" s="309"/>
      <c r="MGO151" s="309"/>
      <c r="MGP151" s="309"/>
      <c r="MGQ151" s="309"/>
      <c r="MGR151" s="309"/>
      <c r="MGS151" s="309"/>
      <c r="MGT151" s="309"/>
      <c r="MGU151" s="309"/>
      <c r="MGV151" s="309"/>
      <c r="MGW151" s="309"/>
      <c r="MGX151" s="309"/>
      <c r="MGY151" s="309"/>
      <c r="MGZ151" s="309"/>
      <c r="MHA151" s="309"/>
      <c r="MHB151" s="309"/>
      <c r="MHC151" s="309"/>
      <c r="MHD151" s="309"/>
      <c r="MHE151" s="309"/>
      <c r="MHF151" s="309"/>
      <c r="MHG151" s="309"/>
      <c r="MHH151" s="309"/>
      <c r="MHI151" s="309"/>
      <c r="MHJ151" s="309"/>
      <c r="MHK151" s="309"/>
      <c r="MHL151" s="309"/>
      <c r="MHM151" s="309"/>
      <c r="MHN151" s="309"/>
      <c r="MHO151" s="309"/>
      <c r="MHP151" s="309"/>
      <c r="MHQ151" s="309"/>
      <c r="MHR151" s="309"/>
      <c r="MHS151" s="309"/>
      <c r="MHT151" s="309"/>
      <c r="MHU151" s="309"/>
      <c r="MHV151" s="309"/>
      <c r="MHW151" s="309"/>
      <c r="MHX151" s="309"/>
      <c r="MHY151" s="309"/>
      <c r="MHZ151" s="309"/>
      <c r="MIA151" s="309"/>
      <c r="MIB151" s="309"/>
      <c r="MIC151" s="309"/>
      <c r="MID151" s="309"/>
      <c r="MIE151" s="309"/>
      <c r="MIF151" s="309"/>
      <c r="MIG151" s="309"/>
      <c r="MIH151" s="309"/>
      <c r="MII151" s="309"/>
      <c r="MIJ151" s="309"/>
      <c r="MIK151" s="309"/>
      <c r="MIL151" s="309"/>
      <c r="MIM151" s="309"/>
      <c r="MIN151" s="309"/>
      <c r="MIO151" s="309"/>
      <c r="MIP151" s="309"/>
      <c r="MIQ151" s="309"/>
      <c r="MIR151" s="309"/>
      <c r="MIS151" s="309"/>
      <c r="MIT151" s="309"/>
      <c r="MIU151" s="309"/>
      <c r="MIV151" s="309"/>
      <c r="MIW151" s="309"/>
      <c r="MIX151" s="309"/>
      <c r="MIY151" s="309"/>
      <c r="MIZ151" s="309"/>
      <c r="MJA151" s="309"/>
      <c r="MJB151" s="309"/>
      <c r="MJC151" s="309"/>
      <c r="MJD151" s="309"/>
      <c r="MJE151" s="309"/>
      <c r="MJF151" s="309"/>
      <c r="MJG151" s="309"/>
      <c r="MJH151" s="309"/>
      <c r="MJI151" s="309"/>
      <c r="MJJ151" s="309"/>
      <c r="MJK151" s="309"/>
      <c r="MJL151" s="309"/>
      <c r="MJM151" s="309"/>
      <c r="MJN151" s="309"/>
      <c r="MJO151" s="309"/>
      <c r="MJP151" s="309"/>
      <c r="MJQ151" s="309"/>
      <c r="MJR151" s="309"/>
      <c r="MJS151" s="309"/>
      <c r="MJT151" s="309"/>
      <c r="MJU151" s="309"/>
      <c r="MJV151" s="309"/>
      <c r="MJW151" s="309"/>
      <c r="MJX151" s="309"/>
      <c r="MJY151" s="309"/>
      <c r="MJZ151" s="309"/>
      <c r="MKA151" s="309"/>
      <c r="MKB151" s="309"/>
      <c r="MKC151" s="309"/>
      <c r="MKD151" s="309"/>
      <c r="MKE151" s="309"/>
      <c r="MKF151" s="309"/>
      <c r="MKG151" s="309"/>
      <c r="MKH151" s="309"/>
      <c r="MKI151" s="309"/>
      <c r="MKJ151" s="309"/>
      <c r="MKK151" s="309"/>
      <c r="MKL151" s="309"/>
      <c r="MKM151" s="309"/>
      <c r="MKN151" s="309"/>
      <c r="MKO151" s="309"/>
      <c r="MKP151" s="309"/>
      <c r="MKQ151" s="309"/>
      <c r="MKR151" s="309"/>
      <c r="MKS151" s="309"/>
      <c r="MKT151" s="309"/>
      <c r="MKU151" s="309"/>
      <c r="MKV151" s="309"/>
      <c r="MKW151" s="309"/>
      <c r="MKX151" s="309"/>
      <c r="MKY151" s="309"/>
      <c r="MKZ151" s="309"/>
      <c r="MLA151" s="309"/>
      <c r="MLB151" s="309"/>
      <c r="MLC151" s="309"/>
      <c r="MLD151" s="309"/>
      <c r="MLE151" s="309"/>
      <c r="MLF151" s="309"/>
      <c r="MLG151" s="309"/>
      <c r="MLH151" s="309"/>
      <c r="MLI151" s="309"/>
      <c r="MLJ151" s="309"/>
      <c r="MLK151" s="309"/>
      <c r="MLL151" s="309"/>
      <c r="MLM151" s="309"/>
      <c r="MLN151" s="309"/>
      <c r="MLO151" s="309"/>
      <c r="MLP151" s="309"/>
      <c r="MLQ151" s="309"/>
      <c r="MLR151" s="309"/>
      <c r="MLS151" s="309"/>
      <c r="MLT151" s="309"/>
      <c r="MLU151" s="309"/>
      <c r="MLV151" s="309"/>
      <c r="MLW151" s="309"/>
      <c r="MLX151" s="309"/>
      <c r="MLY151" s="309"/>
      <c r="MLZ151" s="309"/>
      <c r="MMA151" s="309"/>
      <c r="MMB151" s="309"/>
      <c r="MMC151" s="309"/>
      <c r="MMD151" s="309"/>
      <c r="MME151" s="309"/>
      <c r="MMF151" s="309"/>
      <c r="MMG151" s="309"/>
      <c r="MMH151" s="309"/>
      <c r="MMI151" s="309"/>
      <c r="MMJ151" s="309"/>
      <c r="MMK151" s="309"/>
      <c r="MML151" s="309"/>
      <c r="MMM151" s="309"/>
      <c r="MMN151" s="309"/>
      <c r="MMO151" s="309"/>
      <c r="MMP151" s="309"/>
      <c r="MMQ151" s="309"/>
      <c r="MMR151" s="309"/>
      <c r="MMS151" s="309"/>
      <c r="MMT151" s="309"/>
      <c r="MMU151" s="309"/>
      <c r="MMV151" s="309"/>
      <c r="MMW151" s="309"/>
      <c r="MMX151" s="309"/>
      <c r="MMY151" s="309"/>
      <c r="MMZ151" s="309"/>
      <c r="MNA151" s="309"/>
      <c r="MNB151" s="309"/>
      <c r="MNC151" s="309"/>
      <c r="MND151" s="309"/>
      <c r="MNE151" s="309"/>
      <c r="MNF151" s="309"/>
      <c r="MNG151" s="309"/>
      <c r="MNH151" s="309"/>
      <c r="MNI151" s="309"/>
      <c r="MNJ151" s="309"/>
      <c r="MNK151" s="309"/>
      <c r="MNL151" s="309"/>
      <c r="MNM151" s="309"/>
      <c r="MNN151" s="309"/>
      <c r="MNO151" s="309"/>
      <c r="MNP151" s="309"/>
      <c r="MNQ151" s="309"/>
      <c r="MNR151" s="309"/>
      <c r="MNS151" s="309"/>
      <c r="MNT151" s="309"/>
      <c r="MNU151" s="309"/>
      <c r="MNV151" s="309"/>
      <c r="MNW151" s="309"/>
      <c r="MNX151" s="309"/>
      <c r="MNY151" s="309"/>
      <c r="MNZ151" s="309"/>
      <c r="MOA151" s="309"/>
      <c r="MOB151" s="309"/>
      <c r="MOC151" s="309"/>
      <c r="MOD151" s="309"/>
      <c r="MOE151" s="309"/>
      <c r="MOF151" s="309"/>
      <c r="MOG151" s="309"/>
      <c r="MOH151" s="309"/>
      <c r="MOI151" s="309"/>
      <c r="MOJ151" s="309"/>
      <c r="MOK151" s="309"/>
      <c r="MOL151" s="309"/>
      <c r="MOM151" s="309"/>
      <c r="MON151" s="309"/>
      <c r="MOO151" s="309"/>
      <c r="MOP151" s="309"/>
      <c r="MOQ151" s="309"/>
      <c r="MOR151" s="309"/>
      <c r="MOS151" s="309"/>
      <c r="MOT151" s="309"/>
      <c r="MOU151" s="309"/>
      <c r="MOV151" s="309"/>
      <c r="MOW151" s="309"/>
      <c r="MOX151" s="309"/>
      <c r="MOY151" s="309"/>
      <c r="MOZ151" s="309"/>
      <c r="MPA151" s="309"/>
      <c r="MPB151" s="309"/>
      <c r="MPC151" s="309"/>
      <c r="MPD151" s="309"/>
      <c r="MPE151" s="309"/>
      <c r="MPF151" s="309"/>
      <c r="MPG151" s="309"/>
      <c r="MPH151" s="309"/>
      <c r="MPI151" s="309"/>
      <c r="MPJ151" s="309"/>
      <c r="MPK151" s="309"/>
      <c r="MPL151" s="309"/>
      <c r="MPM151" s="309"/>
      <c r="MPN151" s="309"/>
      <c r="MPO151" s="309"/>
      <c r="MPP151" s="309"/>
      <c r="MPQ151" s="309"/>
      <c r="MPR151" s="309"/>
      <c r="MPS151" s="309"/>
      <c r="MPT151" s="309"/>
      <c r="MPU151" s="309"/>
      <c r="MPV151" s="309"/>
      <c r="MPW151" s="309"/>
      <c r="MPX151" s="309"/>
      <c r="MPY151" s="309"/>
      <c r="MPZ151" s="309"/>
      <c r="MQA151" s="309"/>
      <c r="MQB151" s="309"/>
      <c r="MQC151" s="309"/>
      <c r="MQD151" s="309"/>
      <c r="MQE151" s="309"/>
      <c r="MQF151" s="309"/>
      <c r="MQG151" s="309"/>
      <c r="MQH151" s="309"/>
      <c r="MQI151" s="309"/>
      <c r="MQJ151" s="309"/>
      <c r="MQK151" s="309"/>
      <c r="MQL151" s="309"/>
      <c r="MQM151" s="309"/>
      <c r="MQN151" s="309"/>
      <c r="MQO151" s="309"/>
      <c r="MQP151" s="309"/>
      <c r="MQQ151" s="309"/>
      <c r="MQR151" s="309"/>
      <c r="MQS151" s="309"/>
      <c r="MQT151" s="309"/>
      <c r="MQU151" s="309"/>
      <c r="MQV151" s="309"/>
      <c r="MQW151" s="309"/>
      <c r="MQX151" s="309"/>
      <c r="MQY151" s="309"/>
      <c r="MQZ151" s="309"/>
      <c r="MRA151" s="309"/>
      <c r="MRB151" s="309"/>
      <c r="MRC151" s="309"/>
      <c r="MRD151" s="309"/>
      <c r="MRE151" s="309"/>
      <c r="MRF151" s="309"/>
      <c r="MRG151" s="309"/>
      <c r="MRH151" s="309"/>
      <c r="MRI151" s="309"/>
      <c r="MRJ151" s="309"/>
      <c r="MRK151" s="309"/>
      <c r="MRL151" s="309"/>
      <c r="MRM151" s="309"/>
      <c r="MRN151" s="309"/>
      <c r="MRO151" s="309"/>
      <c r="MRP151" s="309"/>
      <c r="MRQ151" s="309"/>
      <c r="MRR151" s="309"/>
      <c r="MRS151" s="309"/>
      <c r="MRT151" s="309"/>
      <c r="MRU151" s="309"/>
      <c r="MRV151" s="309"/>
      <c r="MRW151" s="309"/>
      <c r="MRX151" s="309"/>
      <c r="MRY151" s="309"/>
      <c r="MRZ151" s="309"/>
      <c r="MSA151" s="309"/>
      <c r="MSB151" s="309"/>
      <c r="MSC151" s="309"/>
      <c r="MSD151" s="309"/>
      <c r="MSE151" s="309"/>
      <c r="MSF151" s="309"/>
      <c r="MSG151" s="309"/>
      <c r="MSH151" s="309"/>
      <c r="MSI151" s="309"/>
      <c r="MSJ151" s="309"/>
      <c r="MSK151" s="309"/>
      <c r="MSL151" s="309"/>
      <c r="MSM151" s="309"/>
      <c r="MSN151" s="309"/>
      <c r="MSO151" s="309"/>
      <c r="MSP151" s="309"/>
      <c r="MSQ151" s="309"/>
      <c r="MSR151" s="309"/>
      <c r="MSS151" s="309"/>
      <c r="MST151" s="309"/>
      <c r="MSU151" s="309"/>
      <c r="MSV151" s="309"/>
      <c r="MSW151" s="309"/>
      <c r="MSX151" s="309"/>
      <c r="MSY151" s="309"/>
      <c r="MSZ151" s="309"/>
      <c r="MTA151" s="309"/>
      <c r="MTB151" s="309"/>
      <c r="MTC151" s="309"/>
      <c r="MTD151" s="309"/>
      <c r="MTE151" s="309"/>
      <c r="MTF151" s="309"/>
      <c r="MTG151" s="309"/>
      <c r="MTH151" s="309"/>
      <c r="MTI151" s="309"/>
      <c r="MTJ151" s="309"/>
      <c r="MTK151" s="309"/>
      <c r="MTL151" s="309"/>
      <c r="MTM151" s="309"/>
      <c r="MTN151" s="309"/>
      <c r="MTO151" s="309"/>
      <c r="MTP151" s="309"/>
      <c r="MTQ151" s="309"/>
      <c r="MTR151" s="309"/>
      <c r="MTS151" s="309"/>
      <c r="MTT151" s="309"/>
      <c r="MTU151" s="309"/>
      <c r="MTV151" s="309"/>
      <c r="MTW151" s="309"/>
      <c r="MTX151" s="309"/>
      <c r="MTY151" s="309"/>
      <c r="MTZ151" s="309"/>
      <c r="MUA151" s="309"/>
      <c r="MUB151" s="309"/>
      <c r="MUC151" s="309"/>
      <c r="MUD151" s="309"/>
      <c r="MUE151" s="309"/>
      <c r="MUF151" s="309"/>
      <c r="MUG151" s="309"/>
      <c r="MUH151" s="309"/>
      <c r="MUI151" s="309"/>
      <c r="MUJ151" s="309"/>
      <c r="MUK151" s="309"/>
      <c r="MUL151" s="309"/>
      <c r="MUM151" s="309"/>
      <c r="MUN151" s="309"/>
      <c r="MUO151" s="309"/>
      <c r="MUP151" s="309"/>
      <c r="MUQ151" s="309"/>
      <c r="MUR151" s="309"/>
      <c r="MUS151" s="309"/>
      <c r="MUT151" s="309"/>
      <c r="MUU151" s="309"/>
      <c r="MUV151" s="309"/>
      <c r="MUW151" s="309"/>
      <c r="MUX151" s="309"/>
      <c r="MUY151" s="309"/>
      <c r="MUZ151" s="309"/>
      <c r="MVA151" s="309"/>
      <c r="MVB151" s="309"/>
      <c r="MVC151" s="309"/>
      <c r="MVD151" s="309"/>
      <c r="MVE151" s="309"/>
      <c r="MVF151" s="309"/>
      <c r="MVG151" s="309"/>
      <c r="MVH151" s="309"/>
      <c r="MVI151" s="309"/>
      <c r="MVJ151" s="309"/>
      <c r="MVK151" s="309"/>
      <c r="MVL151" s="309"/>
      <c r="MVM151" s="309"/>
      <c r="MVN151" s="309"/>
      <c r="MVO151" s="309"/>
      <c r="MVP151" s="309"/>
      <c r="MVQ151" s="309"/>
      <c r="MVR151" s="309"/>
      <c r="MVS151" s="309"/>
      <c r="MVT151" s="309"/>
      <c r="MVU151" s="309"/>
      <c r="MVV151" s="309"/>
      <c r="MVW151" s="309"/>
      <c r="MVX151" s="309"/>
      <c r="MVY151" s="309"/>
      <c r="MVZ151" s="309"/>
      <c r="MWA151" s="309"/>
      <c r="MWB151" s="309"/>
      <c r="MWC151" s="309"/>
      <c r="MWD151" s="309"/>
      <c r="MWE151" s="309"/>
      <c r="MWF151" s="309"/>
      <c r="MWG151" s="309"/>
      <c r="MWH151" s="309"/>
      <c r="MWI151" s="309"/>
      <c r="MWJ151" s="309"/>
      <c r="MWK151" s="309"/>
      <c r="MWL151" s="309"/>
      <c r="MWM151" s="309"/>
      <c r="MWN151" s="309"/>
      <c r="MWO151" s="309"/>
      <c r="MWP151" s="309"/>
      <c r="MWQ151" s="309"/>
      <c r="MWR151" s="309"/>
      <c r="MWS151" s="309"/>
      <c r="MWT151" s="309"/>
      <c r="MWU151" s="309"/>
      <c r="MWV151" s="309"/>
      <c r="MWW151" s="309"/>
      <c r="MWX151" s="309"/>
      <c r="MWY151" s="309"/>
      <c r="MWZ151" s="309"/>
      <c r="MXA151" s="309"/>
      <c r="MXB151" s="309"/>
      <c r="MXC151" s="309"/>
      <c r="MXD151" s="309"/>
      <c r="MXE151" s="309"/>
      <c r="MXF151" s="309"/>
      <c r="MXG151" s="309"/>
      <c r="MXH151" s="309"/>
      <c r="MXI151" s="309"/>
      <c r="MXJ151" s="309"/>
      <c r="MXK151" s="309"/>
      <c r="MXL151" s="309"/>
      <c r="MXM151" s="309"/>
      <c r="MXN151" s="309"/>
      <c r="MXO151" s="309"/>
      <c r="MXP151" s="309"/>
      <c r="MXQ151" s="309"/>
      <c r="MXR151" s="309"/>
      <c r="MXS151" s="309"/>
      <c r="MXT151" s="309"/>
      <c r="MXU151" s="309"/>
      <c r="MXV151" s="309"/>
      <c r="MXW151" s="309"/>
      <c r="MXX151" s="309"/>
      <c r="MXY151" s="309"/>
      <c r="MXZ151" s="309"/>
      <c r="MYA151" s="309"/>
      <c r="MYB151" s="309"/>
      <c r="MYC151" s="309"/>
      <c r="MYD151" s="309"/>
      <c r="MYE151" s="309"/>
      <c r="MYF151" s="309"/>
      <c r="MYG151" s="309"/>
      <c r="MYH151" s="309"/>
      <c r="MYI151" s="309"/>
      <c r="MYJ151" s="309"/>
      <c r="MYK151" s="309"/>
      <c r="MYL151" s="309"/>
      <c r="MYM151" s="309"/>
      <c r="MYN151" s="309"/>
      <c r="MYO151" s="309"/>
      <c r="MYP151" s="309"/>
      <c r="MYQ151" s="309"/>
      <c r="MYR151" s="309"/>
      <c r="MYS151" s="309"/>
      <c r="MYT151" s="309"/>
      <c r="MYU151" s="309"/>
      <c r="MYV151" s="309"/>
      <c r="MYW151" s="309"/>
      <c r="MYX151" s="309"/>
      <c r="MYY151" s="309"/>
      <c r="MYZ151" s="309"/>
      <c r="MZA151" s="309"/>
      <c r="MZB151" s="309"/>
      <c r="MZC151" s="309"/>
      <c r="MZD151" s="309"/>
      <c r="MZE151" s="309"/>
      <c r="MZF151" s="309"/>
      <c r="MZG151" s="309"/>
      <c r="MZH151" s="309"/>
      <c r="MZI151" s="309"/>
      <c r="MZJ151" s="309"/>
      <c r="MZK151" s="309"/>
      <c r="MZL151" s="309"/>
      <c r="MZM151" s="309"/>
      <c r="MZN151" s="309"/>
      <c r="MZO151" s="309"/>
      <c r="MZP151" s="309"/>
      <c r="MZQ151" s="309"/>
      <c r="MZR151" s="309"/>
      <c r="MZS151" s="309"/>
      <c r="MZT151" s="309"/>
      <c r="MZU151" s="309"/>
      <c r="MZV151" s="309"/>
      <c r="MZW151" s="309"/>
      <c r="MZX151" s="309"/>
      <c r="MZY151" s="309"/>
      <c r="MZZ151" s="309"/>
      <c r="NAA151" s="309"/>
      <c r="NAB151" s="309"/>
      <c r="NAC151" s="309"/>
      <c r="NAD151" s="309"/>
      <c r="NAE151" s="309"/>
      <c r="NAF151" s="309"/>
      <c r="NAG151" s="309"/>
      <c r="NAH151" s="309"/>
      <c r="NAI151" s="309"/>
      <c r="NAJ151" s="309"/>
      <c r="NAK151" s="309"/>
      <c r="NAL151" s="309"/>
      <c r="NAM151" s="309"/>
      <c r="NAN151" s="309"/>
      <c r="NAO151" s="309"/>
      <c r="NAP151" s="309"/>
      <c r="NAQ151" s="309"/>
      <c r="NAR151" s="309"/>
      <c r="NAS151" s="309"/>
      <c r="NAT151" s="309"/>
      <c r="NAU151" s="309"/>
      <c r="NAV151" s="309"/>
      <c r="NAW151" s="309"/>
      <c r="NAX151" s="309"/>
      <c r="NAY151" s="309"/>
      <c r="NAZ151" s="309"/>
      <c r="NBA151" s="309"/>
      <c r="NBB151" s="309"/>
      <c r="NBC151" s="309"/>
      <c r="NBD151" s="309"/>
      <c r="NBE151" s="309"/>
      <c r="NBF151" s="309"/>
      <c r="NBG151" s="309"/>
      <c r="NBH151" s="309"/>
      <c r="NBI151" s="309"/>
      <c r="NBJ151" s="309"/>
      <c r="NBK151" s="309"/>
      <c r="NBL151" s="309"/>
      <c r="NBM151" s="309"/>
      <c r="NBN151" s="309"/>
      <c r="NBO151" s="309"/>
      <c r="NBP151" s="309"/>
      <c r="NBQ151" s="309"/>
      <c r="NBR151" s="309"/>
      <c r="NBS151" s="309"/>
      <c r="NBT151" s="309"/>
      <c r="NBU151" s="309"/>
      <c r="NBV151" s="309"/>
      <c r="NBW151" s="309"/>
      <c r="NBX151" s="309"/>
      <c r="NBY151" s="309"/>
      <c r="NBZ151" s="309"/>
      <c r="NCA151" s="309"/>
      <c r="NCB151" s="309"/>
      <c r="NCC151" s="309"/>
      <c r="NCD151" s="309"/>
      <c r="NCE151" s="309"/>
      <c r="NCF151" s="309"/>
      <c r="NCG151" s="309"/>
      <c r="NCH151" s="309"/>
      <c r="NCI151" s="309"/>
      <c r="NCJ151" s="309"/>
      <c r="NCK151" s="309"/>
      <c r="NCL151" s="309"/>
      <c r="NCM151" s="309"/>
      <c r="NCN151" s="309"/>
      <c r="NCO151" s="309"/>
      <c r="NCP151" s="309"/>
      <c r="NCQ151" s="309"/>
      <c r="NCR151" s="309"/>
      <c r="NCS151" s="309"/>
      <c r="NCT151" s="309"/>
      <c r="NCU151" s="309"/>
      <c r="NCV151" s="309"/>
      <c r="NCW151" s="309"/>
      <c r="NCX151" s="309"/>
      <c r="NCY151" s="309"/>
      <c r="NCZ151" s="309"/>
      <c r="NDA151" s="309"/>
      <c r="NDB151" s="309"/>
      <c r="NDC151" s="309"/>
      <c r="NDD151" s="309"/>
      <c r="NDE151" s="309"/>
      <c r="NDF151" s="309"/>
      <c r="NDG151" s="309"/>
      <c r="NDH151" s="309"/>
      <c r="NDI151" s="309"/>
      <c r="NDJ151" s="309"/>
      <c r="NDK151" s="309"/>
      <c r="NDL151" s="309"/>
      <c r="NDM151" s="309"/>
      <c r="NDN151" s="309"/>
      <c r="NDO151" s="309"/>
      <c r="NDP151" s="309"/>
      <c r="NDQ151" s="309"/>
      <c r="NDR151" s="309"/>
      <c r="NDS151" s="309"/>
      <c r="NDT151" s="309"/>
      <c r="NDU151" s="309"/>
      <c r="NDV151" s="309"/>
      <c r="NDW151" s="309"/>
      <c r="NDX151" s="309"/>
      <c r="NDY151" s="309"/>
      <c r="NDZ151" s="309"/>
      <c r="NEA151" s="309"/>
      <c r="NEB151" s="309"/>
      <c r="NEC151" s="309"/>
      <c r="NED151" s="309"/>
      <c r="NEE151" s="309"/>
      <c r="NEF151" s="309"/>
      <c r="NEG151" s="309"/>
      <c r="NEH151" s="309"/>
      <c r="NEI151" s="309"/>
      <c r="NEJ151" s="309"/>
      <c r="NEK151" s="309"/>
      <c r="NEL151" s="309"/>
      <c r="NEM151" s="309"/>
      <c r="NEN151" s="309"/>
      <c r="NEO151" s="309"/>
      <c r="NEP151" s="309"/>
      <c r="NEQ151" s="309"/>
      <c r="NER151" s="309"/>
      <c r="NES151" s="309"/>
      <c r="NET151" s="309"/>
      <c r="NEU151" s="309"/>
      <c r="NEV151" s="309"/>
      <c r="NEW151" s="309"/>
      <c r="NEX151" s="309"/>
      <c r="NEY151" s="309"/>
      <c r="NEZ151" s="309"/>
      <c r="NFA151" s="309"/>
      <c r="NFB151" s="309"/>
      <c r="NFC151" s="309"/>
      <c r="NFD151" s="309"/>
      <c r="NFE151" s="309"/>
      <c r="NFF151" s="309"/>
      <c r="NFG151" s="309"/>
      <c r="NFH151" s="309"/>
      <c r="NFI151" s="309"/>
      <c r="NFJ151" s="309"/>
      <c r="NFK151" s="309"/>
      <c r="NFL151" s="309"/>
      <c r="NFM151" s="309"/>
      <c r="NFN151" s="309"/>
      <c r="NFO151" s="309"/>
      <c r="NFP151" s="309"/>
      <c r="NFQ151" s="309"/>
      <c r="NFR151" s="309"/>
      <c r="NFS151" s="309"/>
      <c r="NFT151" s="309"/>
      <c r="NFU151" s="309"/>
      <c r="NFV151" s="309"/>
      <c r="NFW151" s="309"/>
      <c r="NFX151" s="309"/>
      <c r="NFY151" s="309"/>
      <c r="NFZ151" s="309"/>
      <c r="NGA151" s="309"/>
      <c r="NGB151" s="309"/>
      <c r="NGC151" s="309"/>
      <c r="NGD151" s="309"/>
      <c r="NGE151" s="309"/>
      <c r="NGF151" s="309"/>
      <c r="NGG151" s="309"/>
      <c r="NGH151" s="309"/>
      <c r="NGI151" s="309"/>
      <c r="NGJ151" s="309"/>
      <c r="NGK151" s="309"/>
      <c r="NGL151" s="309"/>
      <c r="NGM151" s="309"/>
      <c r="NGN151" s="309"/>
      <c r="NGO151" s="309"/>
      <c r="NGP151" s="309"/>
      <c r="NGQ151" s="309"/>
      <c r="NGR151" s="309"/>
      <c r="NGS151" s="309"/>
      <c r="NGT151" s="309"/>
      <c r="NGU151" s="309"/>
      <c r="NGV151" s="309"/>
      <c r="NGW151" s="309"/>
      <c r="NGX151" s="309"/>
      <c r="NGY151" s="309"/>
      <c r="NGZ151" s="309"/>
      <c r="NHA151" s="309"/>
      <c r="NHB151" s="309"/>
      <c r="NHC151" s="309"/>
      <c r="NHD151" s="309"/>
      <c r="NHE151" s="309"/>
      <c r="NHF151" s="309"/>
      <c r="NHG151" s="309"/>
      <c r="NHH151" s="309"/>
      <c r="NHI151" s="309"/>
      <c r="NHJ151" s="309"/>
      <c r="NHK151" s="309"/>
      <c r="NHL151" s="309"/>
      <c r="NHM151" s="309"/>
      <c r="NHN151" s="309"/>
      <c r="NHO151" s="309"/>
      <c r="NHP151" s="309"/>
      <c r="NHQ151" s="309"/>
      <c r="NHR151" s="309"/>
      <c r="NHS151" s="309"/>
      <c r="NHT151" s="309"/>
      <c r="NHU151" s="309"/>
      <c r="NHV151" s="309"/>
      <c r="NHW151" s="309"/>
      <c r="NHX151" s="309"/>
      <c r="NHY151" s="309"/>
      <c r="NHZ151" s="309"/>
      <c r="NIA151" s="309"/>
      <c r="NIB151" s="309"/>
      <c r="NIC151" s="309"/>
      <c r="NID151" s="309"/>
      <c r="NIE151" s="309"/>
      <c r="NIF151" s="309"/>
      <c r="NIG151" s="309"/>
      <c r="NIH151" s="309"/>
      <c r="NII151" s="309"/>
      <c r="NIJ151" s="309"/>
      <c r="NIK151" s="309"/>
      <c r="NIL151" s="309"/>
      <c r="NIM151" s="309"/>
      <c r="NIN151" s="309"/>
      <c r="NIO151" s="309"/>
      <c r="NIP151" s="309"/>
      <c r="NIQ151" s="309"/>
      <c r="NIR151" s="309"/>
      <c r="NIS151" s="309"/>
      <c r="NIT151" s="309"/>
      <c r="NIU151" s="309"/>
      <c r="NIV151" s="309"/>
      <c r="NIW151" s="309"/>
      <c r="NIX151" s="309"/>
      <c r="NIY151" s="309"/>
      <c r="NIZ151" s="309"/>
      <c r="NJA151" s="309"/>
      <c r="NJB151" s="309"/>
      <c r="NJC151" s="309"/>
      <c r="NJD151" s="309"/>
      <c r="NJE151" s="309"/>
      <c r="NJF151" s="309"/>
      <c r="NJG151" s="309"/>
      <c r="NJH151" s="309"/>
      <c r="NJI151" s="309"/>
      <c r="NJJ151" s="309"/>
      <c r="NJK151" s="309"/>
      <c r="NJL151" s="309"/>
      <c r="NJM151" s="309"/>
      <c r="NJN151" s="309"/>
      <c r="NJO151" s="309"/>
      <c r="NJP151" s="309"/>
      <c r="NJQ151" s="309"/>
      <c r="NJR151" s="309"/>
      <c r="NJS151" s="309"/>
      <c r="NJT151" s="309"/>
      <c r="NJU151" s="309"/>
      <c r="NJV151" s="309"/>
      <c r="NJW151" s="309"/>
      <c r="NJX151" s="309"/>
      <c r="NJY151" s="309"/>
      <c r="NJZ151" s="309"/>
      <c r="NKA151" s="309"/>
      <c r="NKB151" s="309"/>
      <c r="NKC151" s="309"/>
      <c r="NKD151" s="309"/>
      <c r="NKE151" s="309"/>
      <c r="NKF151" s="309"/>
      <c r="NKG151" s="309"/>
      <c r="NKH151" s="309"/>
      <c r="NKI151" s="309"/>
      <c r="NKJ151" s="309"/>
      <c r="NKK151" s="309"/>
      <c r="NKL151" s="309"/>
      <c r="NKM151" s="309"/>
      <c r="NKN151" s="309"/>
      <c r="NKO151" s="309"/>
      <c r="NKP151" s="309"/>
      <c r="NKQ151" s="309"/>
      <c r="NKR151" s="309"/>
      <c r="NKS151" s="309"/>
      <c r="NKT151" s="309"/>
      <c r="NKU151" s="309"/>
      <c r="NKV151" s="309"/>
      <c r="NKW151" s="309"/>
      <c r="NKX151" s="309"/>
      <c r="NKY151" s="309"/>
      <c r="NKZ151" s="309"/>
      <c r="NLA151" s="309"/>
      <c r="NLB151" s="309"/>
      <c r="NLC151" s="309"/>
      <c r="NLD151" s="309"/>
      <c r="NLE151" s="309"/>
      <c r="NLF151" s="309"/>
      <c r="NLG151" s="309"/>
      <c r="NLH151" s="309"/>
      <c r="NLI151" s="309"/>
      <c r="NLJ151" s="309"/>
      <c r="NLK151" s="309"/>
      <c r="NLL151" s="309"/>
      <c r="NLM151" s="309"/>
      <c r="NLN151" s="309"/>
      <c r="NLO151" s="309"/>
      <c r="NLP151" s="309"/>
      <c r="NLQ151" s="309"/>
      <c r="NLR151" s="309"/>
      <c r="NLS151" s="309"/>
      <c r="NLT151" s="309"/>
      <c r="NLU151" s="309"/>
      <c r="NLV151" s="309"/>
      <c r="NLW151" s="309"/>
      <c r="NLX151" s="309"/>
      <c r="NLY151" s="309"/>
      <c r="NLZ151" s="309"/>
      <c r="NMA151" s="309"/>
      <c r="NMB151" s="309"/>
      <c r="NMC151" s="309"/>
      <c r="NMD151" s="309"/>
      <c r="NME151" s="309"/>
      <c r="NMF151" s="309"/>
      <c r="NMG151" s="309"/>
      <c r="NMH151" s="309"/>
      <c r="NMI151" s="309"/>
      <c r="NMJ151" s="309"/>
      <c r="NMK151" s="309"/>
      <c r="NML151" s="309"/>
      <c r="NMM151" s="309"/>
      <c r="NMN151" s="309"/>
      <c r="NMO151" s="309"/>
      <c r="NMP151" s="309"/>
      <c r="NMQ151" s="309"/>
      <c r="NMR151" s="309"/>
      <c r="NMS151" s="309"/>
      <c r="NMT151" s="309"/>
      <c r="NMU151" s="309"/>
      <c r="NMV151" s="309"/>
      <c r="NMW151" s="309"/>
      <c r="NMX151" s="309"/>
      <c r="NMY151" s="309"/>
      <c r="NMZ151" s="309"/>
      <c r="NNA151" s="309"/>
      <c r="NNB151" s="309"/>
      <c r="NNC151" s="309"/>
      <c r="NND151" s="309"/>
      <c r="NNE151" s="309"/>
      <c r="NNF151" s="309"/>
      <c r="NNG151" s="309"/>
      <c r="NNH151" s="309"/>
      <c r="NNI151" s="309"/>
      <c r="NNJ151" s="309"/>
      <c r="NNK151" s="309"/>
      <c r="NNL151" s="309"/>
      <c r="NNM151" s="309"/>
      <c r="NNN151" s="309"/>
      <c r="NNO151" s="309"/>
      <c r="NNP151" s="309"/>
      <c r="NNQ151" s="309"/>
      <c r="NNR151" s="309"/>
      <c r="NNS151" s="309"/>
      <c r="NNT151" s="309"/>
      <c r="NNU151" s="309"/>
      <c r="NNV151" s="309"/>
      <c r="NNW151" s="309"/>
      <c r="NNX151" s="309"/>
      <c r="NNY151" s="309"/>
      <c r="NNZ151" s="309"/>
      <c r="NOA151" s="309"/>
      <c r="NOB151" s="309"/>
      <c r="NOC151" s="309"/>
      <c r="NOD151" s="309"/>
      <c r="NOE151" s="309"/>
      <c r="NOF151" s="309"/>
      <c r="NOG151" s="309"/>
      <c r="NOH151" s="309"/>
      <c r="NOI151" s="309"/>
      <c r="NOJ151" s="309"/>
      <c r="NOK151" s="309"/>
      <c r="NOL151" s="309"/>
      <c r="NOM151" s="309"/>
      <c r="NON151" s="309"/>
      <c r="NOO151" s="309"/>
      <c r="NOP151" s="309"/>
      <c r="NOQ151" s="309"/>
      <c r="NOR151" s="309"/>
      <c r="NOS151" s="309"/>
      <c r="NOT151" s="309"/>
      <c r="NOU151" s="309"/>
      <c r="NOV151" s="309"/>
      <c r="NOW151" s="309"/>
      <c r="NOX151" s="309"/>
      <c r="NOY151" s="309"/>
      <c r="NOZ151" s="309"/>
      <c r="NPA151" s="309"/>
      <c r="NPB151" s="309"/>
      <c r="NPC151" s="309"/>
      <c r="NPD151" s="309"/>
      <c r="NPE151" s="309"/>
      <c r="NPF151" s="309"/>
      <c r="NPG151" s="309"/>
      <c r="NPH151" s="309"/>
      <c r="NPI151" s="309"/>
      <c r="NPJ151" s="309"/>
      <c r="NPK151" s="309"/>
      <c r="NPL151" s="309"/>
      <c r="NPM151" s="309"/>
      <c r="NPN151" s="309"/>
      <c r="NPO151" s="309"/>
      <c r="NPP151" s="309"/>
      <c r="NPQ151" s="309"/>
      <c r="NPR151" s="309"/>
      <c r="NPS151" s="309"/>
      <c r="NPT151" s="309"/>
      <c r="NPU151" s="309"/>
      <c r="NPV151" s="309"/>
      <c r="NPW151" s="309"/>
      <c r="NPX151" s="309"/>
      <c r="NPY151" s="309"/>
      <c r="NPZ151" s="309"/>
      <c r="NQA151" s="309"/>
      <c r="NQB151" s="309"/>
      <c r="NQC151" s="309"/>
      <c r="NQD151" s="309"/>
      <c r="NQE151" s="309"/>
      <c r="NQF151" s="309"/>
      <c r="NQG151" s="309"/>
      <c r="NQH151" s="309"/>
      <c r="NQI151" s="309"/>
      <c r="NQJ151" s="309"/>
      <c r="NQK151" s="309"/>
      <c r="NQL151" s="309"/>
      <c r="NQM151" s="309"/>
      <c r="NQN151" s="309"/>
      <c r="NQO151" s="309"/>
      <c r="NQP151" s="309"/>
      <c r="NQQ151" s="309"/>
      <c r="NQR151" s="309"/>
      <c r="NQS151" s="309"/>
      <c r="NQT151" s="309"/>
      <c r="NQU151" s="309"/>
      <c r="NQV151" s="309"/>
      <c r="NQW151" s="309"/>
      <c r="NQX151" s="309"/>
      <c r="NQY151" s="309"/>
      <c r="NQZ151" s="309"/>
      <c r="NRA151" s="309"/>
      <c r="NRB151" s="309"/>
      <c r="NRC151" s="309"/>
      <c r="NRD151" s="309"/>
      <c r="NRE151" s="309"/>
      <c r="NRF151" s="309"/>
      <c r="NRG151" s="309"/>
      <c r="NRH151" s="309"/>
      <c r="NRI151" s="309"/>
      <c r="NRJ151" s="309"/>
      <c r="NRK151" s="309"/>
      <c r="NRL151" s="309"/>
      <c r="NRM151" s="309"/>
      <c r="NRN151" s="309"/>
      <c r="NRO151" s="309"/>
      <c r="NRP151" s="309"/>
      <c r="NRQ151" s="309"/>
      <c r="NRR151" s="309"/>
      <c r="NRS151" s="309"/>
      <c r="NRT151" s="309"/>
      <c r="NRU151" s="309"/>
      <c r="NRV151" s="309"/>
      <c r="NRW151" s="309"/>
      <c r="NRX151" s="309"/>
      <c r="NRY151" s="309"/>
      <c r="NRZ151" s="309"/>
      <c r="NSA151" s="309"/>
      <c r="NSB151" s="309"/>
      <c r="NSC151" s="309"/>
      <c r="NSD151" s="309"/>
      <c r="NSE151" s="309"/>
      <c r="NSF151" s="309"/>
      <c r="NSG151" s="309"/>
      <c r="NSH151" s="309"/>
      <c r="NSI151" s="309"/>
      <c r="NSJ151" s="309"/>
      <c r="NSK151" s="309"/>
      <c r="NSL151" s="309"/>
      <c r="NSM151" s="309"/>
      <c r="NSN151" s="309"/>
      <c r="NSO151" s="309"/>
      <c r="NSP151" s="309"/>
      <c r="NSQ151" s="309"/>
      <c r="NSR151" s="309"/>
      <c r="NSS151" s="309"/>
      <c r="NST151" s="309"/>
      <c r="NSU151" s="309"/>
      <c r="NSV151" s="309"/>
      <c r="NSW151" s="309"/>
      <c r="NSX151" s="309"/>
      <c r="NSY151" s="309"/>
      <c r="NSZ151" s="309"/>
      <c r="NTA151" s="309"/>
      <c r="NTB151" s="309"/>
      <c r="NTC151" s="309"/>
      <c r="NTD151" s="309"/>
      <c r="NTE151" s="309"/>
      <c r="NTF151" s="309"/>
      <c r="NTG151" s="309"/>
      <c r="NTH151" s="309"/>
      <c r="NTI151" s="309"/>
      <c r="NTJ151" s="309"/>
      <c r="NTK151" s="309"/>
      <c r="NTL151" s="309"/>
      <c r="NTM151" s="309"/>
      <c r="NTN151" s="309"/>
      <c r="NTO151" s="309"/>
      <c r="NTP151" s="309"/>
      <c r="NTQ151" s="309"/>
      <c r="NTR151" s="309"/>
      <c r="NTS151" s="309"/>
      <c r="NTT151" s="309"/>
      <c r="NTU151" s="309"/>
      <c r="NTV151" s="309"/>
      <c r="NTW151" s="309"/>
      <c r="NTX151" s="309"/>
      <c r="NTY151" s="309"/>
      <c r="NTZ151" s="309"/>
      <c r="NUA151" s="309"/>
      <c r="NUB151" s="309"/>
      <c r="NUC151" s="309"/>
      <c r="NUD151" s="309"/>
      <c r="NUE151" s="309"/>
      <c r="NUF151" s="309"/>
      <c r="NUG151" s="309"/>
      <c r="NUH151" s="309"/>
      <c r="NUI151" s="309"/>
      <c r="NUJ151" s="309"/>
      <c r="NUK151" s="309"/>
      <c r="NUL151" s="309"/>
      <c r="NUM151" s="309"/>
      <c r="NUN151" s="309"/>
      <c r="NUO151" s="309"/>
      <c r="NUP151" s="309"/>
      <c r="NUQ151" s="309"/>
      <c r="NUR151" s="309"/>
      <c r="NUS151" s="309"/>
      <c r="NUT151" s="309"/>
      <c r="NUU151" s="309"/>
      <c r="NUV151" s="309"/>
      <c r="NUW151" s="309"/>
      <c r="NUX151" s="309"/>
      <c r="NUY151" s="309"/>
      <c r="NUZ151" s="309"/>
      <c r="NVA151" s="309"/>
      <c r="NVB151" s="309"/>
      <c r="NVC151" s="309"/>
      <c r="NVD151" s="309"/>
      <c r="NVE151" s="309"/>
      <c r="NVF151" s="309"/>
      <c r="NVG151" s="309"/>
      <c r="NVH151" s="309"/>
      <c r="NVI151" s="309"/>
      <c r="NVJ151" s="309"/>
      <c r="NVK151" s="309"/>
      <c r="NVL151" s="309"/>
      <c r="NVM151" s="309"/>
      <c r="NVN151" s="309"/>
      <c r="NVO151" s="309"/>
      <c r="NVP151" s="309"/>
      <c r="NVQ151" s="309"/>
      <c r="NVR151" s="309"/>
      <c r="NVS151" s="309"/>
      <c r="NVT151" s="309"/>
      <c r="NVU151" s="309"/>
      <c r="NVV151" s="309"/>
      <c r="NVW151" s="309"/>
      <c r="NVX151" s="309"/>
      <c r="NVY151" s="309"/>
      <c r="NVZ151" s="309"/>
      <c r="NWA151" s="309"/>
      <c r="NWB151" s="309"/>
      <c r="NWC151" s="309"/>
      <c r="NWD151" s="309"/>
      <c r="NWE151" s="309"/>
      <c r="NWF151" s="309"/>
      <c r="NWG151" s="309"/>
      <c r="NWH151" s="309"/>
      <c r="NWI151" s="309"/>
      <c r="NWJ151" s="309"/>
      <c r="NWK151" s="309"/>
      <c r="NWL151" s="309"/>
      <c r="NWM151" s="309"/>
      <c r="NWN151" s="309"/>
      <c r="NWO151" s="309"/>
      <c r="NWP151" s="309"/>
      <c r="NWQ151" s="309"/>
      <c r="NWR151" s="309"/>
      <c r="NWS151" s="309"/>
      <c r="NWT151" s="309"/>
      <c r="NWU151" s="309"/>
      <c r="NWV151" s="309"/>
      <c r="NWW151" s="309"/>
      <c r="NWX151" s="309"/>
      <c r="NWY151" s="309"/>
      <c r="NWZ151" s="309"/>
      <c r="NXA151" s="309"/>
      <c r="NXB151" s="309"/>
      <c r="NXC151" s="309"/>
      <c r="NXD151" s="309"/>
      <c r="NXE151" s="309"/>
      <c r="NXF151" s="309"/>
      <c r="NXG151" s="309"/>
      <c r="NXH151" s="309"/>
      <c r="NXI151" s="309"/>
      <c r="NXJ151" s="309"/>
      <c r="NXK151" s="309"/>
      <c r="NXL151" s="309"/>
      <c r="NXM151" s="309"/>
      <c r="NXN151" s="309"/>
      <c r="NXO151" s="309"/>
      <c r="NXP151" s="309"/>
      <c r="NXQ151" s="309"/>
      <c r="NXR151" s="309"/>
      <c r="NXS151" s="309"/>
      <c r="NXT151" s="309"/>
      <c r="NXU151" s="309"/>
      <c r="NXV151" s="309"/>
      <c r="NXW151" s="309"/>
      <c r="NXX151" s="309"/>
      <c r="NXY151" s="309"/>
      <c r="NXZ151" s="309"/>
      <c r="NYA151" s="309"/>
      <c r="NYB151" s="309"/>
      <c r="NYC151" s="309"/>
      <c r="NYD151" s="309"/>
      <c r="NYE151" s="309"/>
      <c r="NYF151" s="309"/>
      <c r="NYG151" s="309"/>
      <c r="NYH151" s="309"/>
      <c r="NYI151" s="309"/>
      <c r="NYJ151" s="309"/>
      <c r="NYK151" s="309"/>
      <c r="NYL151" s="309"/>
      <c r="NYM151" s="309"/>
      <c r="NYN151" s="309"/>
      <c r="NYO151" s="309"/>
      <c r="NYP151" s="309"/>
      <c r="NYQ151" s="309"/>
      <c r="NYR151" s="309"/>
      <c r="NYS151" s="309"/>
      <c r="NYT151" s="309"/>
      <c r="NYU151" s="309"/>
      <c r="NYV151" s="309"/>
      <c r="NYW151" s="309"/>
      <c r="NYX151" s="309"/>
      <c r="NYY151" s="309"/>
      <c r="NYZ151" s="309"/>
      <c r="NZA151" s="309"/>
      <c r="NZB151" s="309"/>
      <c r="NZC151" s="309"/>
      <c r="NZD151" s="309"/>
      <c r="NZE151" s="309"/>
      <c r="NZF151" s="309"/>
      <c r="NZG151" s="309"/>
      <c r="NZH151" s="309"/>
      <c r="NZI151" s="309"/>
      <c r="NZJ151" s="309"/>
      <c r="NZK151" s="309"/>
      <c r="NZL151" s="309"/>
      <c r="NZM151" s="309"/>
      <c r="NZN151" s="309"/>
      <c r="NZO151" s="309"/>
      <c r="NZP151" s="309"/>
      <c r="NZQ151" s="309"/>
      <c r="NZR151" s="309"/>
      <c r="NZS151" s="309"/>
      <c r="NZT151" s="309"/>
      <c r="NZU151" s="309"/>
      <c r="NZV151" s="309"/>
      <c r="NZW151" s="309"/>
      <c r="NZX151" s="309"/>
      <c r="NZY151" s="309"/>
      <c r="NZZ151" s="309"/>
      <c r="OAA151" s="309"/>
      <c r="OAB151" s="309"/>
      <c r="OAC151" s="309"/>
      <c r="OAD151" s="309"/>
      <c r="OAE151" s="309"/>
      <c r="OAF151" s="309"/>
      <c r="OAG151" s="309"/>
      <c r="OAH151" s="309"/>
      <c r="OAI151" s="309"/>
      <c r="OAJ151" s="309"/>
      <c r="OAK151" s="309"/>
      <c r="OAL151" s="309"/>
      <c r="OAM151" s="309"/>
      <c r="OAN151" s="309"/>
      <c r="OAO151" s="309"/>
      <c r="OAP151" s="309"/>
      <c r="OAQ151" s="309"/>
      <c r="OAR151" s="309"/>
      <c r="OAS151" s="309"/>
      <c r="OAT151" s="309"/>
      <c r="OAU151" s="309"/>
      <c r="OAV151" s="309"/>
      <c r="OAW151" s="309"/>
      <c r="OAX151" s="309"/>
      <c r="OAY151" s="309"/>
      <c r="OAZ151" s="309"/>
      <c r="OBA151" s="309"/>
      <c r="OBB151" s="309"/>
      <c r="OBC151" s="309"/>
      <c r="OBD151" s="309"/>
      <c r="OBE151" s="309"/>
      <c r="OBF151" s="309"/>
      <c r="OBG151" s="309"/>
      <c r="OBH151" s="309"/>
      <c r="OBI151" s="309"/>
      <c r="OBJ151" s="309"/>
      <c r="OBK151" s="309"/>
      <c r="OBL151" s="309"/>
      <c r="OBM151" s="309"/>
      <c r="OBN151" s="309"/>
      <c r="OBO151" s="309"/>
      <c r="OBP151" s="309"/>
      <c r="OBQ151" s="309"/>
      <c r="OBR151" s="309"/>
      <c r="OBS151" s="309"/>
      <c r="OBT151" s="309"/>
      <c r="OBU151" s="309"/>
      <c r="OBV151" s="309"/>
      <c r="OBW151" s="309"/>
      <c r="OBX151" s="309"/>
      <c r="OBY151" s="309"/>
      <c r="OBZ151" s="309"/>
      <c r="OCA151" s="309"/>
      <c r="OCB151" s="309"/>
      <c r="OCC151" s="309"/>
      <c r="OCD151" s="309"/>
      <c r="OCE151" s="309"/>
      <c r="OCF151" s="309"/>
      <c r="OCG151" s="309"/>
      <c r="OCH151" s="309"/>
      <c r="OCI151" s="309"/>
      <c r="OCJ151" s="309"/>
      <c r="OCK151" s="309"/>
      <c r="OCL151" s="309"/>
      <c r="OCM151" s="309"/>
      <c r="OCN151" s="309"/>
      <c r="OCO151" s="309"/>
      <c r="OCP151" s="309"/>
      <c r="OCQ151" s="309"/>
      <c r="OCR151" s="309"/>
      <c r="OCS151" s="309"/>
      <c r="OCT151" s="309"/>
      <c r="OCU151" s="309"/>
      <c r="OCV151" s="309"/>
      <c r="OCW151" s="309"/>
      <c r="OCX151" s="309"/>
      <c r="OCY151" s="309"/>
      <c r="OCZ151" s="309"/>
      <c r="ODA151" s="309"/>
      <c r="ODB151" s="309"/>
      <c r="ODC151" s="309"/>
      <c r="ODD151" s="309"/>
      <c r="ODE151" s="309"/>
      <c r="ODF151" s="309"/>
      <c r="ODG151" s="309"/>
      <c r="ODH151" s="309"/>
      <c r="ODI151" s="309"/>
      <c r="ODJ151" s="309"/>
      <c r="ODK151" s="309"/>
      <c r="ODL151" s="309"/>
      <c r="ODM151" s="309"/>
      <c r="ODN151" s="309"/>
      <c r="ODO151" s="309"/>
      <c r="ODP151" s="309"/>
      <c r="ODQ151" s="309"/>
      <c r="ODR151" s="309"/>
      <c r="ODS151" s="309"/>
      <c r="ODT151" s="309"/>
      <c r="ODU151" s="309"/>
      <c r="ODV151" s="309"/>
      <c r="ODW151" s="309"/>
      <c r="ODX151" s="309"/>
      <c r="ODY151" s="309"/>
      <c r="ODZ151" s="309"/>
      <c r="OEA151" s="309"/>
      <c r="OEB151" s="309"/>
      <c r="OEC151" s="309"/>
      <c r="OED151" s="309"/>
      <c r="OEE151" s="309"/>
      <c r="OEF151" s="309"/>
      <c r="OEG151" s="309"/>
      <c r="OEH151" s="309"/>
      <c r="OEI151" s="309"/>
      <c r="OEJ151" s="309"/>
      <c r="OEK151" s="309"/>
      <c r="OEL151" s="309"/>
      <c r="OEM151" s="309"/>
      <c r="OEN151" s="309"/>
      <c r="OEO151" s="309"/>
      <c r="OEP151" s="309"/>
      <c r="OEQ151" s="309"/>
      <c r="OER151" s="309"/>
      <c r="OES151" s="309"/>
      <c r="OET151" s="309"/>
      <c r="OEU151" s="309"/>
      <c r="OEV151" s="309"/>
      <c r="OEW151" s="309"/>
      <c r="OEX151" s="309"/>
      <c r="OEY151" s="309"/>
      <c r="OEZ151" s="309"/>
      <c r="OFA151" s="309"/>
      <c r="OFB151" s="309"/>
      <c r="OFC151" s="309"/>
      <c r="OFD151" s="309"/>
      <c r="OFE151" s="309"/>
      <c r="OFF151" s="309"/>
      <c r="OFG151" s="309"/>
      <c r="OFH151" s="309"/>
      <c r="OFI151" s="309"/>
      <c r="OFJ151" s="309"/>
      <c r="OFK151" s="309"/>
      <c r="OFL151" s="309"/>
      <c r="OFM151" s="309"/>
      <c r="OFN151" s="309"/>
      <c r="OFO151" s="309"/>
      <c r="OFP151" s="309"/>
      <c r="OFQ151" s="309"/>
      <c r="OFR151" s="309"/>
      <c r="OFS151" s="309"/>
      <c r="OFT151" s="309"/>
      <c r="OFU151" s="309"/>
      <c r="OFV151" s="309"/>
      <c r="OFW151" s="309"/>
      <c r="OFX151" s="309"/>
      <c r="OFY151" s="309"/>
      <c r="OFZ151" s="309"/>
      <c r="OGA151" s="309"/>
      <c r="OGB151" s="309"/>
      <c r="OGC151" s="309"/>
      <c r="OGD151" s="309"/>
      <c r="OGE151" s="309"/>
      <c r="OGF151" s="309"/>
      <c r="OGG151" s="309"/>
      <c r="OGH151" s="309"/>
      <c r="OGI151" s="309"/>
      <c r="OGJ151" s="309"/>
      <c r="OGK151" s="309"/>
      <c r="OGL151" s="309"/>
      <c r="OGM151" s="309"/>
      <c r="OGN151" s="309"/>
      <c r="OGO151" s="309"/>
      <c r="OGP151" s="309"/>
      <c r="OGQ151" s="309"/>
      <c r="OGR151" s="309"/>
      <c r="OGS151" s="309"/>
      <c r="OGT151" s="309"/>
      <c r="OGU151" s="309"/>
      <c r="OGV151" s="309"/>
      <c r="OGW151" s="309"/>
      <c r="OGX151" s="309"/>
      <c r="OGY151" s="309"/>
      <c r="OGZ151" s="309"/>
      <c r="OHA151" s="309"/>
      <c r="OHB151" s="309"/>
      <c r="OHC151" s="309"/>
      <c r="OHD151" s="309"/>
      <c r="OHE151" s="309"/>
      <c r="OHF151" s="309"/>
      <c r="OHG151" s="309"/>
      <c r="OHH151" s="309"/>
      <c r="OHI151" s="309"/>
      <c r="OHJ151" s="309"/>
      <c r="OHK151" s="309"/>
      <c r="OHL151" s="309"/>
      <c r="OHM151" s="309"/>
      <c r="OHN151" s="309"/>
      <c r="OHO151" s="309"/>
      <c r="OHP151" s="309"/>
      <c r="OHQ151" s="309"/>
      <c r="OHR151" s="309"/>
      <c r="OHS151" s="309"/>
      <c r="OHT151" s="309"/>
      <c r="OHU151" s="309"/>
      <c r="OHV151" s="309"/>
      <c r="OHW151" s="309"/>
      <c r="OHX151" s="309"/>
      <c r="OHY151" s="309"/>
      <c r="OHZ151" s="309"/>
      <c r="OIA151" s="309"/>
      <c r="OIB151" s="309"/>
      <c r="OIC151" s="309"/>
      <c r="OID151" s="309"/>
      <c r="OIE151" s="309"/>
      <c r="OIF151" s="309"/>
      <c r="OIG151" s="309"/>
      <c r="OIH151" s="309"/>
      <c r="OII151" s="309"/>
      <c r="OIJ151" s="309"/>
      <c r="OIK151" s="309"/>
      <c r="OIL151" s="309"/>
      <c r="OIM151" s="309"/>
      <c r="OIN151" s="309"/>
      <c r="OIO151" s="309"/>
      <c r="OIP151" s="309"/>
      <c r="OIQ151" s="309"/>
      <c r="OIR151" s="309"/>
      <c r="OIS151" s="309"/>
      <c r="OIT151" s="309"/>
      <c r="OIU151" s="309"/>
      <c r="OIV151" s="309"/>
      <c r="OIW151" s="309"/>
      <c r="OIX151" s="309"/>
      <c r="OIY151" s="309"/>
      <c r="OIZ151" s="309"/>
      <c r="OJA151" s="309"/>
      <c r="OJB151" s="309"/>
      <c r="OJC151" s="309"/>
      <c r="OJD151" s="309"/>
      <c r="OJE151" s="309"/>
      <c r="OJF151" s="309"/>
      <c r="OJG151" s="309"/>
      <c r="OJH151" s="309"/>
      <c r="OJI151" s="309"/>
      <c r="OJJ151" s="309"/>
      <c r="OJK151" s="309"/>
      <c r="OJL151" s="309"/>
      <c r="OJM151" s="309"/>
      <c r="OJN151" s="309"/>
      <c r="OJO151" s="309"/>
      <c r="OJP151" s="309"/>
      <c r="OJQ151" s="309"/>
      <c r="OJR151" s="309"/>
      <c r="OJS151" s="309"/>
      <c r="OJT151" s="309"/>
      <c r="OJU151" s="309"/>
      <c r="OJV151" s="309"/>
      <c r="OJW151" s="309"/>
      <c r="OJX151" s="309"/>
      <c r="OJY151" s="309"/>
      <c r="OJZ151" s="309"/>
      <c r="OKA151" s="309"/>
      <c r="OKB151" s="309"/>
      <c r="OKC151" s="309"/>
      <c r="OKD151" s="309"/>
      <c r="OKE151" s="309"/>
      <c r="OKF151" s="309"/>
      <c r="OKG151" s="309"/>
      <c r="OKH151" s="309"/>
      <c r="OKI151" s="309"/>
      <c r="OKJ151" s="309"/>
      <c r="OKK151" s="309"/>
      <c r="OKL151" s="309"/>
      <c r="OKM151" s="309"/>
      <c r="OKN151" s="309"/>
      <c r="OKO151" s="309"/>
      <c r="OKP151" s="309"/>
      <c r="OKQ151" s="309"/>
      <c r="OKR151" s="309"/>
      <c r="OKS151" s="309"/>
      <c r="OKT151" s="309"/>
      <c r="OKU151" s="309"/>
      <c r="OKV151" s="309"/>
      <c r="OKW151" s="309"/>
      <c r="OKX151" s="309"/>
      <c r="OKY151" s="309"/>
      <c r="OKZ151" s="309"/>
      <c r="OLA151" s="309"/>
      <c r="OLB151" s="309"/>
      <c r="OLC151" s="309"/>
      <c r="OLD151" s="309"/>
      <c r="OLE151" s="309"/>
      <c r="OLF151" s="309"/>
      <c r="OLG151" s="309"/>
      <c r="OLH151" s="309"/>
      <c r="OLI151" s="309"/>
      <c r="OLJ151" s="309"/>
      <c r="OLK151" s="309"/>
      <c r="OLL151" s="309"/>
      <c r="OLM151" s="309"/>
      <c r="OLN151" s="309"/>
      <c r="OLO151" s="309"/>
      <c r="OLP151" s="309"/>
      <c r="OLQ151" s="309"/>
      <c r="OLR151" s="309"/>
      <c r="OLS151" s="309"/>
      <c r="OLT151" s="309"/>
      <c r="OLU151" s="309"/>
      <c r="OLV151" s="309"/>
      <c r="OLW151" s="309"/>
      <c r="OLX151" s="309"/>
      <c r="OLY151" s="309"/>
      <c r="OLZ151" s="309"/>
      <c r="OMA151" s="309"/>
      <c r="OMB151" s="309"/>
      <c r="OMC151" s="309"/>
      <c r="OMD151" s="309"/>
      <c r="OME151" s="309"/>
      <c r="OMF151" s="309"/>
      <c r="OMG151" s="309"/>
      <c r="OMH151" s="309"/>
      <c r="OMI151" s="309"/>
      <c r="OMJ151" s="309"/>
      <c r="OMK151" s="309"/>
      <c r="OML151" s="309"/>
      <c r="OMM151" s="309"/>
      <c r="OMN151" s="309"/>
      <c r="OMO151" s="309"/>
      <c r="OMP151" s="309"/>
      <c r="OMQ151" s="309"/>
      <c r="OMR151" s="309"/>
      <c r="OMS151" s="309"/>
      <c r="OMT151" s="309"/>
      <c r="OMU151" s="309"/>
      <c r="OMV151" s="309"/>
      <c r="OMW151" s="309"/>
      <c r="OMX151" s="309"/>
      <c r="OMY151" s="309"/>
      <c r="OMZ151" s="309"/>
      <c r="ONA151" s="309"/>
      <c r="ONB151" s="309"/>
      <c r="ONC151" s="309"/>
      <c r="OND151" s="309"/>
      <c r="ONE151" s="309"/>
      <c r="ONF151" s="309"/>
      <c r="ONG151" s="309"/>
      <c r="ONH151" s="309"/>
      <c r="ONI151" s="309"/>
      <c r="ONJ151" s="309"/>
      <c r="ONK151" s="309"/>
      <c r="ONL151" s="309"/>
      <c r="ONM151" s="309"/>
      <c r="ONN151" s="309"/>
      <c r="ONO151" s="309"/>
      <c r="ONP151" s="309"/>
      <c r="ONQ151" s="309"/>
      <c r="ONR151" s="309"/>
      <c r="ONS151" s="309"/>
      <c r="ONT151" s="309"/>
      <c r="ONU151" s="309"/>
      <c r="ONV151" s="309"/>
      <c r="ONW151" s="309"/>
      <c r="ONX151" s="309"/>
      <c r="ONY151" s="309"/>
      <c r="ONZ151" s="309"/>
      <c r="OOA151" s="309"/>
      <c r="OOB151" s="309"/>
      <c r="OOC151" s="309"/>
      <c r="OOD151" s="309"/>
      <c r="OOE151" s="309"/>
      <c r="OOF151" s="309"/>
      <c r="OOG151" s="309"/>
      <c r="OOH151" s="309"/>
      <c r="OOI151" s="309"/>
      <c r="OOJ151" s="309"/>
      <c r="OOK151" s="309"/>
      <c r="OOL151" s="309"/>
      <c r="OOM151" s="309"/>
      <c r="OON151" s="309"/>
      <c r="OOO151" s="309"/>
      <c r="OOP151" s="309"/>
      <c r="OOQ151" s="309"/>
      <c r="OOR151" s="309"/>
      <c r="OOS151" s="309"/>
      <c r="OOT151" s="309"/>
      <c r="OOU151" s="309"/>
      <c r="OOV151" s="309"/>
      <c r="OOW151" s="309"/>
      <c r="OOX151" s="309"/>
      <c r="OOY151" s="309"/>
      <c r="OOZ151" s="309"/>
      <c r="OPA151" s="309"/>
      <c r="OPB151" s="309"/>
      <c r="OPC151" s="309"/>
      <c r="OPD151" s="309"/>
      <c r="OPE151" s="309"/>
      <c r="OPF151" s="309"/>
      <c r="OPG151" s="309"/>
      <c r="OPH151" s="309"/>
      <c r="OPI151" s="309"/>
      <c r="OPJ151" s="309"/>
      <c r="OPK151" s="309"/>
      <c r="OPL151" s="309"/>
      <c r="OPM151" s="309"/>
      <c r="OPN151" s="309"/>
      <c r="OPO151" s="309"/>
      <c r="OPP151" s="309"/>
      <c r="OPQ151" s="309"/>
      <c r="OPR151" s="309"/>
      <c r="OPS151" s="309"/>
      <c r="OPT151" s="309"/>
      <c r="OPU151" s="309"/>
      <c r="OPV151" s="309"/>
      <c r="OPW151" s="309"/>
      <c r="OPX151" s="309"/>
      <c r="OPY151" s="309"/>
      <c r="OPZ151" s="309"/>
      <c r="OQA151" s="309"/>
      <c r="OQB151" s="309"/>
      <c r="OQC151" s="309"/>
      <c r="OQD151" s="309"/>
      <c r="OQE151" s="309"/>
      <c r="OQF151" s="309"/>
      <c r="OQG151" s="309"/>
      <c r="OQH151" s="309"/>
      <c r="OQI151" s="309"/>
      <c r="OQJ151" s="309"/>
      <c r="OQK151" s="309"/>
      <c r="OQL151" s="309"/>
      <c r="OQM151" s="309"/>
      <c r="OQN151" s="309"/>
      <c r="OQO151" s="309"/>
      <c r="OQP151" s="309"/>
      <c r="OQQ151" s="309"/>
      <c r="OQR151" s="309"/>
      <c r="OQS151" s="309"/>
      <c r="OQT151" s="309"/>
      <c r="OQU151" s="309"/>
      <c r="OQV151" s="309"/>
      <c r="OQW151" s="309"/>
      <c r="OQX151" s="309"/>
      <c r="OQY151" s="309"/>
      <c r="OQZ151" s="309"/>
      <c r="ORA151" s="309"/>
      <c r="ORB151" s="309"/>
      <c r="ORC151" s="309"/>
      <c r="ORD151" s="309"/>
      <c r="ORE151" s="309"/>
      <c r="ORF151" s="309"/>
      <c r="ORG151" s="309"/>
      <c r="ORH151" s="309"/>
      <c r="ORI151" s="309"/>
      <c r="ORJ151" s="309"/>
      <c r="ORK151" s="309"/>
      <c r="ORL151" s="309"/>
      <c r="ORM151" s="309"/>
      <c r="ORN151" s="309"/>
      <c r="ORO151" s="309"/>
      <c r="ORP151" s="309"/>
      <c r="ORQ151" s="309"/>
      <c r="ORR151" s="309"/>
      <c r="ORS151" s="309"/>
      <c r="ORT151" s="309"/>
      <c r="ORU151" s="309"/>
      <c r="ORV151" s="309"/>
      <c r="ORW151" s="309"/>
      <c r="ORX151" s="309"/>
      <c r="ORY151" s="309"/>
      <c r="ORZ151" s="309"/>
      <c r="OSA151" s="309"/>
      <c r="OSB151" s="309"/>
      <c r="OSC151" s="309"/>
      <c r="OSD151" s="309"/>
      <c r="OSE151" s="309"/>
      <c r="OSF151" s="309"/>
      <c r="OSG151" s="309"/>
      <c r="OSH151" s="309"/>
      <c r="OSI151" s="309"/>
      <c r="OSJ151" s="309"/>
      <c r="OSK151" s="309"/>
      <c r="OSL151" s="309"/>
      <c r="OSM151" s="309"/>
      <c r="OSN151" s="309"/>
      <c r="OSO151" s="309"/>
      <c r="OSP151" s="309"/>
      <c r="OSQ151" s="309"/>
      <c r="OSR151" s="309"/>
      <c r="OSS151" s="309"/>
      <c r="OST151" s="309"/>
      <c r="OSU151" s="309"/>
      <c r="OSV151" s="309"/>
      <c r="OSW151" s="309"/>
      <c r="OSX151" s="309"/>
      <c r="OSY151" s="309"/>
      <c r="OSZ151" s="309"/>
      <c r="OTA151" s="309"/>
      <c r="OTB151" s="309"/>
      <c r="OTC151" s="309"/>
      <c r="OTD151" s="309"/>
      <c r="OTE151" s="309"/>
      <c r="OTF151" s="309"/>
      <c r="OTG151" s="309"/>
      <c r="OTH151" s="309"/>
      <c r="OTI151" s="309"/>
      <c r="OTJ151" s="309"/>
      <c r="OTK151" s="309"/>
      <c r="OTL151" s="309"/>
      <c r="OTM151" s="309"/>
      <c r="OTN151" s="309"/>
      <c r="OTO151" s="309"/>
      <c r="OTP151" s="309"/>
      <c r="OTQ151" s="309"/>
      <c r="OTR151" s="309"/>
      <c r="OTS151" s="309"/>
      <c r="OTT151" s="309"/>
      <c r="OTU151" s="309"/>
      <c r="OTV151" s="309"/>
      <c r="OTW151" s="309"/>
      <c r="OTX151" s="309"/>
      <c r="OTY151" s="309"/>
      <c r="OTZ151" s="309"/>
      <c r="OUA151" s="309"/>
      <c r="OUB151" s="309"/>
      <c r="OUC151" s="309"/>
      <c r="OUD151" s="309"/>
      <c r="OUE151" s="309"/>
      <c r="OUF151" s="309"/>
      <c r="OUG151" s="309"/>
      <c r="OUH151" s="309"/>
      <c r="OUI151" s="309"/>
      <c r="OUJ151" s="309"/>
      <c r="OUK151" s="309"/>
      <c r="OUL151" s="309"/>
      <c r="OUM151" s="309"/>
      <c r="OUN151" s="309"/>
      <c r="OUO151" s="309"/>
      <c r="OUP151" s="309"/>
      <c r="OUQ151" s="309"/>
      <c r="OUR151" s="309"/>
      <c r="OUS151" s="309"/>
      <c r="OUT151" s="309"/>
      <c r="OUU151" s="309"/>
      <c r="OUV151" s="309"/>
      <c r="OUW151" s="309"/>
      <c r="OUX151" s="309"/>
      <c r="OUY151" s="309"/>
      <c r="OUZ151" s="309"/>
      <c r="OVA151" s="309"/>
      <c r="OVB151" s="309"/>
      <c r="OVC151" s="309"/>
      <c r="OVD151" s="309"/>
      <c r="OVE151" s="309"/>
      <c r="OVF151" s="309"/>
      <c r="OVG151" s="309"/>
      <c r="OVH151" s="309"/>
      <c r="OVI151" s="309"/>
      <c r="OVJ151" s="309"/>
      <c r="OVK151" s="309"/>
      <c r="OVL151" s="309"/>
      <c r="OVM151" s="309"/>
      <c r="OVN151" s="309"/>
      <c r="OVO151" s="309"/>
      <c r="OVP151" s="309"/>
      <c r="OVQ151" s="309"/>
      <c r="OVR151" s="309"/>
      <c r="OVS151" s="309"/>
      <c r="OVT151" s="309"/>
      <c r="OVU151" s="309"/>
      <c r="OVV151" s="309"/>
      <c r="OVW151" s="309"/>
      <c r="OVX151" s="309"/>
      <c r="OVY151" s="309"/>
      <c r="OVZ151" s="309"/>
      <c r="OWA151" s="309"/>
      <c r="OWB151" s="309"/>
      <c r="OWC151" s="309"/>
      <c r="OWD151" s="309"/>
      <c r="OWE151" s="309"/>
      <c r="OWF151" s="309"/>
      <c r="OWG151" s="309"/>
      <c r="OWH151" s="309"/>
      <c r="OWI151" s="309"/>
      <c r="OWJ151" s="309"/>
      <c r="OWK151" s="309"/>
      <c r="OWL151" s="309"/>
      <c r="OWM151" s="309"/>
      <c r="OWN151" s="309"/>
      <c r="OWO151" s="309"/>
      <c r="OWP151" s="309"/>
      <c r="OWQ151" s="309"/>
      <c r="OWR151" s="309"/>
      <c r="OWS151" s="309"/>
      <c r="OWT151" s="309"/>
      <c r="OWU151" s="309"/>
      <c r="OWV151" s="309"/>
      <c r="OWW151" s="309"/>
      <c r="OWX151" s="309"/>
      <c r="OWY151" s="309"/>
      <c r="OWZ151" s="309"/>
      <c r="OXA151" s="309"/>
      <c r="OXB151" s="309"/>
      <c r="OXC151" s="309"/>
      <c r="OXD151" s="309"/>
      <c r="OXE151" s="309"/>
      <c r="OXF151" s="309"/>
      <c r="OXG151" s="309"/>
      <c r="OXH151" s="309"/>
      <c r="OXI151" s="309"/>
      <c r="OXJ151" s="309"/>
      <c r="OXK151" s="309"/>
      <c r="OXL151" s="309"/>
      <c r="OXM151" s="309"/>
      <c r="OXN151" s="309"/>
      <c r="OXO151" s="309"/>
      <c r="OXP151" s="309"/>
      <c r="OXQ151" s="309"/>
      <c r="OXR151" s="309"/>
      <c r="OXS151" s="309"/>
      <c r="OXT151" s="309"/>
      <c r="OXU151" s="309"/>
      <c r="OXV151" s="309"/>
      <c r="OXW151" s="309"/>
      <c r="OXX151" s="309"/>
      <c r="OXY151" s="309"/>
      <c r="OXZ151" s="309"/>
      <c r="OYA151" s="309"/>
      <c r="OYB151" s="309"/>
      <c r="OYC151" s="309"/>
      <c r="OYD151" s="309"/>
      <c r="OYE151" s="309"/>
      <c r="OYF151" s="309"/>
      <c r="OYG151" s="309"/>
      <c r="OYH151" s="309"/>
      <c r="OYI151" s="309"/>
      <c r="OYJ151" s="309"/>
      <c r="OYK151" s="309"/>
      <c r="OYL151" s="309"/>
      <c r="OYM151" s="309"/>
      <c r="OYN151" s="309"/>
      <c r="OYO151" s="309"/>
      <c r="OYP151" s="309"/>
      <c r="OYQ151" s="309"/>
      <c r="OYR151" s="309"/>
      <c r="OYS151" s="309"/>
      <c r="OYT151" s="309"/>
      <c r="OYU151" s="309"/>
      <c r="OYV151" s="309"/>
      <c r="OYW151" s="309"/>
      <c r="OYX151" s="309"/>
      <c r="OYY151" s="309"/>
      <c r="OYZ151" s="309"/>
      <c r="OZA151" s="309"/>
      <c r="OZB151" s="309"/>
      <c r="OZC151" s="309"/>
      <c r="OZD151" s="309"/>
      <c r="OZE151" s="309"/>
      <c r="OZF151" s="309"/>
      <c r="OZG151" s="309"/>
      <c r="OZH151" s="309"/>
      <c r="OZI151" s="309"/>
      <c r="OZJ151" s="309"/>
      <c r="OZK151" s="309"/>
      <c r="OZL151" s="309"/>
      <c r="OZM151" s="309"/>
      <c r="OZN151" s="309"/>
      <c r="OZO151" s="309"/>
      <c r="OZP151" s="309"/>
      <c r="OZQ151" s="309"/>
      <c r="OZR151" s="309"/>
      <c r="OZS151" s="309"/>
      <c r="OZT151" s="309"/>
      <c r="OZU151" s="309"/>
      <c r="OZV151" s="309"/>
      <c r="OZW151" s="309"/>
      <c r="OZX151" s="309"/>
      <c r="OZY151" s="309"/>
      <c r="OZZ151" s="309"/>
      <c r="PAA151" s="309"/>
      <c r="PAB151" s="309"/>
      <c r="PAC151" s="309"/>
      <c r="PAD151" s="309"/>
      <c r="PAE151" s="309"/>
      <c r="PAF151" s="309"/>
      <c r="PAG151" s="309"/>
      <c r="PAH151" s="309"/>
      <c r="PAI151" s="309"/>
      <c r="PAJ151" s="309"/>
      <c r="PAK151" s="309"/>
      <c r="PAL151" s="309"/>
      <c r="PAM151" s="309"/>
      <c r="PAN151" s="309"/>
      <c r="PAO151" s="309"/>
      <c r="PAP151" s="309"/>
      <c r="PAQ151" s="309"/>
      <c r="PAR151" s="309"/>
      <c r="PAS151" s="309"/>
      <c r="PAT151" s="309"/>
      <c r="PAU151" s="309"/>
      <c r="PAV151" s="309"/>
      <c r="PAW151" s="309"/>
      <c r="PAX151" s="309"/>
      <c r="PAY151" s="309"/>
      <c r="PAZ151" s="309"/>
      <c r="PBA151" s="309"/>
      <c r="PBB151" s="309"/>
      <c r="PBC151" s="309"/>
      <c r="PBD151" s="309"/>
      <c r="PBE151" s="309"/>
      <c r="PBF151" s="309"/>
      <c r="PBG151" s="309"/>
      <c r="PBH151" s="309"/>
      <c r="PBI151" s="309"/>
      <c r="PBJ151" s="309"/>
      <c r="PBK151" s="309"/>
      <c r="PBL151" s="309"/>
      <c r="PBM151" s="309"/>
      <c r="PBN151" s="309"/>
      <c r="PBO151" s="309"/>
      <c r="PBP151" s="309"/>
      <c r="PBQ151" s="309"/>
      <c r="PBR151" s="309"/>
      <c r="PBS151" s="309"/>
      <c r="PBT151" s="309"/>
      <c r="PBU151" s="309"/>
      <c r="PBV151" s="309"/>
      <c r="PBW151" s="309"/>
      <c r="PBX151" s="309"/>
      <c r="PBY151" s="309"/>
      <c r="PBZ151" s="309"/>
      <c r="PCA151" s="309"/>
      <c r="PCB151" s="309"/>
      <c r="PCC151" s="309"/>
      <c r="PCD151" s="309"/>
      <c r="PCE151" s="309"/>
      <c r="PCF151" s="309"/>
      <c r="PCG151" s="309"/>
      <c r="PCH151" s="309"/>
      <c r="PCI151" s="309"/>
      <c r="PCJ151" s="309"/>
      <c r="PCK151" s="309"/>
      <c r="PCL151" s="309"/>
      <c r="PCM151" s="309"/>
      <c r="PCN151" s="309"/>
      <c r="PCO151" s="309"/>
      <c r="PCP151" s="309"/>
      <c r="PCQ151" s="309"/>
      <c r="PCR151" s="309"/>
      <c r="PCS151" s="309"/>
      <c r="PCT151" s="309"/>
      <c r="PCU151" s="309"/>
      <c r="PCV151" s="309"/>
      <c r="PCW151" s="309"/>
      <c r="PCX151" s="309"/>
      <c r="PCY151" s="309"/>
      <c r="PCZ151" s="309"/>
      <c r="PDA151" s="309"/>
      <c r="PDB151" s="309"/>
      <c r="PDC151" s="309"/>
      <c r="PDD151" s="309"/>
      <c r="PDE151" s="309"/>
      <c r="PDF151" s="309"/>
      <c r="PDG151" s="309"/>
      <c r="PDH151" s="309"/>
      <c r="PDI151" s="309"/>
      <c r="PDJ151" s="309"/>
      <c r="PDK151" s="309"/>
      <c r="PDL151" s="309"/>
      <c r="PDM151" s="309"/>
      <c r="PDN151" s="309"/>
      <c r="PDO151" s="309"/>
      <c r="PDP151" s="309"/>
      <c r="PDQ151" s="309"/>
      <c r="PDR151" s="309"/>
      <c r="PDS151" s="309"/>
      <c r="PDT151" s="309"/>
      <c r="PDU151" s="309"/>
      <c r="PDV151" s="309"/>
      <c r="PDW151" s="309"/>
      <c r="PDX151" s="309"/>
      <c r="PDY151" s="309"/>
      <c r="PDZ151" s="309"/>
      <c r="PEA151" s="309"/>
      <c r="PEB151" s="309"/>
      <c r="PEC151" s="309"/>
      <c r="PED151" s="309"/>
      <c r="PEE151" s="309"/>
      <c r="PEF151" s="309"/>
      <c r="PEG151" s="309"/>
      <c r="PEH151" s="309"/>
      <c r="PEI151" s="309"/>
      <c r="PEJ151" s="309"/>
      <c r="PEK151" s="309"/>
      <c r="PEL151" s="309"/>
      <c r="PEM151" s="309"/>
      <c r="PEN151" s="309"/>
      <c r="PEO151" s="309"/>
      <c r="PEP151" s="309"/>
      <c r="PEQ151" s="309"/>
      <c r="PER151" s="309"/>
      <c r="PES151" s="309"/>
      <c r="PET151" s="309"/>
      <c r="PEU151" s="309"/>
      <c r="PEV151" s="309"/>
      <c r="PEW151" s="309"/>
      <c r="PEX151" s="309"/>
      <c r="PEY151" s="309"/>
      <c r="PEZ151" s="309"/>
      <c r="PFA151" s="309"/>
      <c r="PFB151" s="309"/>
      <c r="PFC151" s="309"/>
      <c r="PFD151" s="309"/>
      <c r="PFE151" s="309"/>
      <c r="PFF151" s="309"/>
      <c r="PFG151" s="309"/>
      <c r="PFH151" s="309"/>
      <c r="PFI151" s="309"/>
      <c r="PFJ151" s="309"/>
      <c r="PFK151" s="309"/>
      <c r="PFL151" s="309"/>
      <c r="PFM151" s="309"/>
      <c r="PFN151" s="309"/>
      <c r="PFO151" s="309"/>
      <c r="PFP151" s="309"/>
      <c r="PFQ151" s="309"/>
      <c r="PFR151" s="309"/>
      <c r="PFS151" s="309"/>
      <c r="PFT151" s="309"/>
      <c r="PFU151" s="309"/>
      <c r="PFV151" s="309"/>
      <c r="PFW151" s="309"/>
      <c r="PFX151" s="309"/>
      <c r="PFY151" s="309"/>
      <c r="PFZ151" s="309"/>
      <c r="PGA151" s="309"/>
      <c r="PGB151" s="309"/>
      <c r="PGC151" s="309"/>
      <c r="PGD151" s="309"/>
      <c r="PGE151" s="309"/>
      <c r="PGF151" s="309"/>
      <c r="PGG151" s="309"/>
      <c r="PGH151" s="309"/>
      <c r="PGI151" s="309"/>
      <c r="PGJ151" s="309"/>
      <c r="PGK151" s="309"/>
      <c r="PGL151" s="309"/>
      <c r="PGM151" s="309"/>
      <c r="PGN151" s="309"/>
      <c r="PGO151" s="309"/>
      <c r="PGP151" s="309"/>
      <c r="PGQ151" s="309"/>
      <c r="PGR151" s="309"/>
      <c r="PGS151" s="309"/>
      <c r="PGT151" s="309"/>
      <c r="PGU151" s="309"/>
      <c r="PGV151" s="309"/>
      <c r="PGW151" s="309"/>
      <c r="PGX151" s="309"/>
      <c r="PGY151" s="309"/>
      <c r="PGZ151" s="309"/>
      <c r="PHA151" s="309"/>
      <c r="PHB151" s="309"/>
      <c r="PHC151" s="309"/>
      <c r="PHD151" s="309"/>
      <c r="PHE151" s="309"/>
      <c r="PHF151" s="309"/>
      <c r="PHG151" s="309"/>
      <c r="PHH151" s="309"/>
      <c r="PHI151" s="309"/>
      <c r="PHJ151" s="309"/>
      <c r="PHK151" s="309"/>
      <c r="PHL151" s="309"/>
      <c r="PHM151" s="309"/>
      <c r="PHN151" s="309"/>
      <c r="PHO151" s="309"/>
      <c r="PHP151" s="309"/>
      <c r="PHQ151" s="309"/>
      <c r="PHR151" s="309"/>
      <c r="PHS151" s="309"/>
      <c r="PHT151" s="309"/>
      <c r="PHU151" s="309"/>
      <c r="PHV151" s="309"/>
      <c r="PHW151" s="309"/>
      <c r="PHX151" s="309"/>
      <c r="PHY151" s="309"/>
      <c r="PHZ151" s="309"/>
      <c r="PIA151" s="309"/>
      <c r="PIB151" s="309"/>
      <c r="PIC151" s="309"/>
      <c r="PID151" s="309"/>
      <c r="PIE151" s="309"/>
      <c r="PIF151" s="309"/>
      <c r="PIG151" s="309"/>
      <c r="PIH151" s="309"/>
      <c r="PII151" s="309"/>
      <c r="PIJ151" s="309"/>
      <c r="PIK151" s="309"/>
      <c r="PIL151" s="309"/>
      <c r="PIM151" s="309"/>
      <c r="PIN151" s="309"/>
      <c r="PIO151" s="309"/>
      <c r="PIP151" s="309"/>
      <c r="PIQ151" s="309"/>
      <c r="PIR151" s="309"/>
      <c r="PIS151" s="309"/>
      <c r="PIT151" s="309"/>
      <c r="PIU151" s="309"/>
      <c r="PIV151" s="309"/>
      <c r="PIW151" s="309"/>
      <c r="PIX151" s="309"/>
      <c r="PIY151" s="309"/>
      <c r="PIZ151" s="309"/>
      <c r="PJA151" s="309"/>
      <c r="PJB151" s="309"/>
      <c r="PJC151" s="309"/>
      <c r="PJD151" s="309"/>
      <c r="PJE151" s="309"/>
      <c r="PJF151" s="309"/>
      <c r="PJG151" s="309"/>
      <c r="PJH151" s="309"/>
      <c r="PJI151" s="309"/>
      <c r="PJJ151" s="309"/>
      <c r="PJK151" s="309"/>
      <c r="PJL151" s="309"/>
      <c r="PJM151" s="309"/>
      <c r="PJN151" s="309"/>
      <c r="PJO151" s="309"/>
      <c r="PJP151" s="309"/>
      <c r="PJQ151" s="309"/>
      <c r="PJR151" s="309"/>
      <c r="PJS151" s="309"/>
      <c r="PJT151" s="309"/>
      <c r="PJU151" s="309"/>
      <c r="PJV151" s="309"/>
      <c r="PJW151" s="309"/>
      <c r="PJX151" s="309"/>
      <c r="PJY151" s="309"/>
      <c r="PJZ151" s="309"/>
      <c r="PKA151" s="309"/>
      <c r="PKB151" s="309"/>
      <c r="PKC151" s="309"/>
      <c r="PKD151" s="309"/>
      <c r="PKE151" s="309"/>
      <c r="PKF151" s="309"/>
      <c r="PKG151" s="309"/>
      <c r="PKH151" s="309"/>
      <c r="PKI151" s="309"/>
      <c r="PKJ151" s="309"/>
      <c r="PKK151" s="309"/>
      <c r="PKL151" s="309"/>
      <c r="PKM151" s="309"/>
      <c r="PKN151" s="309"/>
      <c r="PKO151" s="309"/>
      <c r="PKP151" s="309"/>
      <c r="PKQ151" s="309"/>
      <c r="PKR151" s="309"/>
      <c r="PKS151" s="309"/>
      <c r="PKT151" s="309"/>
      <c r="PKU151" s="309"/>
      <c r="PKV151" s="309"/>
      <c r="PKW151" s="309"/>
      <c r="PKX151" s="309"/>
      <c r="PKY151" s="309"/>
      <c r="PKZ151" s="309"/>
      <c r="PLA151" s="309"/>
      <c r="PLB151" s="309"/>
      <c r="PLC151" s="309"/>
      <c r="PLD151" s="309"/>
      <c r="PLE151" s="309"/>
      <c r="PLF151" s="309"/>
      <c r="PLG151" s="309"/>
      <c r="PLH151" s="309"/>
      <c r="PLI151" s="309"/>
      <c r="PLJ151" s="309"/>
      <c r="PLK151" s="309"/>
      <c r="PLL151" s="309"/>
      <c r="PLM151" s="309"/>
      <c r="PLN151" s="309"/>
      <c r="PLO151" s="309"/>
      <c r="PLP151" s="309"/>
      <c r="PLQ151" s="309"/>
      <c r="PLR151" s="309"/>
      <c r="PLS151" s="309"/>
      <c r="PLT151" s="309"/>
      <c r="PLU151" s="309"/>
      <c r="PLV151" s="309"/>
      <c r="PLW151" s="309"/>
      <c r="PLX151" s="309"/>
      <c r="PLY151" s="309"/>
      <c r="PLZ151" s="309"/>
      <c r="PMA151" s="309"/>
      <c r="PMB151" s="309"/>
      <c r="PMC151" s="309"/>
      <c r="PMD151" s="309"/>
      <c r="PME151" s="309"/>
      <c r="PMF151" s="309"/>
      <c r="PMG151" s="309"/>
      <c r="PMH151" s="309"/>
      <c r="PMI151" s="309"/>
      <c r="PMJ151" s="309"/>
      <c r="PMK151" s="309"/>
      <c r="PML151" s="309"/>
      <c r="PMM151" s="309"/>
      <c r="PMN151" s="309"/>
      <c r="PMO151" s="309"/>
      <c r="PMP151" s="309"/>
      <c r="PMQ151" s="309"/>
      <c r="PMR151" s="309"/>
      <c r="PMS151" s="309"/>
      <c r="PMT151" s="309"/>
      <c r="PMU151" s="309"/>
      <c r="PMV151" s="309"/>
      <c r="PMW151" s="309"/>
      <c r="PMX151" s="309"/>
      <c r="PMY151" s="309"/>
      <c r="PMZ151" s="309"/>
      <c r="PNA151" s="309"/>
      <c r="PNB151" s="309"/>
      <c r="PNC151" s="309"/>
      <c r="PND151" s="309"/>
      <c r="PNE151" s="309"/>
      <c r="PNF151" s="309"/>
      <c r="PNG151" s="309"/>
      <c r="PNH151" s="309"/>
      <c r="PNI151" s="309"/>
      <c r="PNJ151" s="309"/>
      <c r="PNK151" s="309"/>
      <c r="PNL151" s="309"/>
      <c r="PNM151" s="309"/>
      <c r="PNN151" s="309"/>
      <c r="PNO151" s="309"/>
      <c r="PNP151" s="309"/>
      <c r="PNQ151" s="309"/>
      <c r="PNR151" s="309"/>
      <c r="PNS151" s="309"/>
      <c r="PNT151" s="309"/>
      <c r="PNU151" s="309"/>
      <c r="PNV151" s="309"/>
      <c r="PNW151" s="309"/>
      <c r="PNX151" s="309"/>
      <c r="PNY151" s="309"/>
      <c r="PNZ151" s="309"/>
      <c r="POA151" s="309"/>
      <c r="POB151" s="309"/>
      <c r="POC151" s="309"/>
      <c r="POD151" s="309"/>
      <c r="POE151" s="309"/>
      <c r="POF151" s="309"/>
      <c r="POG151" s="309"/>
      <c r="POH151" s="309"/>
      <c r="POI151" s="309"/>
      <c r="POJ151" s="309"/>
      <c r="POK151" s="309"/>
      <c r="POL151" s="309"/>
      <c r="POM151" s="309"/>
      <c r="PON151" s="309"/>
      <c r="POO151" s="309"/>
      <c r="POP151" s="309"/>
      <c r="POQ151" s="309"/>
      <c r="POR151" s="309"/>
      <c r="POS151" s="309"/>
      <c r="POT151" s="309"/>
      <c r="POU151" s="309"/>
      <c r="POV151" s="309"/>
      <c r="POW151" s="309"/>
      <c r="POX151" s="309"/>
      <c r="POY151" s="309"/>
      <c r="POZ151" s="309"/>
      <c r="PPA151" s="309"/>
      <c r="PPB151" s="309"/>
      <c r="PPC151" s="309"/>
      <c r="PPD151" s="309"/>
      <c r="PPE151" s="309"/>
      <c r="PPF151" s="309"/>
      <c r="PPG151" s="309"/>
      <c r="PPH151" s="309"/>
      <c r="PPI151" s="309"/>
      <c r="PPJ151" s="309"/>
      <c r="PPK151" s="309"/>
      <c r="PPL151" s="309"/>
      <c r="PPM151" s="309"/>
      <c r="PPN151" s="309"/>
      <c r="PPO151" s="309"/>
      <c r="PPP151" s="309"/>
      <c r="PPQ151" s="309"/>
      <c r="PPR151" s="309"/>
      <c r="PPS151" s="309"/>
      <c r="PPT151" s="309"/>
      <c r="PPU151" s="309"/>
      <c r="PPV151" s="309"/>
      <c r="PPW151" s="309"/>
      <c r="PPX151" s="309"/>
      <c r="PPY151" s="309"/>
      <c r="PPZ151" s="309"/>
      <c r="PQA151" s="309"/>
      <c r="PQB151" s="309"/>
      <c r="PQC151" s="309"/>
      <c r="PQD151" s="309"/>
      <c r="PQE151" s="309"/>
      <c r="PQF151" s="309"/>
      <c r="PQG151" s="309"/>
      <c r="PQH151" s="309"/>
      <c r="PQI151" s="309"/>
      <c r="PQJ151" s="309"/>
      <c r="PQK151" s="309"/>
      <c r="PQL151" s="309"/>
      <c r="PQM151" s="309"/>
      <c r="PQN151" s="309"/>
      <c r="PQO151" s="309"/>
      <c r="PQP151" s="309"/>
      <c r="PQQ151" s="309"/>
      <c r="PQR151" s="309"/>
      <c r="PQS151" s="309"/>
      <c r="PQT151" s="309"/>
      <c r="PQU151" s="309"/>
      <c r="PQV151" s="309"/>
      <c r="PQW151" s="309"/>
      <c r="PQX151" s="309"/>
      <c r="PQY151" s="309"/>
      <c r="PQZ151" s="309"/>
      <c r="PRA151" s="309"/>
      <c r="PRB151" s="309"/>
      <c r="PRC151" s="309"/>
      <c r="PRD151" s="309"/>
      <c r="PRE151" s="309"/>
      <c r="PRF151" s="309"/>
      <c r="PRG151" s="309"/>
      <c r="PRH151" s="309"/>
      <c r="PRI151" s="309"/>
      <c r="PRJ151" s="309"/>
      <c r="PRK151" s="309"/>
      <c r="PRL151" s="309"/>
      <c r="PRM151" s="309"/>
      <c r="PRN151" s="309"/>
      <c r="PRO151" s="309"/>
      <c r="PRP151" s="309"/>
      <c r="PRQ151" s="309"/>
      <c r="PRR151" s="309"/>
      <c r="PRS151" s="309"/>
      <c r="PRT151" s="309"/>
      <c r="PRU151" s="309"/>
      <c r="PRV151" s="309"/>
      <c r="PRW151" s="309"/>
      <c r="PRX151" s="309"/>
      <c r="PRY151" s="309"/>
      <c r="PRZ151" s="309"/>
      <c r="PSA151" s="309"/>
      <c r="PSB151" s="309"/>
      <c r="PSC151" s="309"/>
      <c r="PSD151" s="309"/>
      <c r="PSE151" s="309"/>
      <c r="PSF151" s="309"/>
      <c r="PSG151" s="309"/>
      <c r="PSH151" s="309"/>
      <c r="PSI151" s="309"/>
      <c r="PSJ151" s="309"/>
      <c r="PSK151" s="309"/>
      <c r="PSL151" s="309"/>
      <c r="PSM151" s="309"/>
      <c r="PSN151" s="309"/>
      <c r="PSO151" s="309"/>
      <c r="PSP151" s="309"/>
      <c r="PSQ151" s="309"/>
      <c r="PSR151" s="309"/>
      <c r="PSS151" s="309"/>
      <c r="PST151" s="309"/>
      <c r="PSU151" s="309"/>
      <c r="PSV151" s="309"/>
      <c r="PSW151" s="309"/>
      <c r="PSX151" s="309"/>
      <c r="PSY151" s="309"/>
      <c r="PSZ151" s="309"/>
      <c r="PTA151" s="309"/>
      <c r="PTB151" s="309"/>
      <c r="PTC151" s="309"/>
      <c r="PTD151" s="309"/>
      <c r="PTE151" s="309"/>
      <c r="PTF151" s="309"/>
      <c r="PTG151" s="309"/>
      <c r="PTH151" s="309"/>
      <c r="PTI151" s="309"/>
      <c r="PTJ151" s="309"/>
      <c r="PTK151" s="309"/>
      <c r="PTL151" s="309"/>
      <c r="PTM151" s="309"/>
      <c r="PTN151" s="309"/>
      <c r="PTO151" s="309"/>
      <c r="PTP151" s="309"/>
      <c r="PTQ151" s="309"/>
      <c r="PTR151" s="309"/>
      <c r="PTS151" s="309"/>
      <c r="PTT151" s="309"/>
      <c r="PTU151" s="309"/>
      <c r="PTV151" s="309"/>
      <c r="PTW151" s="309"/>
      <c r="PTX151" s="309"/>
      <c r="PTY151" s="309"/>
      <c r="PTZ151" s="309"/>
      <c r="PUA151" s="309"/>
      <c r="PUB151" s="309"/>
      <c r="PUC151" s="309"/>
      <c r="PUD151" s="309"/>
      <c r="PUE151" s="309"/>
      <c r="PUF151" s="309"/>
      <c r="PUG151" s="309"/>
      <c r="PUH151" s="309"/>
      <c r="PUI151" s="309"/>
      <c r="PUJ151" s="309"/>
      <c r="PUK151" s="309"/>
      <c r="PUL151" s="309"/>
      <c r="PUM151" s="309"/>
      <c r="PUN151" s="309"/>
      <c r="PUO151" s="309"/>
      <c r="PUP151" s="309"/>
      <c r="PUQ151" s="309"/>
      <c r="PUR151" s="309"/>
      <c r="PUS151" s="309"/>
      <c r="PUT151" s="309"/>
      <c r="PUU151" s="309"/>
      <c r="PUV151" s="309"/>
      <c r="PUW151" s="309"/>
      <c r="PUX151" s="309"/>
      <c r="PUY151" s="309"/>
      <c r="PUZ151" s="309"/>
      <c r="PVA151" s="309"/>
      <c r="PVB151" s="309"/>
      <c r="PVC151" s="309"/>
      <c r="PVD151" s="309"/>
      <c r="PVE151" s="309"/>
      <c r="PVF151" s="309"/>
      <c r="PVG151" s="309"/>
      <c r="PVH151" s="309"/>
      <c r="PVI151" s="309"/>
      <c r="PVJ151" s="309"/>
      <c r="PVK151" s="309"/>
      <c r="PVL151" s="309"/>
      <c r="PVM151" s="309"/>
      <c r="PVN151" s="309"/>
      <c r="PVO151" s="309"/>
      <c r="PVP151" s="309"/>
      <c r="PVQ151" s="309"/>
      <c r="PVR151" s="309"/>
      <c r="PVS151" s="309"/>
      <c r="PVT151" s="309"/>
      <c r="PVU151" s="309"/>
      <c r="PVV151" s="309"/>
      <c r="PVW151" s="309"/>
      <c r="PVX151" s="309"/>
      <c r="PVY151" s="309"/>
      <c r="PVZ151" s="309"/>
      <c r="PWA151" s="309"/>
      <c r="PWB151" s="309"/>
      <c r="PWC151" s="309"/>
      <c r="PWD151" s="309"/>
      <c r="PWE151" s="309"/>
      <c r="PWF151" s="309"/>
      <c r="PWG151" s="309"/>
      <c r="PWH151" s="309"/>
      <c r="PWI151" s="309"/>
      <c r="PWJ151" s="309"/>
      <c r="PWK151" s="309"/>
      <c r="PWL151" s="309"/>
      <c r="PWM151" s="309"/>
      <c r="PWN151" s="309"/>
      <c r="PWO151" s="309"/>
      <c r="PWP151" s="309"/>
      <c r="PWQ151" s="309"/>
      <c r="PWR151" s="309"/>
      <c r="PWS151" s="309"/>
      <c r="PWT151" s="309"/>
      <c r="PWU151" s="309"/>
      <c r="PWV151" s="309"/>
      <c r="PWW151" s="309"/>
      <c r="PWX151" s="309"/>
      <c r="PWY151" s="309"/>
      <c r="PWZ151" s="309"/>
      <c r="PXA151" s="309"/>
      <c r="PXB151" s="309"/>
      <c r="PXC151" s="309"/>
      <c r="PXD151" s="309"/>
      <c r="PXE151" s="309"/>
      <c r="PXF151" s="309"/>
      <c r="PXG151" s="309"/>
      <c r="PXH151" s="309"/>
      <c r="PXI151" s="309"/>
      <c r="PXJ151" s="309"/>
      <c r="PXK151" s="309"/>
      <c r="PXL151" s="309"/>
      <c r="PXM151" s="309"/>
      <c r="PXN151" s="309"/>
      <c r="PXO151" s="309"/>
      <c r="PXP151" s="309"/>
      <c r="PXQ151" s="309"/>
      <c r="PXR151" s="309"/>
      <c r="PXS151" s="309"/>
      <c r="PXT151" s="309"/>
      <c r="PXU151" s="309"/>
      <c r="PXV151" s="309"/>
      <c r="PXW151" s="309"/>
      <c r="PXX151" s="309"/>
      <c r="PXY151" s="309"/>
      <c r="PXZ151" s="309"/>
      <c r="PYA151" s="309"/>
      <c r="PYB151" s="309"/>
      <c r="PYC151" s="309"/>
      <c r="PYD151" s="309"/>
      <c r="PYE151" s="309"/>
      <c r="PYF151" s="309"/>
      <c r="PYG151" s="309"/>
      <c r="PYH151" s="309"/>
      <c r="PYI151" s="309"/>
      <c r="PYJ151" s="309"/>
      <c r="PYK151" s="309"/>
      <c r="PYL151" s="309"/>
      <c r="PYM151" s="309"/>
      <c r="PYN151" s="309"/>
      <c r="PYO151" s="309"/>
      <c r="PYP151" s="309"/>
      <c r="PYQ151" s="309"/>
      <c r="PYR151" s="309"/>
      <c r="PYS151" s="309"/>
      <c r="PYT151" s="309"/>
      <c r="PYU151" s="309"/>
      <c r="PYV151" s="309"/>
      <c r="PYW151" s="309"/>
      <c r="PYX151" s="309"/>
      <c r="PYY151" s="309"/>
      <c r="PYZ151" s="309"/>
      <c r="PZA151" s="309"/>
      <c r="PZB151" s="309"/>
      <c r="PZC151" s="309"/>
      <c r="PZD151" s="309"/>
      <c r="PZE151" s="309"/>
      <c r="PZF151" s="309"/>
      <c r="PZG151" s="309"/>
      <c r="PZH151" s="309"/>
      <c r="PZI151" s="309"/>
      <c r="PZJ151" s="309"/>
      <c r="PZK151" s="309"/>
      <c r="PZL151" s="309"/>
      <c r="PZM151" s="309"/>
      <c r="PZN151" s="309"/>
      <c r="PZO151" s="309"/>
      <c r="PZP151" s="309"/>
      <c r="PZQ151" s="309"/>
      <c r="PZR151" s="309"/>
      <c r="PZS151" s="309"/>
      <c r="PZT151" s="309"/>
      <c r="PZU151" s="309"/>
      <c r="PZV151" s="309"/>
      <c r="PZW151" s="309"/>
      <c r="PZX151" s="309"/>
      <c r="PZY151" s="309"/>
      <c r="PZZ151" s="309"/>
      <c r="QAA151" s="309"/>
      <c r="QAB151" s="309"/>
      <c r="QAC151" s="309"/>
      <c r="QAD151" s="309"/>
      <c r="QAE151" s="309"/>
      <c r="QAF151" s="309"/>
      <c r="QAG151" s="309"/>
      <c r="QAH151" s="309"/>
      <c r="QAI151" s="309"/>
      <c r="QAJ151" s="309"/>
      <c r="QAK151" s="309"/>
      <c r="QAL151" s="309"/>
      <c r="QAM151" s="309"/>
      <c r="QAN151" s="309"/>
      <c r="QAO151" s="309"/>
      <c r="QAP151" s="309"/>
      <c r="QAQ151" s="309"/>
      <c r="QAR151" s="309"/>
      <c r="QAS151" s="309"/>
      <c r="QAT151" s="309"/>
      <c r="QAU151" s="309"/>
      <c r="QAV151" s="309"/>
      <c r="QAW151" s="309"/>
      <c r="QAX151" s="309"/>
      <c r="QAY151" s="309"/>
      <c r="QAZ151" s="309"/>
      <c r="QBA151" s="309"/>
      <c r="QBB151" s="309"/>
      <c r="QBC151" s="309"/>
      <c r="QBD151" s="309"/>
      <c r="QBE151" s="309"/>
      <c r="QBF151" s="309"/>
      <c r="QBG151" s="309"/>
      <c r="QBH151" s="309"/>
      <c r="QBI151" s="309"/>
      <c r="QBJ151" s="309"/>
      <c r="QBK151" s="309"/>
      <c r="QBL151" s="309"/>
      <c r="QBM151" s="309"/>
      <c r="QBN151" s="309"/>
      <c r="QBO151" s="309"/>
      <c r="QBP151" s="309"/>
      <c r="QBQ151" s="309"/>
      <c r="QBR151" s="309"/>
      <c r="QBS151" s="309"/>
      <c r="QBT151" s="309"/>
      <c r="QBU151" s="309"/>
      <c r="QBV151" s="309"/>
      <c r="QBW151" s="309"/>
      <c r="QBX151" s="309"/>
      <c r="QBY151" s="309"/>
      <c r="QBZ151" s="309"/>
      <c r="QCA151" s="309"/>
      <c r="QCB151" s="309"/>
      <c r="QCC151" s="309"/>
      <c r="QCD151" s="309"/>
      <c r="QCE151" s="309"/>
      <c r="QCF151" s="309"/>
      <c r="QCG151" s="309"/>
      <c r="QCH151" s="309"/>
      <c r="QCI151" s="309"/>
      <c r="QCJ151" s="309"/>
      <c r="QCK151" s="309"/>
      <c r="QCL151" s="309"/>
      <c r="QCM151" s="309"/>
      <c r="QCN151" s="309"/>
      <c r="QCO151" s="309"/>
      <c r="QCP151" s="309"/>
      <c r="QCQ151" s="309"/>
      <c r="QCR151" s="309"/>
      <c r="QCS151" s="309"/>
      <c r="QCT151" s="309"/>
      <c r="QCU151" s="309"/>
      <c r="QCV151" s="309"/>
      <c r="QCW151" s="309"/>
      <c r="QCX151" s="309"/>
      <c r="QCY151" s="309"/>
      <c r="QCZ151" s="309"/>
      <c r="QDA151" s="309"/>
      <c r="QDB151" s="309"/>
      <c r="QDC151" s="309"/>
      <c r="QDD151" s="309"/>
      <c r="QDE151" s="309"/>
      <c r="QDF151" s="309"/>
      <c r="QDG151" s="309"/>
      <c r="QDH151" s="309"/>
      <c r="QDI151" s="309"/>
      <c r="QDJ151" s="309"/>
      <c r="QDK151" s="309"/>
      <c r="QDL151" s="309"/>
      <c r="QDM151" s="309"/>
      <c r="QDN151" s="309"/>
      <c r="QDO151" s="309"/>
      <c r="QDP151" s="309"/>
      <c r="QDQ151" s="309"/>
      <c r="QDR151" s="309"/>
      <c r="QDS151" s="309"/>
      <c r="QDT151" s="309"/>
      <c r="QDU151" s="309"/>
      <c r="QDV151" s="309"/>
      <c r="QDW151" s="309"/>
      <c r="QDX151" s="309"/>
      <c r="QDY151" s="309"/>
      <c r="QDZ151" s="309"/>
      <c r="QEA151" s="309"/>
      <c r="QEB151" s="309"/>
      <c r="QEC151" s="309"/>
      <c r="QED151" s="309"/>
      <c r="QEE151" s="309"/>
      <c r="QEF151" s="309"/>
      <c r="QEG151" s="309"/>
      <c r="QEH151" s="309"/>
      <c r="QEI151" s="309"/>
      <c r="QEJ151" s="309"/>
      <c r="QEK151" s="309"/>
      <c r="QEL151" s="309"/>
      <c r="QEM151" s="309"/>
      <c r="QEN151" s="309"/>
      <c r="QEO151" s="309"/>
      <c r="QEP151" s="309"/>
      <c r="QEQ151" s="309"/>
      <c r="QER151" s="309"/>
      <c r="QES151" s="309"/>
      <c r="QET151" s="309"/>
      <c r="QEU151" s="309"/>
      <c r="QEV151" s="309"/>
      <c r="QEW151" s="309"/>
      <c r="QEX151" s="309"/>
      <c r="QEY151" s="309"/>
      <c r="QEZ151" s="309"/>
      <c r="QFA151" s="309"/>
      <c r="QFB151" s="309"/>
      <c r="QFC151" s="309"/>
      <c r="QFD151" s="309"/>
      <c r="QFE151" s="309"/>
      <c r="QFF151" s="309"/>
      <c r="QFG151" s="309"/>
      <c r="QFH151" s="309"/>
      <c r="QFI151" s="309"/>
      <c r="QFJ151" s="309"/>
      <c r="QFK151" s="309"/>
      <c r="QFL151" s="309"/>
      <c r="QFM151" s="309"/>
      <c r="QFN151" s="309"/>
      <c r="QFO151" s="309"/>
      <c r="QFP151" s="309"/>
      <c r="QFQ151" s="309"/>
      <c r="QFR151" s="309"/>
      <c r="QFS151" s="309"/>
      <c r="QFT151" s="309"/>
      <c r="QFU151" s="309"/>
      <c r="QFV151" s="309"/>
      <c r="QFW151" s="309"/>
      <c r="QFX151" s="309"/>
      <c r="QFY151" s="309"/>
      <c r="QFZ151" s="309"/>
      <c r="QGA151" s="309"/>
      <c r="QGB151" s="309"/>
      <c r="QGC151" s="309"/>
      <c r="QGD151" s="309"/>
      <c r="QGE151" s="309"/>
      <c r="QGF151" s="309"/>
      <c r="QGG151" s="309"/>
      <c r="QGH151" s="309"/>
      <c r="QGI151" s="309"/>
      <c r="QGJ151" s="309"/>
      <c r="QGK151" s="309"/>
      <c r="QGL151" s="309"/>
      <c r="QGM151" s="309"/>
      <c r="QGN151" s="309"/>
      <c r="QGO151" s="309"/>
      <c r="QGP151" s="309"/>
      <c r="QGQ151" s="309"/>
      <c r="QGR151" s="309"/>
      <c r="QGS151" s="309"/>
      <c r="QGT151" s="309"/>
      <c r="QGU151" s="309"/>
      <c r="QGV151" s="309"/>
      <c r="QGW151" s="309"/>
      <c r="QGX151" s="309"/>
      <c r="QGY151" s="309"/>
      <c r="QGZ151" s="309"/>
      <c r="QHA151" s="309"/>
      <c r="QHB151" s="309"/>
      <c r="QHC151" s="309"/>
      <c r="QHD151" s="309"/>
      <c r="QHE151" s="309"/>
      <c r="QHF151" s="309"/>
      <c r="QHG151" s="309"/>
      <c r="QHH151" s="309"/>
      <c r="QHI151" s="309"/>
      <c r="QHJ151" s="309"/>
      <c r="QHK151" s="309"/>
      <c r="QHL151" s="309"/>
      <c r="QHM151" s="309"/>
      <c r="QHN151" s="309"/>
      <c r="QHO151" s="309"/>
      <c r="QHP151" s="309"/>
      <c r="QHQ151" s="309"/>
      <c r="QHR151" s="309"/>
      <c r="QHS151" s="309"/>
      <c r="QHT151" s="309"/>
      <c r="QHU151" s="309"/>
      <c r="QHV151" s="309"/>
      <c r="QHW151" s="309"/>
      <c r="QHX151" s="309"/>
      <c r="QHY151" s="309"/>
      <c r="QHZ151" s="309"/>
      <c r="QIA151" s="309"/>
      <c r="QIB151" s="309"/>
      <c r="QIC151" s="309"/>
      <c r="QID151" s="309"/>
      <c r="QIE151" s="309"/>
      <c r="QIF151" s="309"/>
      <c r="QIG151" s="309"/>
      <c r="QIH151" s="309"/>
      <c r="QII151" s="309"/>
      <c r="QIJ151" s="309"/>
      <c r="QIK151" s="309"/>
      <c r="QIL151" s="309"/>
      <c r="QIM151" s="309"/>
      <c r="QIN151" s="309"/>
      <c r="QIO151" s="309"/>
      <c r="QIP151" s="309"/>
      <c r="QIQ151" s="309"/>
      <c r="QIR151" s="309"/>
      <c r="QIS151" s="309"/>
      <c r="QIT151" s="309"/>
      <c r="QIU151" s="309"/>
      <c r="QIV151" s="309"/>
      <c r="QIW151" s="309"/>
      <c r="QIX151" s="309"/>
      <c r="QIY151" s="309"/>
      <c r="QIZ151" s="309"/>
      <c r="QJA151" s="309"/>
      <c r="QJB151" s="309"/>
      <c r="QJC151" s="309"/>
      <c r="QJD151" s="309"/>
      <c r="QJE151" s="309"/>
      <c r="QJF151" s="309"/>
      <c r="QJG151" s="309"/>
      <c r="QJH151" s="309"/>
      <c r="QJI151" s="309"/>
      <c r="QJJ151" s="309"/>
      <c r="QJK151" s="309"/>
      <c r="QJL151" s="309"/>
      <c r="QJM151" s="309"/>
      <c r="QJN151" s="309"/>
      <c r="QJO151" s="309"/>
      <c r="QJP151" s="309"/>
      <c r="QJQ151" s="309"/>
      <c r="QJR151" s="309"/>
      <c r="QJS151" s="309"/>
      <c r="QJT151" s="309"/>
      <c r="QJU151" s="309"/>
      <c r="QJV151" s="309"/>
      <c r="QJW151" s="309"/>
      <c r="QJX151" s="309"/>
      <c r="QJY151" s="309"/>
      <c r="QJZ151" s="309"/>
      <c r="QKA151" s="309"/>
      <c r="QKB151" s="309"/>
      <c r="QKC151" s="309"/>
      <c r="QKD151" s="309"/>
      <c r="QKE151" s="309"/>
      <c r="QKF151" s="309"/>
      <c r="QKG151" s="309"/>
      <c r="QKH151" s="309"/>
      <c r="QKI151" s="309"/>
      <c r="QKJ151" s="309"/>
      <c r="QKK151" s="309"/>
      <c r="QKL151" s="309"/>
      <c r="QKM151" s="309"/>
      <c r="QKN151" s="309"/>
      <c r="QKO151" s="309"/>
      <c r="QKP151" s="309"/>
      <c r="QKQ151" s="309"/>
      <c r="QKR151" s="309"/>
      <c r="QKS151" s="309"/>
      <c r="QKT151" s="309"/>
      <c r="QKU151" s="309"/>
      <c r="QKV151" s="309"/>
      <c r="QKW151" s="309"/>
      <c r="QKX151" s="309"/>
      <c r="QKY151" s="309"/>
      <c r="QKZ151" s="309"/>
      <c r="QLA151" s="309"/>
      <c r="QLB151" s="309"/>
      <c r="QLC151" s="309"/>
      <c r="QLD151" s="309"/>
      <c r="QLE151" s="309"/>
      <c r="QLF151" s="309"/>
      <c r="QLG151" s="309"/>
      <c r="QLH151" s="309"/>
      <c r="QLI151" s="309"/>
      <c r="QLJ151" s="309"/>
      <c r="QLK151" s="309"/>
      <c r="QLL151" s="309"/>
      <c r="QLM151" s="309"/>
      <c r="QLN151" s="309"/>
      <c r="QLO151" s="309"/>
      <c r="QLP151" s="309"/>
      <c r="QLQ151" s="309"/>
      <c r="QLR151" s="309"/>
      <c r="QLS151" s="309"/>
      <c r="QLT151" s="309"/>
      <c r="QLU151" s="309"/>
      <c r="QLV151" s="309"/>
      <c r="QLW151" s="309"/>
      <c r="QLX151" s="309"/>
      <c r="QLY151" s="309"/>
      <c r="QLZ151" s="309"/>
      <c r="QMA151" s="309"/>
      <c r="QMB151" s="309"/>
      <c r="QMC151" s="309"/>
      <c r="QMD151" s="309"/>
      <c r="QME151" s="309"/>
      <c r="QMF151" s="309"/>
      <c r="QMG151" s="309"/>
      <c r="QMH151" s="309"/>
      <c r="QMI151" s="309"/>
      <c r="QMJ151" s="309"/>
      <c r="QMK151" s="309"/>
      <c r="QML151" s="309"/>
      <c r="QMM151" s="309"/>
      <c r="QMN151" s="309"/>
      <c r="QMO151" s="309"/>
      <c r="QMP151" s="309"/>
      <c r="QMQ151" s="309"/>
      <c r="QMR151" s="309"/>
      <c r="QMS151" s="309"/>
      <c r="QMT151" s="309"/>
      <c r="QMU151" s="309"/>
      <c r="QMV151" s="309"/>
      <c r="QMW151" s="309"/>
      <c r="QMX151" s="309"/>
      <c r="QMY151" s="309"/>
      <c r="QMZ151" s="309"/>
      <c r="QNA151" s="309"/>
      <c r="QNB151" s="309"/>
      <c r="QNC151" s="309"/>
      <c r="QND151" s="309"/>
      <c r="QNE151" s="309"/>
      <c r="QNF151" s="309"/>
      <c r="QNG151" s="309"/>
      <c r="QNH151" s="309"/>
      <c r="QNI151" s="309"/>
      <c r="QNJ151" s="309"/>
      <c r="QNK151" s="309"/>
      <c r="QNL151" s="309"/>
      <c r="QNM151" s="309"/>
      <c r="QNN151" s="309"/>
      <c r="QNO151" s="309"/>
      <c r="QNP151" s="309"/>
      <c r="QNQ151" s="309"/>
      <c r="QNR151" s="309"/>
      <c r="QNS151" s="309"/>
      <c r="QNT151" s="309"/>
      <c r="QNU151" s="309"/>
      <c r="QNV151" s="309"/>
      <c r="QNW151" s="309"/>
      <c r="QNX151" s="309"/>
      <c r="QNY151" s="309"/>
      <c r="QNZ151" s="309"/>
      <c r="QOA151" s="309"/>
      <c r="QOB151" s="309"/>
      <c r="QOC151" s="309"/>
      <c r="QOD151" s="309"/>
      <c r="QOE151" s="309"/>
      <c r="QOF151" s="309"/>
      <c r="QOG151" s="309"/>
      <c r="QOH151" s="309"/>
      <c r="QOI151" s="309"/>
      <c r="QOJ151" s="309"/>
      <c r="QOK151" s="309"/>
      <c r="QOL151" s="309"/>
      <c r="QOM151" s="309"/>
      <c r="QON151" s="309"/>
      <c r="QOO151" s="309"/>
      <c r="QOP151" s="309"/>
      <c r="QOQ151" s="309"/>
      <c r="QOR151" s="309"/>
      <c r="QOS151" s="309"/>
      <c r="QOT151" s="309"/>
      <c r="QOU151" s="309"/>
      <c r="QOV151" s="309"/>
      <c r="QOW151" s="309"/>
      <c r="QOX151" s="309"/>
      <c r="QOY151" s="309"/>
      <c r="QOZ151" s="309"/>
      <c r="QPA151" s="309"/>
      <c r="QPB151" s="309"/>
      <c r="QPC151" s="309"/>
      <c r="QPD151" s="309"/>
      <c r="QPE151" s="309"/>
      <c r="QPF151" s="309"/>
      <c r="QPG151" s="309"/>
      <c r="QPH151" s="309"/>
      <c r="QPI151" s="309"/>
      <c r="QPJ151" s="309"/>
      <c r="QPK151" s="309"/>
      <c r="QPL151" s="309"/>
      <c r="QPM151" s="309"/>
      <c r="QPN151" s="309"/>
      <c r="QPO151" s="309"/>
      <c r="QPP151" s="309"/>
      <c r="QPQ151" s="309"/>
      <c r="QPR151" s="309"/>
      <c r="QPS151" s="309"/>
      <c r="QPT151" s="309"/>
      <c r="QPU151" s="309"/>
      <c r="QPV151" s="309"/>
      <c r="QPW151" s="309"/>
      <c r="QPX151" s="309"/>
      <c r="QPY151" s="309"/>
      <c r="QPZ151" s="309"/>
      <c r="QQA151" s="309"/>
      <c r="QQB151" s="309"/>
      <c r="QQC151" s="309"/>
      <c r="QQD151" s="309"/>
      <c r="QQE151" s="309"/>
      <c r="QQF151" s="309"/>
      <c r="QQG151" s="309"/>
      <c r="QQH151" s="309"/>
      <c r="QQI151" s="309"/>
      <c r="QQJ151" s="309"/>
      <c r="QQK151" s="309"/>
      <c r="QQL151" s="309"/>
      <c r="QQM151" s="309"/>
      <c r="QQN151" s="309"/>
      <c r="QQO151" s="309"/>
      <c r="QQP151" s="309"/>
      <c r="QQQ151" s="309"/>
      <c r="QQR151" s="309"/>
      <c r="QQS151" s="309"/>
      <c r="QQT151" s="309"/>
      <c r="QQU151" s="309"/>
      <c r="QQV151" s="309"/>
      <c r="QQW151" s="309"/>
      <c r="QQX151" s="309"/>
      <c r="QQY151" s="309"/>
      <c r="QQZ151" s="309"/>
      <c r="QRA151" s="309"/>
      <c r="QRB151" s="309"/>
      <c r="QRC151" s="309"/>
      <c r="QRD151" s="309"/>
      <c r="QRE151" s="309"/>
      <c r="QRF151" s="309"/>
      <c r="QRG151" s="309"/>
      <c r="QRH151" s="309"/>
      <c r="QRI151" s="309"/>
      <c r="QRJ151" s="309"/>
      <c r="QRK151" s="309"/>
      <c r="QRL151" s="309"/>
      <c r="QRM151" s="309"/>
      <c r="QRN151" s="309"/>
      <c r="QRO151" s="309"/>
      <c r="QRP151" s="309"/>
      <c r="QRQ151" s="309"/>
      <c r="QRR151" s="309"/>
      <c r="QRS151" s="309"/>
      <c r="QRT151" s="309"/>
      <c r="QRU151" s="309"/>
      <c r="QRV151" s="309"/>
      <c r="QRW151" s="309"/>
      <c r="QRX151" s="309"/>
      <c r="QRY151" s="309"/>
      <c r="QRZ151" s="309"/>
      <c r="QSA151" s="309"/>
      <c r="QSB151" s="309"/>
      <c r="QSC151" s="309"/>
      <c r="QSD151" s="309"/>
      <c r="QSE151" s="309"/>
      <c r="QSF151" s="309"/>
      <c r="QSG151" s="309"/>
      <c r="QSH151" s="309"/>
      <c r="QSI151" s="309"/>
      <c r="QSJ151" s="309"/>
      <c r="QSK151" s="309"/>
      <c r="QSL151" s="309"/>
      <c r="QSM151" s="309"/>
      <c r="QSN151" s="309"/>
      <c r="QSO151" s="309"/>
      <c r="QSP151" s="309"/>
      <c r="QSQ151" s="309"/>
      <c r="QSR151" s="309"/>
      <c r="QSS151" s="309"/>
      <c r="QST151" s="309"/>
      <c r="QSU151" s="309"/>
      <c r="QSV151" s="309"/>
      <c r="QSW151" s="309"/>
      <c r="QSX151" s="309"/>
      <c r="QSY151" s="309"/>
      <c r="QSZ151" s="309"/>
      <c r="QTA151" s="309"/>
      <c r="QTB151" s="309"/>
      <c r="QTC151" s="309"/>
      <c r="QTD151" s="309"/>
      <c r="QTE151" s="309"/>
      <c r="QTF151" s="309"/>
      <c r="QTG151" s="309"/>
      <c r="QTH151" s="309"/>
      <c r="QTI151" s="309"/>
      <c r="QTJ151" s="309"/>
      <c r="QTK151" s="309"/>
      <c r="QTL151" s="309"/>
      <c r="QTM151" s="309"/>
      <c r="QTN151" s="309"/>
      <c r="QTO151" s="309"/>
      <c r="QTP151" s="309"/>
      <c r="QTQ151" s="309"/>
      <c r="QTR151" s="309"/>
      <c r="QTS151" s="309"/>
      <c r="QTT151" s="309"/>
      <c r="QTU151" s="309"/>
      <c r="QTV151" s="309"/>
      <c r="QTW151" s="309"/>
      <c r="QTX151" s="309"/>
      <c r="QTY151" s="309"/>
      <c r="QTZ151" s="309"/>
      <c r="QUA151" s="309"/>
      <c r="QUB151" s="309"/>
      <c r="QUC151" s="309"/>
      <c r="QUD151" s="309"/>
      <c r="QUE151" s="309"/>
      <c r="QUF151" s="309"/>
      <c r="QUG151" s="309"/>
      <c r="QUH151" s="309"/>
      <c r="QUI151" s="309"/>
      <c r="QUJ151" s="309"/>
      <c r="QUK151" s="309"/>
      <c r="QUL151" s="309"/>
      <c r="QUM151" s="309"/>
      <c r="QUN151" s="309"/>
      <c r="QUO151" s="309"/>
      <c r="QUP151" s="309"/>
      <c r="QUQ151" s="309"/>
      <c r="QUR151" s="309"/>
      <c r="QUS151" s="309"/>
      <c r="QUT151" s="309"/>
      <c r="QUU151" s="309"/>
      <c r="QUV151" s="309"/>
      <c r="QUW151" s="309"/>
      <c r="QUX151" s="309"/>
      <c r="QUY151" s="309"/>
      <c r="QUZ151" s="309"/>
      <c r="QVA151" s="309"/>
      <c r="QVB151" s="309"/>
      <c r="QVC151" s="309"/>
      <c r="QVD151" s="309"/>
      <c r="QVE151" s="309"/>
      <c r="QVF151" s="309"/>
      <c r="QVG151" s="309"/>
      <c r="QVH151" s="309"/>
      <c r="QVI151" s="309"/>
      <c r="QVJ151" s="309"/>
      <c r="QVK151" s="309"/>
      <c r="QVL151" s="309"/>
      <c r="QVM151" s="309"/>
      <c r="QVN151" s="309"/>
      <c r="QVO151" s="309"/>
      <c r="QVP151" s="309"/>
      <c r="QVQ151" s="309"/>
      <c r="QVR151" s="309"/>
      <c r="QVS151" s="309"/>
      <c r="QVT151" s="309"/>
      <c r="QVU151" s="309"/>
      <c r="QVV151" s="309"/>
      <c r="QVW151" s="309"/>
      <c r="QVX151" s="309"/>
      <c r="QVY151" s="309"/>
      <c r="QVZ151" s="309"/>
      <c r="QWA151" s="309"/>
      <c r="QWB151" s="309"/>
      <c r="QWC151" s="309"/>
      <c r="QWD151" s="309"/>
      <c r="QWE151" s="309"/>
      <c r="QWF151" s="309"/>
      <c r="QWG151" s="309"/>
      <c r="QWH151" s="309"/>
      <c r="QWI151" s="309"/>
      <c r="QWJ151" s="309"/>
      <c r="QWK151" s="309"/>
      <c r="QWL151" s="309"/>
      <c r="QWM151" s="309"/>
      <c r="QWN151" s="309"/>
      <c r="QWO151" s="309"/>
      <c r="QWP151" s="309"/>
      <c r="QWQ151" s="309"/>
      <c r="QWR151" s="309"/>
      <c r="QWS151" s="309"/>
      <c r="QWT151" s="309"/>
      <c r="QWU151" s="309"/>
      <c r="QWV151" s="309"/>
      <c r="QWW151" s="309"/>
      <c r="QWX151" s="309"/>
      <c r="QWY151" s="309"/>
      <c r="QWZ151" s="309"/>
      <c r="QXA151" s="309"/>
      <c r="QXB151" s="309"/>
      <c r="QXC151" s="309"/>
      <c r="QXD151" s="309"/>
      <c r="QXE151" s="309"/>
      <c r="QXF151" s="309"/>
      <c r="QXG151" s="309"/>
      <c r="QXH151" s="309"/>
      <c r="QXI151" s="309"/>
      <c r="QXJ151" s="309"/>
      <c r="QXK151" s="309"/>
      <c r="QXL151" s="309"/>
      <c r="QXM151" s="309"/>
      <c r="QXN151" s="309"/>
      <c r="QXO151" s="309"/>
      <c r="QXP151" s="309"/>
      <c r="QXQ151" s="309"/>
      <c r="QXR151" s="309"/>
      <c r="QXS151" s="309"/>
      <c r="QXT151" s="309"/>
      <c r="QXU151" s="309"/>
      <c r="QXV151" s="309"/>
      <c r="QXW151" s="309"/>
      <c r="QXX151" s="309"/>
      <c r="QXY151" s="309"/>
      <c r="QXZ151" s="309"/>
      <c r="QYA151" s="309"/>
      <c r="QYB151" s="309"/>
      <c r="QYC151" s="309"/>
      <c r="QYD151" s="309"/>
      <c r="QYE151" s="309"/>
      <c r="QYF151" s="309"/>
      <c r="QYG151" s="309"/>
      <c r="QYH151" s="309"/>
      <c r="QYI151" s="309"/>
      <c r="QYJ151" s="309"/>
      <c r="QYK151" s="309"/>
      <c r="QYL151" s="309"/>
      <c r="QYM151" s="309"/>
      <c r="QYN151" s="309"/>
      <c r="QYO151" s="309"/>
      <c r="QYP151" s="309"/>
      <c r="QYQ151" s="309"/>
      <c r="QYR151" s="309"/>
      <c r="QYS151" s="309"/>
      <c r="QYT151" s="309"/>
      <c r="QYU151" s="309"/>
      <c r="QYV151" s="309"/>
      <c r="QYW151" s="309"/>
      <c r="QYX151" s="309"/>
      <c r="QYY151" s="309"/>
      <c r="QYZ151" s="309"/>
      <c r="QZA151" s="309"/>
      <c r="QZB151" s="309"/>
      <c r="QZC151" s="309"/>
      <c r="QZD151" s="309"/>
      <c r="QZE151" s="309"/>
      <c r="QZF151" s="309"/>
      <c r="QZG151" s="309"/>
      <c r="QZH151" s="309"/>
      <c r="QZI151" s="309"/>
      <c r="QZJ151" s="309"/>
      <c r="QZK151" s="309"/>
      <c r="QZL151" s="309"/>
      <c r="QZM151" s="309"/>
      <c r="QZN151" s="309"/>
      <c r="QZO151" s="309"/>
      <c r="QZP151" s="309"/>
      <c r="QZQ151" s="309"/>
      <c r="QZR151" s="309"/>
      <c r="QZS151" s="309"/>
      <c r="QZT151" s="309"/>
      <c r="QZU151" s="309"/>
      <c r="QZV151" s="309"/>
      <c r="QZW151" s="309"/>
      <c r="QZX151" s="309"/>
      <c r="QZY151" s="309"/>
      <c r="QZZ151" s="309"/>
      <c r="RAA151" s="309"/>
      <c r="RAB151" s="309"/>
      <c r="RAC151" s="309"/>
      <c r="RAD151" s="309"/>
      <c r="RAE151" s="309"/>
      <c r="RAF151" s="309"/>
      <c r="RAG151" s="309"/>
      <c r="RAH151" s="309"/>
      <c r="RAI151" s="309"/>
      <c r="RAJ151" s="309"/>
      <c r="RAK151" s="309"/>
      <c r="RAL151" s="309"/>
      <c r="RAM151" s="309"/>
      <c r="RAN151" s="309"/>
      <c r="RAO151" s="309"/>
      <c r="RAP151" s="309"/>
      <c r="RAQ151" s="309"/>
      <c r="RAR151" s="309"/>
      <c r="RAS151" s="309"/>
      <c r="RAT151" s="309"/>
      <c r="RAU151" s="309"/>
      <c r="RAV151" s="309"/>
      <c r="RAW151" s="309"/>
      <c r="RAX151" s="309"/>
      <c r="RAY151" s="309"/>
      <c r="RAZ151" s="309"/>
      <c r="RBA151" s="309"/>
      <c r="RBB151" s="309"/>
      <c r="RBC151" s="309"/>
      <c r="RBD151" s="309"/>
      <c r="RBE151" s="309"/>
      <c r="RBF151" s="309"/>
      <c r="RBG151" s="309"/>
      <c r="RBH151" s="309"/>
      <c r="RBI151" s="309"/>
      <c r="RBJ151" s="309"/>
      <c r="RBK151" s="309"/>
      <c r="RBL151" s="309"/>
      <c r="RBM151" s="309"/>
      <c r="RBN151" s="309"/>
      <c r="RBO151" s="309"/>
      <c r="RBP151" s="309"/>
      <c r="RBQ151" s="309"/>
      <c r="RBR151" s="309"/>
      <c r="RBS151" s="309"/>
      <c r="RBT151" s="309"/>
      <c r="RBU151" s="309"/>
      <c r="RBV151" s="309"/>
      <c r="RBW151" s="309"/>
      <c r="RBX151" s="309"/>
      <c r="RBY151" s="309"/>
      <c r="RBZ151" s="309"/>
      <c r="RCA151" s="309"/>
      <c r="RCB151" s="309"/>
      <c r="RCC151" s="309"/>
      <c r="RCD151" s="309"/>
      <c r="RCE151" s="309"/>
      <c r="RCF151" s="309"/>
      <c r="RCG151" s="309"/>
      <c r="RCH151" s="309"/>
      <c r="RCI151" s="309"/>
      <c r="RCJ151" s="309"/>
      <c r="RCK151" s="309"/>
      <c r="RCL151" s="309"/>
      <c r="RCM151" s="309"/>
      <c r="RCN151" s="309"/>
      <c r="RCO151" s="309"/>
      <c r="RCP151" s="309"/>
      <c r="RCQ151" s="309"/>
      <c r="RCR151" s="309"/>
      <c r="RCS151" s="309"/>
      <c r="RCT151" s="309"/>
      <c r="RCU151" s="309"/>
      <c r="RCV151" s="309"/>
      <c r="RCW151" s="309"/>
      <c r="RCX151" s="309"/>
      <c r="RCY151" s="309"/>
      <c r="RCZ151" s="309"/>
      <c r="RDA151" s="309"/>
      <c r="RDB151" s="309"/>
      <c r="RDC151" s="309"/>
      <c r="RDD151" s="309"/>
      <c r="RDE151" s="309"/>
      <c r="RDF151" s="309"/>
      <c r="RDG151" s="309"/>
      <c r="RDH151" s="309"/>
      <c r="RDI151" s="309"/>
      <c r="RDJ151" s="309"/>
      <c r="RDK151" s="309"/>
      <c r="RDL151" s="309"/>
      <c r="RDM151" s="309"/>
      <c r="RDN151" s="309"/>
      <c r="RDO151" s="309"/>
      <c r="RDP151" s="309"/>
      <c r="RDQ151" s="309"/>
      <c r="RDR151" s="309"/>
      <c r="RDS151" s="309"/>
      <c r="RDT151" s="309"/>
      <c r="RDU151" s="309"/>
      <c r="RDV151" s="309"/>
      <c r="RDW151" s="309"/>
      <c r="RDX151" s="309"/>
      <c r="RDY151" s="309"/>
      <c r="RDZ151" s="309"/>
      <c r="REA151" s="309"/>
      <c r="REB151" s="309"/>
      <c r="REC151" s="309"/>
      <c r="RED151" s="309"/>
      <c r="REE151" s="309"/>
      <c r="REF151" s="309"/>
      <c r="REG151" s="309"/>
      <c r="REH151" s="309"/>
      <c r="REI151" s="309"/>
      <c r="REJ151" s="309"/>
      <c r="REK151" s="309"/>
      <c r="REL151" s="309"/>
      <c r="REM151" s="309"/>
      <c r="REN151" s="309"/>
      <c r="REO151" s="309"/>
      <c r="REP151" s="309"/>
      <c r="REQ151" s="309"/>
      <c r="RER151" s="309"/>
      <c r="RES151" s="309"/>
      <c r="RET151" s="309"/>
      <c r="REU151" s="309"/>
      <c r="REV151" s="309"/>
      <c r="REW151" s="309"/>
      <c r="REX151" s="309"/>
      <c r="REY151" s="309"/>
      <c r="REZ151" s="309"/>
      <c r="RFA151" s="309"/>
      <c r="RFB151" s="309"/>
      <c r="RFC151" s="309"/>
      <c r="RFD151" s="309"/>
      <c r="RFE151" s="309"/>
      <c r="RFF151" s="309"/>
      <c r="RFG151" s="309"/>
      <c r="RFH151" s="309"/>
      <c r="RFI151" s="309"/>
      <c r="RFJ151" s="309"/>
      <c r="RFK151" s="309"/>
      <c r="RFL151" s="309"/>
      <c r="RFM151" s="309"/>
      <c r="RFN151" s="309"/>
      <c r="RFO151" s="309"/>
      <c r="RFP151" s="309"/>
      <c r="RFQ151" s="309"/>
      <c r="RFR151" s="309"/>
      <c r="RFS151" s="309"/>
      <c r="RFT151" s="309"/>
      <c r="RFU151" s="309"/>
      <c r="RFV151" s="309"/>
      <c r="RFW151" s="309"/>
      <c r="RFX151" s="309"/>
      <c r="RFY151" s="309"/>
      <c r="RFZ151" s="309"/>
      <c r="RGA151" s="309"/>
      <c r="RGB151" s="309"/>
      <c r="RGC151" s="309"/>
      <c r="RGD151" s="309"/>
      <c r="RGE151" s="309"/>
      <c r="RGF151" s="309"/>
      <c r="RGG151" s="309"/>
      <c r="RGH151" s="309"/>
      <c r="RGI151" s="309"/>
      <c r="RGJ151" s="309"/>
      <c r="RGK151" s="309"/>
      <c r="RGL151" s="309"/>
      <c r="RGM151" s="309"/>
      <c r="RGN151" s="309"/>
      <c r="RGO151" s="309"/>
      <c r="RGP151" s="309"/>
      <c r="RGQ151" s="309"/>
      <c r="RGR151" s="309"/>
      <c r="RGS151" s="309"/>
      <c r="RGT151" s="309"/>
      <c r="RGU151" s="309"/>
      <c r="RGV151" s="309"/>
      <c r="RGW151" s="309"/>
      <c r="RGX151" s="309"/>
      <c r="RGY151" s="309"/>
      <c r="RGZ151" s="309"/>
      <c r="RHA151" s="309"/>
      <c r="RHB151" s="309"/>
      <c r="RHC151" s="309"/>
      <c r="RHD151" s="309"/>
      <c r="RHE151" s="309"/>
      <c r="RHF151" s="309"/>
      <c r="RHG151" s="309"/>
      <c r="RHH151" s="309"/>
      <c r="RHI151" s="309"/>
      <c r="RHJ151" s="309"/>
      <c r="RHK151" s="309"/>
      <c r="RHL151" s="309"/>
      <c r="RHM151" s="309"/>
      <c r="RHN151" s="309"/>
      <c r="RHO151" s="309"/>
      <c r="RHP151" s="309"/>
      <c r="RHQ151" s="309"/>
      <c r="RHR151" s="309"/>
      <c r="RHS151" s="309"/>
      <c r="RHT151" s="309"/>
      <c r="RHU151" s="309"/>
      <c r="RHV151" s="309"/>
      <c r="RHW151" s="309"/>
      <c r="RHX151" s="309"/>
      <c r="RHY151" s="309"/>
      <c r="RHZ151" s="309"/>
      <c r="RIA151" s="309"/>
      <c r="RIB151" s="309"/>
      <c r="RIC151" s="309"/>
      <c r="RID151" s="309"/>
      <c r="RIE151" s="309"/>
      <c r="RIF151" s="309"/>
      <c r="RIG151" s="309"/>
      <c r="RIH151" s="309"/>
      <c r="RII151" s="309"/>
      <c r="RIJ151" s="309"/>
      <c r="RIK151" s="309"/>
      <c r="RIL151" s="309"/>
      <c r="RIM151" s="309"/>
      <c r="RIN151" s="309"/>
      <c r="RIO151" s="309"/>
      <c r="RIP151" s="309"/>
      <c r="RIQ151" s="309"/>
      <c r="RIR151" s="309"/>
      <c r="RIS151" s="309"/>
      <c r="RIT151" s="309"/>
      <c r="RIU151" s="309"/>
      <c r="RIV151" s="309"/>
      <c r="RIW151" s="309"/>
      <c r="RIX151" s="309"/>
      <c r="RIY151" s="309"/>
      <c r="RIZ151" s="309"/>
      <c r="RJA151" s="309"/>
      <c r="RJB151" s="309"/>
      <c r="RJC151" s="309"/>
      <c r="RJD151" s="309"/>
      <c r="RJE151" s="309"/>
      <c r="RJF151" s="309"/>
      <c r="RJG151" s="309"/>
      <c r="RJH151" s="309"/>
      <c r="RJI151" s="309"/>
      <c r="RJJ151" s="309"/>
      <c r="RJK151" s="309"/>
      <c r="RJL151" s="309"/>
      <c r="RJM151" s="309"/>
      <c r="RJN151" s="309"/>
      <c r="RJO151" s="309"/>
      <c r="RJP151" s="309"/>
      <c r="RJQ151" s="309"/>
      <c r="RJR151" s="309"/>
      <c r="RJS151" s="309"/>
      <c r="RJT151" s="309"/>
      <c r="RJU151" s="309"/>
      <c r="RJV151" s="309"/>
      <c r="RJW151" s="309"/>
      <c r="RJX151" s="309"/>
      <c r="RJY151" s="309"/>
      <c r="RJZ151" s="309"/>
      <c r="RKA151" s="309"/>
      <c r="RKB151" s="309"/>
      <c r="RKC151" s="309"/>
      <c r="RKD151" s="309"/>
      <c r="RKE151" s="309"/>
      <c r="RKF151" s="309"/>
      <c r="RKG151" s="309"/>
      <c r="RKH151" s="309"/>
      <c r="RKI151" s="309"/>
      <c r="RKJ151" s="309"/>
      <c r="RKK151" s="309"/>
      <c r="RKL151" s="309"/>
      <c r="RKM151" s="309"/>
      <c r="RKN151" s="309"/>
      <c r="RKO151" s="309"/>
      <c r="RKP151" s="309"/>
      <c r="RKQ151" s="309"/>
      <c r="RKR151" s="309"/>
      <c r="RKS151" s="309"/>
      <c r="RKT151" s="309"/>
      <c r="RKU151" s="309"/>
      <c r="RKV151" s="309"/>
      <c r="RKW151" s="309"/>
      <c r="RKX151" s="309"/>
      <c r="RKY151" s="309"/>
      <c r="RKZ151" s="309"/>
      <c r="RLA151" s="309"/>
      <c r="RLB151" s="309"/>
      <c r="RLC151" s="309"/>
      <c r="RLD151" s="309"/>
      <c r="RLE151" s="309"/>
      <c r="RLF151" s="309"/>
      <c r="RLG151" s="309"/>
      <c r="RLH151" s="309"/>
      <c r="RLI151" s="309"/>
      <c r="RLJ151" s="309"/>
      <c r="RLK151" s="309"/>
      <c r="RLL151" s="309"/>
      <c r="RLM151" s="309"/>
      <c r="RLN151" s="309"/>
      <c r="RLO151" s="309"/>
      <c r="RLP151" s="309"/>
      <c r="RLQ151" s="309"/>
      <c r="RLR151" s="309"/>
      <c r="RLS151" s="309"/>
      <c r="RLT151" s="309"/>
      <c r="RLU151" s="309"/>
      <c r="RLV151" s="309"/>
      <c r="RLW151" s="309"/>
      <c r="RLX151" s="309"/>
      <c r="RLY151" s="309"/>
      <c r="RLZ151" s="309"/>
      <c r="RMA151" s="309"/>
      <c r="RMB151" s="309"/>
      <c r="RMC151" s="309"/>
      <c r="RMD151" s="309"/>
      <c r="RME151" s="309"/>
      <c r="RMF151" s="309"/>
      <c r="RMG151" s="309"/>
      <c r="RMH151" s="309"/>
      <c r="RMI151" s="309"/>
      <c r="RMJ151" s="309"/>
      <c r="RMK151" s="309"/>
      <c r="RML151" s="309"/>
      <c r="RMM151" s="309"/>
      <c r="RMN151" s="309"/>
      <c r="RMO151" s="309"/>
      <c r="RMP151" s="309"/>
      <c r="RMQ151" s="309"/>
      <c r="RMR151" s="309"/>
      <c r="RMS151" s="309"/>
      <c r="RMT151" s="309"/>
      <c r="RMU151" s="309"/>
      <c r="RMV151" s="309"/>
      <c r="RMW151" s="309"/>
      <c r="RMX151" s="309"/>
      <c r="RMY151" s="309"/>
      <c r="RMZ151" s="309"/>
      <c r="RNA151" s="309"/>
      <c r="RNB151" s="309"/>
      <c r="RNC151" s="309"/>
      <c r="RND151" s="309"/>
      <c r="RNE151" s="309"/>
      <c r="RNF151" s="309"/>
      <c r="RNG151" s="309"/>
      <c r="RNH151" s="309"/>
      <c r="RNI151" s="309"/>
      <c r="RNJ151" s="309"/>
      <c r="RNK151" s="309"/>
      <c r="RNL151" s="309"/>
      <c r="RNM151" s="309"/>
      <c r="RNN151" s="309"/>
      <c r="RNO151" s="309"/>
      <c r="RNP151" s="309"/>
      <c r="RNQ151" s="309"/>
      <c r="RNR151" s="309"/>
      <c r="RNS151" s="309"/>
      <c r="RNT151" s="309"/>
      <c r="RNU151" s="309"/>
      <c r="RNV151" s="309"/>
      <c r="RNW151" s="309"/>
      <c r="RNX151" s="309"/>
      <c r="RNY151" s="309"/>
      <c r="RNZ151" s="309"/>
      <c r="ROA151" s="309"/>
      <c r="ROB151" s="309"/>
      <c r="ROC151" s="309"/>
      <c r="ROD151" s="309"/>
      <c r="ROE151" s="309"/>
      <c r="ROF151" s="309"/>
      <c r="ROG151" s="309"/>
      <c r="ROH151" s="309"/>
      <c r="ROI151" s="309"/>
      <c r="ROJ151" s="309"/>
      <c r="ROK151" s="309"/>
      <c r="ROL151" s="309"/>
      <c r="ROM151" s="309"/>
      <c r="RON151" s="309"/>
      <c r="ROO151" s="309"/>
      <c r="ROP151" s="309"/>
      <c r="ROQ151" s="309"/>
      <c r="ROR151" s="309"/>
      <c r="ROS151" s="309"/>
      <c r="ROT151" s="309"/>
      <c r="ROU151" s="309"/>
      <c r="ROV151" s="309"/>
      <c r="ROW151" s="309"/>
      <c r="ROX151" s="309"/>
      <c r="ROY151" s="309"/>
      <c r="ROZ151" s="309"/>
      <c r="RPA151" s="309"/>
      <c r="RPB151" s="309"/>
      <c r="RPC151" s="309"/>
      <c r="RPD151" s="309"/>
      <c r="RPE151" s="309"/>
      <c r="RPF151" s="309"/>
      <c r="RPG151" s="309"/>
      <c r="RPH151" s="309"/>
      <c r="RPI151" s="309"/>
      <c r="RPJ151" s="309"/>
      <c r="RPK151" s="309"/>
      <c r="RPL151" s="309"/>
      <c r="RPM151" s="309"/>
      <c r="RPN151" s="309"/>
      <c r="RPO151" s="309"/>
      <c r="RPP151" s="309"/>
      <c r="RPQ151" s="309"/>
      <c r="RPR151" s="309"/>
      <c r="RPS151" s="309"/>
      <c r="RPT151" s="309"/>
      <c r="RPU151" s="309"/>
      <c r="RPV151" s="309"/>
      <c r="RPW151" s="309"/>
      <c r="RPX151" s="309"/>
      <c r="RPY151" s="309"/>
      <c r="RPZ151" s="309"/>
      <c r="RQA151" s="309"/>
      <c r="RQB151" s="309"/>
      <c r="RQC151" s="309"/>
      <c r="RQD151" s="309"/>
      <c r="RQE151" s="309"/>
      <c r="RQF151" s="309"/>
      <c r="RQG151" s="309"/>
      <c r="RQH151" s="309"/>
      <c r="RQI151" s="309"/>
      <c r="RQJ151" s="309"/>
      <c r="RQK151" s="309"/>
      <c r="RQL151" s="309"/>
      <c r="RQM151" s="309"/>
      <c r="RQN151" s="309"/>
      <c r="RQO151" s="309"/>
      <c r="RQP151" s="309"/>
      <c r="RQQ151" s="309"/>
      <c r="RQR151" s="309"/>
      <c r="RQS151" s="309"/>
      <c r="RQT151" s="309"/>
      <c r="RQU151" s="309"/>
      <c r="RQV151" s="309"/>
      <c r="RQW151" s="309"/>
      <c r="RQX151" s="309"/>
      <c r="RQY151" s="309"/>
      <c r="RQZ151" s="309"/>
      <c r="RRA151" s="309"/>
      <c r="RRB151" s="309"/>
      <c r="RRC151" s="309"/>
      <c r="RRD151" s="309"/>
      <c r="RRE151" s="309"/>
      <c r="RRF151" s="309"/>
      <c r="RRG151" s="309"/>
      <c r="RRH151" s="309"/>
      <c r="RRI151" s="309"/>
      <c r="RRJ151" s="309"/>
      <c r="RRK151" s="309"/>
      <c r="RRL151" s="309"/>
      <c r="RRM151" s="309"/>
      <c r="RRN151" s="309"/>
      <c r="RRO151" s="309"/>
      <c r="RRP151" s="309"/>
      <c r="RRQ151" s="309"/>
      <c r="RRR151" s="309"/>
      <c r="RRS151" s="309"/>
      <c r="RRT151" s="309"/>
      <c r="RRU151" s="309"/>
      <c r="RRV151" s="309"/>
      <c r="RRW151" s="309"/>
      <c r="RRX151" s="309"/>
      <c r="RRY151" s="309"/>
      <c r="RRZ151" s="309"/>
      <c r="RSA151" s="309"/>
      <c r="RSB151" s="309"/>
      <c r="RSC151" s="309"/>
      <c r="RSD151" s="309"/>
      <c r="RSE151" s="309"/>
      <c r="RSF151" s="309"/>
      <c r="RSG151" s="309"/>
      <c r="RSH151" s="309"/>
      <c r="RSI151" s="309"/>
      <c r="RSJ151" s="309"/>
      <c r="RSK151" s="309"/>
      <c r="RSL151" s="309"/>
      <c r="RSM151" s="309"/>
      <c r="RSN151" s="309"/>
      <c r="RSO151" s="309"/>
      <c r="RSP151" s="309"/>
      <c r="RSQ151" s="309"/>
      <c r="RSR151" s="309"/>
      <c r="RSS151" s="309"/>
      <c r="RST151" s="309"/>
      <c r="RSU151" s="309"/>
      <c r="RSV151" s="309"/>
      <c r="RSW151" s="309"/>
      <c r="RSX151" s="309"/>
      <c r="RSY151" s="309"/>
      <c r="RSZ151" s="309"/>
      <c r="RTA151" s="309"/>
      <c r="RTB151" s="309"/>
      <c r="RTC151" s="309"/>
      <c r="RTD151" s="309"/>
      <c r="RTE151" s="309"/>
      <c r="RTF151" s="309"/>
      <c r="RTG151" s="309"/>
      <c r="RTH151" s="309"/>
      <c r="RTI151" s="309"/>
      <c r="RTJ151" s="309"/>
      <c r="RTK151" s="309"/>
      <c r="RTL151" s="309"/>
      <c r="RTM151" s="309"/>
      <c r="RTN151" s="309"/>
      <c r="RTO151" s="309"/>
      <c r="RTP151" s="309"/>
      <c r="RTQ151" s="309"/>
      <c r="RTR151" s="309"/>
      <c r="RTS151" s="309"/>
      <c r="RTT151" s="309"/>
      <c r="RTU151" s="309"/>
      <c r="RTV151" s="309"/>
      <c r="RTW151" s="309"/>
      <c r="RTX151" s="309"/>
      <c r="RTY151" s="309"/>
      <c r="RTZ151" s="309"/>
      <c r="RUA151" s="309"/>
      <c r="RUB151" s="309"/>
      <c r="RUC151" s="309"/>
      <c r="RUD151" s="309"/>
      <c r="RUE151" s="309"/>
      <c r="RUF151" s="309"/>
      <c r="RUG151" s="309"/>
      <c r="RUH151" s="309"/>
      <c r="RUI151" s="309"/>
      <c r="RUJ151" s="309"/>
      <c r="RUK151" s="309"/>
      <c r="RUL151" s="309"/>
      <c r="RUM151" s="309"/>
      <c r="RUN151" s="309"/>
      <c r="RUO151" s="309"/>
      <c r="RUP151" s="309"/>
      <c r="RUQ151" s="309"/>
      <c r="RUR151" s="309"/>
      <c r="RUS151" s="309"/>
      <c r="RUT151" s="309"/>
      <c r="RUU151" s="309"/>
      <c r="RUV151" s="309"/>
      <c r="RUW151" s="309"/>
      <c r="RUX151" s="309"/>
      <c r="RUY151" s="309"/>
      <c r="RUZ151" s="309"/>
      <c r="RVA151" s="309"/>
      <c r="RVB151" s="309"/>
      <c r="RVC151" s="309"/>
      <c r="RVD151" s="309"/>
      <c r="RVE151" s="309"/>
      <c r="RVF151" s="309"/>
      <c r="RVG151" s="309"/>
      <c r="RVH151" s="309"/>
      <c r="RVI151" s="309"/>
      <c r="RVJ151" s="309"/>
      <c r="RVK151" s="309"/>
      <c r="RVL151" s="309"/>
      <c r="RVM151" s="309"/>
      <c r="RVN151" s="309"/>
      <c r="RVO151" s="309"/>
      <c r="RVP151" s="309"/>
      <c r="RVQ151" s="309"/>
      <c r="RVR151" s="309"/>
      <c r="RVS151" s="309"/>
      <c r="RVT151" s="309"/>
      <c r="RVU151" s="309"/>
      <c r="RVV151" s="309"/>
      <c r="RVW151" s="309"/>
      <c r="RVX151" s="309"/>
      <c r="RVY151" s="309"/>
      <c r="RVZ151" s="309"/>
      <c r="RWA151" s="309"/>
      <c r="RWB151" s="309"/>
      <c r="RWC151" s="309"/>
      <c r="RWD151" s="309"/>
      <c r="RWE151" s="309"/>
      <c r="RWF151" s="309"/>
      <c r="RWG151" s="309"/>
      <c r="RWH151" s="309"/>
      <c r="RWI151" s="309"/>
      <c r="RWJ151" s="309"/>
      <c r="RWK151" s="309"/>
      <c r="RWL151" s="309"/>
      <c r="RWM151" s="309"/>
      <c r="RWN151" s="309"/>
      <c r="RWO151" s="309"/>
      <c r="RWP151" s="309"/>
      <c r="RWQ151" s="309"/>
      <c r="RWR151" s="309"/>
      <c r="RWS151" s="309"/>
      <c r="RWT151" s="309"/>
      <c r="RWU151" s="309"/>
      <c r="RWV151" s="309"/>
      <c r="RWW151" s="309"/>
      <c r="RWX151" s="309"/>
      <c r="RWY151" s="309"/>
      <c r="RWZ151" s="309"/>
      <c r="RXA151" s="309"/>
      <c r="RXB151" s="309"/>
      <c r="RXC151" s="309"/>
      <c r="RXD151" s="309"/>
      <c r="RXE151" s="309"/>
      <c r="RXF151" s="309"/>
      <c r="RXG151" s="309"/>
      <c r="RXH151" s="309"/>
      <c r="RXI151" s="309"/>
      <c r="RXJ151" s="309"/>
      <c r="RXK151" s="309"/>
      <c r="RXL151" s="309"/>
      <c r="RXM151" s="309"/>
      <c r="RXN151" s="309"/>
      <c r="RXO151" s="309"/>
      <c r="RXP151" s="309"/>
      <c r="RXQ151" s="309"/>
      <c r="RXR151" s="309"/>
      <c r="RXS151" s="309"/>
      <c r="RXT151" s="309"/>
      <c r="RXU151" s="309"/>
      <c r="RXV151" s="309"/>
      <c r="RXW151" s="309"/>
      <c r="RXX151" s="309"/>
      <c r="RXY151" s="309"/>
      <c r="RXZ151" s="309"/>
      <c r="RYA151" s="309"/>
      <c r="RYB151" s="309"/>
      <c r="RYC151" s="309"/>
      <c r="RYD151" s="309"/>
      <c r="RYE151" s="309"/>
      <c r="RYF151" s="309"/>
      <c r="RYG151" s="309"/>
      <c r="RYH151" s="309"/>
      <c r="RYI151" s="309"/>
      <c r="RYJ151" s="309"/>
      <c r="RYK151" s="309"/>
      <c r="RYL151" s="309"/>
      <c r="RYM151" s="309"/>
      <c r="RYN151" s="309"/>
      <c r="RYO151" s="309"/>
      <c r="RYP151" s="309"/>
      <c r="RYQ151" s="309"/>
      <c r="RYR151" s="309"/>
      <c r="RYS151" s="309"/>
      <c r="RYT151" s="309"/>
      <c r="RYU151" s="309"/>
      <c r="RYV151" s="309"/>
      <c r="RYW151" s="309"/>
      <c r="RYX151" s="309"/>
      <c r="RYY151" s="309"/>
      <c r="RYZ151" s="309"/>
      <c r="RZA151" s="309"/>
      <c r="RZB151" s="309"/>
      <c r="RZC151" s="309"/>
      <c r="RZD151" s="309"/>
      <c r="RZE151" s="309"/>
      <c r="RZF151" s="309"/>
      <c r="RZG151" s="309"/>
      <c r="RZH151" s="309"/>
      <c r="RZI151" s="309"/>
      <c r="RZJ151" s="309"/>
      <c r="RZK151" s="309"/>
      <c r="RZL151" s="309"/>
      <c r="RZM151" s="309"/>
      <c r="RZN151" s="309"/>
      <c r="RZO151" s="309"/>
      <c r="RZP151" s="309"/>
      <c r="RZQ151" s="309"/>
      <c r="RZR151" s="309"/>
      <c r="RZS151" s="309"/>
      <c r="RZT151" s="309"/>
      <c r="RZU151" s="309"/>
      <c r="RZV151" s="309"/>
      <c r="RZW151" s="309"/>
      <c r="RZX151" s="309"/>
      <c r="RZY151" s="309"/>
      <c r="RZZ151" s="309"/>
      <c r="SAA151" s="309"/>
      <c r="SAB151" s="309"/>
      <c r="SAC151" s="309"/>
      <c r="SAD151" s="309"/>
      <c r="SAE151" s="309"/>
      <c r="SAF151" s="309"/>
      <c r="SAG151" s="309"/>
      <c r="SAH151" s="309"/>
      <c r="SAI151" s="309"/>
      <c r="SAJ151" s="309"/>
      <c r="SAK151" s="309"/>
      <c r="SAL151" s="309"/>
      <c r="SAM151" s="309"/>
      <c r="SAN151" s="309"/>
      <c r="SAO151" s="309"/>
      <c r="SAP151" s="309"/>
      <c r="SAQ151" s="309"/>
      <c r="SAR151" s="309"/>
      <c r="SAS151" s="309"/>
      <c r="SAT151" s="309"/>
      <c r="SAU151" s="309"/>
      <c r="SAV151" s="309"/>
      <c r="SAW151" s="309"/>
      <c r="SAX151" s="309"/>
      <c r="SAY151" s="309"/>
      <c r="SAZ151" s="309"/>
      <c r="SBA151" s="309"/>
      <c r="SBB151" s="309"/>
      <c r="SBC151" s="309"/>
      <c r="SBD151" s="309"/>
      <c r="SBE151" s="309"/>
      <c r="SBF151" s="309"/>
      <c r="SBG151" s="309"/>
      <c r="SBH151" s="309"/>
      <c r="SBI151" s="309"/>
      <c r="SBJ151" s="309"/>
      <c r="SBK151" s="309"/>
      <c r="SBL151" s="309"/>
      <c r="SBM151" s="309"/>
      <c r="SBN151" s="309"/>
      <c r="SBO151" s="309"/>
      <c r="SBP151" s="309"/>
      <c r="SBQ151" s="309"/>
      <c r="SBR151" s="309"/>
      <c r="SBS151" s="309"/>
      <c r="SBT151" s="309"/>
      <c r="SBU151" s="309"/>
      <c r="SBV151" s="309"/>
      <c r="SBW151" s="309"/>
      <c r="SBX151" s="309"/>
      <c r="SBY151" s="309"/>
      <c r="SBZ151" s="309"/>
      <c r="SCA151" s="309"/>
      <c r="SCB151" s="309"/>
      <c r="SCC151" s="309"/>
      <c r="SCD151" s="309"/>
      <c r="SCE151" s="309"/>
      <c r="SCF151" s="309"/>
      <c r="SCG151" s="309"/>
      <c r="SCH151" s="309"/>
      <c r="SCI151" s="309"/>
      <c r="SCJ151" s="309"/>
      <c r="SCK151" s="309"/>
      <c r="SCL151" s="309"/>
      <c r="SCM151" s="309"/>
      <c r="SCN151" s="309"/>
      <c r="SCO151" s="309"/>
      <c r="SCP151" s="309"/>
      <c r="SCQ151" s="309"/>
      <c r="SCR151" s="309"/>
      <c r="SCS151" s="309"/>
      <c r="SCT151" s="309"/>
      <c r="SCU151" s="309"/>
      <c r="SCV151" s="309"/>
      <c r="SCW151" s="309"/>
      <c r="SCX151" s="309"/>
      <c r="SCY151" s="309"/>
      <c r="SCZ151" s="309"/>
      <c r="SDA151" s="309"/>
      <c r="SDB151" s="309"/>
      <c r="SDC151" s="309"/>
      <c r="SDD151" s="309"/>
      <c r="SDE151" s="309"/>
      <c r="SDF151" s="309"/>
      <c r="SDG151" s="309"/>
      <c r="SDH151" s="309"/>
      <c r="SDI151" s="309"/>
      <c r="SDJ151" s="309"/>
      <c r="SDK151" s="309"/>
      <c r="SDL151" s="309"/>
      <c r="SDM151" s="309"/>
      <c r="SDN151" s="309"/>
      <c r="SDO151" s="309"/>
      <c r="SDP151" s="309"/>
      <c r="SDQ151" s="309"/>
      <c r="SDR151" s="309"/>
      <c r="SDS151" s="309"/>
      <c r="SDT151" s="309"/>
      <c r="SDU151" s="309"/>
      <c r="SDV151" s="309"/>
      <c r="SDW151" s="309"/>
      <c r="SDX151" s="309"/>
      <c r="SDY151" s="309"/>
      <c r="SDZ151" s="309"/>
      <c r="SEA151" s="309"/>
      <c r="SEB151" s="309"/>
      <c r="SEC151" s="309"/>
      <c r="SED151" s="309"/>
      <c r="SEE151" s="309"/>
      <c r="SEF151" s="309"/>
      <c r="SEG151" s="309"/>
      <c r="SEH151" s="309"/>
      <c r="SEI151" s="309"/>
      <c r="SEJ151" s="309"/>
      <c r="SEK151" s="309"/>
      <c r="SEL151" s="309"/>
      <c r="SEM151" s="309"/>
      <c r="SEN151" s="309"/>
      <c r="SEO151" s="309"/>
      <c r="SEP151" s="309"/>
      <c r="SEQ151" s="309"/>
      <c r="SER151" s="309"/>
      <c r="SES151" s="309"/>
      <c r="SET151" s="309"/>
      <c r="SEU151" s="309"/>
      <c r="SEV151" s="309"/>
      <c r="SEW151" s="309"/>
      <c r="SEX151" s="309"/>
      <c r="SEY151" s="309"/>
      <c r="SEZ151" s="309"/>
      <c r="SFA151" s="309"/>
      <c r="SFB151" s="309"/>
      <c r="SFC151" s="309"/>
      <c r="SFD151" s="309"/>
      <c r="SFE151" s="309"/>
      <c r="SFF151" s="309"/>
      <c r="SFG151" s="309"/>
      <c r="SFH151" s="309"/>
      <c r="SFI151" s="309"/>
      <c r="SFJ151" s="309"/>
      <c r="SFK151" s="309"/>
      <c r="SFL151" s="309"/>
      <c r="SFM151" s="309"/>
      <c r="SFN151" s="309"/>
      <c r="SFO151" s="309"/>
      <c r="SFP151" s="309"/>
      <c r="SFQ151" s="309"/>
      <c r="SFR151" s="309"/>
      <c r="SFS151" s="309"/>
      <c r="SFT151" s="309"/>
      <c r="SFU151" s="309"/>
      <c r="SFV151" s="309"/>
      <c r="SFW151" s="309"/>
      <c r="SFX151" s="309"/>
      <c r="SFY151" s="309"/>
      <c r="SFZ151" s="309"/>
      <c r="SGA151" s="309"/>
      <c r="SGB151" s="309"/>
      <c r="SGC151" s="309"/>
      <c r="SGD151" s="309"/>
      <c r="SGE151" s="309"/>
      <c r="SGF151" s="309"/>
      <c r="SGG151" s="309"/>
      <c r="SGH151" s="309"/>
      <c r="SGI151" s="309"/>
      <c r="SGJ151" s="309"/>
      <c r="SGK151" s="309"/>
      <c r="SGL151" s="309"/>
      <c r="SGM151" s="309"/>
      <c r="SGN151" s="309"/>
      <c r="SGO151" s="309"/>
      <c r="SGP151" s="309"/>
      <c r="SGQ151" s="309"/>
      <c r="SGR151" s="309"/>
      <c r="SGS151" s="309"/>
      <c r="SGT151" s="309"/>
      <c r="SGU151" s="309"/>
      <c r="SGV151" s="309"/>
      <c r="SGW151" s="309"/>
      <c r="SGX151" s="309"/>
      <c r="SGY151" s="309"/>
      <c r="SGZ151" s="309"/>
      <c r="SHA151" s="309"/>
      <c r="SHB151" s="309"/>
      <c r="SHC151" s="309"/>
      <c r="SHD151" s="309"/>
      <c r="SHE151" s="309"/>
      <c r="SHF151" s="309"/>
      <c r="SHG151" s="309"/>
      <c r="SHH151" s="309"/>
      <c r="SHI151" s="309"/>
      <c r="SHJ151" s="309"/>
      <c r="SHK151" s="309"/>
      <c r="SHL151" s="309"/>
      <c r="SHM151" s="309"/>
      <c r="SHN151" s="309"/>
      <c r="SHO151" s="309"/>
      <c r="SHP151" s="309"/>
      <c r="SHQ151" s="309"/>
      <c r="SHR151" s="309"/>
      <c r="SHS151" s="309"/>
      <c r="SHT151" s="309"/>
      <c r="SHU151" s="309"/>
      <c r="SHV151" s="309"/>
      <c r="SHW151" s="309"/>
      <c r="SHX151" s="309"/>
      <c r="SHY151" s="309"/>
      <c r="SHZ151" s="309"/>
      <c r="SIA151" s="309"/>
      <c r="SIB151" s="309"/>
      <c r="SIC151" s="309"/>
      <c r="SID151" s="309"/>
      <c r="SIE151" s="309"/>
      <c r="SIF151" s="309"/>
      <c r="SIG151" s="309"/>
      <c r="SIH151" s="309"/>
      <c r="SII151" s="309"/>
      <c r="SIJ151" s="309"/>
      <c r="SIK151" s="309"/>
      <c r="SIL151" s="309"/>
      <c r="SIM151" s="309"/>
      <c r="SIN151" s="309"/>
      <c r="SIO151" s="309"/>
      <c r="SIP151" s="309"/>
      <c r="SIQ151" s="309"/>
      <c r="SIR151" s="309"/>
      <c r="SIS151" s="309"/>
      <c r="SIT151" s="309"/>
      <c r="SIU151" s="309"/>
      <c r="SIV151" s="309"/>
      <c r="SIW151" s="309"/>
      <c r="SIX151" s="309"/>
      <c r="SIY151" s="309"/>
      <c r="SIZ151" s="309"/>
      <c r="SJA151" s="309"/>
      <c r="SJB151" s="309"/>
      <c r="SJC151" s="309"/>
      <c r="SJD151" s="309"/>
      <c r="SJE151" s="309"/>
      <c r="SJF151" s="309"/>
      <c r="SJG151" s="309"/>
      <c r="SJH151" s="309"/>
      <c r="SJI151" s="309"/>
      <c r="SJJ151" s="309"/>
      <c r="SJK151" s="309"/>
      <c r="SJL151" s="309"/>
      <c r="SJM151" s="309"/>
      <c r="SJN151" s="309"/>
      <c r="SJO151" s="309"/>
      <c r="SJP151" s="309"/>
      <c r="SJQ151" s="309"/>
      <c r="SJR151" s="309"/>
      <c r="SJS151" s="309"/>
      <c r="SJT151" s="309"/>
      <c r="SJU151" s="309"/>
      <c r="SJV151" s="309"/>
      <c r="SJW151" s="309"/>
      <c r="SJX151" s="309"/>
      <c r="SJY151" s="309"/>
      <c r="SJZ151" s="309"/>
      <c r="SKA151" s="309"/>
      <c r="SKB151" s="309"/>
      <c r="SKC151" s="309"/>
      <c r="SKD151" s="309"/>
      <c r="SKE151" s="309"/>
      <c r="SKF151" s="309"/>
      <c r="SKG151" s="309"/>
      <c r="SKH151" s="309"/>
      <c r="SKI151" s="309"/>
      <c r="SKJ151" s="309"/>
      <c r="SKK151" s="309"/>
      <c r="SKL151" s="309"/>
      <c r="SKM151" s="309"/>
      <c r="SKN151" s="309"/>
      <c r="SKO151" s="309"/>
      <c r="SKP151" s="309"/>
      <c r="SKQ151" s="309"/>
      <c r="SKR151" s="309"/>
      <c r="SKS151" s="309"/>
      <c r="SKT151" s="309"/>
      <c r="SKU151" s="309"/>
      <c r="SKV151" s="309"/>
      <c r="SKW151" s="309"/>
      <c r="SKX151" s="309"/>
      <c r="SKY151" s="309"/>
      <c r="SKZ151" s="309"/>
      <c r="SLA151" s="309"/>
      <c r="SLB151" s="309"/>
      <c r="SLC151" s="309"/>
      <c r="SLD151" s="309"/>
      <c r="SLE151" s="309"/>
      <c r="SLF151" s="309"/>
      <c r="SLG151" s="309"/>
      <c r="SLH151" s="309"/>
      <c r="SLI151" s="309"/>
      <c r="SLJ151" s="309"/>
      <c r="SLK151" s="309"/>
      <c r="SLL151" s="309"/>
      <c r="SLM151" s="309"/>
      <c r="SLN151" s="309"/>
      <c r="SLO151" s="309"/>
      <c r="SLP151" s="309"/>
      <c r="SLQ151" s="309"/>
      <c r="SLR151" s="309"/>
      <c r="SLS151" s="309"/>
      <c r="SLT151" s="309"/>
      <c r="SLU151" s="309"/>
      <c r="SLV151" s="309"/>
      <c r="SLW151" s="309"/>
      <c r="SLX151" s="309"/>
      <c r="SLY151" s="309"/>
      <c r="SLZ151" s="309"/>
      <c r="SMA151" s="309"/>
      <c r="SMB151" s="309"/>
      <c r="SMC151" s="309"/>
      <c r="SMD151" s="309"/>
      <c r="SME151" s="309"/>
      <c r="SMF151" s="309"/>
      <c r="SMG151" s="309"/>
      <c r="SMH151" s="309"/>
      <c r="SMI151" s="309"/>
      <c r="SMJ151" s="309"/>
      <c r="SMK151" s="309"/>
      <c r="SML151" s="309"/>
      <c r="SMM151" s="309"/>
      <c r="SMN151" s="309"/>
      <c r="SMO151" s="309"/>
      <c r="SMP151" s="309"/>
      <c r="SMQ151" s="309"/>
      <c r="SMR151" s="309"/>
      <c r="SMS151" s="309"/>
      <c r="SMT151" s="309"/>
      <c r="SMU151" s="309"/>
      <c r="SMV151" s="309"/>
      <c r="SMW151" s="309"/>
      <c r="SMX151" s="309"/>
      <c r="SMY151" s="309"/>
      <c r="SMZ151" s="309"/>
      <c r="SNA151" s="309"/>
      <c r="SNB151" s="309"/>
      <c r="SNC151" s="309"/>
      <c r="SND151" s="309"/>
      <c r="SNE151" s="309"/>
      <c r="SNF151" s="309"/>
      <c r="SNG151" s="309"/>
      <c r="SNH151" s="309"/>
      <c r="SNI151" s="309"/>
      <c r="SNJ151" s="309"/>
      <c r="SNK151" s="309"/>
      <c r="SNL151" s="309"/>
      <c r="SNM151" s="309"/>
      <c r="SNN151" s="309"/>
      <c r="SNO151" s="309"/>
      <c r="SNP151" s="309"/>
      <c r="SNQ151" s="309"/>
      <c r="SNR151" s="309"/>
      <c r="SNS151" s="309"/>
      <c r="SNT151" s="309"/>
      <c r="SNU151" s="309"/>
      <c r="SNV151" s="309"/>
      <c r="SNW151" s="309"/>
      <c r="SNX151" s="309"/>
      <c r="SNY151" s="309"/>
      <c r="SNZ151" s="309"/>
      <c r="SOA151" s="309"/>
      <c r="SOB151" s="309"/>
      <c r="SOC151" s="309"/>
      <c r="SOD151" s="309"/>
      <c r="SOE151" s="309"/>
      <c r="SOF151" s="309"/>
      <c r="SOG151" s="309"/>
      <c r="SOH151" s="309"/>
      <c r="SOI151" s="309"/>
      <c r="SOJ151" s="309"/>
      <c r="SOK151" s="309"/>
      <c r="SOL151" s="309"/>
      <c r="SOM151" s="309"/>
      <c r="SON151" s="309"/>
      <c r="SOO151" s="309"/>
      <c r="SOP151" s="309"/>
      <c r="SOQ151" s="309"/>
      <c r="SOR151" s="309"/>
      <c r="SOS151" s="309"/>
      <c r="SOT151" s="309"/>
      <c r="SOU151" s="309"/>
      <c r="SOV151" s="309"/>
      <c r="SOW151" s="309"/>
      <c r="SOX151" s="309"/>
      <c r="SOY151" s="309"/>
      <c r="SOZ151" s="309"/>
      <c r="SPA151" s="309"/>
      <c r="SPB151" s="309"/>
      <c r="SPC151" s="309"/>
      <c r="SPD151" s="309"/>
      <c r="SPE151" s="309"/>
      <c r="SPF151" s="309"/>
      <c r="SPG151" s="309"/>
      <c r="SPH151" s="309"/>
      <c r="SPI151" s="309"/>
      <c r="SPJ151" s="309"/>
      <c r="SPK151" s="309"/>
      <c r="SPL151" s="309"/>
      <c r="SPM151" s="309"/>
      <c r="SPN151" s="309"/>
      <c r="SPO151" s="309"/>
      <c r="SPP151" s="309"/>
      <c r="SPQ151" s="309"/>
      <c r="SPR151" s="309"/>
      <c r="SPS151" s="309"/>
      <c r="SPT151" s="309"/>
      <c r="SPU151" s="309"/>
      <c r="SPV151" s="309"/>
      <c r="SPW151" s="309"/>
      <c r="SPX151" s="309"/>
      <c r="SPY151" s="309"/>
      <c r="SPZ151" s="309"/>
      <c r="SQA151" s="309"/>
      <c r="SQB151" s="309"/>
      <c r="SQC151" s="309"/>
      <c r="SQD151" s="309"/>
      <c r="SQE151" s="309"/>
      <c r="SQF151" s="309"/>
      <c r="SQG151" s="309"/>
      <c r="SQH151" s="309"/>
      <c r="SQI151" s="309"/>
      <c r="SQJ151" s="309"/>
      <c r="SQK151" s="309"/>
      <c r="SQL151" s="309"/>
      <c r="SQM151" s="309"/>
      <c r="SQN151" s="309"/>
      <c r="SQO151" s="309"/>
      <c r="SQP151" s="309"/>
      <c r="SQQ151" s="309"/>
      <c r="SQR151" s="309"/>
      <c r="SQS151" s="309"/>
      <c r="SQT151" s="309"/>
      <c r="SQU151" s="309"/>
      <c r="SQV151" s="309"/>
      <c r="SQW151" s="309"/>
      <c r="SQX151" s="309"/>
      <c r="SQY151" s="309"/>
      <c r="SQZ151" s="309"/>
      <c r="SRA151" s="309"/>
      <c r="SRB151" s="309"/>
      <c r="SRC151" s="309"/>
      <c r="SRD151" s="309"/>
      <c r="SRE151" s="309"/>
      <c r="SRF151" s="309"/>
      <c r="SRG151" s="309"/>
      <c r="SRH151" s="309"/>
      <c r="SRI151" s="309"/>
      <c r="SRJ151" s="309"/>
      <c r="SRK151" s="309"/>
      <c r="SRL151" s="309"/>
      <c r="SRM151" s="309"/>
      <c r="SRN151" s="309"/>
      <c r="SRO151" s="309"/>
      <c r="SRP151" s="309"/>
      <c r="SRQ151" s="309"/>
      <c r="SRR151" s="309"/>
      <c r="SRS151" s="309"/>
      <c r="SRT151" s="309"/>
      <c r="SRU151" s="309"/>
      <c r="SRV151" s="309"/>
      <c r="SRW151" s="309"/>
      <c r="SRX151" s="309"/>
      <c r="SRY151" s="309"/>
      <c r="SRZ151" s="309"/>
      <c r="SSA151" s="309"/>
      <c r="SSB151" s="309"/>
      <c r="SSC151" s="309"/>
      <c r="SSD151" s="309"/>
      <c r="SSE151" s="309"/>
      <c r="SSF151" s="309"/>
      <c r="SSG151" s="309"/>
      <c r="SSH151" s="309"/>
      <c r="SSI151" s="309"/>
      <c r="SSJ151" s="309"/>
      <c r="SSK151" s="309"/>
      <c r="SSL151" s="309"/>
      <c r="SSM151" s="309"/>
      <c r="SSN151" s="309"/>
      <c r="SSO151" s="309"/>
      <c r="SSP151" s="309"/>
      <c r="SSQ151" s="309"/>
      <c r="SSR151" s="309"/>
      <c r="SSS151" s="309"/>
      <c r="SST151" s="309"/>
      <c r="SSU151" s="309"/>
      <c r="SSV151" s="309"/>
      <c r="SSW151" s="309"/>
      <c r="SSX151" s="309"/>
      <c r="SSY151" s="309"/>
      <c r="SSZ151" s="309"/>
      <c r="STA151" s="309"/>
      <c r="STB151" s="309"/>
      <c r="STC151" s="309"/>
      <c r="STD151" s="309"/>
      <c r="STE151" s="309"/>
      <c r="STF151" s="309"/>
      <c r="STG151" s="309"/>
      <c r="STH151" s="309"/>
      <c r="STI151" s="309"/>
      <c r="STJ151" s="309"/>
      <c r="STK151" s="309"/>
      <c r="STL151" s="309"/>
      <c r="STM151" s="309"/>
      <c r="STN151" s="309"/>
      <c r="STO151" s="309"/>
      <c r="STP151" s="309"/>
      <c r="STQ151" s="309"/>
      <c r="STR151" s="309"/>
      <c r="STS151" s="309"/>
      <c r="STT151" s="309"/>
      <c r="STU151" s="309"/>
      <c r="STV151" s="309"/>
      <c r="STW151" s="309"/>
      <c r="STX151" s="309"/>
      <c r="STY151" s="309"/>
      <c r="STZ151" s="309"/>
      <c r="SUA151" s="309"/>
      <c r="SUB151" s="309"/>
      <c r="SUC151" s="309"/>
      <c r="SUD151" s="309"/>
      <c r="SUE151" s="309"/>
      <c r="SUF151" s="309"/>
      <c r="SUG151" s="309"/>
      <c r="SUH151" s="309"/>
      <c r="SUI151" s="309"/>
      <c r="SUJ151" s="309"/>
      <c r="SUK151" s="309"/>
      <c r="SUL151" s="309"/>
      <c r="SUM151" s="309"/>
      <c r="SUN151" s="309"/>
      <c r="SUO151" s="309"/>
      <c r="SUP151" s="309"/>
      <c r="SUQ151" s="309"/>
      <c r="SUR151" s="309"/>
      <c r="SUS151" s="309"/>
      <c r="SUT151" s="309"/>
      <c r="SUU151" s="309"/>
      <c r="SUV151" s="309"/>
      <c r="SUW151" s="309"/>
      <c r="SUX151" s="309"/>
      <c r="SUY151" s="309"/>
      <c r="SUZ151" s="309"/>
      <c r="SVA151" s="309"/>
      <c r="SVB151" s="309"/>
      <c r="SVC151" s="309"/>
      <c r="SVD151" s="309"/>
      <c r="SVE151" s="309"/>
      <c r="SVF151" s="309"/>
      <c r="SVG151" s="309"/>
      <c r="SVH151" s="309"/>
      <c r="SVI151" s="309"/>
      <c r="SVJ151" s="309"/>
      <c r="SVK151" s="309"/>
      <c r="SVL151" s="309"/>
      <c r="SVM151" s="309"/>
      <c r="SVN151" s="309"/>
      <c r="SVO151" s="309"/>
      <c r="SVP151" s="309"/>
      <c r="SVQ151" s="309"/>
      <c r="SVR151" s="309"/>
      <c r="SVS151" s="309"/>
      <c r="SVT151" s="309"/>
      <c r="SVU151" s="309"/>
      <c r="SVV151" s="309"/>
      <c r="SVW151" s="309"/>
      <c r="SVX151" s="309"/>
      <c r="SVY151" s="309"/>
      <c r="SVZ151" s="309"/>
      <c r="SWA151" s="309"/>
      <c r="SWB151" s="309"/>
      <c r="SWC151" s="309"/>
      <c r="SWD151" s="309"/>
      <c r="SWE151" s="309"/>
      <c r="SWF151" s="309"/>
      <c r="SWG151" s="309"/>
      <c r="SWH151" s="309"/>
      <c r="SWI151" s="309"/>
      <c r="SWJ151" s="309"/>
      <c r="SWK151" s="309"/>
      <c r="SWL151" s="309"/>
      <c r="SWM151" s="309"/>
      <c r="SWN151" s="309"/>
      <c r="SWO151" s="309"/>
      <c r="SWP151" s="309"/>
      <c r="SWQ151" s="309"/>
      <c r="SWR151" s="309"/>
      <c r="SWS151" s="309"/>
      <c r="SWT151" s="309"/>
      <c r="SWU151" s="309"/>
      <c r="SWV151" s="309"/>
      <c r="SWW151" s="309"/>
      <c r="SWX151" s="309"/>
      <c r="SWY151" s="309"/>
      <c r="SWZ151" s="309"/>
      <c r="SXA151" s="309"/>
      <c r="SXB151" s="309"/>
      <c r="SXC151" s="309"/>
      <c r="SXD151" s="309"/>
      <c r="SXE151" s="309"/>
      <c r="SXF151" s="309"/>
      <c r="SXG151" s="309"/>
      <c r="SXH151" s="309"/>
      <c r="SXI151" s="309"/>
      <c r="SXJ151" s="309"/>
      <c r="SXK151" s="309"/>
      <c r="SXL151" s="309"/>
      <c r="SXM151" s="309"/>
      <c r="SXN151" s="309"/>
      <c r="SXO151" s="309"/>
      <c r="SXP151" s="309"/>
      <c r="SXQ151" s="309"/>
      <c r="SXR151" s="309"/>
      <c r="SXS151" s="309"/>
      <c r="SXT151" s="309"/>
      <c r="SXU151" s="309"/>
      <c r="SXV151" s="309"/>
      <c r="SXW151" s="309"/>
      <c r="SXX151" s="309"/>
      <c r="SXY151" s="309"/>
      <c r="SXZ151" s="309"/>
      <c r="SYA151" s="309"/>
      <c r="SYB151" s="309"/>
      <c r="SYC151" s="309"/>
      <c r="SYD151" s="309"/>
      <c r="SYE151" s="309"/>
      <c r="SYF151" s="309"/>
      <c r="SYG151" s="309"/>
      <c r="SYH151" s="309"/>
      <c r="SYI151" s="309"/>
      <c r="SYJ151" s="309"/>
      <c r="SYK151" s="309"/>
      <c r="SYL151" s="309"/>
      <c r="SYM151" s="309"/>
      <c r="SYN151" s="309"/>
      <c r="SYO151" s="309"/>
      <c r="SYP151" s="309"/>
      <c r="SYQ151" s="309"/>
      <c r="SYR151" s="309"/>
      <c r="SYS151" s="309"/>
      <c r="SYT151" s="309"/>
      <c r="SYU151" s="309"/>
      <c r="SYV151" s="309"/>
      <c r="SYW151" s="309"/>
      <c r="SYX151" s="309"/>
      <c r="SYY151" s="309"/>
      <c r="SYZ151" s="309"/>
      <c r="SZA151" s="309"/>
      <c r="SZB151" s="309"/>
      <c r="SZC151" s="309"/>
      <c r="SZD151" s="309"/>
      <c r="SZE151" s="309"/>
      <c r="SZF151" s="309"/>
      <c r="SZG151" s="309"/>
      <c r="SZH151" s="309"/>
      <c r="SZI151" s="309"/>
      <c r="SZJ151" s="309"/>
      <c r="SZK151" s="309"/>
      <c r="SZL151" s="309"/>
      <c r="SZM151" s="309"/>
      <c r="SZN151" s="309"/>
      <c r="SZO151" s="309"/>
      <c r="SZP151" s="309"/>
      <c r="SZQ151" s="309"/>
      <c r="SZR151" s="309"/>
      <c r="SZS151" s="309"/>
      <c r="SZT151" s="309"/>
      <c r="SZU151" s="309"/>
      <c r="SZV151" s="309"/>
      <c r="SZW151" s="309"/>
      <c r="SZX151" s="309"/>
      <c r="SZY151" s="309"/>
      <c r="SZZ151" s="309"/>
      <c r="TAA151" s="309"/>
      <c r="TAB151" s="309"/>
      <c r="TAC151" s="309"/>
      <c r="TAD151" s="309"/>
      <c r="TAE151" s="309"/>
      <c r="TAF151" s="309"/>
      <c r="TAG151" s="309"/>
      <c r="TAH151" s="309"/>
      <c r="TAI151" s="309"/>
      <c r="TAJ151" s="309"/>
      <c r="TAK151" s="309"/>
      <c r="TAL151" s="309"/>
      <c r="TAM151" s="309"/>
      <c r="TAN151" s="309"/>
      <c r="TAO151" s="309"/>
      <c r="TAP151" s="309"/>
      <c r="TAQ151" s="309"/>
      <c r="TAR151" s="309"/>
      <c r="TAS151" s="309"/>
      <c r="TAT151" s="309"/>
      <c r="TAU151" s="309"/>
      <c r="TAV151" s="309"/>
      <c r="TAW151" s="309"/>
      <c r="TAX151" s="309"/>
      <c r="TAY151" s="309"/>
      <c r="TAZ151" s="309"/>
      <c r="TBA151" s="309"/>
      <c r="TBB151" s="309"/>
      <c r="TBC151" s="309"/>
      <c r="TBD151" s="309"/>
      <c r="TBE151" s="309"/>
      <c r="TBF151" s="309"/>
      <c r="TBG151" s="309"/>
      <c r="TBH151" s="309"/>
      <c r="TBI151" s="309"/>
      <c r="TBJ151" s="309"/>
      <c r="TBK151" s="309"/>
      <c r="TBL151" s="309"/>
      <c r="TBM151" s="309"/>
      <c r="TBN151" s="309"/>
      <c r="TBO151" s="309"/>
      <c r="TBP151" s="309"/>
      <c r="TBQ151" s="309"/>
      <c r="TBR151" s="309"/>
      <c r="TBS151" s="309"/>
      <c r="TBT151" s="309"/>
      <c r="TBU151" s="309"/>
      <c r="TBV151" s="309"/>
      <c r="TBW151" s="309"/>
      <c r="TBX151" s="309"/>
      <c r="TBY151" s="309"/>
      <c r="TBZ151" s="309"/>
      <c r="TCA151" s="309"/>
      <c r="TCB151" s="309"/>
      <c r="TCC151" s="309"/>
      <c r="TCD151" s="309"/>
      <c r="TCE151" s="309"/>
      <c r="TCF151" s="309"/>
      <c r="TCG151" s="309"/>
      <c r="TCH151" s="309"/>
      <c r="TCI151" s="309"/>
      <c r="TCJ151" s="309"/>
      <c r="TCK151" s="309"/>
      <c r="TCL151" s="309"/>
      <c r="TCM151" s="309"/>
      <c r="TCN151" s="309"/>
      <c r="TCO151" s="309"/>
      <c r="TCP151" s="309"/>
      <c r="TCQ151" s="309"/>
      <c r="TCR151" s="309"/>
      <c r="TCS151" s="309"/>
      <c r="TCT151" s="309"/>
      <c r="TCU151" s="309"/>
      <c r="TCV151" s="309"/>
      <c r="TCW151" s="309"/>
      <c r="TCX151" s="309"/>
      <c r="TCY151" s="309"/>
      <c r="TCZ151" s="309"/>
      <c r="TDA151" s="309"/>
      <c r="TDB151" s="309"/>
      <c r="TDC151" s="309"/>
      <c r="TDD151" s="309"/>
      <c r="TDE151" s="309"/>
      <c r="TDF151" s="309"/>
      <c r="TDG151" s="309"/>
      <c r="TDH151" s="309"/>
      <c r="TDI151" s="309"/>
      <c r="TDJ151" s="309"/>
      <c r="TDK151" s="309"/>
      <c r="TDL151" s="309"/>
      <c r="TDM151" s="309"/>
      <c r="TDN151" s="309"/>
      <c r="TDO151" s="309"/>
      <c r="TDP151" s="309"/>
      <c r="TDQ151" s="309"/>
      <c r="TDR151" s="309"/>
      <c r="TDS151" s="309"/>
      <c r="TDT151" s="309"/>
      <c r="TDU151" s="309"/>
      <c r="TDV151" s="309"/>
      <c r="TDW151" s="309"/>
      <c r="TDX151" s="309"/>
      <c r="TDY151" s="309"/>
      <c r="TDZ151" s="309"/>
      <c r="TEA151" s="309"/>
      <c r="TEB151" s="309"/>
      <c r="TEC151" s="309"/>
      <c r="TED151" s="309"/>
      <c r="TEE151" s="309"/>
      <c r="TEF151" s="309"/>
      <c r="TEG151" s="309"/>
      <c r="TEH151" s="309"/>
      <c r="TEI151" s="309"/>
      <c r="TEJ151" s="309"/>
      <c r="TEK151" s="309"/>
      <c r="TEL151" s="309"/>
      <c r="TEM151" s="309"/>
      <c r="TEN151" s="309"/>
      <c r="TEO151" s="309"/>
      <c r="TEP151" s="309"/>
      <c r="TEQ151" s="309"/>
      <c r="TER151" s="309"/>
      <c r="TES151" s="309"/>
      <c r="TET151" s="309"/>
      <c r="TEU151" s="309"/>
      <c r="TEV151" s="309"/>
      <c r="TEW151" s="309"/>
      <c r="TEX151" s="309"/>
      <c r="TEY151" s="309"/>
      <c r="TEZ151" s="309"/>
      <c r="TFA151" s="309"/>
      <c r="TFB151" s="309"/>
      <c r="TFC151" s="309"/>
      <c r="TFD151" s="309"/>
      <c r="TFE151" s="309"/>
      <c r="TFF151" s="309"/>
      <c r="TFG151" s="309"/>
      <c r="TFH151" s="309"/>
      <c r="TFI151" s="309"/>
      <c r="TFJ151" s="309"/>
      <c r="TFK151" s="309"/>
      <c r="TFL151" s="309"/>
      <c r="TFM151" s="309"/>
      <c r="TFN151" s="309"/>
      <c r="TFO151" s="309"/>
      <c r="TFP151" s="309"/>
      <c r="TFQ151" s="309"/>
      <c r="TFR151" s="309"/>
      <c r="TFS151" s="309"/>
      <c r="TFT151" s="309"/>
      <c r="TFU151" s="309"/>
      <c r="TFV151" s="309"/>
      <c r="TFW151" s="309"/>
      <c r="TFX151" s="309"/>
      <c r="TFY151" s="309"/>
      <c r="TFZ151" s="309"/>
      <c r="TGA151" s="309"/>
      <c r="TGB151" s="309"/>
      <c r="TGC151" s="309"/>
      <c r="TGD151" s="309"/>
      <c r="TGE151" s="309"/>
      <c r="TGF151" s="309"/>
      <c r="TGG151" s="309"/>
      <c r="TGH151" s="309"/>
      <c r="TGI151" s="309"/>
      <c r="TGJ151" s="309"/>
      <c r="TGK151" s="309"/>
      <c r="TGL151" s="309"/>
      <c r="TGM151" s="309"/>
      <c r="TGN151" s="309"/>
      <c r="TGO151" s="309"/>
      <c r="TGP151" s="309"/>
      <c r="TGQ151" s="309"/>
      <c r="TGR151" s="309"/>
      <c r="TGS151" s="309"/>
      <c r="TGT151" s="309"/>
      <c r="TGU151" s="309"/>
      <c r="TGV151" s="309"/>
      <c r="TGW151" s="309"/>
      <c r="TGX151" s="309"/>
      <c r="TGY151" s="309"/>
      <c r="TGZ151" s="309"/>
      <c r="THA151" s="309"/>
      <c r="THB151" s="309"/>
      <c r="THC151" s="309"/>
      <c r="THD151" s="309"/>
      <c r="THE151" s="309"/>
      <c r="THF151" s="309"/>
      <c r="THG151" s="309"/>
      <c r="THH151" s="309"/>
      <c r="THI151" s="309"/>
      <c r="THJ151" s="309"/>
      <c r="THK151" s="309"/>
      <c r="THL151" s="309"/>
      <c r="THM151" s="309"/>
      <c r="THN151" s="309"/>
      <c r="THO151" s="309"/>
      <c r="THP151" s="309"/>
      <c r="THQ151" s="309"/>
      <c r="THR151" s="309"/>
      <c r="THS151" s="309"/>
      <c r="THT151" s="309"/>
      <c r="THU151" s="309"/>
      <c r="THV151" s="309"/>
      <c r="THW151" s="309"/>
      <c r="THX151" s="309"/>
      <c r="THY151" s="309"/>
      <c r="THZ151" s="309"/>
      <c r="TIA151" s="309"/>
      <c r="TIB151" s="309"/>
      <c r="TIC151" s="309"/>
      <c r="TID151" s="309"/>
      <c r="TIE151" s="309"/>
      <c r="TIF151" s="309"/>
      <c r="TIG151" s="309"/>
      <c r="TIH151" s="309"/>
      <c r="TII151" s="309"/>
      <c r="TIJ151" s="309"/>
      <c r="TIK151" s="309"/>
      <c r="TIL151" s="309"/>
      <c r="TIM151" s="309"/>
      <c r="TIN151" s="309"/>
      <c r="TIO151" s="309"/>
      <c r="TIP151" s="309"/>
      <c r="TIQ151" s="309"/>
      <c r="TIR151" s="309"/>
      <c r="TIS151" s="309"/>
      <c r="TIT151" s="309"/>
      <c r="TIU151" s="309"/>
      <c r="TIV151" s="309"/>
      <c r="TIW151" s="309"/>
      <c r="TIX151" s="309"/>
      <c r="TIY151" s="309"/>
      <c r="TIZ151" s="309"/>
      <c r="TJA151" s="309"/>
      <c r="TJB151" s="309"/>
      <c r="TJC151" s="309"/>
      <c r="TJD151" s="309"/>
      <c r="TJE151" s="309"/>
      <c r="TJF151" s="309"/>
      <c r="TJG151" s="309"/>
      <c r="TJH151" s="309"/>
      <c r="TJI151" s="309"/>
      <c r="TJJ151" s="309"/>
      <c r="TJK151" s="309"/>
      <c r="TJL151" s="309"/>
      <c r="TJM151" s="309"/>
      <c r="TJN151" s="309"/>
      <c r="TJO151" s="309"/>
      <c r="TJP151" s="309"/>
      <c r="TJQ151" s="309"/>
      <c r="TJR151" s="309"/>
      <c r="TJS151" s="309"/>
      <c r="TJT151" s="309"/>
      <c r="TJU151" s="309"/>
      <c r="TJV151" s="309"/>
      <c r="TJW151" s="309"/>
      <c r="TJX151" s="309"/>
      <c r="TJY151" s="309"/>
      <c r="TJZ151" s="309"/>
      <c r="TKA151" s="309"/>
      <c r="TKB151" s="309"/>
      <c r="TKC151" s="309"/>
      <c r="TKD151" s="309"/>
      <c r="TKE151" s="309"/>
      <c r="TKF151" s="309"/>
      <c r="TKG151" s="309"/>
      <c r="TKH151" s="309"/>
      <c r="TKI151" s="309"/>
      <c r="TKJ151" s="309"/>
      <c r="TKK151" s="309"/>
      <c r="TKL151" s="309"/>
      <c r="TKM151" s="309"/>
      <c r="TKN151" s="309"/>
      <c r="TKO151" s="309"/>
      <c r="TKP151" s="309"/>
      <c r="TKQ151" s="309"/>
      <c r="TKR151" s="309"/>
      <c r="TKS151" s="309"/>
      <c r="TKT151" s="309"/>
      <c r="TKU151" s="309"/>
      <c r="TKV151" s="309"/>
      <c r="TKW151" s="309"/>
      <c r="TKX151" s="309"/>
      <c r="TKY151" s="309"/>
      <c r="TKZ151" s="309"/>
      <c r="TLA151" s="309"/>
      <c r="TLB151" s="309"/>
      <c r="TLC151" s="309"/>
      <c r="TLD151" s="309"/>
      <c r="TLE151" s="309"/>
      <c r="TLF151" s="309"/>
      <c r="TLG151" s="309"/>
      <c r="TLH151" s="309"/>
      <c r="TLI151" s="309"/>
      <c r="TLJ151" s="309"/>
      <c r="TLK151" s="309"/>
      <c r="TLL151" s="309"/>
      <c r="TLM151" s="309"/>
      <c r="TLN151" s="309"/>
      <c r="TLO151" s="309"/>
      <c r="TLP151" s="309"/>
      <c r="TLQ151" s="309"/>
      <c r="TLR151" s="309"/>
      <c r="TLS151" s="309"/>
      <c r="TLT151" s="309"/>
      <c r="TLU151" s="309"/>
      <c r="TLV151" s="309"/>
      <c r="TLW151" s="309"/>
      <c r="TLX151" s="309"/>
      <c r="TLY151" s="309"/>
      <c r="TLZ151" s="309"/>
      <c r="TMA151" s="309"/>
      <c r="TMB151" s="309"/>
      <c r="TMC151" s="309"/>
      <c r="TMD151" s="309"/>
      <c r="TME151" s="309"/>
      <c r="TMF151" s="309"/>
      <c r="TMG151" s="309"/>
      <c r="TMH151" s="309"/>
      <c r="TMI151" s="309"/>
      <c r="TMJ151" s="309"/>
      <c r="TMK151" s="309"/>
      <c r="TML151" s="309"/>
      <c r="TMM151" s="309"/>
      <c r="TMN151" s="309"/>
      <c r="TMO151" s="309"/>
      <c r="TMP151" s="309"/>
      <c r="TMQ151" s="309"/>
      <c r="TMR151" s="309"/>
      <c r="TMS151" s="309"/>
      <c r="TMT151" s="309"/>
      <c r="TMU151" s="309"/>
      <c r="TMV151" s="309"/>
      <c r="TMW151" s="309"/>
      <c r="TMX151" s="309"/>
      <c r="TMY151" s="309"/>
      <c r="TMZ151" s="309"/>
      <c r="TNA151" s="309"/>
      <c r="TNB151" s="309"/>
      <c r="TNC151" s="309"/>
      <c r="TND151" s="309"/>
      <c r="TNE151" s="309"/>
      <c r="TNF151" s="309"/>
      <c r="TNG151" s="309"/>
      <c r="TNH151" s="309"/>
      <c r="TNI151" s="309"/>
      <c r="TNJ151" s="309"/>
      <c r="TNK151" s="309"/>
      <c r="TNL151" s="309"/>
      <c r="TNM151" s="309"/>
      <c r="TNN151" s="309"/>
      <c r="TNO151" s="309"/>
      <c r="TNP151" s="309"/>
      <c r="TNQ151" s="309"/>
      <c r="TNR151" s="309"/>
      <c r="TNS151" s="309"/>
      <c r="TNT151" s="309"/>
      <c r="TNU151" s="309"/>
      <c r="TNV151" s="309"/>
      <c r="TNW151" s="309"/>
      <c r="TNX151" s="309"/>
      <c r="TNY151" s="309"/>
      <c r="TNZ151" s="309"/>
      <c r="TOA151" s="309"/>
      <c r="TOB151" s="309"/>
      <c r="TOC151" s="309"/>
      <c r="TOD151" s="309"/>
      <c r="TOE151" s="309"/>
      <c r="TOF151" s="309"/>
      <c r="TOG151" s="309"/>
      <c r="TOH151" s="309"/>
      <c r="TOI151" s="309"/>
      <c r="TOJ151" s="309"/>
      <c r="TOK151" s="309"/>
      <c r="TOL151" s="309"/>
      <c r="TOM151" s="309"/>
      <c r="TON151" s="309"/>
      <c r="TOO151" s="309"/>
      <c r="TOP151" s="309"/>
      <c r="TOQ151" s="309"/>
      <c r="TOR151" s="309"/>
      <c r="TOS151" s="309"/>
      <c r="TOT151" s="309"/>
      <c r="TOU151" s="309"/>
      <c r="TOV151" s="309"/>
      <c r="TOW151" s="309"/>
      <c r="TOX151" s="309"/>
      <c r="TOY151" s="309"/>
      <c r="TOZ151" s="309"/>
      <c r="TPA151" s="309"/>
      <c r="TPB151" s="309"/>
      <c r="TPC151" s="309"/>
      <c r="TPD151" s="309"/>
      <c r="TPE151" s="309"/>
      <c r="TPF151" s="309"/>
      <c r="TPG151" s="309"/>
      <c r="TPH151" s="309"/>
      <c r="TPI151" s="309"/>
      <c r="TPJ151" s="309"/>
      <c r="TPK151" s="309"/>
      <c r="TPL151" s="309"/>
      <c r="TPM151" s="309"/>
      <c r="TPN151" s="309"/>
      <c r="TPO151" s="309"/>
      <c r="TPP151" s="309"/>
      <c r="TPQ151" s="309"/>
      <c r="TPR151" s="309"/>
      <c r="TPS151" s="309"/>
      <c r="TPT151" s="309"/>
      <c r="TPU151" s="309"/>
      <c r="TPV151" s="309"/>
      <c r="TPW151" s="309"/>
      <c r="TPX151" s="309"/>
      <c r="TPY151" s="309"/>
      <c r="TPZ151" s="309"/>
      <c r="TQA151" s="309"/>
      <c r="TQB151" s="309"/>
      <c r="TQC151" s="309"/>
      <c r="TQD151" s="309"/>
      <c r="TQE151" s="309"/>
      <c r="TQF151" s="309"/>
      <c r="TQG151" s="309"/>
      <c r="TQH151" s="309"/>
      <c r="TQI151" s="309"/>
      <c r="TQJ151" s="309"/>
      <c r="TQK151" s="309"/>
      <c r="TQL151" s="309"/>
      <c r="TQM151" s="309"/>
      <c r="TQN151" s="309"/>
      <c r="TQO151" s="309"/>
      <c r="TQP151" s="309"/>
      <c r="TQQ151" s="309"/>
      <c r="TQR151" s="309"/>
      <c r="TQS151" s="309"/>
      <c r="TQT151" s="309"/>
      <c r="TQU151" s="309"/>
      <c r="TQV151" s="309"/>
      <c r="TQW151" s="309"/>
      <c r="TQX151" s="309"/>
      <c r="TQY151" s="309"/>
      <c r="TQZ151" s="309"/>
      <c r="TRA151" s="309"/>
      <c r="TRB151" s="309"/>
      <c r="TRC151" s="309"/>
      <c r="TRD151" s="309"/>
      <c r="TRE151" s="309"/>
      <c r="TRF151" s="309"/>
      <c r="TRG151" s="309"/>
      <c r="TRH151" s="309"/>
      <c r="TRI151" s="309"/>
      <c r="TRJ151" s="309"/>
      <c r="TRK151" s="309"/>
      <c r="TRL151" s="309"/>
      <c r="TRM151" s="309"/>
      <c r="TRN151" s="309"/>
      <c r="TRO151" s="309"/>
      <c r="TRP151" s="309"/>
      <c r="TRQ151" s="309"/>
      <c r="TRR151" s="309"/>
      <c r="TRS151" s="309"/>
      <c r="TRT151" s="309"/>
      <c r="TRU151" s="309"/>
      <c r="TRV151" s="309"/>
      <c r="TRW151" s="309"/>
      <c r="TRX151" s="309"/>
      <c r="TRY151" s="309"/>
      <c r="TRZ151" s="309"/>
      <c r="TSA151" s="309"/>
      <c r="TSB151" s="309"/>
      <c r="TSC151" s="309"/>
      <c r="TSD151" s="309"/>
      <c r="TSE151" s="309"/>
      <c r="TSF151" s="309"/>
      <c r="TSG151" s="309"/>
      <c r="TSH151" s="309"/>
      <c r="TSI151" s="309"/>
      <c r="TSJ151" s="309"/>
      <c r="TSK151" s="309"/>
      <c r="TSL151" s="309"/>
      <c r="TSM151" s="309"/>
      <c r="TSN151" s="309"/>
      <c r="TSO151" s="309"/>
      <c r="TSP151" s="309"/>
      <c r="TSQ151" s="309"/>
      <c r="TSR151" s="309"/>
      <c r="TSS151" s="309"/>
      <c r="TST151" s="309"/>
      <c r="TSU151" s="309"/>
      <c r="TSV151" s="309"/>
      <c r="TSW151" s="309"/>
      <c r="TSX151" s="309"/>
      <c r="TSY151" s="309"/>
      <c r="TSZ151" s="309"/>
      <c r="TTA151" s="309"/>
      <c r="TTB151" s="309"/>
      <c r="TTC151" s="309"/>
      <c r="TTD151" s="309"/>
      <c r="TTE151" s="309"/>
      <c r="TTF151" s="309"/>
      <c r="TTG151" s="309"/>
      <c r="TTH151" s="309"/>
      <c r="TTI151" s="309"/>
      <c r="TTJ151" s="309"/>
      <c r="TTK151" s="309"/>
      <c r="TTL151" s="309"/>
      <c r="TTM151" s="309"/>
      <c r="TTN151" s="309"/>
      <c r="TTO151" s="309"/>
      <c r="TTP151" s="309"/>
      <c r="TTQ151" s="309"/>
      <c r="TTR151" s="309"/>
      <c r="TTS151" s="309"/>
      <c r="TTT151" s="309"/>
      <c r="TTU151" s="309"/>
      <c r="TTV151" s="309"/>
      <c r="TTW151" s="309"/>
      <c r="TTX151" s="309"/>
      <c r="TTY151" s="309"/>
      <c r="TTZ151" s="309"/>
      <c r="TUA151" s="309"/>
      <c r="TUB151" s="309"/>
      <c r="TUC151" s="309"/>
      <c r="TUD151" s="309"/>
      <c r="TUE151" s="309"/>
      <c r="TUF151" s="309"/>
      <c r="TUG151" s="309"/>
      <c r="TUH151" s="309"/>
      <c r="TUI151" s="309"/>
      <c r="TUJ151" s="309"/>
      <c r="TUK151" s="309"/>
      <c r="TUL151" s="309"/>
      <c r="TUM151" s="309"/>
      <c r="TUN151" s="309"/>
      <c r="TUO151" s="309"/>
      <c r="TUP151" s="309"/>
      <c r="TUQ151" s="309"/>
      <c r="TUR151" s="309"/>
      <c r="TUS151" s="309"/>
      <c r="TUT151" s="309"/>
      <c r="TUU151" s="309"/>
      <c r="TUV151" s="309"/>
      <c r="TUW151" s="309"/>
      <c r="TUX151" s="309"/>
      <c r="TUY151" s="309"/>
      <c r="TUZ151" s="309"/>
      <c r="TVA151" s="309"/>
      <c r="TVB151" s="309"/>
      <c r="TVC151" s="309"/>
      <c r="TVD151" s="309"/>
      <c r="TVE151" s="309"/>
      <c r="TVF151" s="309"/>
      <c r="TVG151" s="309"/>
      <c r="TVH151" s="309"/>
      <c r="TVI151" s="309"/>
      <c r="TVJ151" s="309"/>
      <c r="TVK151" s="309"/>
      <c r="TVL151" s="309"/>
      <c r="TVM151" s="309"/>
      <c r="TVN151" s="309"/>
      <c r="TVO151" s="309"/>
      <c r="TVP151" s="309"/>
      <c r="TVQ151" s="309"/>
      <c r="TVR151" s="309"/>
      <c r="TVS151" s="309"/>
      <c r="TVT151" s="309"/>
      <c r="TVU151" s="309"/>
      <c r="TVV151" s="309"/>
      <c r="TVW151" s="309"/>
      <c r="TVX151" s="309"/>
      <c r="TVY151" s="309"/>
      <c r="TVZ151" s="309"/>
      <c r="TWA151" s="309"/>
      <c r="TWB151" s="309"/>
      <c r="TWC151" s="309"/>
      <c r="TWD151" s="309"/>
      <c r="TWE151" s="309"/>
      <c r="TWF151" s="309"/>
      <c r="TWG151" s="309"/>
      <c r="TWH151" s="309"/>
      <c r="TWI151" s="309"/>
      <c r="TWJ151" s="309"/>
      <c r="TWK151" s="309"/>
      <c r="TWL151" s="309"/>
      <c r="TWM151" s="309"/>
      <c r="TWN151" s="309"/>
      <c r="TWO151" s="309"/>
      <c r="TWP151" s="309"/>
      <c r="TWQ151" s="309"/>
      <c r="TWR151" s="309"/>
      <c r="TWS151" s="309"/>
      <c r="TWT151" s="309"/>
      <c r="TWU151" s="309"/>
      <c r="TWV151" s="309"/>
      <c r="TWW151" s="309"/>
      <c r="TWX151" s="309"/>
      <c r="TWY151" s="309"/>
      <c r="TWZ151" s="309"/>
      <c r="TXA151" s="309"/>
      <c r="TXB151" s="309"/>
      <c r="TXC151" s="309"/>
      <c r="TXD151" s="309"/>
      <c r="TXE151" s="309"/>
      <c r="TXF151" s="309"/>
      <c r="TXG151" s="309"/>
      <c r="TXH151" s="309"/>
      <c r="TXI151" s="309"/>
      <c r="TXJ151" s="309"/>
      <c r="TXK151" s="309"/>
      <c r="TXL151" s="309"/>
      <c r="TXM151" s="309"/>
      <c r="TXN151" s="309"/>
      <c r="TXO151" s="309"/>
      <c r="TXP151" s="309"/>
      <c r="TXQ151" s="309"/>
      <c r="TXR151" s="309"/>
      <c r="TXS151" s="309"/>
      <c r="TXT151" s="309"/>
      <c r="TXU151" s="309"/>
      <c r="TXV151" s="309"/>
      <c r="TXW151" s="309"/>
      <c r="TXX151" s="309"/>
      <c r="TXY151" s="309"/>
      <c r="TXZ151" s="309"/>
      <c r="TYA151" s="309"/>
      <c r="TYB151" s="309"/>
      <c r="TYC151" s="309"/>
      <c r="TYD151" s="309"/>
      <c r="TYE151" s="309"/>
      <c r="TYF151" s="309"/>
      <c r="TYG151" s="309"/>
      <c r="TYH151" s="309"/>
      <c r="TYI151" s="309"/>
      <c r="TYJ151" s="309"/>
      <c r="TYK151" s="309"/>
      <c r="TYL151" s="309"/>
      <c r="TYM151" s="309"/>
      <c r="TYN151" s="309"/>
      <c r="TYO151" s="309"/>
      <c r="TYP151" s="309"/>
      <c r="TYQ151" s="309"/>
      <c r="TYR151" s="309"/>
      <c r="TYS151" s="309"/>
      <c r="TYT151" s="309"/>
      <c r="TYU151" s="309"/>
      <c r="TYV151" s="309"/>
      <c r="TYW151" s="309"/>
      <c r="TYX151" s="309"/>
      <c r="TYY151" s="309"/>
      <c r="TYZ151" s="309"/>
      <c r="TZA151" s="309"/>
      <c r="TZB151" s="309"/>
      <c r="TZC151" s="309"/>
      <c r="TZD151" s="309"/>
      <c r="TZE151" s="309"/>
      <c r="TZF151" s="309"/>
      <c r="TZG151" s="309"/>
      <c r="TZH151" s="309"/>
      <c r="TZI151" s="309"/>
      <c r="TZJ151" s="309"/>
      <c r="TZK151" s="309"/>
      <c r="TZL151" s="309"/>
      <c r="TZM151" s="309"/>
      <c r="TZN151" s="309"/>
      <c r="TZO151" s="309"/>
      <c r="TZP151" s="309"/>
      <c r="TZQ151" s="309"/>
      <c r="TZR151" s="309"/>
      <c r="TZS151" s="309"/>
      <c r="TZT151" s="309"/>
      <c r="TZU151" s="309"/>
      <c r="TZV151" s="309"/>
      <c r="TZW151" s="309"/>
      <c r="TZX151" s="309"/>
      <c r="TZY151" s="309"/>
      <c r="TZZ151" s="309"/>
      <c r="UAA151" s="309"/>
      <c r="UAB151" s="309"/>
      <c r="UAC151" s="309"/>
      <c r="UAD151" s="309"/>
      <c r="UAE151" s="309"/>
      <c r="UAF151" s="309"/>
      <c r="UAG151" s="309"/>
      <c r="UAH151" s="309"/>
      <c r="UAI151" s="309"/>
      <c r="UAJ151" s="309"/>
      <c r="UAK151" s="309"/>
      <c r="UAL151" s="309"/>
      <c r="UAM151" s="309"/>
      <c r="UAN151" s="309"/>
      <c r="UAO151" s="309"/>
      <c r="UAP151" s="309"/>
      <c r="UAQ151" s="309"/>
      <c r="UAR151" s="309"/>
      <c r="UAS151" s="309"/>
      <c r="UAT151" s="309"/>
      <c r="UAU151" s="309"/>
      <c r="UAV151" s="309"/>
      <c r="UAW151" s="309"/>
      <c r="UAX151" s="309"/>
      <c r="UAY151" s="309"/>
      <c r="UAZ151" s="309"/>
      <c r="UBA151" s="309"/>
      <c r="UBB151" s="309"/>
      <c r="UBC151" s="309"/>
      <c r="UBD151" s="309"/>
      <c r="UBE151" s="309"/>
      <c r="UBF151" s="309"/>
      <c r="UBG151" s="309"/>
      <c r="UBH151" s="309"/>
      <c r="UBI151" s="309"/>
      <c r="UBJ151" s="309"/>
      <c r="UBK151" s="309"/>
      <c r="UBL151" s="309"/>
      <c r="UBM151" s="309"/>
      <c r="UBN151" s="309"/>
      <c r="UBO151" s="309"/>
      <c r="UBP151" s="309"/>
      <c r="UBQ151" s="309"/>
      <c r="UBR151" s="309"/>
      <c r="UBS151" s="309"/>
      <c r="UBT151" s="309"/>
      <c r="UBU151" s="309"/>
      <c r="UBV151" s="309"/>
      <c r="UBW151" s="309"/>
      <c r="UBX151" s="309"/>
      <c r="UBY151" s="309"/>
      <c r="UBZ151" s="309"/>
      <c r="UCA151" s="309"/>
      <c r="UCB151" s="309"/>
      <c r="UCC151" s="309"/>
      <c r="UCD151" s="309"/>
      <c r="UCE151" s="309"/>
      <c r="UCF151" s="309"/>
      <c r="UCG151" s="309"/>
      <c r="UCH151" s="309"/>
      <c r="UCI151" s="309"/>
      <c r="UCJ151" s="309"/>
      <c r="UCK151" s="309"/>
      <c r="UCL151" s="309"/>
      <c r="UCM151" s="309"/>
      <c r="UCN151" s="309"/>
      <c r="UCO151" s="309"/>
      <c r="UCP151" s="309"/>
      <c r="UCQ151" s="309"/>
      <c r="UCR151" s="309"/>
      <c r="UCS151" s="309"/>
      <c r="UCT151" s="309"/>
      <c r="UCU151" s="309"/>
      <c r="UCV151" s="309"/>
      <c r="UCW151" s="309"/>
      <c r="UCX151" s="309"/>
      <c r="UCY151" s="309"/>
      <c r="UCZ151" s="309"/>
      <c r="UDA151" s="309"/>
      <c r="UDB151" s="309"/>
      <c r="UDC151" s="309"/>
      <c r="UDD151" s="309"/>
      <c r="UDE151" s="309"/>
      <c r="UDF151" s="309"/>
      <c r="UDG151" s="309"/>
      <c r="UDH151" s="309"/>
      <c r="UDI151" s="309"/>
      <c r="UDJ151" s="309"/>
      <c r="UDK151" s="309"/>
      <c r="UDL151" s="309"/>
      <c r="UDM151" s="309"/>
      <c r="UDN151" s="309"/>
      <c r="UDO151" s="309"/>
      <c r="UDP151" s="309"/>
      <c r="UDQ151" s="309"/>
      <c r="UDR151" s="309"/>
      <c r="UDS151" s="309"/>
      <c r="UDT151" s="309"/>
      <c r="UDU151" s="309"/>
      <c r="UDV151" s="309"/>
      <c r="UDW151" s="309"/>
      <c r="UDX151" s="309"/>
      <c r="UDY151" s="309"/>
      <c r="UDZ151" s="309"/>
      <c r="UEA151" s="309"/>
      <c r="UEB151" s="309"/>
      <c r="UEC151" s="309"/>
      <c r="UED151" s="309"/>
      <c r="UEE151" s="309"/>
      <c r="UEF151" s="309"/>
      <c r="UEG151" s="309"/>
      <c r="UEH151" s="309"/>
      <c r="UEI151" s="309"/>
      <c r="UEJ151" s="309"/>
      <c r="UEK151" s="309"/>
      <c r="UEL151" s="309"/>
      <c r="UEM151" s="309"/>
      <c r="UEN151" s="309"/>
      <c r="UEO151" s="309"/>
      <c r="UEP151" s="309"/>
      <c r="UEQ151" s="309"/>
      <c r="UER151" s="309"/>
      <c r="UES151" s="309"/>
      <c r="UET151" s="309"/>
      <c r="UEU151" s="309"/>
      <c r="UEV151" s="309"/>
      <c r="UEW151" s="309"/>
      <c r="UEX151" s="309"/>
      <c r="UEY151" s="309"/>
      <c r="UEZ151" s="309"/>
      <c r="UFA151" s="309"/>
      <c r="UFB151" s="309"/>
      <c r="UFC151" s="309"/>
      <c r="UFD151" s="309"/>
      <c r="UFE151" s="309"/>
      <c r="UFF151" s="309"/>
      <c r="UFG151" s="309"/>
      <c r="UFH151" s="309"/>
      <c r="UFI151" s="309"/>
      <c r="UFJ151" s="309"/>
      <c r="UFK151" s="309"/>
      <c r="UFL151" s="309"/>
      <c r="UFM151" s="309"/>
      <c r="UFN151" s="309"/>
      <c r="UFO151" s="309"/>
      <c r="UFP151" s="309"/>
      <c r="UFQ151" s="309"/>
      <c r="UFR151" s="309"/>
      <c r="UFS151" s="309"/>
      <c r="UFT151" s="309"/>
      <c r="UFU151" s="309"/>
      <c r="UFV151" s="309"/>
      <c r="UFW151" s="309"/>
      <c r="UFX151" s="309"/>
      <c r="UFY151" s="309"/>
      <c r="UFZ151" s="309"/>
      <c r="UGA151" s="309"/>
      <c r="UGB151" s="309"/>
      <c r="UGC151" s="309"/>
      <c r="UGD151" s="309"/>
      <c r="UGE151" s="309"/>
      <c r="UGF151" s="309"/>
      <c r="UGG151" s="309"/>
      <c r="UGH151" s="309"/>
      <c r="UGI151" s="309"/>
      <c r="UGJ151" s="309"/>
      <c r="UGK151" s="309"/>
      <c r="UGL151" s="309"/>
      <c r="UGM151" s="309"/>
      <c r="UGN151" s="309"/>
      <c r="UGO151" s="309"/>
      <c r="UGP151" s="309"/>
      <c r="UGQ151" s="309"/>
      <c r="UGR151" s="309"/>
      <c r="UGS151" s="309"/>
      <c r="UGT151" s="309"/>
      <c r="UGU151" s="309"/>
      <c r="UGV151" s="309"/>
      <c r="UGW151" s="309"/>
      <c r="UGX151" s="309"/>
      <c r="UGY151" s="309"/>
      <c r="UGZ151" s="309"/>
      <c r="UHA151" s="309"/>
      <c r="UHB151" s="309"/>
      <c r="UHC151" s="309"/>
      <c r="UHD151" s="309"/>
      <c r="UHE151" s="309"/>
      <c r="UHF151" s="309"/>
      <c r="UHG151" s="309"/>
      <c r="UHH151" s="309"/>
      <c r="UHI151" s="309"/>
      <c r="UHJ151" s="309"/>
      <c r="UHK151" s="309"/>
      <c r="UHL151" s="309"/>
      <c r="UHM151" s="309"/>
      <c r="UHN151" s="309"/>
      <c r="UHO151" s="309"/>
      <c r="UHP151" s="309"/>
      <c r="UHQ151" s="309"/>
      <c r="UHR151" s="309"/>
      <c r="UHS151" s="309"/>
      <c r="UHT151" s="309"/>
      <c r="UHU151" s="309"/>
      <c r="UHV151" s="309"/>
      <c r="UHW151" s="309"/>
      <c r="UHX151" s="309"/>
      <c r="UHY151" s="309"/>
      <c r="UHZ151" s="309"/>
      <c r="UIA151" s="309"/>
      <c r="UIB151" s="309"/>
      <c r="UIC151" s="309"/>
      <c r="UID151" s="309"/>
      <c r="UIE151" s="309"/>
      <c r="UIF151" s="309"/>
      <c r="UIG151" s="309"/>
      <c r="UIH151" s="309"/>
      <c r="UII151" s="309"/>
      <c r="UIJ151" s="309"/>
      <c r="UIK151" s="309"/>
      <c r="UIL151" s="309"/>
      <c r="UIM151" s="309"/>
      <c r="UIN151" s="309"/>
      <c r="UIO151" s="309"/>
      <c r="UIP151" s="309"/>
      <c r="UIQ151" s="309"/>
      <c r="UIR151" s="309"/>
      <c r="UIS151" s="309"/>
      <c r="UIT151" s="309"/>
      <c r="UIU151" s="309"/>
      <c r="UIV151" s="309"/>
      <c r="UIW151" s="309"/>
      <c r="UIX151" s="309"/>
      <c r="UIY151" s="309"/>
      <c r="UIZ151" s="309"/>
      <c r="UJA151" s="309"/>
      <c r="UJB151" s="309"/>
      <c r="UJC151" s="309"/>
      <c r="UJD151" s="309"/>
      <c r="UJE151" s="309"/>
      <c r="UJF151" s="309"/>
      <c r="UJG151" s="309"/>
      <c r="UJH151" s="309"/>
      <c r="UJI151" s="309"/>
      <c r="UJJ151" s="309"/>
      <c r="UJK151" s="309"/>
      <c r="UJL151" s="309"/>
      <c r="UJM151" s="309"/>
      <c r="UJN151" s="309"/>
      <c r="UJO151" s="309"/>
      <c r="UJP151" s="309"/>
      <c r="UJQ151" s="309"/>
      <c r="UJR151" s="309"/>
      <c r="UJS151" s="309"/>
      <c r="UJT151" s="309"/>
      <c r="UJU151" s="309"/>
      <c r="UJV151" s="309"/>
      <c r="UJW151" s="309"/>
      <c r="UJX151" s="309"/>
      <c r="UJY151" s="309"/>
      <c r="UJZ151" s="309"/>
      <c r="UKA151" s="309"/>
      <c r="UKB151" s="309"/>
      <c r="UKC151" s="309"/>
      <c r="UKD151" s="309"/>
      <c r="UKE151" s="309"/>
      <c r="UKF151" s="309"/>
      <c r="UKG151" s="309"/>
      <c r="UKH151" s="309"/>
      <c r="UKI151" s="309"/>
      <c r="UKJ151" s="309"/>
      <c r="UKK151" s="309"/>
      <c r="UKL151" s="309"/>
      <c r="UKM151" s="309"/>
      <c r="UKN151" s="309"/>
      <c r="UKO151" s="309"/>
      <c r="UKP151" s="309"/>
      <c r="UKQ151" s="309"/>
      <c r="UKR151" s="309"/>
      <c r="UKS151" s="309"/>
      <c r="UKT151" s="309"/>
      <c r="UKU151" s="309"/>
      <c r="UKV151" s="309"/>
      <c r="UKW151" s="309"/>
      <c r="UKX151" s="309"/>
      <c r="UKY151" s="309"/>
      <c r="UKZ151" s="309"/>
      <c r="ULA151" s="309"/>
      <c r="ULB151" s="309"/>
      <c r="ULC151" s="309"/>
      <c r="ULD151" s="309"/>
      <c r="ULE151" s="309"/>
      <c r="ULF151" s="309"/>
      <c r="ULG151" s="309"/>
      <c r="ULH151" s="309"/>
      <c r="ULI151" s="309"/>
      <c r="ULJ151" s="309"/>
      <c r="ULK151" s="309"/>
      <c r="ULL151" s="309"/>
      <c r="ULM151" s="309"/>
      <c r="ULN151" s="309"/>
      <c r="ULO151" s="309"/>
      <c r="ULP151" s="309"/>
      <c r="ULQ151" s="309"/>
      <c r="ULR151" s="309"/>
      <c r="ULS151" s="309"/>
      <c r="ULT151" s="309"/>
      <c r="ULU151" s="309"/>
      <c r="ULV151" s="309"/>
      <c r="ULW151" s="309"/>
      <c r="ULX151" s="309"/>
      <c r="ULY151" s="309"/>
      <c r="ULZ151" s="309"/>
      <c r="UMA151" s="309"/>
      <c r="UMB151" s="309"/>
      <c r="UMC151" s="309"/>
      <c r="UMD151" s="309"/>
      <c r="UME151" s="309"/>
      <c r="UMF151" s="309"/>
      <c r="UMG151" s="309"/>
      <c r="UMH151" s="309"/>
      <c r="UMI151" s="309"/>
      <c r="UMJ151" s="309"/>
      <c r="UMK151" s="309"/>
      <c r="UML151" s="309"/>
      <c r="UMM151" s="309"/>
      <c r="UMN151" s="309"/>
      <c r="UMO151" s="309"/>
      <c r="UMP151" s="309"/>
      <c r="UMQ151" s="309"/>
      <c r="UMR151" s="309"/>
      <c r="UMS151" s="309"/>
      <c r="UMT151" s="309"/>
      <c r="UMU151" s="309"/>
      <c r="UMV151" s="309"/>
      <c r="UMW151" s="309"/>
      <c r="UMX151" s="309"/>
      <c r="UMY151" s="309"/>
      <c r="UMZ151" s="309"/>
      <c r="UNA151" s="309"/>
      <c r="UNB151" s="309"/>
      <c r="UNC151" s="309"/>
      <c r="UND151" s="309"/>
      <c r="UNE151" s="309"/>
      <c r="UNF151" s="309"/>
      <c r="UNG151" s="309"/>
      <c r="UNH151" s="309"/>
      <c r="UNI151" s="309"/>
      <c r="UNJ151" s="309"/>
      <c r="UNK151" s="309"/>
      <c r="UNL151" s="309"/>
      <c r="UNM151" s="309"/>
      <c r="UNN151" s="309"/>
      <c r="UNO151" s="309"/>
      <c r="UNP151" s="309"/>
      <c r="UNQ151" s="309"/>
      <c r="UNR151" s="309"/>
      <c r="UNS151" s="309"/>
      <c r="UNT151" s="309"/>
      <c r="UNU151" s="309"/>
      <c r="UNV151" s="309"/>
      <c r="UNW151" s="309"/>
      <c r="UNX151" s="309"/>
      <c r="UNY151" s="309"/>
      <c r="UNZ151" s="309"/>
      <c r="UOA151" s="309"/>
      <c r="UOB151" s="309"/>
      <c r="UOC151" s="309"/>
      <c r="UOD151" s="309"/>
      <c r="UOE151" s="309"/>
      <c r="UOF151" s="309"/>
      <c r="UOG151" s="309"/>
      <c r="UOH151" s="309"/>
      <c r="UOI151" s="309"/>
      <c r="UOJ151" s="309"/>
      <c r="UOK151" s="309"/>
      <c r="UOL151" s="309"/>
      <c r="UOM151" s="309"/>
      <c r="UON151" s="309"/>
      <c r="UOO151" s="309"/>
      <c r="UOP151" s="309"/>
      <c r="UOQ151" s="309"/>
      <c r="UOR151" s="309"/>
      <c r="UOS151" s="309"/>
      <c r="UOT151" s="309"/>
      <c r="UOU151" s="309"/>
      <c r="UOV151" s="309"/>
      <c r="UOW151" s="309"/>
      <c r="UOX151" s="309"/>
      <c r="UOY151" s="309"/>
      <c r="UOZ151" s="309"/>
      <c r="UPA151" s="309"/>
      <c r="UPB151" s="309"/>
      <c r="UPC151" s="309"/>
      <c r="UPD151" s="309"/>
      <c r="UPE151" s="309"/>
      <c r="UPF151" s="309"/>
      <c r="UPG151" s="309"/>
      <c r="UPH151" s="309"/>
      <c r="UPI151" s="309"/>
      <c r="UPJ151" s="309"/>
      <c r="UPK151" s="309"/>
      <c r="UPL151" s="309"/>
      <c r="UPM151" s="309"/>
      <c r="UPN151" s="309"/>
      <c r="UPO151" s="309"/>
      <c r="UPP151" s="309"/>
      <c r="UPQ151" s="309"/>
      <c r="UPR151" s="309"/>
      <c r="UPS151" s="309"/>
      <c r="UPT151" s="309"/>
      <c r="UPU151" s="309"/>
      <c r="UPV151" s="309"/>
      <c r="UPW151" s="309"/>
      <c r="UPX151" s="309"/>
      <c r="UPY151" s="309"/>
      <c r="UPZ151" s="309"/>
      <c r="UQA151" s="309"/>
      <c r="UQB151" s="309"/>
      <c r="UQC151" s="309"/>
      <c r="UQD151" s="309"/>
      <c r="UQE151" s="309"/>
      <c r="UQF151" s="309"/>
      <c r="UQG151" s="309"/>
      <c r="UQH151" s="309"/>
      <c r="UQI151" s="309"/>
      <c r="UQJ151" s="309"/>
      <c r="UQK151" s="309"/>
      <c r="UQL151" s="309"/>
      <c r="UQM151" s="309"/>
      <c r="UQN151" s="309"/>
      <c r="UQO151" s="309"/>
      <c r="UQP151" s="309"/>
      <c r="UQQ151" s="309"/>
      <c r="UQR151" s="309"/>
      <c r="UQS151" s="309"/>
      <c r="UQT151" s="309"/>
      <c r="UQU151" s="309"/>
      <c r="UQV151" s="309"/>
      <c r="UQW151" s="309"/>
      <c r="UQX151" s="309"/>
      <c r="UQY151" s="309"/>
      <c r="UQZ151" s="309"/>
      <c r="URA151" s="309"/>
      <c r="URB151" s="309"/>
      <c r="URC151" s="309"/>
      <c r="URD151" s="309"/>
      <c r="URE151" s="309"/>
      <c r="URF151" s="309"/>
      <c r="URG151" s="309"/>
      <c r="URH151" s="309"/>
      <c r="URI151" s="309"/>
      <c r="URJ151" s="309"/>
      <c r="URK151" s="309"/>
      <c r="URL151" s="309"/>
      <c r="URM151" s="309"/>
      <c r="URN151" s="309"/>
      <c r="URO151" s="309"/>
      <c r="URP151" s="309"/>
      <c r="URQ151" s="309"/>
      <c r="URR151" s="309"/>
      <c r="URS151" s="309"/>
      <c r="URT151" s="309"/>
      <c r="URU151" s="309"/>
      <c r="URV151" s="309"/>
      <c r="URW151" s="309"/>
      <c r="URX151" s="309"/>
      <c r="URY151" s="309"/>
      <c r="URZ151" s="309"/>
      <c r="USA151" s="309"/>
      <c r="USB151" s="309"/>
      <c r="USC151" s="309"/>
      <c r="USD151" s="309"/>
      <c r="USE151" s="309"/>
      <c r="USF151" s="309"/>
      <c r="USG151" s="309"/>
      <c r="USH151" s="309"/>
      <c r="USI151" s="309"/>
      <c r="USJ151" s="309"/>
      <c r="USK151" s="309"/>
      <c r="USL151" s="309"/>
      <c r="USM151" s="309"/>
      <c r="USN151" s="309"/>
      <c r="USO151" s="309"/>
      <c r="USP151" s="309"/>
      <c r="USQ151" s="309"/>
      <c r="USR151" s="309"/>
      <c r="USS151" s="309"/>
      <c r="UST151" s="309"/>
      <c r="USU151" s="309"/>
      <c r="USV151" s="309"/>
      <c r="USW151" s="309"/>
      <c r="USX151" s="309"/>
      <c r="USY151" s="309"/>
      <c r="USZ151" s="309"/>
      <c r="UTA151" s="309"/>
      <c r="UTB151" s="309"/>
      <c r="UTC151" s="309"/>
      <c r="UTD151" s="309"/>
      <c r="UTE151" s="309"/>
      <c r="UTF151" s="309"/>
      <c r="UTG151" s="309"/>
      <c r="UTH151" s="309"/>
      <c r="UTI151" s="309"/>
      <c r="UTJ151" s="309"/>
      <c r="UTK151" s="309"/>
      <c r="UTL151" s="309"/>
      <c r="UTM151" s="309"/>
      <c r="UTN151" s="309"/>
      <c r="UTO151" s="309"/>
      <c r="UTP151" s="309"/>
      <c r="UTQ151" s="309"/>
      <c r="UTR151" s="309"/>
      <c r="UTS151" s="309"/>
      <c r="UTT151" s="309"/>
      <c r="UTU151" s="309"/>
      <c r="UTV151" s="309"/>
      <c r="UTW151" s="309"/>
      <c r="UTX151" s="309"/>
      <c r="UTY151" s="309"/>
      <c r="UTZ151" s="309"/>
      <c r="UUA151" s="309"/>
      <c r="UUB151" s="309"/>
      <c r="UUC151" s="309"/>
      <c r="UUD151" s="309"/>
      <c r="UUE151" s="309"/>
      <c r="UUF151" s="309"/>
      <c r="UUG151" s="309"/>
      <c r="UUH151" s="309"/>
      <c r="UUI151" s="309"/>
      <c r="UUJ151" s="309"/>
      <c r="UUK151" s="309"/>
      <c r="UUL151" s="309"/>
      <c r="UUM151" s="309"/>
      <c r="UUN151" s="309"/>
      <c r="UUO151" s="309"/>
      <c r="UUP151" s="309"/>
      <c r="UUQ151" s="309"/>
      <c r="UUR151" s="309"/>
      <c r="UUS151" s="309"/>
      <c r="UUT151" s="309"/>
      <c r="UUU151" s="309"/>
      <c r="UUV151" s="309"/>
      <c r="UUW151" s="309"/>
      <c r="UUX151" s="309"/>
      <c r="UUY151" s="309"/>
      <c r="UUZ151" s="309"/>
      <c r="UVA151" s="309"/>
      <c r="UVB151" s="309"/>
      <c r="UVC151" s="309"/>
      <c r="UVD151" s="309"/>
      <c r="UVE151" s="309"/>
      <c r="UVF151" s="309"/>
      <c r="UVG151" s="309"/>
      <c r="UVH151" s="309"/>
      <c r="UVI151" s="309"/>
      <c r="UVJ151" s="309"/>
      <c r="UVK151" s="309"/>
      <c r="UVL151" s="309"/>
      <c r="UVM151" s="309"/>
      <c r="UVN151" s="309"/>
      <c r="UVO151" s="309"/>
      <c r="UVP151" s="309"/>
      <c r="UVQ151" s="309"/>
      <c r="UVR151" s="309"/>
      <c r="UVS151" s="309"/>
      <c r="UVT151" s="309"/>
      <c r="UVU151" s="309"/>
      <c r="UVV151" s="309"/>
      <c r="UVW151" s="309"/>
      <c r="UVX151" s="309"/>
      <c r="UVY151" s="309"/>
      <c r="UVZ151" s="309"/>
      <c r="UWA151" s="309"/>
      <c r="UWB151" s="309"/>
      <c r="UWC151" s="309"/>
      <c r="UWD151" s="309"/>
      <c r="UWE151" s="309"/>
      <c r="UWF151" s="309"/>
      <c r="UWG151" s="309"/>
      <c r="UWH151" s="309"/>
      <c r="UWI151" s="309"/>
      <c r="UWJ151" s="309"/>
      <c r="UWK151" s="309"/>
      <c r="UWL151" s="309"/>
      <c r="UWM151" s="309"/>
      <c r="UWN151" s="309"/>
      <c r="UWO151" s="309"/>
      <c r="UWP151" s="309"/>
      <c r="UWQ151" s="309"/>
      <c r="UWR151" s="309"/>
      <c r="UWS151" s="309"/>
      <c r="UWT151" s="309"/>
      <c r="UWU151" s="309"/>
      <c r="UWV151" s="309"/>
      <c r="UWW151" s="309"/>
      <c r="UWX151" s="309"/>
      <c r="UWY151" s="309"/>
      <c r="UWZ151" s="309"/>
      <c r="UXA151" s="309"/>
      <c r="UXB151" s="309"/>
      <c r="UXC151" s="309"/>
      <c r="UXD151" s="309"/>
      <c r="UXE151" s="309"/>
      <c r="UXF151" s="309"/>
      <c r="UXG151" s="309"/>
      <c r="UXH151" s="309"/>
      <c r="UXI151" s="309"/>
      <c r="UXJ151" s="309"/>
      <c r="UXK151" s="309"/>
      <c r="UXL151" s="309"/>
      <c r="UXM151" s="309"/>
      <c r="UXN151" s="309"/>
      <c r="UXO151" s="309"/>
      <c r="UXP151" s="309"/>
      <c r="UXQ151" s="309"/>
      <c r="UXR151" s="309"/>
      <c r="UXS151" s="309"/>
      <c r="UXT151" s="309"/>
      <c r="UXU151" s="309"/>
      <c r="UXV151" s="309"/>
      <c r="UXW151" s="309"/>
      <c r="UXX151" s="309"/>
      <c r="UXY151" s="309"/>
      <c r="UXZ151" s="309"/>
      <c r="UYA151" s="309"/>
      <c r="UYB151" s="309"/>
      <c r="UYC151" s="309"/>
      <c r="UYD151" s="309"/>
      <c r="UYE151" s="309"/>
      <c r="UYF151" s="309"/>
      <c r="UYG151" s="309"/>
      <c r="UYH151" s="309"/>
      <c r="UYI151" s="309"/>
      <c r="UYJ151" s="309"/>
      <c r="UYK151" s="309"/>
      <c r="UYL151" s="309"/>
      <c r="UYM151" s="309"/>
      <c r="UYN151" s="309"/>
      <c r="UYO151" s="309"/>
      <c r="UYP151" s="309"/>
      <c r="UYQ151" s="309"/>
      <c r="UYR151" s="309"/>
      <c r="UYS151" s="309"/>
      <c r="UYT151" s="309"/>
      <c r="UYU151" s="309"/>
      <c r="UYV151" s="309"/>
      <c r="UYW151" s="309"/>
      <c r="UYX151" s="309"/>
      <c r="UYY151" s="309"/>
      <c r="UYZ151" s="309"/>
      <c r="UZA151" s="309"/>
      <c r="UZB151" s="309"/>
      <c r="UZC151" s="309"/>
      <c r="UZD151" s="309"/>
      <c r="UZE151" s="309"/>
      <c r="UZF151" s="309"/>
      <c r="UZG151" s="309"/>
      <c r="UZH151" s="309"/>
      <c r="UZI151" s="309"/>
      <c r="UZJ151" s="309"/>
      <c r="UZK151" s="309"/>
      <c r="UZL151" s="309"/>
      <c r="UZM151" s="309"/>
      <c r="UZN151" s="309"/>
      <c r="UZO151" s="309"/>
      <c r="UZP151" s="309"/>
      <c r="UZQ151" s="309"/>
      <c r="UZR151" s="309"/>
      <c r="UZS151" s="309"/>
      <c r="UZT151" s="309"/>
      <c r="UZU151" s="309"/>
      <c r="UZV151" s="309"/>
      <c r="UZW151" s="309"/>
      <c r="UZX151" s="309"/>
      <c r="UZY151" s="309"/>
      <c r="UZZ151" s="309"/>
      <c r="VAA151" s="309"/>
      <c r="VAB151" s="309"/>
      <c r="VAC151" s="309"/>
      <c r="VAD151" s="309"/>
      <c r="VAE151" s="309"/>
      <c r="VAF151" s="309"/>
      <c r="VAG151" s="309"/>
      <c r="VAH151" s="309"/>
      <c r="VAI151" s="309"/>
      <c r="VAJ151" s="309"/>
      <c r="VAK151" s="309"/>
      <c r="VAL151" s="309"/>
      <c r="VAM151" s="309"/>
      <c r="VAN151" s="309"/>
      <c r="VAO151" s="309"/>
      <c r="VAP151" s="309"/>
      <c r="VAQ151" s="309"/>
      <c r="VAR151" s="309"/>
      <c r="VAS151" s="309"/>
      <c r="VAT151" s="309"/>
      <c r="VAU151" s="309"/>
      <c r="VAV151" s="309"/>
      <c r="VAW151" s="309"/>
      <c r="VAX151" s="309"/>
      <c r="VAY151" s="309"/>
      <c r="VAZ151" s="309"/>
      <c r="VBA151" s="309"/>
      <c r="VBB151" s="309"/>
      <c r="VBC151" s="309"/>
      <c r="VBD151" s="309"/>
      <c r="VBE151" s="309"/>
      <c r="VBF151" s="309"/>
      <c r="VBG151" s="309"/>
      <c r="VBH151" s="309"/>
      <c r="VBI151" s="309"/>
      <c r="VBJ151" s="309"/>
      <c r="VBK151" s="309"/>
      <c r="VBL151" s="309"/>
      <c r="VBM151" s="309"/>
      <c r="VBN151" s="309"/>
      <c r="VBO151" s="309"/>
      <c r="VBP151" s="309"/>
      <c r="VBQ151" s="309"/>
      <c r="VBR151" s="309"/>
      <c r="VBS151" s="309"/>
      <c r="VBT151" s="309"/>
      <c r="VBU151" s="309"/>
      <c r="VBV151" s="309"/>
      <c r="VBW151" s="309"/>
      <c r="VBX151" s="309"/>
      <c r="VBY151" s="309"/>
      <c r="VBZ151" s="309"/>
      <c r="VCA151" s="309"/>
      <c r="VCB151" s="309"/>
      <c r="VCC151" s="309"/>
      <c r="VCD151" s="309"/>
      <c r="VCE151" s="309"/>
      <c r="VCF151" s="309"/>
      <c r="VCG151" s="309"/>
      <c r="VCH151" s="309"/>
      <c r="VCI151" s="309"/>
      <c r="VCJ151" s="309"/>
      <c r="VCK151" s="309"/>
      <c r="VCL151" s="309"/>
      <c r="VCM151" s="309"/>
      <c r="VCN151" s="309"/>
      <c r="VCO151" s="309"/>
      <c r="VCP151" s="309"/>
      <c r="VCQ151" s="309"/>
      <c r="VCR151" s="309"/>
      <c r="VCS151" s="309"/>
      <c r="VCT151" s="309"/>
      <c r="VCU151" s="309"/>
      <c r="VCV151" s="309"/>
      <c r="VCW151" s="309"/>
      <c r="VCX151" s="309"/>
      <c r="VCY151" s="309"/>
      <c r="VCZ151" s="309"/>
      <c r="VDA151" s="309"/>
      <c r="VDB151" s="309"/>
      <c r="VDC151" s="309"/>
      <c r="VDD151" s="309"/>
      <c r="VDE151" s="309"/>
      <c r="VDF151" s="309"/>
      <c r="VDG151" s="309"/>
      <c r="VDH151" s="309"/>
      <c r="VDI151" s="309"/>
      <c r="VDJ151" s="309"/>
      <c r="VDK151" s="309"/>
      <c r="VDL151" s="309"/>
      <c r="VDM151" s="309"/>
      <c r="VDN151" s="309"/>
      <c r="VDO151" s="309"/>
      <c r="VDP151" s="309"/>
      <c r="VDQ151" s="309"/>
      <c r="VDR151" s="309"/>
      <c r="VDS151" s="309"/>
      <c r="VDT151" s="309"/>
      <c r="VDU151" s="309"/>
      <c r="VDV151" s="309"/>
      <c r="VDW151" s="309"/>
      <c r="VDX151" s="309"/>
      <c r="VDY151" s="309"/>
      <c r="VDZ151" s="309"/>
      <c r="VEA151" s="309"/>
      <c r="VEB151" s="309"/>
      <c r="VEC151" s="309"/>
      <c r="VED151" s="309"/>
      <c r="VEE151" s="309"/>
      <c r="VEF151" s="309"/>
      <c r="VEG151" s="309"/>
      <c r="VEH151" s="309"/>
      <c r="VEI151" s="309"/>
      <c r="VEJ151" s="309"/>
      <c r="VEK151" s="309"/>
      <c r="VEL151" s="309"/>
      <c r="VEM151" s="309"/>
      <c r="VEN151" s="309"/>
      <c r="VEO151" s="309"/>
      <c r="VEP151" s="309"/>
      <c r="VEQ151" s="309"/>
      <c r="VER151" s="309"/>
      <c r="VES151" s="309"/>
      <c r="VET151" s="309"/>
      <c r="VEU151" s="309"/>
      <c r="VEV151" s="309"/>
      <c r="VEW151" s="309"/>
      <c r="VEX151" s="309"/>
      <c r="VEY151" s="309"/>
      <c r="VEZ151" s="309"/>
      <c r="VFA151" s="309"/>
      <c r="VFB151" s="309"/>
      <c r="VFC151" s="309"/>
      <c r="VFD151" s="309"/>
      <c r="VFE151" s="309"/>
      <c r="VFF151" s="309"/>
      <c r="VFG151" s="309"/>
      <c r="VFH151" s="309"/>
      <c r="VFI151" s="309"/>
      <c r="VFJ151" s="309"/>
      <c r="VFK151" s="309"/>
      <c r="VFL151" s="309"/>
      <c r="VFM151" s="309"/>
      <c r="VFN151" s="309"/>
      <c r="VFO151" s="309"/>
      <c r="VFP151" s="309"/>
      <c r="VFQ151" s="309"/>
      <c r="VFR151" s="309"/>
      <c r="VFS151" s="309"/>
      <c r="VFT151" s="309"/>
      <c r="VFU151" s="309"/>
      <c r="VFV151" s="309"/>
      <c r="VFW151" s="309"/>
      <c r="VFX151" s="309"/>
      <c r="VFY151" s="309"/>
      <c r="VFZ151" s="309"/>
      <c r="VGA151" s="309"/>
      <c r="VGB151" s="309"/>
      <c r="VGC151" s="309"/>
      <c r="VGD151" s="309"/>
      <c r="VGE151" s="309"/>
      <c r="VGF151" s="309"/>
      <c r="VGG151" s="309"/>
      <c r="VGH151" s="309"/>
      <c r="VGI151" s="309"/>
      <c r="VGJ151" s="309"/>
      <c r="VGK151" s="309"/>
      <c r="VGL151" s="309"/>
      <c r="VGM151" s="309"/>
      <c r="VGN151" s="309"/>
      <c r="VGO151" s="309"/>
      <c r="VGP151" s="309"/>
      <c r="VGQ151" s="309"/>
      <c r="VGR151" s="309"/>
      <c r="VGS151" s="309"/>
      <c r="VGT151" s="309"/>
      <c r="VGU151" s="309"/>
      <c r="VGV151" s="309"/>
      <c r="VGW151" s="309"/>
      <c r="VGX151" s="309"/>
      <c r="VGY151" s="309"/>
      <c r="VGZ151" s="309"/>
      <c r="VHA151" s="309"/>
      <c r="VHB151" s="309"/>
      <c r="VHC151" s="309"/>
      <c r="VHD151" s="309"/>
      <c r="VHE151" s="309"/>
      <c r="VHF151" s="309"/>
      <c r="VHG151" s="309"/>
      <c r="VHH151" s="309"/>
      <c r="VHI151" s="309"/>
      <c r="VHJ151" s="309"/>
      <c r="VHK151" s="309"/>
      <c r="VHL151" s="309"/>
      <c r="VHM151" s="309"/>
      <c r="VHN151" s="309"/>
      <c r="VHO151" s="309"/>
      <c r="VHP151" s="309"/>
      <c r="VHQ151" s="309"/>
      <c r="VHR151" s="309"/>
      <c r="VHS151" s="309"/>
      <c r="VHT151" s="309"/>
      <c r="VHU151" s="309"/>
      <c r="VHV151" s="309"/>
      <c r="VHW151" s="309"/>
      <c r="VHX151" s="309"/>
      <c r="VHY151" s="309"/>
      <c r="VHZ151" s="309"/>
      <c r="VIA151" s="309"/>
      <c r="VIB151" s="309"/>
      <c r="VIC151" s="309"/>
      <c r="VID151" s="309"/>
      <c r="VIE151" s="309"/>
      <c r="VIF151" s="309"/>
      <c r="VIG151" s="309"/>
      <c r="VIH151" s="309"/>
      <c r="VII151" s="309"/>
      <c r="VIJ151" s="309"/>
      <c r="VIK151" s="309"/>
      <c r="VIL151" s="309"/>
      <c r="VIM151" s="309"/>
      <c r="VIN151" s="309"/>
      <c r="VIO151" s="309"/>
      <c r="VIP151" s="309"/>
      <c r="VIQ151" s="309"/>
      <c r="VIR151" s="309"/>
      <c r="VIS151" s="309"/>
      <c r="VIT151" s="309"/>
      <c r="VIU151" s="309"/>
      <c r="VIV151" s="309"/>
      <c r="VIW151" s="309"/>
      <c r="VIX151" s="309"/>
      <c r="VIY151" s="309"/>
      <c r="VIZ151" s="309"/>
      <c r="VJA151" s="309"/>
      <c r="VJB151" s="309"/>
      <c r="VJC151" s="309"/>
      <c r="VJD151" s="309"/>
      <c r="VJE151" s="309"/>
      <c r="VJF151" s="309"/>
      <c r="VJG151" s="309"/>
      <c r="VJH151" s="309"/>
      <c r="VJI151" s="309"/>
      <c r="VJJ151" s="309"/>
      <c r="VJK151" s="309"/>
      <c r="VJL151" s="309"/>
      <c r="VJM151" s="309"/>
      <c r="VJN151" s="309"/>
      <c r="VJO151" s="309"/>
      <c r="VJP151" s="309"/>
      <c r="VJQ151" s="309"/>
      <c r="VJR151" s="309"/>
      <c r="VJS151" s="309"/>
      <c r="VJT151" s="309"/>
      <c r="VJU151" s="309"/>
      <c r="VJV151" s="309"/>
      <c r="VJW151" s="309"/>
      <c r="VJX151" s="309"/>
      <c r="VJY151" s="309"/>
      <c r="VJZ151" s="309"/>
      <c r="VKA151" s="309"/>
      <c r="VKB151" s="309"/>
      <c r="VKC151" s="309"/>
      <c r="VKD151" s="309"/>
      <c r="VKE151" s="309"/>
      <c r="VKF151" s="309"/>
      <c r="VKG151" s="309"/>
      <c r="VKH151" s="309"/>
      <c r="VKI151" s="309"/>
      <c r="VKJ151" s="309"/>
      <c r="VKK151" s="309"/>
      <c r="VKL151" s="309"/>
      <c r="VKM151" s="309"/>
      <c r="VKN151" s="309"/>
      <c r="VKO151" s="309"/>
      <c r="VKP151" s="309"/>
      <c r="VKQ151" s="309"/>
      <c r="VKR151" s="309"/>
      <c r="VKS151" s="309"/>
      <c r="VKT151" s="309"/>
      <c r="VKU151" s="309"/>
      <c r="VKV151" s="309"/>
      <c r="VKW151" s="309"/>
      <c r="VKX151" s="309"/>
      <c r="VKY151" s="309"/>
      <c r="VKZ151" s="309"/>
      <c r="VLA151" s="309"/>
      <c r="VLB151" s="309"/>
      <c r="VLC151" s="309"/>
      <c r="VLD151" s="309"/>
      <c r="VLE151" s="309"/>
      <c r="VLF151" s="309"/>
      <c r="VLG151" s="309"/>
      <c r="VLH151" s="309"/>
      <c r="VLI151" s="309"/>
      <c r="VLJ151" s="309"/>
      <c r="VLK151" s="309"/>
      <c r="VLL151" s="309"/>
      <c r="VLM151" s="309"/>
      <c r="VLN151" s="309"/>
      <c r="VLO151" s="309"/>
      <c r="VLP151" s="309"/>
      <c r="VLQ151" s="309"/>
      <c r="VLR151" s="309"/>
      <c r="VLS151" s="309"/>
      <c r="VLT151" s="309"/>
      <c r="VLU151" s="309"/>
      <c r="VLV151" s="309"/>
      <c r="VLW151" s="309"/>
      <c r="VLX151" s="309"/>
      <c r="VLY151" s="309"/>
      <c r="VLZ151" s="309"/>
      <c r="VMA151" s="309"/>
      <c r="VMB151" s="309"/>
      <c r="VMC151" s="309"/>
      <c r="VMD151" s="309"/>
      <c r="VME151" s="309"/>
      <c r="VMF151" s="309"/>
      <c r="VMG151" s="309"/>
      <c r="VMH151" s="309"/>
      <c r="VMI151" s="309"/>
      <c r="VMJ151" s="309"/>
      <c r="VMK151" s="309"/>
      <c r="VML151" s="309"/>
      <c r="VMM151" s="309"/>
      <c r="VMN151" s="309"/>
      <c r="VMO151" s="309"/>
      <c r="VMP151" s="309"/>
      <c r="VMQ151" s="309"/>
      <c r="VMR151" s="309"/>
      <c r="VMS151" s="309"/>
      <c r="VMT151" s="309"/>
      <c r="VMU151" s="309"/>
      <c r="VMV151" s="309"/>
      <c r="VMW151" s="309"/>
      <c r="VMX151" s="309"/>
      <c r="VMY151" s="309"/>
      <c r="VMZ151" s="309"/>
      <c r="VNA151" s="309"/>
      <c r="VNB151" s="309"/>
      <c r="VNC151" s="309"/>
      <c r="VND151" s="309"/>
      <c r="VNE151" s="309"/>
      <c r="VNF151" s="309"/>
      <c r="VNG151" s="309"/>
      <c r="VNH151" s="309"/>
      <c r="VNI151" s="309"/>
      <c r="VNJ151" s="309"/>
      <c r="VNK151" s="309"/>
      <c r="VNL151" s="309"/>
      <c r="VNM151" s="309"/>
      <c r="VNN151" s="309"/>
      <c r="VNO151" s="309"/>
      <c r="VNP151" s="309"/>
      <c r="VNQ151" s="309"/>
      <c r="VNR151" s="309"/>
      <c r="VNS151" s="309"/>
      <c r="VNT151" s="309"/>
      <c r="VNU151" s="309"/>
      <c r="VNV151" s="309"/>
      <c r="VNW151" s="309"/>
      <c r="VNX151" s="309"/>
      <c r="VNY151" s="309"/>
      <c r="VNZ151" s="309"/>
      <c r="VOA151" s="309"/>
      <c r="VOB151" s="309"/>
      <c r="VOC151" s="309"/>
      <c r="VOD151" s="309"/>
      <c r="VOE151" s="309"/>
      <c r="VOF151" s="309"/>
      <c r="VOG151" s="309"/>
      <c r="VOH151" s="309"/>
      <c r="VOI151" s="309"/>
      <c r="VOJ151" s="309"/>
      <c r="VOK151" s="309"/>
      <c r="VOL151" s="309"/>
      <c r="VOM151" s="309"/>
      <c r="VON151" s="309"/>
      <c r="VOO151" s="309"/>
      <c r="VOP151" s="309"/>
      <c r="VOQ151" s="309"/>
      <c r="VOR151" s="309"/>
      <c r="VOS151" s="309"/>
      <c r="VOT151" s="309"/>
      <c r="VOU151" s="309"/>
      <c r="VOV151" s="309"/>
      <c r="VOW151" s="309"/>
      <c r="VOX151" s="309"/>
      <c r="VOY151" s="309"/>
      <c r="VOZ151" s="309"/>
      <c r="VPA151" s="309"/>
      <c r="VPB151" s="309"/>
      <c r="VPC151" s="309"/>
      <c r="VPD151" s="309"/>
      <c r="VPE151" s="309"/>
      <c r="VPF151" s="309"/>
      <c r="VPG151" s="309"/>
      <c r="VPH151" s="309"/>
      <c r="VPI151" s="309"/>
      <c r="VPJ151" s="309"/>
      <c r="VPK151" s="309"/>
      <c r="VPL151" s="309"/>
      <c r="VPM151" s="309"/>
      <c r="VPN151" s="309"/>
      <c r="VPO151" s="309"/>
      <c r="VPP151" s="309"/>
      <c r="VPQ151" s="309"/>
      <c r="VPR151" s="309"/>
      <c r="VPS151" s="309"/>
      <c r="VPT151" s="309"/>
      <c r="VPU151" s="309"/>
      <c r="VPV151" s="309"/>
      <c r="VPW151" s="309"/>
      <c r="VPX151" s="309"/>
      <c r="VPY151" s="309"/>
      <c r="VPZ151" s="309"/>
      <c r="VQA151" s="309"/>
      <c r="VQB151" s="309"/>
      <c r="VQC151" s="309"/>
      <c r="VQD151" s="309"/>
      <c r="VQE151" s="309"/>
      <c r="VQF151" s="309"/>
      <c r="VQG151" s="309"/>
      <c r="VQH151" s="309"/>
      <c r="VQI151" s="309"/>
      <c r="VQJ151" s="309"/>
      <c r="VQK151" s="309"/>
      <c r="VQL151" s="309"/>
      <c r="VQM151" s="309"/>
      <c r="VQN151" s="309"/>
      <c r="VQO151" s="309"/>
      <c r="VQP151" s="309"/>
      <c r="VQQ151" s="309"/>
      <c r="VQR151" s="309"/>
      <c r="VQS151" s="309"/>
      <c r="VQT151" s="309"/>
      <c r="VQU151" s="309"/>
      <c r="VQV151" s="309"/>
      <c r="VQW151" s="309"/>
      <c r="VQX151" s="309"/>
      <c r="VQY151" s="309"/>
      <c r="VQZ151" s="309"/>
      <c r="VRA151" s="309"/>
      <c r="VRB151" s="309"/>
      <c r="VRC151" s="309"/>
      <c r="VRD151" s="309"/>
      <c r="VRE151" s="309"/>
      <c r="VRF151" s="309"/>
      <c r="VRG151" s="309"/>
      <c r="VRH151" s="309"/>
      <c r="VRI151" s="309"/>
      <c r="VRJ151" s="309"/>
      <c r="VRK151" s="309"/>
      <c r="VRL151" s="309"/>
      <c r="VRM151" s="309"/>
      <c r="VRN151" s="309"/>
      <c r="VRO151" s="309"/>
      <c r="VRP151" s="309"/>
      <c r="VRQ151" s="309"/>
      <c r="VRR151" s="309"/>
      <c r="VRS151" s="309"/>
      <c r="VRT151" s="309"/>
      <c r="VRU151" s="309"/>
      <c r="VRV151" s="309"/>
      <c r="VRW151" s="309"/>
      <c r="VRX151" s="309"/>
      <c r="VRY151" s="309"/>
      <c r="VRZ151" s="309"/>
      <c r="VSA151" s="309"/>
      <c r="VSB151" s="309"/>
      <c r="VSC151" s="309"/>
      <c r="VSD151" s="309"/>
      <c r="VSE151" s="309"/>
      <c r="VSF151" s="309"/>
      <c r="VSG151" s="309"/>
      <c r="VSH151" s="309"/>
      <c r="VSI151" s="309"/>
      <c r="VSJ151" s="309"/>
      <c r="VSK151" s="309"/>
      <c r="VSL151" s="309"/>
      <c r="VSM151" s="309"/>
      <c r="VSN151" s="309"/>
      <c r="VSO151" s="309"/>
      <c r="VSP151" s="309"/>
      <c r="VSQ151" s="309"/>
      <c r="VSR151" s="309"/>
      <c r="VSS151" s="309"/>
      <c r="VST151" s="309"/>
      <c r="VSU151" s="309"/>
      <c r="VSV151" s="309"/>
      <c r="VSW151" s="309"/>
      <c r="VSX151" s="309"/>
      <c r="VSY151" s="309"/>
      <c r="VSZ151" s="309"/>
      <c r="VTA151" s="309"/>
      <c r="VTB151" s="309"/>
      <c r="VTC151" s="309"/>
      <c r="VTD151" s="309"/>
      <c r="VTE151" s="309"/>
      <c r="VTF151" s="309"/>
      <c r="VTG151" s="309"/>
      <c r="VTH151" s="309"/>
      <c r="VTI151" s="309"/>
      <c r="VTJ151" s="309"/>
      <c r="VTK151" s="309"/>
      <c r="VTL151" s="309"/>
      <c r="VTM151" s="309"/>
      <c r="VTN151" s="309"/>
      <c r="VTO151" s="309"/>
      <c r="VTP151" s="309"/>
      <c r="VTQ151" s="309"/>
      <c r="VTR151" s="309"/>
      <c r="VTS151" s="309"/>
      <c r="VTT151" s="309"/>
      <c r="VTU151" s="309"/>
      <c r="VTV151" s="309"/>
      <c r="VTW151" s="309"/>
      <c r="VTX151" s="309"/>
      <c r="VTY151" s="309"/>
      <c r="VTZ151" s="309"/>
      <c r="VUA151" s="309"/>
      <c r="VUB151" s="309"/>
      <c r="VUC151" s="309"/>
      <c r="VUD151" s="309"/>
      <c r="VUE151" s="309"/>
      <c r="VUF151" s="309"/>
      <c r="VUG151" s="309"/>
      <c r="VUH151" s="309"/>
      <c r="VUI151" s="309"/>
      <c r="VUJ151" s="309"/>
      <c r="VUK151" s="309"/>
      <c r="VUL151" s="309"/>
      <c r="VUM151" s="309"/>
      <c r="VUN151" s="309"/>
      <c r="VUO151" s="309"/>
      <c r="VUP151" s="309"/>
      <c r="VUQ151" s="309"/>
      <c r="VUR151" s="309"/>
      <c r="VUS151" s="309"/>
      <c r="VUT151" s="309"/>
      <c r="VUU151" s="309"/>
      <c r="VUV151" s="309"/>
      <c r="VUW151" s="309"/>
      <c r="VUX151" s="309"/>
      <c r="VUY151" s="309"/>
      <c r="VUZ151" s="309"/>
      <c r="VVA151" s="309"/>
      <c r="VVB151" s="309"/>
      <c r="VVC151" s="309"/>
      <c r="VVD151" s="309"/>
      <c r="VVE151" s="309"/>
      <c r="VVF151" s="309"/>
      <c r="VVG151" s="309"/>
      <c r="VVH151" s="309"/>
      <c r="VVI151" s="309"/>
      <c r="VVJ151" s="309"/>
      <c r="VVK151" s="309"/>
      <c r="VVL151" s="309"/>
      <c r="VVM151" s="309"/>
      <c r="VVN151" s="309"/>
      <c r="VVO151" s="309"/>
      <c r="VVP151" s="309"/>
      <c r="VVQ151" s="309"/>
      <c r="VVR151" s="309"/>
      <c r="VVS151" s="309"/>
      <c r="VVT151" s="309"/>
      <c r="VVU151" s="309"/>
      <c r="VVV151" s="309"/>
      <c r="VVW151" s="309"/>
      <c r="VVX151" s="309"/>
      <c r="VVY151" s="309"/>
      <c r="VVZ151" s="309"/>
      <c r="VWA151" s="309"/>
      <c r="VWB151" s="309"/>
      <c r="VWC151" s="309"/>
      <c r="VWD151" s="309"/>
      <c r="VWE151" s="309"/>
      <c r="VWF151" s="309"/>
      <c r="VWG151" s="309"/>
      <c r="VWH151" s="309"/>
      <c r="VWI151" s="309"/>
      <c r="VWJ151" s="309"/>
      <c r="VWK151" s="309"/>
      <c r="VWL151" s="309"/>
      <c r="VWM151" s="309"/>
      <c r="VWN151" s="309"/>
      <c r="VWO151" s="309"/>
      <c r="VWP151" s="309"/>
      <c r="VWQ151" s="309"/>
      <c r="VWR151" s="309"/>
      <c r="VWS151" s="309"/>
      <c r="VWT151" s="309"/>
      <c r="VWU151" s="309"/>
      <c r="VWV151" s="309"/>
      <c r="VWW151" s="309"/>
      <c r="VWX151" s="309"/>
      <c r="VWY151" s="309"/>
      <c r="VWZ151" s="309"/>
      <c r="VXA151" s="309"/>
      <c r="VXB151" s="309"/>
      <c r="VXC151" s="309"/>
      <c r="VXD151" s="309"/>
      <c r="VXE151" s="309"/>
      <c r="VXF151" s="309"/>
      <c r="VXG151" s="309"/>
      <c r="VXH151" s="309"/>
      <c r="VXI151" s="309"/>
      <c r="VXJ151" s="309"/>
      <c r="VXK151" s="309"/>
      <c r="VXL151" s="309"/>
      <c r="VXM151" s="309"/>
      <c r="VXN151" s="309"/>
      <c r="VXO151" s="309"/>
      <c r="VXP151" s="309"/>
      <c r="VXQ151" s="309"/>
      <c r="VXR151" s="309"/>
      <c r="VXS151" s="309"/>
      <c r="VXT151" s="309"/>
      <c r="VXU151" s="309"/>
      <c r="VXV151" s="309"/>
      <c r="VXW151" s="309"/>
      <c r="VXX151" s="309"/>
      <c r="VXY151" s="309"/>
      <c r="VXZ151" s="309"/>
      <c r="VYA151" s="309"/>
      <c r="VYB151" s="309"/>
      <c r="VYC151" s="309"/>
      <c r="VYD151" s="309"/>
      <c r="VYE151" s="309"/>
      <c r="VYF151" s="309"/>
      <c r="VYG151" s="309"/>
      <c r="VYH151" s="309"/>
      <c r="VYI151" s="309"/>
      <c r="VYJ151" s="309"/>
      <c r="VYK151" s="309"/>
      <c r="VYL151" s="309"/>
      <c r="VYM151" s="309"/>
      <c r="VYN151" s="309"/>
      <c r="VYO151" s="309"/>
      <c r="VYP151" s="309"/>
      <c r="VYQ151" s="309"/>
      <c r="VYR151" s="309"/>
      <c r="VYS151" s="309"/>
      <c r="VYT151" s="309"/>
      <c r="VYU151" s="309"/>
      <c r="VYV151" s="309"/>
      <c r="VYW151" s="309"/>
      <c r="VYX151" s="309"/>
      <c r="VYY151" s="309"/>
      <c r="VYZ151" s="309"/>
      <c r="VZA151" s="309"/>
      <c r="VZB151" s="309"/>
      <c r="VZC151" s="309"/>
      <c r="VZD151" s="309"/>
      <c r="VZE151" s="309"/>
      <c r="VZF151" s="309"/>
      <c r="VZG151" s="309"/>
      <c r="VZH151" s="309"/>
      <c r="VZI151" s="309"/>
      <c r="VZJ151" s="309"/>
      <c r="VZK151" s="309"/>
      <c r="VZL151" s="309"/>
      <c r="VZM151" s="309"/>
      <c r="VZN151" s="309"/>
      <c r="VZO151" s="309"/>
      <c r="VZP151" s="309"/>
      <c r="VZQ151" s="309"/>
      <c r="VZR151" s="309"/>
      <c r="VZS151" s="309"/>
      <c r="VZT151" s="309"/>
      <c r="VZU151" s="309"/>
      <c r="VZV151" s="309"/>
      <c r="VZW151" s="309"/>
      <c r="VZX151" s="309"/>
      <c r="VZY151" s="309"/>
      <c r="VZZ151" s="309"/>
      <c r="WAA151" s="309"/>
      <c r="WAB151" s="309"/>
      <c r="WAC151" s="309"/>
      <c r="WAD151" s="309"/>
      <c r="WAE151" s="309"/>
      <c r="WAF151" s="309"/>
      <c r="WAG151" s="309"/>
      <c r="WAH151" s="309"/>
      <c r="WAI151" s="309"/>
      <c r="WAJ151" s="309"/>
      <c r="WAK151" s="309"/>
      <c r="WAL151" s="309"/>
      <c r="WAM151" s="309"/>
      <c r="WAN151" s="309"/>
      <c r="WAO151" s="309"/>
      <c r="WAP151" s="309"/>
      <c r="WAQ151" s="309"/>
      <c r="WAR151" s="309"/>
      <c r="WAS151" s="309"/>
      <c r="WAT151" s="309"/>
      <c r="WAU151" s="309"/>
      <c r="WAV151" s="309"/>
      <c r="WAW151" s="309"/>
      <c r="WAX151" s="309"/>
      <c r="WAY151" s="309"/>
      <c r="WAZ151" s="309"/>
      <c r="WBA151" s="309"/>
      <c r="WBB151" s="309"/>
      <c r="WBC151" s="309"/>
      <c r="WBD151" s="309"/>
      <c r="WBE151" s="309"/>
      <c r="WBF151" s="309"/>
      <c r="WBG151" s="309"/>
      <c r="WBH151" s="309"/>
      <c r="WBI151" s="309"/>
      <c r="WBJ151" s="309"/>
      <c r="WBK151" s="309"/>
      <c r="WBL151" s="309"/>
      <c r="WBM151" s="309"/>
      <c r="WBN151" s="309"/>
      <c r="WBO151" s="309"/>
      <c r="WBP151" s="309"/>
      <c r="WBQ151" s="309"/>
      <c r="WBR151" s="309"/>
      <c r="WBS151" s="309"/>
      <c r="WBT151" s="309"/>
      <c r="WBU151" s="309"/>
      <c r="WBV151" s="309"/>
      <c r="WBW151" s="309"/>
      <c r="WBX151" s="309"/>
      <c r="WBY151" s="309"/>
      <c r="WBZ151" s="309"/>
      <c r="WCA151" s="309"/>
      <c r="WCB151" s="309"/>
      <c r="WCC151" s="309"/>
      <c r="WCD151" s="309"/>
      <c r="WCE151" s="309"/>
      <c r="WCF151" s="309"/>
      <c r="WCG151" s="309"/>
      <c r="WCH151" s="309"/>
      <c r="WCI151" s="309"/>
      <c r="WCJ151" s="309"/>
      <c r="WCK151" s="309"/>
      <c r="WCL151" s="309"/>
      <c r="WCM151" s="309"/>
      <c r="WCN151" s="309"/>
      <c r="WCO151" s="309"/>
      <c r="WCP151" s="309"/>
      <c r="WCQ151" s="309"/>
      <c r="WCR151" s="309"/>
      <c r="WCS151" s="309"/>
      <c r="WCT151" s="309"/>
      <c r="WCU151" s="309"/>
      <c r="WCV151" s="309"/>
      <c r="WCW151" s="309"/>
      <c r="WCX151" s="309"/>
      <c r="WCY151" s="309"/>
      <c r="WCZ151" s="309"/>
      <c r="WDA151" s="309"/>
      <c r="WDB151" s="309"/>
      <c r="WDC151" s="309"/>
      <c r="WDD151" s="309"/>
      <c r="WDE151" s="309"/>
      <c r="WDF151" s="309"/>
      <c r="WDG151" s="309"/>
      <c r="WDH151" s="309"/>
      <c r="WDI151" s="309"/>
      <c r="WDJ151" s="309"/>
      <c r="WDK151" s="309"/>
      <c r="WDL151" s="309"/>
      <c r="WDM151" s="309"/>
      <c r="WDN151" s="309"/>
      <c r="WDO151" s="309"/>
      <c r="WDP151" s="309"/>
      <c r="WDQ151" s="309"/>
      <c r="WDR151" s="309"/>
      <c r="WDS151" s="309"/>
      <c r="WDT151" s="309"/>
      <c r="WDU151" s="309"/>
      <c r="WDV151" s="309"/>
      <c r="WDW151" s="309"/>
      <c r="WDX151" s="309"/>
      <c r="WDY151" s="309"/>
      <c r="WDZ151" s="309"/>
      <c r="WEA151" s="309"/>
      <c r="WEB151" s="309"/>
      <c r="WEC151" s="309"/>
      <c r="WED151" s="309"/>
      <c r="WEE151" s="309"/>
      <c r="WEF151" s="309"/>
      <c r="WEG151" s="309"/>
      <c r="WEH151" s="309"/>
      <c r="WEI151" s="309"/>
      <c r="WEJ151" s="309"/>
      <c r="WEK151" s="309"/>
      <c r="WEL151" s="309"/>
      <c r="WEM151" s="309"/>
      <c r="WEN151" s="309"/>
      <c r="WEO151" s="309"/>
      <c r="WEP151" s="309"/>
      <c r="WEQ151" s="309"/>
      <c r="WER151" s="309"/>
      <c r="WES151" s="309"/>
      <c r="WET151" s="309"/>
      <c r="WEU151" s="309"/>
      <c r="WEV151" s="309"/>
      <c r="WEW151" s="309"/>
      <c r="WEX151" s="309"/>
      <c r="WEY151" s="309"/>
      <c r="WEZ151" s="309"/>
      <c r="WFA151" s="309"/>
      <c r="WFB151" s="309"/>
      <c r="WFC151" s="309"/>
      <c r="WFD151" s="309"/>
      <c r="WFE151" s="309"/>
      <c r="WFF151" s="309"/>
      <c r="WFG151" s="309"/>
      <c r="WFH151" s="309"/>
      <c r="WFI151" s="309"/>
      <c r="WFJ151" s="309"/>
      <c r="WFK151" s="309"/>
      <c r="WFL151" s="309"/>
      <c r="WFM151" s="309"/>
      <c r="WFN151" s="309"/>
      <c r="WFO151" s="309"/>
      <c r="WFP151" s="309"/>
      <c r="WFQ151" s="309"/>
      <c r="WFR151" s="309"/>
      <c r="WFS151" s="309"/>
      <c r="WFT151" s="309"/>
      <c r="WFU151" s="309"/>
      <c r="WFV151" s="309"/>
      <c r="WFW151" s="309"/>
      <c r="WFX151" s="309"/>
      <c r="WFY151" s="309"/>
      <c r="WFZ151" s="309"/>
      <c r="WGA151" s="309"/>
      <c r="WGB151" s="309"/>
      <c r="WGC151" s="309"/>
      <c r="WGD151" s="309"/>
      <c r="WGE151" s="309"/>
      <c r="WGF151" s="309"/>
      <c r="WGG151" s="309"/>
      <c r="WGH151" s="309"/>
      <c r="WGI151" s="309"/>
      <c r="WGJ151" s="309"/>
      <c r="WGK151" s="309"/>
      <c r="WGL151" s="309"/>
      <c r="WGM151" s="309"/>
      <c r="WGN151" s="309"/>
      <c r="WGO151" s="309"/>
      <c r="WGP151" s="309"/>
      <c r="WGQ151" s="309"/>
      <c r="WGR151" s="309"/>
      <c r="WGS151" s="309"/>
      <c r="WGT151" s="309"/>
      <c r="WGU151" s="309"/>
      <c r="WGV151" s="309"/>
      <c r="WGW151" s="309"/>
      <c r="WGX151" s="309"/>
      <c r="WGY151" s="309"/>
      <c r="WGZ151" s="309"/>
      <c r="WHA151" s="309"/>
      <c r="WHB151" s="309"/>
      <c r="WHC151" s="309"/>
      <c r="WHD151" s="309"/>
      <c r="WHE151" s="309"/>
      <c r="WHF151" s="309"/>
      <c r="WHG151" s="309"/>
      <c r="WHH151" s="309"/>
      <c r="WHI151" s="309"/>
      <c r="WHJ151" s="309"/>
      <c r="WHK151" s="309"/>
      <c r="WHL151" s="309"/>
      <c r="WHM151" s="309"/>
      <c r="WHN151" s="309"/>
      <c r="WHO151" s="309"/>
      <c r="WHP151" s="309"/>
      <c r="WHQ151" s="309"/>
      <c r="WHR151" s="309"/>
      <c r="WHS151" s="309"/>
      <c r="WHT151" s="309"/>
      <c r="WHU151" s="309"/>
      <c r="WHV151" s="309"/>
      <c r="WHW151" s="309"/>
      <c r="WHX151" s="309"/>
      <c r="WHY151" s="309"/>
      <c r="WHZ151" s="309"/>
      <c r="WIA151" s="309"/>
      <c r="WIB151" s="309"/>
      <c r="WIC151" s="309"/>
      <c r="WID151" s="309"/>
      <c r="WIE151" s="309"/>
      <c r="WIF151" s="309"/>
      <c r="WIG151" s="309"/>
      <c r="WIH151" s="309"/>
      <c r="WII151" s="309"/>
      <c r="WIJ151" s="309"/>
      <c r="WIK151" s="309"/>
      <c r="WIL151" s="309"/>
      <c r="WIM151" s="309"/>
      <c r="WIN151" s="309"/>
      <c r="WIO151" s="309"/>
      <c r="WIP151" s="309"/>
      <c r="WIQ151" s="309"/>
      <c r="WIR151" s="309"/>
      <c r="WIS151" s="309"/>
      <c r="WIT151" s="309"/>
      <c r="WIU151" s="309"/>
      <c r="WIV151" s="309"/>
      <c r="WIW151" s="309"/>
      <c r="WIX151" s="309"/>
      <c r="WIY151" s="309"/>
      <c r="WIZ151" s="309"/>
      <c r="WJA151" s="309"/>
      <c r="WJB151" s="309"/>
      <c r="WJC151" s="309"/>
      <c r="WJD151" s="309"/>
      <c r="WJE151" s="309"/>
      <c r="WJF151" s="309"/>
      <c r="WJG151" s="309"/>
      <c r="WJH151" s="309"/>
      <c r="WJI151" s="309"/>
      <c r="WJJ151" s="309"/>
      <c r="WJK151" s="309"/>
      <c r="WJL151" s="309"/>
      <c r="WJM151" s="309"/>
      <c r="WJN151" s="309"/>
      <c r="WJO151" s="309"/>
      <c r="WJP151" s="309"/>
      <c r="WJQ151" s="309"/>
      <c r="WJR151" s="309"/>
      <c r="WJS151" s="309"/>
      <c r="WJT151" s="309"/>
      <c r="WJU151" s="309"/>
      <c r="WJV151" s="309"/>
      <c r="WJW151" s="309"/>
      <c r="WJX151" s="309"/>
      <c r="WJY151" s="309"/>
      <c r="WJZ151" s="309"/>
      <c r="WKA151" s="309"/>
      <c r="WKB151" s="309"/>
      <c r="WKC151" s="309"/>
      <c r="WKD151" s="309"/>
      <c r="WKE151" s="309"/>
      <c r="WKF151" s="309"/>
      <c r="WKG151" s="309"/>
      <c r="WKH151" s="309"/>
      <c r="WKI151" s="309"/>
      <c r="WKJ151" s="309"/>
      <c r="WKK151" s="309"/>
      <c r="WKL151" s="309"/>
      <c r="WKM151" s="309"/>
      <c r="WKN151" s="309"/>
      <c r="WKO151" s="309"/>
      <c r="WKP151" s="309"/>
      <c r="WKQ151" s="309"/>
      <c r="WKR151" s="309"/>
      <c r="WKS151" s="309"/>
      <c r="WKT151" s="309"/>
      <c r="WKU151" s="309"/>
      <c r="WKV151" s="309"/>
      <c r="WKW151" s="309"/>
      <c r="WKX151" s="309"/>
      <c r="WKY151" s="309"/>
      <c r="WKZ151" s="309"/>
      <c r="WLA151" s="309"/>
      <c r="WLB151" s="309"/>
      <c r="WLC151" s="309"/>
      <c r="WLD151" s="309"/>
      <c r="WLE151" s="309"/>
      <c r="WLF151" s="309"/>
      <c r="WLG151" s="309"/>
      <c r="WLH151" s="309"/>
      <c r="WLI151" s="309"/>
      <c r="WLJ151" s="309"/>
      <c r="WLK151" s="309"/>
      <c r="WLL151" s="309"/>
      <c r="WLM151" s="309"/>
      <c r="WLN151" s="309"/>
      <c r="WLO151" s="309"/>
      <c r="WLP151" s="309"/>
      <c r="WLQ151" s="309"/>
      <c r="WLR151" s="309"/>
      <c r="WLS151" s="309"/>
      <c r="WLT151" s="309"/>
      <c r="WLU151" s="309"/>
      <c r="WLV151" s="309"/>
      <c r="WLW151" s="309"/>
      <c r="WLX151" s="309"/>
      <c r="WLY151" s="309"/>
      <c r="WLZ151" s="309"/>
      <c r="WMA151" s="309"/>
      <c r="WMB151" s="309"/>
      <c r="WMC151" s="309"/>
      <c r="WMD151" s="309"/>
      <c r="WME151" s="309"/>
      <c r="WMF151" s="309"/>
      <c r="WMG151" s="309"/>
      <c r="WMH151" s="309"/>
      <c r="WMI151" s="309"/>
      <c r="WMJ151" s="309"/>
      <c r="WMK151" s="309"/>
      <c r="WML151" s="309"/>
      <c r="WMM151" s="309"/>
      <c r="WMN151" s="309"/>
      <c r="WMO151" s="309"/>
      <c r="WMP151" s="309"/>
      <c r="WMQ151" s="309"/>
      <c r="WMR151" s="309"/>
      <c r="WMS151" s="309"/>
      <c r="WMT151" s="309"/>
      <c r="WMU151" s="309"/>
      <c r="WMV151" s="309"/>
      <c r="WMW151" s="309"/>
      <c r="WMX151" s="309"/>
      <c r="WMY151" s="309"/>
      <c r="WMZ151" s="309"/>
      <c r="WNA151" s="309"/>
      <c r="WNB151" s="309"/>
      <c r="WNC151" s="309"/>
      <c r="WND151" s="309"/>
      <c r="WNE151" s="309"/>
      <c r="WNF151" s="309"/>
      <c r="WNG151" s="309"/>
      <c r="WNH151" s="309"/>
      <c r="WNI151" s="309"/>
      <c r="WNJ151" s="309"/>
      <c r="WNK151" s="309"/>
      <c r="WNL151" s="309"/>
      <c r="WNM151" s="309"/>
      <c r="WNN151" s="309"/>
      <c r="WNO151" s="309"/>
      <c r="WNP151" s="309"/>
      <c r="WNQ151" s="309"/>
      <c r="WNR151" s="309"/>
      <c r="WNS151" s="309"/>
      <c r="WNT151" s="309"/>
      <c r="WNU151" s="309"/>
      <c r="WNV151" s="309"/>
      <c r="WNW151" s="309"/>
      <c r="WNX151" s="309"/>
      <c r="WNY151" s="309"/>
      <c r="WNZ151" s="309"/>
      <c r="WOA151" s="309"/>
      <c r="WOB151" s="309"/>
      <c r="WOC151" s="309"/>
      <c r="WOD151" s="309"/>
      <c r="WOE151" s="309"/>
      <c r="WOF151" s="309"/>
      <c r="WOG151" s="309"/>
      <c r="WOH151" s="309"/>
      <c r="WOI151" s="309"/>
      <c r="WOJ151" s="309"/>
      <c r="WOK151" s="309"/>
      <c r="WOL151" s="309"/>
      <c r="WOM151" s="309"/>
      <c r="WON151" s="309"/>
      <c r="WOO151" s="309"/>
      <c r="WOP151" s="309"/>
      <c r="WOQ151" s="309"/>
      <c r="WOR151" s="309"/>
      <c r="WOS151" s="309"/>
      <c r="WOT151" s="309"/>
      <c r="WOU151" s="309"/>
      <c r="WOV151" s="309"/>
      <c r="WOW151" s="309"/>
      <c r="WOX151" s="309"/>
      <c r="WOY151" s="309"/>
      <c r="WOZ151" s="309"/>
      <c r="WPA151" s="309"/>
      <c r="WPB151" s="309"/>
      <c r="WPC151" s="309"/>
      <c r="WPD151" s="309"/>
      <c r="WPE151" s="309"/>
      <c r="WPF151" s="309"/>
      <c r="WPG151" s="309"/>
      <c r="WPH151" s="309"/>
      <c r="WPI151" s="309"/>
      <c r="WPJ151" s="309"/>
      <c r="WPK151" s="309"/>
      <c r="WPL151" s="309"/>
      <c r="WPM151" s="309"/>
      <c r="WPN151" s="309"/>
      <c r="WPO151" s="309"/>
      <c r="WPP151" s="309"/>
      <c r="WPQ151" s="309"/>
      <c r="WPR151" s="309"/>
      <c r="WPS151" s="309"/>
      <c r="WPT151" s="309"/>
      <c r="WPU151" s="309"/>
      <c r="WPV151" s="309"/>
      <c r="WPW151" s="309"/>
      <c r="WPX151" s="309"/>
      <c r="WPY151" s="309"/>
      <c r="WPZ151" s="309"/>
      <c r="WQA151" s="309"/>
      <c r="WQB151" s="309"/>
      <c r="WQC151" s="309"/>
      <c r="WQD151" s="309"/>
      <c r="WQE151" s="309"/>
      <c r="WQF151" s="309"/>
      <c r="WQG151" s="309"/>
      <c r="WQH151" s="309"/>
      <c r="WQI151" s="309"/>
      <c r="WQJ151" s="309"/>
      <c r="WQK151" s="309"/>
      <c r="WQL151" s="309"/>
      <c r="WQM151" s="309"/>
      <c r="WQN151" s="309"/>
      <c r="WQO151" s="309"/>
      <c r="WQP151" s="309"/>
      <c r="WQQ151" s="309"/>
      <c r="WQR151" s="309"/>
      <c r="WQS151" s="309"/>
      <c r="WQT151" s="309"/>
      <c r="WQU151" s="309"/>
      <c r="WQV151" s="309"/>
      <c r="WQW151" s="309"/>
      <c r="WQX151" s="309"/>
      <c r="WQY151" s="309"/>
      <c r="WQZ151" s="309"/>
      <c r="WRA151" s="309"/>
      <c r="WRB151" s="309"/>
      <c r="WRC151" s="309"/>
      <c r="WRD151" s="309"/>
      <c r="WRE151" s="309"/>
      <c r="WRF151" s="309"/>
      <c r="WRG151" s="309"/>
      <c r="WRH151" s="309"/>
      <c r="WRI151" s="309"/>
      <c r="WRJ151" s="309"/>
      <c r="WRK151" s="309"/>
      <c r="WRL151" s="309"/>
      <c r="WRM151" s="309"/>
      <c r="WRN151" s="309"/>
      <c r="WRO151" s="309"/>
      <c r="WRP151" s="309"/>
      <c r="WRQ151" s="309"/>
      <c r="WRR151" s="309"/>
      <c r="WRS151" s="309"/>
      <c r="WRT151" s="309"/>
      <c r="WRU151" s="309"/>
      <c r="WRV151" s="309"/>
      <c r="WRW151" s="309"/>
      <c r="WRX151" s="309"/>
      <c r="WRY151" s="309"/>
      <c r="WRZ151" s="309"/>
      <c r="WSA151" s="309"/>
      <c r="WSB151" s="309"/>
      <c r="WSC151" s="309"/>
      <c r="WSD151" s="309"/>
      <c r="WSE151" s="309"/>
      <c r="WSF151" s="309"/>
      <c r="WSG151" s="309"/>
      <c r="WSH151" s="309"/>
      <c r="WSI151" s="309"/>
      <c r="WSJ151" s="309"/>
      <c r="WSK151" s="309"/>
      <c r="WSL151" s="309"/>
      <c r="WSM151" s="309"/>
      <c r="WSN151" s="309"/>
      <c r="WSO151" s="309"/>
      <c r="WSP151" s="309"/>
      <c r="WSQ151" s="309"/>
      <c r="WSR151" s="309"/>
      <c r="WSS151" s="309"/>
      <c r="WST151" s="309"/>
      <c r="WSU151" s="309"/>
      <c r="WSV151" s="309"/>
      <c r="WSW151" s="309"/>
      <c r="WSX151" s="309"/>
      <c r="WSY151" s="309"/>
      <c r="WSZ151" s="309"/>
      <c r="WTA151" s="309"/>
      <c r="WTB151" s="309"/>
      <c r="WTC151" s="309"/>
      <c r="WTD151" s="309"/>
      <c r="WTE151" s="309"/>
      <c r="WTF151" s="309"/>
      <c r="WTG151" s="309"/>
      <c r="WTH151" s="309"/>
      <c r="WTI151" s="309"/>
      <c r="WTJ151" s="309"/>
      <c r="WTK151" s="309"/>
      <c r="WTL151" s="309"/>
      <c r="WTM151" s="309"/>
      <c r="WTN151" s="309"/>
      <c r="WTO151" s="309"/>
      <c r="WTP151" s="309"/>
      <c r="WTQ151" s="309"/>
      <c r="WTR151" s="309"/>
      <c r="WTS151" s="309"/>
      <c r="WTT151" s="309"/>
      <c r="WTU151" s="309"/>
      <c r="WTV151" s="309"/>
      <c r="WTW151" s="309"/>
      <c r="WTX151" s="309"/>
      <c r="WTY151" s="309"/>
      <c r="WTZ151" s="309"/>
      <c r="WUA151" s="309"/>
      <c r="WUB151" s="309"/>
      <c r="WUC151" s="309"/>
      <c r="WUD151" s="309"/>
      <c r="WUE151" s="309"/>
      <c r="WUF151" s="309"/>
      <c r="WUG151" s="309"/>
      <c r="WUH151" s="309"/>
      <c r="WUI151" s="309"/>
      <c r="WUJ151" s="309"/>
      <c r="WUK151" s="309"/>
      <c r="WUL151" s="309"/>
      <c r="WUM151" s="309"/>
      <c r="WUN151" s="309"/>
      <c r="WUO151" s="309"/>
      <c r="WUP151" s="309"/>
      <c r="WUQ151" s="309"/>
      <c r="WUR151" s="309"/>
      <c r="WUS151" s="309"/>
      <c r="WUT151" s="309"/>
      <c r="WUU151" s="309"/>
      <c r="WUV151" s="309"/>
      <c r="WUW151" s="309"/>
      <c r="WUX151" s="309"/>
      <c r="WUY151" s="309"/>
      <c r="WUZ151" s="309"/>
      <c r="WVA151" s="309"/>
      <c r="WVB151" s="309"/>
      <c r="WVC151" s="309"/>
      <c r="WVD151" s="309"/>
      <c r="WVE151" s="309"/>
      <c r="WVF151" s="309"/>
      <c r="WVG151" s="309"/>
      <c r="WVH151" s="309"/>
      <c r="WVI151" s="309"/>
      <c r="WVJ151" s="309"/>
      <c r="WVK151" s="309"/>
      <c r="WVL151" s="309"/>
      <c r="WVM151" s="309"/>
      <c r="WVN151" s="309"/>
      <c r="WVO151" s="309"/>
      <c r="WVP151" s="309"/>
      <c r="WVQ151" s="309"/>
      <c r="WVR151" s="309"/>
      <c r="WVS151" s="309"/>
      <c r="WVT151" s="309"/>
      <c r="WVU151" s="309"/>
      <c r="WVV151" s="309"/>
      <c r="WVW151" s="309"/>
      <c r="WVX151" s="309"/>
      <c r="WVY151" s="309"/>
      <c r="WVZ151" s="309"/>
      <c r="WWA151" s="309"/>
      <c r="WWB151" s="309"/>
      <c r="WWC151" s="309"/>
      <c r="WWD151" s="309"/>
      <c r="WWE151" s="309"/>
      <c r="WWF151" s="309"/>
      <c r="WWG151" s="309"/>
      <c r="WWH151" s="309"/>
      <c r="WWI151" s="309"/>
      <c r="WWJ151" s="309"/>
      <c r="WWK151" s="309"/>
      <c r="WWL151" s="309"/>
      <c r="WWM151" s="309"/>
      <c r="WWN151" s="309"/>
      <c r="WWO151" s="309"/>
      <c r="WWP151" s="309"/>
      <c r="WWQ151" s="309"/>
      <c r="WWR151" s="309"/>
      <c r="WWS151" s="309"/>
      <c r="WWT151" s="309"/>
      <c r="WWU151" s="309"/>
      <c r="WWV151" s="309"/>
      <c r="WWW151" s="309"/>
      <c r="WWX151" s="309"/>
      <c r="WWY151" s="309"/>
      <c r="WWZ151" s="309"/>
      <c r="WXA151" s="309"/>
      <c r="WXB151" s="309"/>
      <c r="WXC151" s="309"/>
      <c r="WXD151" s="309"/>
      <c r="WXE151" s="309"/>
      <c r="WXF151" s="309"/>
      <c r="WXG151" s="309"/>
      <c r="WXH151" s="309"/>
      <c r="WXI151" s="309"/>
      <c r="WXJ151" s="309"/>
      <c r="WXK151" s="309"/>
      <c r="WXL151" s="309"/>
      <c r="WXM151" s="309"/>
      <c r="WXN151" s="309"/>
      <c r="WXO151" s="309"/>
      <c r="WXP151" s="309"/>
      <c r="WXQ151" s="309"/>
      <c r="WXR151" s="309"/>
      <c r="WXS151" s="309"/>
      <c r="WXT151" s="309"/>
      <c r="WXU151" s="309"/>
      <c r="WXV151" s="309"/>
      <c r="WXW151" s="309"/>
      <c r="WXX151" s="309"/>
      <c r="WXY151" s="309"/>
      <c r="WXZ151" s="309"/>
      <c r="WYA151" s="309"/>
      <c r="WYB151" s="309"/>
      <c r="WYC151" s="309"/>
      <c r="WYD151" s="309"/>
      <c r="WYE151" s="309"/>
      <c r="WYF151" s="309"/>
      <c r="WYG151" s="309"/>
      <c r="WYH151" s="309"/>
      <c r="WYI151" s="309"/>
      <c r="WYJ151" s="309"/>
      <c r="WYK151" s="309"/>
      <c r="WYL151" s="309"/>
      <c r="WYM151" s="309"/>
      <c r="WYN151" s="309"/>
      <c r="WYO151" s="309"/>
      <c r="WYP151" s="309"/>
      <c r="WYQ151" s="309"/>
      <c r="WYR151" s="309"/>
      <c r="WYS151" s="309"/>
      <c r="WYT151" s="309"/>
      <c r="WYU151" s="309"/>
      <c r="WYV151" s="309"/>
      <c r="WYW151" s="309"/>
      <c r="WYX151" s="309"/>
      <c r="WYY151" s="309"/>
      <c r="WYZ151" s="309"/>
      <c r="WZA151" s="309"/>
      <c r="WZB151" s="309"/>
      <c r="WZC151" s="309"/>
      <c r="WZD151" s="309"/>
      <c r="WZE151" s="309"/>
      <c r="WZF151" s="309"/>
      <c r="WZG151" s="309"/>
      <c r="WZH151" s="309"/>
      <c r="WZI151" s="309"/>
      <c r="WZJ151" s="309"/>
      <c r="WZK151" s="309"/>
      <c r="WZL151" s="309"/>
      <c r="WZM151" s="309"/>
      <c r="WZN151" s="309"/>
      <c r="WZO151" s="309"/>
      <c r="WZP151" s="309"/>
      <c r="WZQ151" s="309"/>
      <c r="WZR151" s="309"/>
      <c r="WZS151" s="309"/>
      <c r="WZT151" s="309"/>
      <c r="WZU151" s="309"/>
      <c r="WZV151" s="309"/>
      <c r="WZW151" s="309"/>
      <c r="WZX151" s="309"/>
      <c r="WZY151" s="309"/>
      <c r="WZZ151" s="309"/>
      <c r="XAA151" s="309"/>
      <c r="XAB151" s="309"/>
      <c r="XAC151" s="309"/>
      <c r="XAD151" s="309"/>
      <c r="XAE151" s="309"/>
      <c r="XAF151" s="309"/>
      <c r="XAG151" s="309"/>
      <c r="XAH151" s="309"/>
      <c r="XAI151" s="309"/>
      <c r="XAJ151" s="309"/>
      <c r="XAK151" s="309"/>
      <c r="XAL151" s="309"/>
      <c r="XAM151" s="309"/>
      <c r="XAN151" s="309"/>
      <c r="XAO151" s="309"/>
      <c r="XAP151" s="309"/>
      <c r="XAQ151" s="309"/>
      <c r="XAR151" s="309"/>
      <c r="XAS151" s="309"/>
      <c r="XAT151" s="309"/>
      <c r="XAU151" s="309"/>
      <c r="XAV151" s="309"/>
      <c r="XAW151" s="309"/>
      <c r="XAX151" s="309"/>
      <c r="XAY151" s="309"/>
      <c r="XAZ151" s="309"/>
      <c r="XBA151" s="309"/>
      <c r="XBB151" s="309"/>
      <c r="XBC151" s="309"/>
      <c r="XBD151" s="309"/>
      <c r="XBE151" s="309"/>
      <c r="XBF151" s="309"/>
      <c r="XBG151" s="309"/>
      <c r="XBH151" s="309"/>
      <c r="XBI151" s="309"/>
      <c r="XBJ151" s="309"/>
      <c r="XBK151" s="309"/>
      <c r="XBL151" s="309"/>
      <c r="XBM151" s="309"/>
      <c r="XBN151" s="309"/>
      <c r="XBO151" s="309"/>
      <c r="XBP151" s="309"/>
      <c r="XBQ151" s="309"/>
      <c r="XBR151" s="309"/>
      <c r="XBS151" s="309"/>
      <c r="XBT151" s="309"/>
      <c r="XBU151" s="309"/>
      <c r="XBV151" s="309"/>
      <c r="XBW151" s="309"/>
      <c r="XBX151" s="309"/>
      <c r="XBY151" s="309"/>
      <c r="XBZ151" s="309"/>
      <c r="XCA151" s="309"/>
      <c r="XCB151" s="309"/>
      <c r="XCC151" s="309"/>
      <c r="XCD151" s="309"/>
      <c r="XCE151" s="309"/>
      <c r="XCF151" s="309"/>
      <c r="XCG151" s="309"/>
      <c r="XCH151" s="309"/>
      <c r="XCI151" s="309"/>
      <c r="XCJ151" s="309"/>
      <c r="XCK151" s="309"/>
      <c r="XCL151" s="309"/>
      <c r="XCM151" s="309"/>
      <c r="XCN151" s="309"/>
      <c r="XCO151" s="309"/>
      <c r="XCP151" s="309"/>
      <c r="XCQ151" s="309"/>
      <c r="XCR151" s="309"/>
      <c r="XCS151" s="309"/>
      <c r="XCT151" s="309"/>
      <c r="XCU151" s="309"/>
      <c r="XCV151" s="309"/>
      <c r="XCW151" s="309"/>
      <c r="XCX151" s="309"/>
      <c r="XCY151" s="309"/>
      <c r="XCZ151" s="309"/>
      <c r="XDA151" s="309"/>
      <c r="XDB151" s="309"/>
      <c r="XDC151" s="309"/>
      <c r="XDD151" s="309"/>
      <c r="XDE151" s="309"/>
      <c r="XDF151" s="309"/>
      <c r="XDG151" s="309"/>
      <c r="XDH151" s="309"/>
      <c r="XDI151" s="309"/>
      <c r="XDJ151" s="309"/>
      <c r="XDK151" s="309"/>
      <c r="XDL151" s="309"/>
      <c r="XDM151" s="309"/>
      <c r="XDN151" s="309"/>
      <c r="XDO151" s="309"/>
      <c r="XDP151" s="309"/>
      <c r="XDQ151" s="309"/>
      <c r="XDR151" s="309"/>
      <c r="XDS151" s="309"/>
      <c r="XDT151" s="309"/>
      <c r="XDU151" s="309"/>
      <c r="XDV151" s="309"/>
      <c r="XDW151" s="309"/>
      <c r="XDX151" s="309"/>
      <c r="XDY151" s="309"/>
      <c r="XDZ151" s="309"/>
      <c r="XEA151" s="309"/>
      <c r="XEB151" s="309"/>
      <c r="XEC151" s="309"/>
      <c r="XED151" s="309"/>
      <c r="XEE151" s="309"/>
      <c r="XEF151" s="309"/>
      <c r="XEG151" s="309"/>
      <c r="XEH151" s="309"/>
      <c r="XEI151" s="309"/>
      <c r="XEJ151" s="309"/>
      <c r="XEK151" s="309"/>
      <c r="XEL151" s="309"/>
      <c r="XEM151" s="309"/>
      <c r="XEN151" s="309"/>
      <c r="XEO151" s="309"/>
      <c r="XEP151" s="309"/>
      <c r="XEQ151" s="309"/>
      <c r="XER151" s="309"/>
      <c r="XES151" s="309"/>
      <c r="XET151" s="309"/>
      <c r="XEU151" s="309"/>
      <c r="XEV151" s="309"/>
      <c r="XEW151" s="309"/>
      <c r="XEX151" s="309"/>
    </row>
    <row r="152" spans="1:16378" s="47" customFormat="1" ht="14.4" customHeight="1">
      <c r="A152" s="302"/>
      <c r="B152" s="302"/>
      <c r="C152" s="302"/>
      <c r="D152" s="302"/>
      <c r="E152" s="302"/>
      <c r="F152" s="302"/>
      <c r="G152" s="302"/>
      <c r="H152" s="302"/>
      <c r="I152" s="102"/>
      <c r="J152" s="408"/>
      <c r="K152" s="408"/>
      <c r="L152" s="102"/>
      <c r="M152" s="117">
        <f t="shared" si="12"/>
        <v>0</v>
      </c>
      <c r="N152" s="102"/>
      <c r="O152" s="105"/>
      <c r="P152" s="128"/>
      <c r="Q152" s="94">
        <f t="shared" si="13"/>
        <v>0</v>
      </c>
      <c r="R152" s="95"/>
      <c r="S152" s="427"/>
      <c r="T152" s="427"/>
      <c r="U152" s="427"/>
    </row>
    <row r="153" spans="1:16378" s="47" customFormat="1" ht="14.4" customHeight="1">
      <c r="A153" s="302"/>
      <c r="B153" s="302"/>
      <c r="C153" s="302"/>
      <c r="D153" s="302"/>
      <c r="E153" s="302"/>
      <c r="F153" s="302"/>
      <c r="G153" s="302"/>
      <c r="H153" s="302"/>
      <c r="I153" s="102"/>
      <c r="J153" s="408"/>
      <c r="K153" s="408"/>
      <c r="L153" s="102"/>
      <c r="M153" s="117">
        <f t="shared" si="12"/>
        <v>0</v>
      </c>
      <c r="N153" s="102"/>
      <c r="O153" s="105"/>
      <c r="P153" s="128"/>
      <c r="Q153" s="94">
        <f t="shared" si="13"/>
        <v>0</v>
      </c>
      <c r="R153" s="95"/>
      <c r="S153" s="427"/>
      <c r="T153" s="427"/>
      <c r="U153" s="427"/>
    </row>
    <row r="154" spans="1:16378" s="47" customFormat="1" ht="14.4" customHeight="1" thickBot="1">
      <c r="A154" s="302"/>
      <c r="B154" s="302"/>
      <c r="C154" s="302"/>
      <c r="D154" s="302"/>
      <c r="E154" s="302"/>
      <c r="F154" s="302"/>
      <c r="G154" s="302"/>
      <c r="H154" s="302"/>
      <c r="I154" s="102"/>
      <c r="J154" s="408"/>
      <c r="K154" s="408"/>
      <c r="L154" s="102"/>
      <c r="M154" s="117">
        <f t="shared" si="12"/>
        <v>0</v>
      </c>
      <c r="N154" s="102"/>
      <c r="O154" s="105"/>
      <c r="P154" s="128"/>
      <c r="Q154" s="201">
        <f t="shared" si="13"/>
        <v>0</v>
      </c>
      <c r="R154" s="196"/>
      <c r="S154" s="508"/>
      <c r="T154" s="508"/>
      <c r="U154" s="508"/>
    </row>
    <row r="155" spans="1:16378" s="47" customFormat="1" ht="18" customHeight="1">
      <c r="A155" s="305" t="s">
        <v>42</v>
      </c>
      <c r="B155" s="306"/>
      <c r="C155" s="306"/>
      <c r="D155" s="306"/>
      <c r="E155" s="306"/>
      <c r="F155" s="306"/>
      <c r="G155" s="306"/>
      <c r="H155" s="307"/>
      <c r="I155" s="93">
        <f>SUM(I139:I154)</f>
        <v>0</v>
      </c>
      <c r="J155" s="409">
        <f>SUM(J139:J154)</f>
        <v>0</v>
      </c>
      <c r="K155" s="410"/>
      <c r="L155" s="93">
        <f>SUM(L139:L154)</f>
        <v>0</v>
      </c>
      <c r="M155" s="93">
        <f>SUM(M139:M154)</f>
        <v>0</v>
      </c>
      <c r="N155" s="93">
        <f>SUM(N139:N154)</f>
        <v>0</v>
      </c>
      <c r="O155" s="92"/>
      <c r="P155" s="130"/>
      <c r="Q155" s="500" t="s">
        <v>242</v>
      </c>
      <c r="R155" s="502" t="s">
        <v>170</v>
      </c>
      <c r="S155" s="438" t="s">
        <v>288</v>
      </c>
      <c r="T155" s="439"/>
      <c r="U155" s="227">
        <f>M8</f>
        <v>0</v>
      </c>
    </row>
    <row r="156" spans="1:16378" s="47" customFormat="1" ht="18" customHeight="1">
      <c r="A156" s="107"/>
      <c r="B156" s="107"/>
      <c r="C156" s="42"/>
      <c r="D156" s="42"/>
      <c r="E156" s="42"/>
      <c r="F156" s="42"/>
      <c r="G156" s="42"/>
      <c r="H156" s="42"/>
      <c r="I156" s="42"/>
      <c r="J156" s="42"/>
      <c r="K156" s="42"/>
      <c r="L156" s="42"/>
      <c r="M156" s="34"/>
      <c r="N156" s="34"/>
      <c r="O156" s="91"/>
      <c r="P156" s="131"/>
      <c r="Q156" s="501"/>
      <c r="R156" s="503"/>
      <c r="S156" s="423" t="s">
        <v>321</v>
      </c>
      <c r="T156" s="424"/>
      <c r="U156" s="228">
        <f>M161</f>
        <v>0</v>
      </c>
    </row>
    <row r="157" spans="1:16378" s="47" customFormat="1" ht="19.5" customHeight="1">
      <c r="A157" s="305" t="s">
        <v>233</v>
      </c>
      <c r="B157" s="306"/>
      <c r="C157" s="306"/>
      <c r="D157" s="306"/>
      <c r="E157" s="306"/>
      <c r="F157" s="306"/>
      <c r="G157" s="306"/>
      <c r="H157" s="307"/>
      <c r="I157" s="93">
        <f>I78+I92+I113+I134+I155</f>
        <v>0</v>
      </c>
      <c r="J157" s="409">
        <f t="shared" ref="J157" si="14">J78+J92+J113+J134+J155</f>
        <v>0</v>
      </c>
      <c r="K157" s="410"/>
      <c r="L157" s="93">
        <f>L78+L92+L113+L134+L155</f>
        <v>0</v>
      </c>
      <c r="M157" s="93">
        <f>M78+M92+M113+M134+M155</f>
        <v>0</v>
      </c>
      <c r="N157" s="93">
        <f>N78+N92+N113+N134+N155</f>
        <v>0</v>
      </c>
      <c r="O157" s="91"/>
      <c r="P157" s="131"/>
      <c r="Q157" s="194">
        <f>SUM(Q42:Q156)</f>
        <v>0</v>
      </c>
      <c r="R157" s="197">
        <f>SUM(R42:R156)</f>
        <v>0</v>
      </c>
      <c r="S157" s="423" t="s">
        <v>318</v>
      </c>
      <c r="T157" s="424"/>
      <c r="U157" s="229">
        <f>U156+'Réclamation 1'!U156</f>
        <v>0</v>
      </c>
    </row>
    <row r="158" spans="1:16378" s="47" customFormat="1" ht="19.5" customHeight="1">
      <c r="A158" s="107"/>
      <c r="B158" s="107"/>
      <c r="C158" s="42"/>
      <c r="D158" s="42"/>
      <c r="E158" s="42"/>
      <c r="F158" s="42"/>
      <c r="G158" s="42"/>
      <c r="H158" s="42"/>
      <c r="I158" s="42"/>
      <c r="J158" s="42"/>
      <c r="K158" s="42"/>
      <c r="L158" s="42"/>
      <c r="M158" s="34"/>
      <c r="N158" s="34"/>
      <c r="O158" s="91"/>
      <c r="P158" s="131"/>
      <c r="Q158" s="195" t="s">
        <v>283</v>
      </c>
      <c r="R158" s="198">
        <f>IFERROR(R157/Q157,0)</f>
        <v>0</v>
      </c>
      <c r="S158" s="425" t="s">
        <v>322</v>
      </c>
      <c r="T158" s="426"/>
      <c r="U158" s="229">
        <f>'Réclamation 1'!M10+'Réclamation 1'!U160</f>
        <v>0</v>
      </c>
    </row>
    <row r="159" spans="1:16378" s="47" customFormat="1" ht="19.5" customHeight="1">
      <c r="A159" s="305" t="s">
        <v>234</v>
      </c>
      <c r="B159" s="306"/>
      <c r="C159" s="306"/>
      <c r="D159" s="306"/>
      <c r="E159" s="306"/>
      <c r="F159" s="306"/>
      <c r="G159" s="306"/>
      <c r="H159" s="307"/>
      <c r="I159" s="93" t="s">
        <v>44</v>
      </c>
      <c r="J159" s="408"/>
      <c r="K159" s="408"/>
      <c r="L159" s="93" t="s">
        <v>44</v>
      </c>
      <c r="M159" s="93">
        <f>N159-J159</f>
        <v>0</v>
      </c>
      <c r="N159" s="93">
        <f>N157*0.15</f>
        <v>0</v>
      </c>
      <c r="O159" s="91"/>
      <c r="P159" s="131"/>
      <c r="Q159" s="529" t="s">
        <v>284</v>
      </c>
      <c r="R159" s="531">
        <f>Q157*1.15</f>
        <v>0</v>
      </c>
      <c r="S159" s="425" t="s">
        <v>319</v>
      </c>
      <c r="T159" s="426"/>
      <c r="U159" s="230">
        <f>U155-U158</f>
        <v>0</v>
      </c>
    </row>
    <row r="160" spans="1:16378" s="47" customFormat="1" ht="19.5" customHeight="1">
      <c r="A160" s="107"/>
      <c r="B160" s="107"/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34"/>
      <c r="N160" s="34"/>
      <c r="O160" s="91"/>
      <c r="P160" s="131"/>
      <c r="Q160" s="530"/>
      <c r="R160" s="532"/>
      <c r="S160" s="527" t="s">
        <v>323</v>
      </c>
      <c r="T160" s="528"/>
      <c r="U160" s="231"/>
      <c r="V160" s="206"/>
    </row>
    <row r="161" spans="1:22" s="47" customFormat="1" ht="19.5" customHeight="1">
      <c r="A161" s="305" t="s">
        <v>235</v>
      </c>
      <c r="B161" s="306"/>
      <c r="C161" s="306"/>
      <c r="D161" s="306"/>
      <c r="E161" s="306"/>
      <c r="F161" s="306"/>
      <c r="G161" s="306"/>
      <c r="H161" s="307"/>
      <c r="I161" s="93">
        <f>I157</f>
        <v>0</v>
      </c>
      <c r="J161" s="409">
        <f t="shared" ref="J161:N161" si="15">J157+J159</f>
        <v>0</v>
      </c>
      <c r="K161" s="410"/>
      <c r="L161" s="93">
        <f>L157</f>
        <v>0</v>
      </c>
      <c r="M161" s="93">
        <f t="shared" si="15"/>
        <v>0</v>
      </c>
      <c r="N161" s="93">
        <f t="shared" si="15"/>
        <v>0</v>
      </c>
      <c r="O161" s="91"/>
      <c r="P161" s="131"/>
      <c r="Q161" s="553" t="s">
        <v>291</v>
      </c>
      <c r="R161" s="553"/>
      <c r="S161" s="553"/>
      <c r="T161" s="553"/>
      <c r="U161" s="553"/>
      <c r="V161" s="553"/>
    </row>
    <row r="162" spans="1:22" s="47" customFormat="1" ht="20.149999999999999" customHeight="1">
      <c r="A162" s="504"/>
      <c r="B162" s="505"/>
      <c r="C162" s="505"/>
      <c r="D162" s="505"/>
      <c r="E162" s="505"/>
      <c r="F162" s="505"/>
      <c r="G162" s="505"/>
      <c r="H162" s="506"/>
      <c r="I162" s="60">
        <f>IFERROR(I161/N161,0)</f>
        <v>0</v>
      </c>
      <c r="J162" s="303">
        <f>IFERROR(J161/N161,0)</f>
        <v>0</v>
      </c>
      <c r="K162" s="304"/>
      <c r="L162" s="60">
        <f>IFERROR(L161/N161,0)</f>
        <v>0</v>
      </c>
      <c r="M162" s="60">
        <f>IFERROR(M161/N161,0)</f>
        <v>0</v>
      </c>
      <c r="N162" s="87">
        <f>IFERROR(N161/N161,0)</f>
        <v>0</v>
      </c>
      <c r="O162" s="91"/>
      <c r="P162" s="131"/>
      <c r="Q162" s="568"/>
      <c r="R162" s="556" t="s">
        <v>293</v>
      </c>
      <c r="S162" s="557"/>
      <c r="T162" s="557"/>
      <c r="U162" s="557"/>
      <c r="V162" s="558"/>
    </row>
    <row r="163" spans="1:22" s="47" customFormat="1" ht="20.149999999999999" customHeight="1">
      <c r="I163" s="324"/>
      <c r="J163" s="324"/>
      <c r="K163" s="324"/>
      <c r="L163" s="324"/>
      <c r="M163" s="324"/>
      <c r="O163" s="91"/>
      <c r="P163" s="131"/>
      <c r="Q163" s="569"/>
      <c r="R163" s="559"/>
      <c r="S163" s="560"/>
      <c r="T163" s="560"/>
      <c r="U163" s="560"/>
      <c r="V163" s="561"/>
    </row>
    <row r="164" spans="1:22" s="47" customFormat="1" ht="20.5" customHeight="1">
      <c r="I164" s="382"/>
      <c r="J164" s="382"/>
      <c r="K164" s="382"/>
      <c r="L164" s="382"/>
      <c r="M164" s="382"/>
      <c r="O164" s="91"/>
      <c r="P164" s="131"/>
      <c r="Q164" s="569"/>
      <c r="R164" s="559"/>
      <c r="S164" s="560"/>
      <c r="T164" s="560"/>
      <c r="U164" s="560"/>
      <c r="V164" s="561"/>
    </row>
    <row r="165" spans="1:22" ht="26.15" customHeight="1">
      <c r="A165" s="47"/>
      <c r="B165" s="47"/>
      <c r="C165" s="47"/>
      <c r="D165" s="47"/>
      <c r="E165" s="47"/>
      <c r="F165" s="47"/>
      <c r="G165" s="47"/>
      <c r="H165" s="47"/>
      <c r="I165" s="296" t="s">
        <v>50</v>
      </c>
      <c r="J165" s="297"/>
      <c r="K165" s="298"/>
      <c r="L165" s="119">
        <f>M161</f>
        <v>0</v>
      </c>
      <c r="M165" s="381" t="str">
        <f>IF(M157&gt;Source!A90,"Aide demandée au programme trop élevée; Maximum : "&amp;Source!A90&amp;" $","")</f>
        <v/>
      </c>
      <c r="N165" s="382"/>
      <c r="O165" s="91"/>
      <c r="P165" s="131"/>
      <c r="Q165" s="570"/>
      <c r="R165" s="562"/>
      <c r="S165" s="563"/>
      <c r="T165" s="563"/>
      <c r="U165" s="563"/>
      <c r="V165" s="564"/>
    </row>
    <row r="166" spans="1:22" ht="28.5" customHeight="1">
      <c r="A166" s="47"/>
      <c r="B166" s="47"/>
      <c r="C166" s="47"/>
      <c r="D166" s="47"/>
      <c r="E166" s="47"/>
      <c r="F166" s="47"/>
      <c r="G166" s="47"/>
      <c r="H166" s="47"/>
      <c r="I166" s="296" t="s">
        <v>200</v>
      </c>
      <c r="J166" s="297"/>
      <c r="K166" s="298"/>
      <c r="L166" s="119">
        <f>L161</f>
        <v>0</v>
      </c>
      <c r="M166" s="381">
        <f>IF((M31+M32+M33+M34)&gt;L157,"Autre contribution gouvernementale non ventilée dans sa totalité",IF((M31+M32+M33+M34)&lt;L157,"Autre contribution gouvernementale supérieure au montant à la section 1 (cellule M31 à M34)",0))</f>
        <v>0</v>
      </c>
      <c r="N166" s="382"/>
      <c r="O166" s="382"/>
      <c r="Q166" s="568"/>
      <c r="R166" s="556" t="s">
        <v>292</v>
      </c>
      <c r="S166" s="557"/>
      <c r="T166" s="557"/>
      <c r="U166" s="557"/>
      <c r="V166" s="558"/>
    </row>
    <row r="167" spans="1:22" ht="32.15" customHeight="1">
      <c r="A167" s="47"/>
      <c r="B167" s="47"/>
      <c r="C167" s="47"/>
      <c r="D167" s="47"/>
      <c r="E167" s="47"/>
      <c r="F167" s="47"/>
      <c r="G167" s="47"/>
      <c r="H167" s="47"/>
      <c r="I167" s="296" t="s">
        <v>137</v>
      </c>
      <c r="J167" s="297"/>
      <c r="K167" s="298"/>
      <c r="L167" s="119">
        <f>I161+J161</f>
        <v>0</v>
      </c>
      <c r="M167" s="381">
        <f>IF(M28&gt;(I161+J161),"Contribution du demandeur ou des partenaires non ventilée dans sa totalité",IF(M28&lt;(I161+J161),"Contribution du demandeur ou des partenaires ventilée à la Section 2 est supérieure au montant à la Section 1 (cellule M28)",0))</f>
        <v>0</v>
      </c>
      <c r="N167" s="382"/>
      <c r="O167" s="382"/>
      <c r="Q167" s="569"/>
      <c r="R167" s="562"/>
      <c r="S167" s="563"/>
      <c r="T167" s="563"/>
      <c r="U167" s="563"/>
      <c r="V167" s="564"/>
    </row>
    <row r="168" spans="1:22" ht="31" customHeight="1">
      <c r="A168" s="47"/>
      <c r="B168" s="47"/>
      <c r="C168" s="47"/>
      <c r="D168" s="382"/>
      <c r="E168" s="382"/>
      <c r="F168" s="382"/>
      <c r="G168" s="47"/>
      <c r="H168" s="47"/>
      <c r="I168" s="296" t="s">
        <v>251</v>
      </c>
      <c r="J168" s="297"/>
      <c r="K168" s="298"/>
      <c r="L168" s="120">
        <f>SUM(L165:L167)</f>
        <v>0</v>
      </c>
      <c r="M168" s="381"/>
      <c r="N168" s="382"/>
      <c r="Q168" s="572"/>
      <c r="R168" s="556" t="s">
        <v>296</v>
      </c>
      <c r="S168" s="557"/>
      <c r="T168" s="557"/>
      <c r="U168" s="557"/>
      <c r="V168" s="558"/>
    </row>
    <row r="169" spans="1:22" ht="17.149999999999999" customHeight="1">
      <c r="A169" s="47"/>
      <c r="B169" s="47"/>
      <c r="C169" s="47"/>
      <c r="D169" s="382"/>
      <c r="E169" s="382"/>
      <c r="F169" s="382"/>
      <c r="G169" s="47"/>
      <c r="H169" s="47"/>
      <c r="M169" s="573"/>
      <c r="N169" s="573"/>
      <c r="O169" s="42"/>
      <c r="P169" s="132"/>
      <c r="Q169" s="572"/>
      <c r="R169" s="559"/>
      <c r="S169" s="560"/>
      <c r="T169" s="560"/>
      <c r="U169" s="560"/>
      <c r="V169" s="561"/>
    </row>
    <row r="170" spans="1:22" ht="31.5" customHeight="1">
      <c r="A170" s="47"/>
      <c r="B170" s="47"/>
      <c r="C170" s="47"/>
      <c r="D170" s="47"/>
      <c r="E170" s="47"/>
      <c r="F170" s="47"/>
      <c r="G170" s="47"/>
      <c r="H170" s="47"/>
      <c r="O170" s="42"/>
      <c r="P170" s="132"/>
      <c r="Q170" s="572"/>
      <c r="R170" s="559"/>
      <c r="S170" s="560"/>
      <c r="T170" s="560"/>
      <c r="U170" s="560"/>
      <c r="V170" s="561"/>
    </row>
    <row r="171" spans="1:22" ht="27.25" customHeight="1">
      <c r="A171" s="47"/>
      <c r="B171" s="47"/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Q171" s="572"/>
      <c r="R171" s="559"/>
      <c r="S171" s="560"/>
      <c r="T171" s="560"/>
      <c r="U171" s="560"/>
      <c r="V171" s="561"/>
    </row>
    <row r="172" spans="1:22" ht="15" customHeight="1">
      <c r="A172" s="507" t="s">
        <v>216</v>
      </c>
      <c r="B172" s="507"/>
      <c r="C172" s="507"/>
      <c r="D172" s="507"/>
      <c r="E172" s="507"/>
      <c r="F172" s="507"/>
      <c r="G172" s="507"/>
      <c r="H172" s="507"/>
      <c r="I172" s="507"/>
      <c r="J172" s="507"/>
      <c r="K172" s="507"/>
      <c r="L172" s="507"/>
      <c r="M172" s="507"/>
      <c r="N172" s="47"/>
      <c r="Q172" s="572"/>
      <c r="R172" s="559"/>
      <c r="S172" s="560"/>
      <c r="T172" s="560"/>
      <c r="U172" s="560"/>
      <c r="V172" s="561"/>
    </row>
    <row r="173" spans="1:22" ht="17.149999999999999" customHeight="1">
      <c r="A173" s="491" t="s">
        <v>217</v>
      </c>
      <c r="B173" s="491"/>
      <c r="C173" s="491"/>
      <c r="D173" s="491"/>
      <c r="E173" s="491"/>
      <c r="F173" s="491"/>
      <c r="G173" s="491"/>
      <c r="H173" s="491"/>
      <c r="I173" s="491"/>
      <c r="J173" s="491"/>
      <c r="K173" s="491"/>
      <c r="L173" s="491"/>
      <c r="M173" s="491"/>
      <c r="N173" s="47"/>
      <c r="Q173" s="572"/>
      <c r="R173" s="562"/>
      <c r="S173" s="563"/>
      <c r="T173" s="563"/>
      <c r="U173" s="563"/>
      <c r="V173" s="564"/>
    </row>
    <row r="174" spans="1:22" ht="13.75" customHeight="1">
      <c r="A174" s="495" t="s">
        <v>219</v>
      </c>
      <c r="B174" s="495"/>
      <c r="C174" s="495"/>
      <c r="D174" s="496"/>
      <c r="E174" s="496"/>
      <c r="F174" s="496"/>
      <c r="G174" s="496"/>
      <c r="H174" s="496"/>
      <c r="I174" s="496"/>
      <c r="J174" s="496"/>
      <c r="K174" s="496"/>
      <c r="L174" s="496"/>
      <c r="M174" s="496"/>
      <c r="Q174" s="205"/>
      <c r="R174" s="207" t="s">
        <v>289</v>
      </c>
      <c r="S174" s="565" t="s">
        <v>294</v>
      </c>
      <c r="T174" s="566"/>
      <c r="U174" s="566"/>
      <c r="V174" s="567"/>
    </row>
    <row r="175" spans="1:22" ht="36" customHeight="1">
      <c r="A175" s="495"/>
      <c r="B175" s="495"/>
      <c r="C175" s="495"/>
      <c r="D175" s="496"/>
      <c r="E175" s="496"/>
      <c r="F175" s="496"/>
      <c r="G175" s="496"/>
      <c r="H175" s="496"/>
      <c r="I175" s="496"/>
      <c r="J175" s="496"/>
      <c r="K175" s="496"/>
      <c r="L175" s="496"/>
      <c r="M175" s="496"/>
      <c r="Q175" s="204"/>
      <c r="R175" s="565" t="s">
        <v>295</v>
      </c>
      <c r="S175" s="566"/>
      <c r="T175" s="566"/>
      <c r="U175" s="566"/>
      <c r="V175" s="567"/>
    </row>
    <row r="176" spans="1:22" ht="14.4" customHeight="1">
      <c r="A176" s="491" t="s">
        <v>218</v>
      </c>
      <c r="B176" s="491"/>
      <c r="C176" s="491"/>
      <c r="D176" s="491"/>
      <c r="E176" s="491"/>
      <c r="F176" s="491"/>
      <c r="G176" s="491"/>
      <c r="H176" s="491"/>
      <c r="I176" s="491"/>
      <c r="J176" s="491"/>
      <c r="K176" s="491"/>
      <c r="L176" s="491"/>
      <c r="M176" s="491"/>
      <c r="Q176" s="526" t="s">
        <v>278</v>
      </c>
      <c r="R176" s="526"/>
      <c r="S176" s="526"/>
      <c r="T176" s="526"/>
      <c r="U176" s="526"/>
      <c r="V176" s="203"/>
    </row>
    <row r="177" spans="1:21">
      <c r="A177" s="495" t="s">
        <v>223</v>
      </c>
      <c r="B177" s="495"/>
      <c r="C177" s="495"/>
      <c r="D177" s="491" t="s">
        <v>220</v>
      </c>
      <c r="E177" s="491"/>
      <c r="F177" s="496"/>
      <c r="G177" s="496"/>
      <c r="H177" s="496"/>
      <c r="I177" s="496"/>
      <c r="J177" s="496"/>
      <c r="K177" s="496"/>
      <c r="L177" s="496"/>
      <c r="M177" s="496"/>
      <c r="Q177" s="526"/>
      <c r="R177" s="526"/>
      <c r="S177" s="526"/>
      <c r="T177" s="526"/>
      <c r="U177" s="526"/>
    </row>
    <row r="178" spans="1:21">
      <c r="A178" s="495"/>
      <c r="B178" s="495"/>
      <c r="C178" s="495"/>
      <c r="D178" s="491"/>
      <c r="E178" s="491"/>
      <c r="F178" s="496"/>
      <c r="G178" s="496"/>
      <c r="H178" s="496"/>
      <c r="I178" s="496"/>
      <c r="J178" s="496"/>
      <c r="K178" s="496"/>
      <c r="L178" s="496"/>
      <c r="M178" s="496"/>
      <c r="Q178" s="526"/>
      <c r="R178" s="526"/>
      <c r="S178" s="526"/>
      <c r="T178" s="526"/>
      <c r="U178" s="526"/>
    </row>
    <row r="179" spans="1:21" ht="13.75" customHeight="1">
      <c r="A179" s="495"/>
      <c r="B179" s="495"/>
      <c r="C179" s="495"/>
      <c r="D179" s="491"/>
      <c r="E179" s="491"/>
      <c r="F179" s="496"/>
      <c r="G179" s="496"/>
      <c r="H179" s="496"/>
      <c r="I179" s="496"/>
      <c r="J179" s="496"/>
      <c r="K179" s="496"/>
      <c r="L179" s="496"/>
      <c r="M179" s="496"/>
      <c r="Q179" s="526"/>
      <c r="R179" s="526"/>
      <c r="S179" s="526"/>
      <c r="T179" s="526"/>
      <c r="U179" s="526"/>
    </row>
    <row r="180" spans="1:21" ht="14.4" customHeight="1">
      <c r="A180" s="495"/>
      <c r="B180" s="495"/>
      <c r="C180" s="495"/>
      <c r="D180" s="491"/>
      <c r="E180" s="491"/>
      <c r="F180" s="497" t="s">
        <v>221</v>
      </c>
      <c r="G180" s="497"/>
      <c r="H180" s="497"/>
      <c r="I180" s="497"/>
      <c r="J180" s="497" t="s">
        <v>222</v>
      </c>
      <c r="K180" s="497"/>
      <c r="L180" s="497"/>
      <c r="M180" s="497"/>
      <c r="Q180" s="539" t="s">
        <v>280</v>
      </c>
      <c r="R180" s="540"/>
      <c r="S180" s="545" t="s">
        <v>281</v>
      </c>
      <c r="T180" s="547"/>
      <c r="U180" s="548"/>
    </row>
    <row r="181" spans="1:21">
      <c r="A181" s="495"/>
      <c r="B181" s="495"/>
      <c r="C181" s="495"/>
      <c r="D181" s="498" t="s">
        <v>241</v>
      </c>
      <c r="E181" s="498"/>
      <c r="F181" s="496"/>
      <c r="G181" s="496"/>
      <c r="H181" s="496"/>
      <c r="I181" s="496"/>
      <c r="J181" s="496"/>
      <c r="K181" s="496"/>
      <c r="L181" s="496"/>
      <c r="M181" s="496"/>
      <c r="Q181" s="541" t="s">
        <v>175</v>
      </c>
      <c r="R181" s="542"/>
      <c r="S181" s="546"/>
      <c r="T181" s="549"/>
      <c r="U181" s="550"/>
    </row>
    <row r="182" spans="1:21">
      <c r="A182" s="495"/>
      <c r="B182" s="495"/>
      <c r="C182" s="495"/>
      <c r="D182" s="498"/>
      <c r="E182" s="498"/>
      <c r="F182" s="496"/>
      <c r="G182" s="496"/>
      <c r="H182" s="496"/>
      <c r="I182" s="496"/>
      <c r="J182" s="496"/>
      <c r="K182" s="496"/>
      <c r="L182" s="496"/>
      <c r="M182" s="496"/>
      <c r="Q182" s="543"/>
      <c r="R182" s="544"/>
      <c r="S182" s="141" t="s">
        <v>277</v>
      </c>
      <c r="T182" s="551"/>
      <c r="U182" s="552"/>
    </row>
    <row r="183" spans="1:21" ht="14.4" customHeight="1">
      <c r="A183" s="495"/>
      <c r="B183" s="495"/>
      <c r="C183" s="495"/>
      <c r="D183" s="498"/>
      <c r="E183" s="498"/>
      <c r="F183" s="497" t="s">
        <v>221</v>
      </c>
      <c r="G183" s="497"/>
      <c r="H183" s="497"/>
      <c r="I183" s="497"/>
      <c r="J183" s="497" t="s">
        <v>222</v>
      </c>
      <c r="K183" s="497"/>
      <c r="L183" s="497"/>
      <c r="M183" s="497"/>
      <c r="Q183" s="533" t="s">
        <v>287</v>
      </c>
      <c r="R183" s="534"/>
      <c r="S183" s="189" t="s">
        <v>286</v>
      </c>
      <c r="T183" s="537"/>
      <c r="U183" s="537"/>
    </row>
    <row r="184" spans="1:21" ht="15" thickBot="1">
      <c r="A184" s="1"/>
      <c r="B184" s="1"/>
      <c r="C184" s="1"/>
      <c r="D184" s="1"/>
      <c r="E184" s="1"/>
      <c r="F184" s="499" t="s">
        <v>224</v>
      </c>
      <c r="G184" s="499"/>
      <c r="H184" s="499"/>
      <c r="I184" s="499"/>
      <c r="J184" s="499"/>
      <c r="K184" s="499"/>
      <c r="L184" s="499"/>
      <c r="M184" s="499"/>
      <c r="Q184" s="535"/>
      <c r="R184" s="536"/>
      <c r="S184" s="202" t="s">
        <v>277</v>
      </c>
      <c r="T184" s="538"/>
      <c r="U184" s="538"/>
    </row>
    <row r="185" spans="1:21" ht="14.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</row>
    <row r="186" spans="1:21">
      <c r="T186" s="199" t="s">
        <v>175</v>
      </c>
      <c r="U186" s="199" t="s">
        <v>175</v>
      </c>
    </row>
    <row r="187" spans="1:21">
      <c r="T187" s="199" t="s">
        <v>270</v>
      </c>
      <c r="U187" s="199" t="s">
        <v>74</v>
      </c>
    </row>
    <row r="188" spans="1:21" ht="23.5">
      <c r="T188" s="199" t="s">
        <v>271</v>
      </c>
      <c r="U188" s="200" t="s">
        <v>290</v>
      </c>
    </row>
  </sheetData>
  <sheetProtection algorithmName="SHA-512" hashValue="puvI2mgOQ6/JEN/7T0kRqmhwtK2EFS3B+5UVTCsurOTs2qlhCtaKkcil0nZ+MQdhkdsch9bLINGt4aMS/901OQ==" saltValue="LfAgKVno0f1NU77M3feI4g==" spinCount="100000" sheet="1" formatRows="0"/>
  <protectedRanges>
    <protectedRange sqref="B3:E3 F4 F6:F7 B5:E7" name="Plage7_2_1"/>
  </protectedRanges>
  <dataConsolidate/>
  <mergeCells count="1804">
    <mergeCell ref="Q168:Q173"/>
    <mergeCell ref="R168:V173"/>
    <mergeCell ref="S174:V174"/>
    <mergeCell ref="R175:V175"/>
    <mergeCell ref="Q176:U179"/>
    <mergeCell ref="Q180:R180"/>
    <mergeCell ref="S180:S181"/>
    <mergeCell ref="T180:U181"/>
    <mergeCell ref="Q181:R182"/>
    <mergeCell ref="T182:U182"/>
    <mergeCell ref="Q183:R183"/>
    <mergeCell ref="T183:U183"/>
    <mergeCell ref="Q184:R184"/>
    <mergeCell ref="T184:U184"/>
    <mergeCell ref="S152:U152"/>
    <mergeCell ref="S153:U153"/>
    <mergeCell ref="S154:U154"/>
    <mergeCell ref="Q155:Q156"/>
    <mergeCell ref="R155:R156"/>
    <mergeCell ref="S155:T155"/>
    <mergeCell ref="S156:T156"/>
    <mergeCell ref="S157:T157"/>
    <mergeCell ref="S158:T158"/>
    <mergeCell ref="Q159:Q160"/>
    <mergeCell ref="R159:R160"/>
    <mergeCell ref="S159:T159"/>
    <mergeCell ref="S160:T160"/>
    <mergeCell ref="Q161:V161"/>
    <mergeCell ref="Q162:Q165"/>
    <mergeCell ref="R162:V165"/>
    <mergeCell ref="Q166:Q167"/>
    <mergeCell ref="R166:V167"/>
    <mergeCell ref="Q115:U117"/>
    <mergeCell ref="S118:U118"/>
    <mergeCell ref="S119:U119"/>
    <mergeCell ref="S120:U120"/>
    <mergeCell ref="S121:U121"/>
    <mergeCell ref="S122:U122"/>
    <mergeCell ref="S123:U123"/>
    <mergeCell ref="S124:U124"/>
    <mergeCell ref="S125:U125"/>
    <mergeCell ref="S126:U126"/>
    <mergeCell ref="S127:U127"/>
    <mergeCell ref="S128:U128"/>
    <mergeCell ref="S129:U129"/>
    <mergeCell ref="S130:U130"/>
    <mergeCell ref="S131:U131"/>
    <mergeCell ref="S132:U132"/>
    <mergeCell ref="S133:U133"/>
    <mergeCell ref="S97:U97"/>
    <mergeCell ref="S98:U98"/>
    <mergeCell ref="S99:U99"/>
    <mergeCell ref="S100:U100"/>
    <mergeCell ref="S101:U101"/>
    <mergeCell ref="S102:U102"/>
    <mergeCell ref="S103:U103"/>
    <mergeCell ref="S104:U104"/>
    <mergeCell ref="S105:U105"/>
    <mergeCell ref="S106:U106"/>
    <mergeCell ref="S107:U107"/>
    <mergeCell ref="S108:U108"/>
    <mergeCell ref="S109:U109"/>
    <mergeCell ref="S110:U110"/>
    <mergeCell ref="S111:U111"/>
    <mergeCell ref="S112:U112"/>
    <mergeCell ref="Q113:Q114"/>
    <mergeCell ref="R113:R114"/>
    <mergeCell ref="S113:U114"/>
    <mergeCell ref="Q78:Q79"/>
    <mergeCell ref="R78:R79"/>
    <mergeCell ref="S78:U79"/>
    <mergeCell ref="Q80:U82"/>
    <mergeCell ref="S83:U83"/>
    <mergeCell ref="S84:U84"/>
    <mergeCell ref="S85:U85"/>
    <mergeCell ref="S86:U86"/>
    <mergeCell ref="S87:U87"/>
    <mergeCell ref="S88:U88"/>
    <mergeCell ref="S89:U89"/>
    <mergeCell ref="S90:U90"/>
    <mergeCell ref="S91:U91"/>
    <mergeCell ref="Q92:Q93"/>
    <mergeCell ref="R92:R93"/>
    <mergeCell ref="S92:U93"/>
    <mergeCell ref="Q94:U96"/>
    <mergeCell ref="A1:N1"/>
    <mergeCell ref="A2:N2"/>
    <mergeCell ref="A3:A4"/>
    <mergeCell ref="B3:E4"/>
    <mergeCell ref="G3:H3"/>
    <mergeCell ref="L3:N3"/>
    <mergeCell ref="G4:H4"/>
    <mergeCell ref="A14:E14"/>
    <mergeCell ref="A15:N16"/>
    <mergeCell ref="A17:C17"/>
    <mergeCell ref="D17:J17"/>
    <mergeCell ref="K17:L17"/>
    <mergeCell ref="M17:N17"/>
    <mergeCell ref="L8:L9"/>
    <mergeCell ref="M8:M9"/>
    <mergeCell ref="A12:C12"/>
    <mergeCell ref="D12:E12"/>
    <mergeCell ref="G12:H12"/>
    <mergeCell ref="A13:E13"/>
    <mergeCell ref="L13:N13"/>
    <mergeCell ref="B5:E5"/>
    <mergeCell ref="G5:H5"/>
    <mergeCell ref="B6:E6"/>
    <mergeCell ref="G6:H6"/>
    <mergeCell ref="G7:H7"/>
    <mergeCell ref="G8:H8"/>
    <mergeCell ref="A20:C20"/>
    <mergeCell ref="D20:L20"/>
    <mergeCell ref="M20:N20"/>
    <mergeCell ref="A21:C21"/>
    <mergeCell ref="D21:L21"/>
    <mergeCell ref="M21:N21"/>
    <mergeCell ref="A22:C22"/>
    <mergeCell ref="A18:C19"/>
    <mergeCell ref="D18:L18"/>
    <mergeCell ref="M18:N18"/>
    <mergeCell ref="D19:L19"/>
    <mergeCell ref="M19:N19"/>
    <mergeCell ref="Q17:T17"/>
    <mergeCell ref="Q18:R19"/>
    <mergeCell ref="S18:T19"/>
    <mergeCell ref="Q20:R20"/>
    <mergeCell ref="S20:T20"/>
    <mergeCell ref="Q21:R21"/>
    <mergeCell ref="S21:T21"/>
    <mergeCell ref="Q22:T26"/>
    <mergeCell ref="V22:V23"/>
    <mergeCell ref="A24:C24"/>
    <mergeCell ref="D24:L24"/>
    <mergeCell ref="M24:N24"/>
    <mergeCell ref="A25:C25"/>
    <mergeCell ref="D25:L25"/>
    <mergeCell ref="M25:N25"/>
    <mergeCell ref="D22:L22"/>
    <mergeCell ref="M22:N22"/>
    <mergeCell ref="A23:C23"/>
    <mergeCell ref="D23:L23"/>
    <mergeCell ref="M23:N23"/>
    <mergeCell ref="A28:L28"/>
    <mergeCell ref="M28:N28"/>
    <mergeCell ref="A29:L29"/>
    <mergeCell ref="M29:N29"/>
    <mergeCell ref="A30:C30"/>
    <mergeCell ref="D30:F30"/>
    <mergeCell ref="M30:N30"/>
    <mergeCell ref="A26:C26"/>
    <mergeCell ref="D26:L26"/>
    <mergeCell ref="M26:N26"/>
    <mergeCell ref="A27:C27"/>
    <mergeCell ref="D27:L27"/>
    <mergeCell ref="M27:N27"/>
    <mergeCell ref="R30:S30"/>
    <mergeCell ref="G30:K30"/>
    <mergeCell ref="V32:V33"/>
    <mergeCell ref="A39:N39"/>
    <mergeCell ref="A40:B41"/>
    <mergeCell ref="C40:C41"/>
    <mergeCell ref="D40:D41"/>
    <mergeCell ref="E40:E41"/>
    <mergeCell ref="F40:F41"/>
    <mergeCell ref="G40:G41"/>
    <mergeCell ref="H40:H41"/>
    <mergeCell ref="I40:K40"/>
    <mergeCell ref="L40:L41"/>
    <mergeCell ref="A35:L35"/>
    <mergeCell ref="M35:N35"/>
    <mergeCell ref="C36:N36"/>
    <mergeCell ref="A37:N38"/>
    <mergeCell ref="Q35:U36"/>
    <mergeCell ref="Q37:Q39"/>
    <mergeCell ref="R37:R39"/>
    <mergeCell ref="S44:U44"/>
    <mergeCell ref="S45:U45"/>
    <mergeCell ref="S46:U46"/>
    <mergeCell ref="A34:C34"/>
    <mergeCell ref="D34:F34"/>
    <mergeCell ref="M34:N34"/>
    <mergeCell ref="A33:C33"/>
    <mergeCell ref="D33:F33"/>
    <mergeCell ref="M33:N33"/>
    <mergeCell ref="A32:C32"/>
    <mergeCell ref="D32:F32"/>
    <mergeCell ref="M32:N32"/>
    <mergeCell ref="A31:C31"/>
    <mergeCell ref="D31:F31"/>
    <mergeCell ref="M31:N31"/>
    <mergeCell ref="R31:S31"/>
    <mergeCell ref="R32:T32"/>
    <mergeCell ref="G31:K31"/>
    <mergeCell ref="G32:K32"/>
    <mergeCell ref="G33:K33"/>
    <mergeCell ref="G34:K34"/>
    <mergeCell ref="A49:B49"/>
    <mergeCell ref="J49:K49"/>
    <mergeCell ref="A50:B50"/>
    <mergeCell ref="J50:K50"/>
    <mergeCell ref="A47:B47"/>
    <mergeCell ref="J47:K47"/>
    <mergeCell ref="A48:B48"/>
    <mergeCell ref="J48:K48"/>
    <mergeCell ref="S47:U47"/>
    <mergeCell ref="S48:U48"/>
    <mergeCell ref="S49:U49"/>
    <mergeCell ref="S50:U50"/>
    <mergeCell ref="S51:U51"/>
    <mergeCell ref="S52:U52"/>
    <mergeCell ref="S37:U39"/>
    <mergeCell ref="Q40:U41"/>
    <mergeCell ref="A45:B45"/>
    <mergeCell ref="J45:K45"/>
    <mergeCell ref="A46:B46"/>
    <mergeCell ref="J46:K46"/>
    <mergeCell ref="A43:B43"/>
    <mergeCell ref="J43:K43"/>
    <mergeCell ref="A44:B44"/>
    <mergeCell ref="J44:K44"/>
    <mergeCell ref="M40:M41"/>
    <mergeCell ref="N40:N41"/>
    <mergeCell ref="O40:O41"/>
    <mergeCell ref="J41:K41"/>
    <mergeCell ref="A42:B42"/>
    <mergeCell ref="J42:K42"/>
    <mergeCell ref="S42:U42"/>
    <mergeCell ref="S43:U43"/>
    <mergeCell ref="A53:B53"/>
    <mergeCell ref="J53:K53"/>
    <mergeCell ref="A54:B54"/>
    <mergeCell ref="J54:K54"/>
    <mergeCell ref="S53:U53"/>
    <mergeCell ref="S54:U54"/>
    <mergeCell ref="S55:U55"/>
    <mergeCell ref="S56:U56"/>
    <mergeCell ref="S57:U57"/>
    <mergeCell ref="S58:U58"/>
    <mergeCell ref="Q59:U59"/>
    <mergeCell ref="S60:U60"/>
    <mergeCell ref="S61:U61"/>
    <mergeCell ref="S62:U62"/>
    <mergeCell ref="A51:B51"/>
    <mergeCell ref="J51:K51"/>
    <mergeCell ref="A52:B52"/>
    <mergeCell ref="J52:K52"/>
    <mergeCell ref="J58:K58"/>
    <mergeCell ref="A55:B55"/>
    <mergeCell ref="J55:K55"/>
    <mergeCell ref="A56:B56"/>
    <mergeCell ref="J56:K56"/>
    <mergeCell ref="A69:B69"/>
    <mergeCell ref="D69:H69"/>
    <mergeCell ref="J69:K69"/>
    <mergeCell ref="A70:B70"/>
    <mergeCell ref="D70:H70"/>
    <mergeCell ref="J70:K70"/>
    <mergeCell ref="J66:K66"/>
    <mergeCell ref="A59:N59"/>
    <mergeCell ref="A60:B60"/>
    <mergeCell ref="D60:H60"/>
    <mergeCell ref="J60:K60"/>
    <mergeCell ref="J61:K61"/>
    <mergeCell ref="J62:K62"/>
    <mergeCell ref="A57:B57"/>
    <mergeCell ref="J57:K57"/>
    <mergeCell ref="A58:B58"/>
    <mergeCell ref="S75:U75"/>
    <mergeCell ref="S64:U64"/>
    <mergeCell ref="S65:U65"/>
    <mergeCell ref="S66:U66"/>
    <mergeCell ref="S67:U67"/>
    <mergeCell ref="S68:U68"/>
    <mergeCell ref="S69:U69"/>
    <mergeCell ref="S73:U73"/>
    <mergeCell ref="S74:U74"/>
    <mergeCell ref="S76:U76"/>
    <mergeCell ref="S77:U77"/>
    <mergeCell ref="J67:K67"/>
    <mergeCell ref="J68:K68"/>
    <mergeCell ref="J63:K63"/>
    <mergeCell ref="J64:K64"/>
    <mergeCell ref="J65:K65"/>
    <mergeCell ref="S70:U70"/>
    <mergeCell ref="S71:U71"/>
    <mergeCell ref="S72:U72"/>
    <mergeCell ref="A61:B61"/>
    <mergeCell ref="A62:B62"/>
    <mergeCell ref="D61:H61"/>
    <mergeCell ref="D62:H62"/>
    <mergeCell ref="D64:H64"/>
    <mergeCell ref="D65:H65"/>
    <mergeCell ref="D66:H66"/>
    <mergeCell ref="D67:H67"/>
    <mergeCell ref="D68:H68"/>
    <mergeCell ref="D74:H74"/>
    <mergeCell ref="J74:K74"/>
    <mergeCell ref="A71:B71"/>
    <mergeCell ref="D71:H71"/>
    <mergeCell ref="J71:K71"/>
    <mergeCell ref="A63:B63"/>
    <mergeCell ref="A64:B64"/>
    <mergeCell ref="A65:B65"/>
    <mergeCell ref="A66:B66"/>
    <mergeCell ref="A67:B67"/>
    <mergeCell ref="A68:B68"/>
    <mergeCell ref="D63:H63"/>
    <mergeCell ref="S63:U63"/>
    <mergeCell ref="A83:H83"/>
    <mergeCell ref="J83:K92"/>
    <mergeCell ref="L83:L92"/>
    <mergeCell ref="A84:H84"/>
    <mergeCell ref="A85:H85"/>
    <mergeCell ref="A86:H86"/>
    <mergeCell ref="D72:H72"/>
    <mergeCell ref="J72:K72"/>
    <mergeCell ref="A80:N80"/>
    <mergeCell ref="A81:H82"/>
    <mergeCell ref="I81:K81"/>
    <mergeCell ref="L81:L82"/>
    <mergeCell ref="M81:M82"/>
    <mergeCell ref="N81:N82"/>
    <mergeCell ref="O81:O82"/>
    <mergeCell ref="J82:K82"/>
    <mergeCell ref="A77:B77"/>
    <mergeCell ref="D77:H77"/>
    <mergeCell ref="J77:K77"/>
    <mergeCell ref="A78:H78"/>
    <mergeCell ref="J78:K78"/>
    <mergeCell ref="A72:B72"/>
    <mergeCell ref="A75:B75"/>
    <mergeCell ref="D75:H75"/>
    <mergeCell ref="J75:K75"/>
    <mergeCell ref="A76:B76"/>
    <mergeCell ref="D76:H76"/>
    <mergeCell ref="J76:K76"/>
    <mergeCell ref="A73:B73"/>
    <mergeCell ref="D73:H73"/>
    <mergeCell ref="J73:K73"/>
    <mergeCell ref="A74:B74"/>
    <mergeCell ref="L95:L96"/>
    <mergeCell ref="M95:M96"/>
    <mergeCell ref="N95:N96"/>
    <mergeCell ref="O95:O96"/>
    <mergeCell ref="A96:C96"/>
    <mergeCell ref="D96:H96"/>
    <mergeCell ref="A90:H90"/>
    <mergeCell ref="A91:H91"/>
    <mergeCell ref="A92:H92"/>
    <mergeCell ref="A87:H87"/>
    <mergeCell ref="A88:H88"/>
    <mergeCell ref="A89:H89"/>
    <mergeCell ref="A102:C102"/>
    <mergeCell ref="D102:H102"/>
    <mergeCell ref="J102:K102"/>
    <mergeCell ref="A99:C99"/>
    <mergeCell ref="D99:H99"/>
    <mergeCell ref="J99:K99"/>
    <mergeCell ref="A100:C100"/>
    <mergeCell ref="D100:H100"/>
    <mergeCell ref="J100:K100"/>
    <mergeCell ref="J96:K96"/>
    <mergeCell ref="A97:C97"/>
    <mergeCell ref="D97:H97"/>
    <mergeCell ref="J97:K97"/>
    <mergeCell ref="A98:C98"/>
    <mergeCell ref="D98:H98"/>
    <mergeCell ref="J98:K98"/>
    <mergeCell ref="A94:N94"/>
    <mergeCell ref="A107:C107"/>
    <mergeCell ref="D107:H107"/>
    <mergeCell ref="J107:K107"/>
    <mergeCell ref="A108:C108"/>
    <mergeCell ref="D108:H108"/>
    <mergeCell ref="A95:H95"/>
    <mergeCell ref="I95:K95"/>
    <mergeCell ref="A105:C105"/>
    <mergeCell ref="D105:H105"/>
    <mergeCell ref="J105:K105"/>
    <mergeCell ref="A106:C106"/>
    <mergeCell ref="D106:H106"/>
    <mergeCell ref="J106:K106"/>
    <mergeCell ref="A103:C103"/>
    <mergeCell ref="D103:H103"/>
    <mergeCell ref="J103:K103"/>
    <mergeCell ref="A104:C104"/>
    <mergeCell ref="D104:H104"/>
    <mergeCell ref="J104:K104"/>
    <mergeCell ref="J108:K108"/>
    <mergeCell ref="A101:C101"/>
    <mergeCell ref="D101:H101"/>
    <mergeCell ref="J101:K101"/>
    <mergeCell ref="A109:C109"/>
    <mergeCell ref="D109:H109"/>
    <mergeCell ref="J109:K109"/>
    <mergeCell ref="A110:C110"/>
    <mergeCell ref="D110:H110"/>
    <mergeCell ref="J110:K110"/>
    <mergeCell ref="A122:G122"/>
    <mergeCell ref="J122:K122"/>
    <mergeCell ref="A118:G118"/>
    <mergeCell ref="J118:K118"/>
    <mergeCell ref="A119:G119"/>
    <mergeCell ref="J119:K119"/>
    <mergeCell ref="A120:G120"/>
    <mergeCell ref="J120:K120"/>
    <mergeCell ref="A115:N115"/>
    <mergeCell ref="A116:G117"/>
    <mergeCell ref="H116:H117"/>
    <mergeCell ref="I116:K116"/>
    <mergeCell ref="L116:L117"/>
    <mergeCell ref="M116:M117"/>
    <mergeCell ref="N116:N117"/>
    <mergeCell ref="A111:C111"/>
    <mergeCell ref="D111:H111"/>
    <mergeCell ref="J111:K111"/>
    <mergeCell ref="A112:C112"/>
    <mergeCell ref="D112:H112"/>
    <mergeCell ref="J112:K112"/>
    <mergeCell ref="O116:O117"/>
    <mergeCell ref="J117:K117"/>
    <mergeCell ref="A127:G127"/>
    <mergeCell ref="J127:K127"/>
    <mergeCell ref="A128:G128"/>
    <mergeCell ref="J128:K128"/>
    <mergeCell ref="A126:G126"/>
    <mergeCell ref="J126:K126"/>
    <mergeCell ref="A123:G123"/>
    <mergeCell ref="J123:K123"/>
    <mergeCell ref="A124:G124"/>
    <mergeCell ref="J124:K124"/>
    <mergeCell ref="A133:G133"/>
    <mergeCell ref="J133:K133"/>
    <mergeCell ref="A134:H134"/>
    <mergeCell ref="J134:K134"/>
    <mergeCell ref="A131:G131"/>
    <mergeCell ref="J131:K131"/>
    <mergeCell ref="A132:G132"/>
    <mergeCell ref="J132:K132"/>
    <mergeCell ref="A129:G129"/>
    <mergeCell ref="J129:K129"/>
    <mergeCell ref="A130:G130"/>
    <mergeCell ref="J130:K130"/>
    <mergeCell ref="Q134:Q135"/>
    <mergeCell ref="R134:R135"/>
    <mergeCell ref="S134:U135"/>
    <mergeCell ref="A136:N136"/>
    <mergeCell ref="A137:H138"/>
    <mergeCell ref="I137:K137"/>
    <mergeCell ref="L137:L138"/>
    <mergeCell ref="M137:M138"/>
    <mergeCell ref="N137:N138"/>
    <mergeCell ref="O137:O138"/>
    <mergeCell ref="J138:K138"/>
    <mergeCell ref="A146:H146"/>
    <mergeCell ref="J146:K146"/>
    <mergeCell ref="A147:H147"/>
    <mergeCell ref="J147:K147"/>
    <mergeCell ref="A144:H144"/>
    <mergeCell ref="J144:K144"/>
    <mergeCell ref="A145:H145"/>
    <mergeCell ref="J145:K145"/>
    <mergeCell ref="Q136:U138"/>
    <mergeCell ref="S139:U139"/>
    <mergeCell ref="S140:U140"/>
    <mergeCell ref="S141:U141"/>
    <mergeCell ref="S142:U142"/>
    <mergeCell ref="S143:U143"/>
    <mergeCell ref="S144:U144"/>
    <mergeCell ref="S145:U145"/>
    <mergeCell ref="S146:U146"/>
    <mergeCell ref="Y151:AK151"/>
    <mergeCell ref="AL151:AX151"/>
    <mergeCell ref="AY151:BK151"/>
    <mergeCell ref="BL151:BX151"/>
    <mergeCell ref="BY151:CK151"/>
    <mergeCell ref="CL151:CX151"/>
    <mergeCell ref="A150:H150"/>
    <mergeCell ref="J150:K150"/>
    <mergeCell ref="A151:H151"/>
    <mergeCell ref="J151:K151"/>
    <mergeCell ref="A148:H148"/>
    <mergeCell ref="J148:K148"/>
    <mergeCell ref="A149:H149"/>
    <mergeCell ref="J149:K149"/>
    <mergeCell ref="A140:H140"/>
    <mergeCell ref="J140:K140"/>
    <mergeCell ref="A141:H141"/>
    <mergeCell ref="J141:K141"/>
    <mergeCell ref="S147:U147"/>
    <mergeCell ref="S148:U148"/>
    <mergeCell ref="S149:U149"/>
    <mergeCell ref="S150:U150"/>
    <mergeCell ref="S151:U151"/>
    <mergeCell ref="IY151:JK151"/>
    <mergeCell ref="JL151:JX151"/>
    <mergeCell ref="JY151:KK151"/>
    <mergeCell ref="KL151:KX151"/>
    <mergeCell ref="KY151:LK151"/>
    <mergeCell ref="LL151:LX151"/>
    <mergeCell ref="FY151:GK151"/>
    <mergeCell ref="GL151:GX151"/>
    <mergeCell ref="GY151:HK151"/>
    <mergeCell ref="HL151:HX151"/>
    <mergeCell ref="HY151:IK151"/>
    <mergeCell ref="IL151:IX151"/>
    <mergeCell ref="CY151:DK151"/>
    <mergeCell ref="DL151:DX151"/>
    <mergeCell ref="DY151:EK151"/>
    <mergeCell ref="EL151:EX151"/>
    <mergeCell ref="EY151:FK151"/>
    <mergeCell ref="FL151:FX151"/>
    <mergeCell ref="RY151:SK151"/>
    <mergeCell ref="SL151:SX151"/>
    <mergeCell ref="SY151:TK151"/>
    <mergeCell ref="TL151:TX151"/>
    <mergeCell ref="TY151:UK151"/>
    <mergeCell ref="UL151:UX151"/>
    <mergeCell ref="OY151:PK151"/>
    <mergeCell ref="PL151:PX151"/>
    <mergeCell ref="PY151:QK151"/>
    <mergeCell ref="QL151:QX151"/>
    <mergeCell ref="QY151:RK151"/>
    <mergeCell ref="RL151:RX151"/>
    <mergeCell ref="LY151:MK151"/>
    <mergeCell ref="ML151:MX151"/>
    <mergeCell ref="MY151:NK151"/>
    <mergeCell ref="NL151:NX151"/>
    <mergeCell ref="NY151:OK151"/>
    <mergeCell ref="OL151:OX151"/>
    <mergeCell ref="AAY151:ABK151"/>
    <mergeCell ref="ABL151:ABX151"/>
    <mergeCell ref="ABY151:ACK151"/>
    <mergeCell ref="ACL151:ACX151"/>
    <mergeCell ref="ACY151:ADK151"/>
    <mergeCell ref="ADL151:ADX151"/>
    <mergeCell ref="XY151:YK151"/>
    <mergeCell ref="YL151:YX151"/>
    <mergeCell ref="YY151:ZK151"/>
    <mergeCell ref="ZL151:ZX151"/>
    <mergeCell ref="ZY151:AAK151"/>
    <mergeCell ref="AAL151:AAX151"/>
    <mergeCell ref="UY151:VK151"/>
    <mergeCell ref="VL151:VX151"/>
    <mergeCell ref="VY151:WK151"/>
    <mergeCell ref="WL151:WX151"/>
    <mergeCell ref="WY151:XK151"/>
    <mergeCell ref="XL151:XX151"/>
    <mergeCell ref="AJY151:AKK151"/>
    <mergeCell ref="AKL151:AKX151"/>
    <mergeCell ref="AKY151:ALK151"/>
    <mergeCell ref="ALL151:ALX151"/>
    <mergeCell ref="ALY151:AMK151"/>
    <mergeCell ref="AML151:AMX151"/>
    <mergeCell ref="AGY151:AHK151"/>
    <mergeCell ref="AHL151:AHX151"/>
    <mergeCell ref="AHY151:AIK151"/>
    <mergeCell ref="AIL151:AIX151"/>
    <mergeCell ref="AIY151:AJK151"/>
    <mergeCell ref="AJL151:AJX151"/>
    <mergeCell ref="ADY151:AEK151"/>
    <mergeCell ref="AEL151:AEX151"/>
    <mergeCell ref="AEY151:AFK151"/>
    <mergeCell ref="AFL151:AFX151"/>
    <mergeCell ref="AFY151:AGK151"/>
    <mergeCell ref="AGL151:AGX151"/>
    <mergeCell ref="ASY151:ATK151"/>
    <mergeCell ref="ATL151:ATX151"/>
    <mergeCell ref="ATY151:AUK151"/>
    <mergeCell ref="AUL151:AUX151"/>
    <mergeCell ref="AUY151:AVK151"/>
    <mergeCell ref="AVL151:AVX151"/>
    <mergeCell ref="APY151:AQK151"/>
    <mergeCell ref="AQL151:AQX151"/>
    <mergeCell ref="AQY151:ARK151"/>
    <mergeCell ref="ARL151:ARX151"/>
    <mergeCell ref="ARY151:ASK151"/>
    <mergeCell ref="ASL151:ASX151"/>
    <mergeCell ref="AMY151:ANK151"/>
    <mergeCell ref="ANL151:ANX151"/>
    <mergeCell ref="ANY151:AOK151"/>
    <mergeCell ref="AOL151:AOX151"/>
    <mergeCell ref="AOY151:APK151"/>
    <mergeCell ref="APL151:APX151"/>
    <mergeCell ref="BBY151:BCK151"/>
    <mergeCell ref="BCL151:BCX151"/>
    <mergeCell ref="BCY151:BDK151"/>
    <mergeCell ref="BDL151:BDX151"/>
    <mergeCell ref="BDY151:BEK151"/>
    <mergeCell ref="BEL151:BEX151"/>
    <mergeCell ref="AYY151:AZK151"/>
    <mergeCell ref="AZL151:AZX151"/>
    <mergeCell ref="AZY151:BAK151"/>
    <mergeCell ref="BAL151:BAX151"/>
    <mergeCell ref="BAY151:BBK151"/>
    <mergeCell ref="BBL151:BBX151"/>
    <mergeCell ref="AVY151:AWK151"/>
    <mergeCell ref="AWL151:AWX151"/>
    <mergeCell ref="AWY151:AXK151"/>
    <mergeCell ref="AXL151:AXX151"/>
    <mergeCell ref="AXY151:AYK151"/>
    <mergeCell ref="AYL151:AYX151"/>
    <mergeCell ref="BKY151:BLK151"/>
    <mergeCell ref="BLL151:BLX151"/>
    <mergeCell ref="BLY151:BMK151"/>
    <mergeCell ref="BML151:BMX151"/>
    <mergeCell ref="BMY151:BNK151"/>
    <mergeCell ref="BNL151:BNX151"/>
    <mergeCell ref="BHY151:BIK151"/>
    <mergeCell ref="BIL151:BIX151"/>
    <mergeCell ref="BIY151:BJK151"/>
    <mergeCell ref="BJL151:BJX151"/>
    <mergeCell ref="BJY151:BKK151"/>
    <mergeCell ref="BKL151:BKX151"/>
    <mergeCell ref="BEY151:BFK151"/>
    <mergeCell ref="BFL151:BFX151"/>
    <mergeCell ref="BFY151:BGK151"/>
    <mergeCell ref="BGL151:BGX151"/>
    <mergeCell ref="BGY151:BHK151"/>
    <mergeCell ref="BHL151:BHX151"/>
    <mergeCell ref="BTY151:BUK151"/>
    <mergeCell ref="BUL151:BUX151"/>
    <mergeCell ref="BUY151:BVK151"/>
    <mergeCell ref="BVL151:BVX151"/>
    <mergeCell ref="BVY151:BWK151"/>
    <mergeCell ref="BWL151:BWX151"/>
    <mergeCell ref="BQY151:BRK151"/>
    <mergeCell ref="BRL151:BRX151"/>
    <mergeCell ref="BRY151:BSK151"/>
    <mergeCell ref="BSL151:BSX151"/>
    <mergeCell ref="BSY151:BTK151"/>
    <mergeCell ref="BTL151:BTX151"/>
    <mergeCell ref="BNY151:BOK151"/>
    <mergeCell ref="BOL151:BOX151"/>
    <mergeCell ref="BOY151:BPK151"/>
    <mergeCell ref="BPL151:BPX151"/>
    <mergeCell ref="BPY151:BQK151"/>
    <mergeCell ref="BQL151:BQX151"/>
    <mergeCell ref="CCY151:CDK151"/>
    <mergeCell ref="CDL151:CDX151"/>
    <mergeCell ref="CDY151:CEK151"/>
    <mergeCell ref="CEL151:CEX151"/>
    <mergeCell ref="CEY151:CFK151"/>
    <mergeCell ref="CFL151:CFX151"/>
    <mergeCell ref="BZY151:CAK151"/>
    <mergeCell ref="CAL151:CAX151"/>
    <mergeCell ref="CAY151:CBK151"/>
    <mergeCell ref="CBL151:CBX151"/>
    <mergeCell ref="CBY151:CCK151"/>
    <mergeCell ref="CCL151:CCX151"/>
    <mergeCell ref="BWY151:BXK151"/>
    <mergeCell ref="BXL151:BXX151"/>
    <mergeCell ref="BXY151:BYK151"/>
    <mergeCell ref="BYL151:BYX151"/>
    <mergeCell ref="BYY151:BZK151"/>
    <mergeCell ref="BZL151:BZX151"/>
    <mergeCell ref="CLY151:CMK151"/>
    <mergeCell ref="CML151:CMX151"/>
    <mergeCell ref="CMY151:CNK151"/>
    <mergeCell ref="CNL151:CNX151"/>
    <mergeCell ref="CNY151:COK151"/>
    <mergeCell ref="COL151:COX151"/>
    <mergeCell ref="CIY151:CJK151"/>
    <mergeCell ref="CJL151:CJX151"/>
    <mergeCell ref="CJY151:CKK151"/>
    <mergeCell ref="CKL151:CKX151"/>
    <mergeCell ref="CKY151:CLK151"/>
    <mergeCell ref="CLL151:CLX151"/>
    <mergeCell ref="CFY151:CGK151"/>
    <mergeCell ref="CGL151:CGX151"/>
    <mergeCell ref="CGY151:CHK151"/>
    <mergeCell ref="CHL151:CHX151"/>
    <mergeCell ref="CHY151:CIK151"/>
    <mergeCell ref="CIL151:CIX151"/>
    <mergeCell ref="CUY151:CVK151"/>
    <mergeCell ref="CVL151:CVX151"/>
    <mergeCell ref="CVY151:CWK151"/>
    <mergeCell ref="CWL151:CWX151"/>
    <mergeCell ref="CWY151:CXK151"/>
    <mergeCell ref="CXL151:CXX151"/>
    <mergeCell ref="CRY151:CSK151"/>
    <mergeCell ref="CSL151:CSX151"/>
    <mergeCell ref="CSY151:CTK151"/>
    <mergeCell ref="CTL151:CTX151"/>
    <mergeCell ref="CTY151:CUK151"/>
    <mergeCell ref="CUL151:CUX151"/>
    <mergeCell ref="COY151:CPK151"/>
    <mergeCell ref="CPL151:CPX151"/>
    <mergeCell ref="CPY151:CQK151"/>
    <mergeCell ref="CQL151:CQX151"/>
    <mergeCell ref="CQY151:CRK151"/>
    <mergeCell ref="CRL151:CRX151"/>
    <mergeCell ref="DDY151:DEK151"/>
    <mergeCell ref="DEL151:DEX151"/>
    <mergeCell ref="DEY151:DFK151"/>
    <mergeCell ref="DFL151:DFX151"/>
    <mergeCell ref="DFY151:DGK151"/>
    <mergeCell ref="DGL151:DGX151"/>
    <mergeCell ref="DAY151:DBK151"/>
    <mergeCell ref="DBL151:DBX151"/>
    <mergeCell ref="DBY151:DCK151"/>
    <mergeCell ref="DCL151:DCX151"/>
    <mergeCell ref="DCY151:DDK151"/>
    <mergeCell ref="DDL151:DDX151"/>
    <mergeCell ref="CXY151:CYK151"/>
    <mergeCell ref="CYL151:CYX151"/>
    <mergeCell ref="CYY151:CZK151"/>
    <mergeCell ref="CZL151:CZX151"/>
    <mergeCell ref="CZY151:DAK151"/>
    <mergeCell ref="DAL151:DAX151"/>
    <mergeCell ref="DMY151:DNK151"/>
    <mergeCell ref="DNL151:DNX151"/>
    <mergeCell ref="DNY151:DOK151"/>
    <mergeCell ref="DOL151:DOX151"/>
    <mergeCell ref="DOY151:DPK151"/>
    <mergeCell ref="DPL151:DPX151"/>
    <mergeCell ref="DJY151:DKK151"/>
    <mergeCell ref="DKL151:DKX151"/>
    <mergeCell ref="DKY151:DLK151"/>
    <mergeCell ref="DLL151:DLX151"/>
    <mergeCell ref="DLY151:DMK151"/>
    <mergeCell ref="DML151:DMX151"/>
    <mergeCell ref="DGY151:DHK151"/>
    <mergeCell ref="DHL151:DHX151"/>
    <mergeCell ref="DHY151:DIK151"/>
    <mergeCell ref="DIL151:DIX151"/>
    <mergeCell ref="DIY151:DJK151"/>
    <mergeCell ref="DJL151:DJX151"/>
    <mergeCell ref="DVY151:DWK151"/>
    <mergeCell ref="DWL151:DWX151"/>
    <mergeCell ref="DWY151:DXK151"/>
    <mergeCell ref="DXL151:DXX151"/>
    <mergeCell ref="DXY151:DYK151"/>
    <mergeCell ref="DYL151:DYX151"/>
    <mergeCell ref="DSY151:DTK151"/>
    <mergeCell ref="DTL151:DTX151"/>
    <mergeCell ref="DTY151:DUK151"/>
    <mergeCell ref="DUL151:DUX151"/>
    <mergeCell ref="DUY151:DVK151"/>
    <mergeCell ref="DVL151:DVX151"/>
    <mergeCell ref="DPY151:DQK151"/>
    <mergeCell ref="DQL151:DQX151"/>
    <mergeCell ref="DQY151:DRK151"/>
    <mergeCell ref="DRL151:DRX151"/>
    <mergeCell ref="DRY151:DSK151"/>
    <mergeCell ref="DSL151:DSX151"/>
    <mergeCell ref="EEY151:EFK151"/>
    <mergeCell ref="EFL151:EFX151"/>
    <mergeCell ref="EFY151:EGK151"/>
    <mergeCell ref="EGL151:EGX151"/>
    <mergeCell ref="EGY151:EHK151"/>
    <mergeCell ref="EHL151:EHX151"/>
    <mergeCell ref="EBY151:ECK151"/>
    <mergeCell ref="ECL151:ECX151"/>
    <mergeCell ref="ECY151:EDK151"/>
    <mergeCell ref="EDL151:EDX151"/>
    <mergeCell ref="EDY151:EEK151"/>
    <mergeCell ref="EEL151:EEX151"/>
    <mergeCell ref="DYY151:DZK151"/>
    <mergeCell ref="DZL151:DZX151"/>
    <mergeCell ref="DZY151:EAK151"/>
    <mergeCell ref="EAL151:EAX151"/>
    <mergeCell ref="EAY151:EBK151"/>
    <mergeCell ref="EBL151:EBX151"/>
    <mergeCell ref="ENY151:EOK151"/>
    <mergeCell ref="EOL151:EOX151"/>
    <mergeCell ref="EOY151:EPK151"/>
    <mergeCell ref="EPL151:EPX151"/>
    <mergeCell ref="EPY151:EQK151"/>
    <mergeCell ref="EQL151:EQX151"/>
    <mergeCell ref="EKY151:ELK151"/>
    <mergeCell ref="ELL151:ELX151"/>
    <mergeCell ref="ELY151:EMK151"/>
    <mergeCell ref="EML151:EMX151"/>
    <mergeCell ref="EMY151:ENK151"/>
    <mergeCell ref="ENL151:ENX151"/>
    <mergeCell ref="EHY151:EIK151"/>
    <mergeCell ref="EIL151:EIX151"/>
    <mergeCell ref="EIY151:EJK151"/>
    <mergeCell ref="EJL151:EJX151"/>
    <mergeCell ref="EJY151:EKK151"/>
    <mergeCell ref="EKL151:EKX151"/>
    <mergeCell ref="EWY151:EXK151"/>
    <mergeCell ref="EXL151:EXX151"/>
    <mergeCell ref="EXY151:EYK151"/>
    <mergeCell ref="EYL151:EYX151"/>
    <mergeCell ref="EYY151:EZK151"/>
    <mergeCell ref="EZL151:EZX151"/>
    <mergeCell ref="ETY151:EUK151"/>
    <mergeCell ref="EUL151:EUX151"/>
    <mergeCell ref="EUY151:EVK151"/>
    <mergeCell ref="EVL151:EVX151"/>
    <mergeCell ref="EVY151:EWK151"/>
    <mergeCell ref="EWL151:EWX151"/>
    <mergeCell ref="EQY151:ERK151"/>
    <mergeCell ref="ERL151:ERX151"/>
    <mergeCell ref="ERY151:ESK151"/>
    <mergeCell ref="ESL151:ESX151"/>
    <mergeCell ref="ESY151:ETK151"/>
    <mergeCell ref="ETL151:ETX151"/>
    <mergeCell ref="FFY151:FGK151"/>
    <mergeCell ref="FGL151:FGX151"/>
    <mergeCell ref="FGY151:FHK151"/>
    <mergeCell ref="FHL151:FHX151"/>
    <mergeCell ref="FHY151:FIK151"/>
    <mergeCell ref="FIL151:FIX151"/>
    <mergeCell ref="FCY151:FDK151"/>
    <mergeCell ref="FDL151:FDX151"/>
    <mergeCell ref="FDY151:FEK151"/>
    <mergeCell ref="FEL151:FEX151"/>
    <mergeCell ref="FEY151:FFK151"/>
    <mergeCell ref="FFL151:FFX151"/>
    <mergeCell ref="EZY151:FAK151"/>
    <mergeCell ref="FAL151:FAX151"/>
    <mergeCell ref="FAY151:FBK151"/>
    <mergeCell ref="FBL151:FBX151"/>
    <mergeCell ref="FBY151:FCK151"/>
    <mergeCell ref="FCL151:FCX151"/>
    <mergeCell ref="FOY151:FPK151"/>
    <mergeCell ref="FPL151:FPX151"/>
    <mergeCell ref="FPY151:FQK151"/>
    <mergeCell ref="FQL151:FQX151"/>
    <mergeCell ref="FQY151:FRK151"/>
    <mergeCell ref="FRL151:FRX151"/>
    <mergeCell ref="FLY151:FMK151"/>
    <mergeCell ref="FML151:FMX151"/>
    <mergeCell ref="FMY151:FNK151"/>
    <mergeCell ref="FNL151:FNX151"/>
    <mergeCell ref="FNY151:FOK151"/>
    <mergeCell ref="FOL151:FOX151"/>
    <mergeCell ref="FIY151:FJK151"/>
    <mergeCell ref="FJL151:FJX151"/>
    <mergeCell ref="FJY151:FKK151"/>
    <mergeCell ref="FKL151:FKX151"/>
    <mergeCell ref="FKY151:FLK151"/>
    <mergeCell ref="FLL151:FLX151"/>
    <mergeCell ref="FXY151:FYK151"/>
    <mergeCell ref="FYL151:FYX151"/>
    <mergeCell ref="FYY151:FZK151"/>
    <mergeCell ref="FZL151:FZX151"/>
    <mergeCell ref="FZY151:GAK151"/>
    <mergeCell ref="GAL151:GAX151"/>
    <mergeCell ref="FUY151:FVK151"/>
    <mergeCell ref="FVL151:FVX151"/>
    <mergeCell ref="FVY151:FWK151"/>
    <mergeCell ref="FWL151:FWX151"/>
    <mergeCell ref="FWY151:FXK151"/>
    <mergeCell ref="FXL151:FXX151"/>
    <mergeCell ref="FRY151:FSK151"/>
    <mergeCell ref="FSL151:FSX151"/>
    <mergeCell ref="FSY151:FTK151"/>
    <mergeCell ref="FTL151:FTX151"/>
    <mergeCell ref="FTY151:FUK151"/>
    <mergeCell ref="FUL151:FUX151"/>
    <mergeCell ref="GGY151:GHK151"/>
    <mergeCell ref="GHL151:GHX151"/>
    <mergeCell ref="GHY151:GIK151"/>
    <mergeCell ref="GIL151:GIX151"/>
    <mergeCell ref="GIY151:GJK151"/>
    <mergeCell ref="GJL151:GJX151"/>
    <mergeCell ref="GDY151:GEK151"/>
    <mergeCell ref="GEL151:GEX151"/>
    <mergeCell ref="GEY151:GFK151"/>
    <mergeCell ref="GFL151:GFX151"/>
    <mergeCell ref="GFY151:GGK151"/>
    <mergeCell ref="GGL151:GGX151"/>
    <mergeCell ref="GAY151:GBK151"/>
    <mergeCell ref="GBL151:GBX151"/>
    <mergeCell ref="GBY151:GCK151"/>
    <mergeCell ref="GCL151:GCX151"/>
    <mergeCell ref="GCY151:GDK151"/>
    <mergeCell ref="GDL151:GDX151"/>
    <mergeCell ref="GPY151:GQK151"/>
    <mergeCell ref="GQL151:GQX151"/>
    <mergeCell ref="GQY151:GRK151"/>
    <mergeCell ref="GRL151:GRX151"/>
    <mergeCell ref="GRY151:GSK151"/>
    <mergeCell ref="GSL151:GSX151"/>
    <mergeCell ref="GMY151:GNK151"/>
    <mergeCell ref="GNL151:GNX151"/>
    <mergeCell ref="GNY151:GOK151"/>
    <mergeCell ref="GOL151:GOX151"/>
    <mergeCell ref="GOY151:GPK151"/>
    <mergeCell ref="GPL151:GPX151"/>
    <mergeCell ref="GJY151:GKK151"/>
    <mergeCell ref="GKL151:GKX151"/>
    <mergeCell ref="GKY151:GLK151"/>
    <mergeCell ref="GLL151:GLX151"/>
    <mergeCell ref="GLY151:GMK151"/>
    <mergeCell ref="GML151:GMX151"/>
    <mergeCell ref="GYY151:GZK151"/>
    <mergeCell ref="GZL151:GZX151"/>
    <mergeCell ref="GZY151:HAK151"/>
    <mergeCell ref="HAL151:HAX151"/>
    <mergeCell ref="HAY151:HBK151"/>
    <mergeCell ref="HBL151:HBX151"/>
    <mergeCell ref="GVY151:GWK151"/>
    <mergeCell ref="GWL151:GWX151"/>
    <mergeCell ref="GWY151:GXK151"/>
    <mergeCell ref="GXL151:GXX151"/>
    <mergeCell ref="GXY151:GYK151"/>
    <mergeCell ref="GYL151:GYX151"/>
    <mergeCell ref="GSY151:GTK151"/>
    <mergeCell ref="GTL151:GTX151"/>
    <mergeCell ref="GTY151:GUK151"/>
    <mergeCell ref="GUL151:GUX151"/>
    <mergeCell ref="GUY151:GVK151"/>
    <mergeCell ref="GVL151:GVX151"/>
    <mergeCell ref="HHY151:HIK151"/>
    <mergeCell ref="HIL151:HIX151"/>
    <mergeCell ref="HIY151:HJK151"/>
    <mergeCell ref="HJL151:HJX151"/>
    <mergeCell ref="HJY151:HKK151"/>
    <mergeCell ref="HKL151:HKX151"/>
    <mergeCell ref="HEY151:HFK151"/>
    <mergeCell ref="HFL151:HFX151"/>
    <mergeCell ref="HFY151:HGK151"/>
    <mergeCell ref="HGL151:HGX151"/>
    <mergeCell ref="HGY151:HHK151"/>
    <mergeCell ref="HHL151:HHX151"/>
    <mergeCell ref="HBY151:HCK151"/>
    <mergeCell ref="HCL151:HCX151"/>
    <mergeCell ref="HCY151:HDK151"/>
    <mergeCell ref="HDL151:HDX151"/>
    <mergeCell ref="HDY151:HEK151"/>
    <mergeCell ref="HEL151:HEX151"/>
    <mergeCell ref="HQY151:HRK151"/>
    <mergeCell ref="HRL151:HRX151"/>
    <mergeCell ref="HRY151:HSK151"/>
    <mergeCell ref="HSL151:HSX151"/>
    <mergeCell ref="HSY151:HTK151"/>
    <mergeCell ref="HTL151:HTX151"/>
    <mergeCell ref="HNY151:HOK151"/>
    <mergeCell ref="HOL151:HOX151"/>
    <mergeCell ref="HOY151:HPK151"/>
    <mergeCell ref="HPL151:HPX151"/>
    <mergeCell ref="HPY151:HQK151"/>
    <mergeCell ref="HQL151:HQX151"/>
    <mergeCell ref="HKY151:HLK151"/>
    <mergeCell ref="HLL151:HLX151"/>
    <mergeCell ref="HLY151:HMK151"/>
    <mergeCell ref="HML151:HMX151"/>
    <mergeCell ref="HMY151:HNK151"/>
    <mergeCell ref="HNL151:HNX151"/>
    <mergeCell ref="HZY151:IAK151"/>
    <mergeCell ref="IAL151:IAX151"/>
    <mergeCell ref="IAY151:IBK151"/>
    <mergeCell ref="IBL151:IBX151"/>
    <mergeCell ref="IBY151:ICK151"/>
    <mergeCell ref="ICL151:ICX151"/>
    <mergeCell ref="HWY151:HXK151"/>
    <mergeCell ref="HXL151:HXX151"/>
    <mergeCell ref="HXY151:HYK151"/>
    <mergeCell ref="HYL151:HYX151"/>
    <mergeCell ref="HYY151:HZK151"/>
    <mergeCell ref="HZL151:HZX151"/>
    <mergeCell ref="HTY151:HUK151"/>
    <mergeCell ref="HUL151:HUX151"/>
    <mergeCell ref="HUY151:HVK151"/>
    <mergeCell ref="HVL151:HVX151"/>
    <mergeCell ref="HVY151:HWK151"/>
    <mergeCell ref="HWL151:HWX151"/>
    <mergeCell ref="IIY151:IJK151"/>
    <mergeCell ref="IJL151:IJX151"/>
    <mergeCell ref="IJY151:IKK151"/>
    <mergeCell ref="IKL151:IKX151"/>
    <mergeCell ref="IKY151:ILK151"/>
    <mergeCell ref="ILL151:ILX151"/>
    <mergeCell ref="IFY151:IGK151"/>
    <mergeCell ref="IGL151:IGX151"/>
    <mergeCell ref="IGY151:IHK151"/>
    <mergeCell ref="IHL151:IHX151"/>
    <mergeCell ref="IHY151:IIK151"/>
    <mergeCell ref="IIL151:IIX151"/>
    <mergeCell ref="ICY151:IDK151"/>
    <mergeCell ref="IDL151:IDX151"/>
    <mergeCell ref="IDY151:IEK151"/>
    <mergeCell ref="IEL151:IEX151"/>
    <mergeCell ref="IEY151:IFK151"/>
    <mergeCell ref="IFL151:IFX151"/>
    <mergeCell ref="IRY151:ISK151"/>
    <mergeCell ref="ISL151:ISX151"/>
    <mergeCell ref="ISY151:ITK151"/>
    <mergeCell ref="ITL151:ITX151"/>
    <mergeCell ref="ITY151:IUK151"/>
    <mergeCell ref="IUL151:IUX151"/>
    <mergeCell ref="IOY151:IPK151"/>
    <mergeCell ref="IPL151:IPX151"/>
    <mergeCell ref="IPY151:IQK151"/>
    <mergeCell ref="IQL151:IQX151"/>
    <mergeCell ref="IQY151:IRK151"/>
    <mergeCell ref="IRL151:IRX151"/>
    <mergeCell ref="ILY151:IMK151"/>
    <mergeCell ref="IML151:IMX151"/>
    <mergeCell ref="IMY151:INK151"/>
    <mergeCell ref="INL151:INX151"/>
    <mergeCell ref="INY151:IOK151"/>
    <mergeCell ref="IOL151:IOX151"/>
    <mergeCell ref="JAY151:JBK151"/>
    <mergeCell ref="JBL151:JBX151"/>
    <mergeCell ref="JBY151:JCK151"/>
    <mergeCell ref="JCL151:JCX151"/>
    <mergeCell ref="JCY151:JDK151"/>
    <mergeCell ref="JDL151:JDX151"/>
    <mergeCell ref="IXY151:IYK151"/>
    <mergeCell ref="IYL151:IYX151"/>
    <mergeCell ref="IYY151:IZK151"/>
    <mergeCell ref="IZL151:IZX151"/>
    <mergeCell ref="IZY151:JAK151"/>
    <mergeCell ref="JAL151:JAX151"/>
    <mergeCell ref="IUY151:IVK151"/>
    <mergeCell ref="IVL151:IVX151"/>
    <mergeCell ref="IVY151:IWK151"/>
    <mergeCell ref="IWL151:IWX151"/>
    <mergeCell ref="IWY151:IXK151"/>
    <mergeCell ref="IXL151:IXX151"/>
    <mergeCell ref="JJY151:JKK151"/>
    <mergeCell ref="JKL151:JKX151"/>
    <mergeCell ref="JKY151:JLK151"/>
    <mergeCell ref="JLL151:JLX151"/>
    <mergeCell ref="JLY151:JMK151"/>
    <mergeCell ref="JML151:JMX151"/>
    <mergeCell ref="JGY151:JHK151"/>
    <mergeCell ref="JHL151:JHX151"/>
    <mergeCell ref="JHY151:JIK151"/>
    <mergeCell ref="JIL151:JIX151"/>
    <mergeCell ref="JIY151:JJK151"/>
    <mergeCell ref="JJL151:JJX151"/>
    <mergeCell ref="JDY151:JEK151"/>
    <mergeCell ref="JEL151:JEX151"/>
    <mergeCell ref="JEY151:JFK151"/>
    <mergeCell ref="JFL151:JFX151"/>
    <mergeCell ref="JFY151:JGK151"/>
    <mergeCell ref="JGL151:JGX151"/>
    <mergeCell ref="JSY151:JTK151"/>
    <mergeCell ref="JTL151:JTX151"/>
    <mergeCell ref="JTY151:JUK151"/>
    <mergeCell ref="JUL151:JUX151"/>
    <mergeCell ref="JUY151:JVK151"/>
    <mergeCell ref="JVL151:JVX151"/>
    <mergeCell ref="JPY151:JQK151"/>
    <mergeCell ref="JQL151:JQX151"/>
    <mergeCell ref="JQY151:JRK151"/>
    <mergeCell ref="JRL151:JRX151"/>
    <mergeCell ref="JRY151:JSK151"/>
    <mergeCell ref="JSL151:JSX151"/>
    <mergeCell ref="JMY151:JNK151"/>
    <mergeCell ref="JNL151:JNX151"/>
    <mergeCell ref="JNY151:JOK151"/>
    <mergeCell ref="JOL151:JOX151"/>
    <mergeCell ref="JOY151:JPK151"/>
    <mergeCell ref="JPL151:JPX151"/>
    <mergeCell ref="KBY151:KCK151"/>
    <mergeCell ref="KCL151:KCX151"/>
    <mergeCell ref="KCY151:KDK151"/>
    <mergeCell ref="KDL151:KDX151"/>
    <mergeCell ref="KDY151:KEK151"/>
    <mergeCell ref="KEL151:KEX151"/>
    <mergeCell ref="JYY151:JZK151"/>
    <mergeCell ref="JZL151:JZX151"/>
    <mergeCell ref="JZY151:KAK151"/>
    <mergeCell ref="KAL151:KAX151"/>
    <mergeCell ref="KAY151:KBK151"/>
    <mergeCell ref="KBL151:KBX151"/>
    <mergeCell ref="JVY151:JWK151"/>
    <mergeCell ref="JWL151:JWX151"/>
    <mergeCell ref="JWY151:JXK151"/>
    <mergeCell ref="JXL151:JXX151"/>
    <mergeCell ref="JXY151:JYK151"/>
    <mergeCell ref="JYL151:JYX151"/>
    <mergeCell ref="KKY151:KLK151"/>
    <mergeCell ref="KLL151:KLX151"/>
    <mergeCell ref="KLY151:KMK151"/>
    <mergeCell ref="KML151:KMX151"/>
    <mergeCell ref="KMY151:KNK151"/>
    <mergeCell ref="KNL151:KNX151"/>
    <mergeCell ref="KHY151:KIK151"/>
    <mergeCell ref="KIL151:KIX151"/>
    <mergeCell ref="KIY151:KJK151"/>
    <mergeCell ref="KJL151:KJX151"/>
    <mergeCell ref="KJY151:KKK151"/>
    <mergeCell ref="KKL151:KKX151"/>
    <mergeCell ref="KEY151:KFK151"/>
    <mergeCell ref="KFL151:KFX151"/>
    <mergeCell ref="KFY151:KGK151"/>
    <mergeCell ref="KGL151:KGX151"/>
    <mergeCell ref="KGY151:KHK151"/>
    <mergeCell ref="KHL151:KHX151"/>
    <mergeCell ref="KTY151:KUK151"/>
    <mergeCell ref="KUL151:KUX151"/>
    <mergeCell ref="KUY151:KVK151"/>
    <mergeCell ref="KVL151:KVX151"/>
    <mergeCell ref="KVY151:KWK151"/>
    <mergeCell ref="KWL151:KWX151"/>
    <mergeCell ref="KQY151:KRK151"/>
    <mergeCell ref="KRL151:KRX151"/>
    <mergeCell ref="KRY151:KSK151"/>
    <mergeCell ref="KSL151:KSX151"/>
    <mergeCell ref="KSY151:KTK151"/>
    <mergeCell ref="KTL151:KTX151"/>
    <mergeCell ref="KNY151:KOK151"/>
    <mergeCell ref="KOL151:KOX151"/>
    <mergeCell ref="KOY151:KPK151"/>
    <mergeCell ref="KPL151:KPX151"/>
    <mergeCell ref="KPY151:KQK151"/>
    <mergeCell ref="KQL151:KQX151"/>
    <mergeCell ref="LCY151:LDK151"/>
    <mergeCell ref="LDL151:LDX151"/>
    <mergeCell ref="LDY151:LEK151"/>
    <mergeCell ref="LEL151:LEX151"/>
    <mergeCell ref="LEY151:LFK151"/>
    <mergeCell ref="LFL151:LFX151"/>
    <mergeCell ref="KZY151:LAK151"/>
    <mergeCell ref="LAL151:LAX151"/>
    <mergeCell ref="LAY151:LBK151"/>
    <mergeCell ref="LBL151:LBX151"/>
    <mergeCell ref="LBY151:LCK151"/>
    <mergeCell ref="LCL151:LCX151"/>
    <mergeCell ref="KWY151:KXK151"/>
    <mergeCell ref="KXL151:KXX151"/>
    <mergeCell ref="KXY151:KYK151"/>
    <mergeCell ref="KYL151:KYX151"/>
    <mergeCell ref="KYY151:KZK151"/>
    <mergeCell ref="KZL151:KZX151"/>
    <mergeCell ref="LLY151:LMK151"/>
    <mergeCell ref="LML151:LMX151"/>
    <mergeCell ref="LMY151:LNK151"/>
    <mergeCell ref="LNL151:LNX151"/>
    <mergeCell ref="LNY151:LOK151"/>
    <mergeCell ref="LOL151:LOX151"/>
    <mergeCell ref="LIY151:LJK151"/>
    <mergeCell ref="LJL151:LJX151"/>
    <mergeCell ref="LJY151:LKK151"/>
    <mergeCell ref="LKL151:LKX151"/>
    <mergeCell ref="LKY151:LLK151"/>
    <mergeCell ref="LLL151:LLX151"/>
    <mergeCell ref="LFY151:LGK151"/>
    <mergeCell ref="LGL151:LGX151"/>
    <mergeCell ref="LGY151:LHK151"/>
    <mergeCell ref="LHL151:LHX151"/>
    <mergeCell ref="LHY151:LIK151"/>
    <mergeCell ref="LIL151:LIX151"/>
    <mergeCell ref="LUY151:LVK151"/>
    <mergeCell ref="LVL151:LVX151"/>
    <mergeCell ref="LVY151:LWK151"/>
    <mergeCell ref="LWL151:LWX151"/>
    <mergeCell ref="LWY151:LXK151"/>
    <mergeCell ref="LXL151:LXX151"/>
    <mergeCell ref="LRY151:LSK151"/>
    <mergeCell ref="LSL151:LSX151"/>
    <mergeCell ref="LSY151:LTK151"/>
    <mergeCell ref="LTL151:LTX151"/>
    <mergeCell ref="LTY151:LUK151"/>
    <mergeCell ref="LUL151:LUX151"/>
    <mergeCell ref="LOY151:LPK151"/>
    <mergeCell ref="LPL151:LPX151"/>
    <mergeCell ref="LPY151:LQK151"/>
    <mergeCell ref="LQL151:LQX151"/>
    <mergeCell ref="LQY151:LRK151"/>
    <mergeCell ref="LRL151:LRX151"/>
    <mergeCell ref="MDY151:MEK151"/>
    <mergeCell ref="MEL151:MEX151"/>
    <mergeCell ref="MEY151:MFK151"/>
    <mergeCell ref="MFL151:MFX151"/>
    <mergeCell ref="MFY151:MGK151"/>
    <mergeCell ref="MGL151:MGX151"/>
    <mergeCell ref="MAY151:MBK151"/>
    <mergeCell ref="MBL151:MBX151"/>
    <mergeCell ref="MBY151:MCK151"/>
    <mergeCell ref="MCL151:MCX151"/>
    <mergeCell ref="MCY151:MDK151"/>
    <mergeCell ref="MDL151:MDX151"/>
    <mergeCell ref="LXY151:LYK151"/>
    <mergeCell ref="LYL151:LYX151"/>
    <mergeCell ref="LYY151:LZK151"/>
    <mergeCell ref="LZL151:LZX151"/>
    <mergeCell ref="LZY151:MAK151"/>
    <mergeCell ref="MAL151:MAX151"/>
    <mergeCell ref="MMY151:MNK151"/>
    <mergeCell ref="MNL151:MNX151"/>
    <mergeCell ref="MNY151:MOK151"/>
    <mergeCell ref="MOL151:MOX151"/>
    <mergeCell ref="MOY151:MPK151"/>
    <mergeCell ref="MPL151:MPX151"/>
    <mergeCell ref="MJY151:MKK151"/>
    <mergeCell ref="MKL151:MKX151"/>
    <mergeCell ref="MKY151:MLK151"/>
    <mergeCell ref="MLL151:MLX151"/>
    <mergeCell ref="MLY151:MMK151"/>
    <mergeCell ref="MML151:MMX151"/>
    <mergeCell ref="MGY151:MHK151"/>
    <mergeCell ref="MHL151:MHX151"/>
    <mergeCell ref="MHY151:MIK151"/>
    <mergeCell ref="MIL151:MIX151"/>
    <mergeCell ref="MIY151:MJK151"/>
    <mergeCell ref="MJL151:MJX151"/>
    <mergeCell ref="MVY151:MWK151"/>
    <mergeCell ref="MWL151:MWX151"/>
    <mergeCell ref="MWY151:MXK151"/>
    <mergeCell ref="MXL151:MXX151"/>
    <mergeCell ref="MXY151:MYK151"/>
    <mergeCell ref="MYL151:MYX151"/>
    <mergeCell ref="MSY151:MTK151"/>
    <mergeCell ref="MTL151:MTX151"/>
    <mergeCell ref="MTY151:MUK151"/>
    <mergeCell ref="MUL151:MUX151"/>
    <mergeCell ref="MUY151:MVK151"/>
    <mergeCell ref="MVL151:MVX151"/>
    <mergeCell ref="MPY151:MQK151"/>
    <mergeCell ref="MQL151:MQX151"/>
    <mergeCell ref="MQY151:MRK151"/>
    <mergeCell ref="MRL151:MRX151"/>
    <mergeCell ref="MRY151:MSK151"/>
    <mergeCell ref="MSL151:MSX151"/>
    <mergeCell ref="NEY151:NFK151"/>
    <mergeCell ref="NFL151:NFX151"/>
    <mergeCell ref="NFY151:NGK151"/>
    <mergeCell ref="NGL151:NGX151"/>
    <mergeCell ref="NGY151:NHK151"/>
    <mergeCell ref="NHL151:NHX151"/>
    <mergeCell ref="NBY151:NCK151"/>
    <mergeCell ref="NCL151:NCX151"/>
    <mergeCell ref="NCY151:NDK151"/>
    <mergeCell ref="NDL151:NDX151"/>
    <mergeCell ref="NDY151:NEK151"/>
    <mergeCell ref="NEL151:NEX151"/>
    <mergeCell ref="MYY151:MZK151"/>
    <mergeCell ref="MZL151:MZX151"/>
    <mergeCell ref="MZY151:NAK151"/>
    <mergeCell ref="NAL151:NAX151"/>
    <mergeCell ref="NAY151:NBK151"/>
    <mergeCell ref="NBL151:NBX151"/>
    <mergeCell ref="NNY151:NOK151"/>
    <mergeCell ref="NOL151:NOX151"/>
    <mergeCell ref="NOY151:NPK151"/>
    <mergeCell ref="NPL151:NPX151"/>
    <mergeCell ref="NPY151:NQK151"/>
    <mergeCell ref="NQL151:NQX151"/>
    <mergeCell ref="NKY151:NLK151"/>
    <mergeCell ref="NLL151:NLX151"/>
    <mergeCell ref="NLY151:NMK151"/>
    <mergeCell ref="NML151:NMX151"/>
    <mergeCell ref="NMY151:NNK151"/>
    <mergeCell ref="NNL151:NNX151"/>
    <mergeCell ref="NHY151:NIK151"/>
    <mergeCell ref="NIL151:NIX151"/>
    <mergeCell ref="NIY151:NJK151"/>
    <mergeCell ref="NJL151:NJX151"/>
    <mergeCell ref="NJY151:NKK151"/>
    <mergeCell ref="NKL151:NKX151"/>
    <mergeCell ref="NWY151:NXK151"/>
    <mergeCell ref="NXL151:NXX151"/>
    <mergeCell ref="NXY151:NYK151"/>
    <mergeCell ref="NYL151:NYX151"/>
    <mergeCell ref="NYY151:NZK151"/>
    <mergeCell ref="NZL151:NZX151"/>
    <mergeCell ref="NTY151:NUK151"/>
    <mergeCell ref="NUL151:NUX151"/>
    <mergeCell ref="NUY151:NVK151"/>
    <mergeCell ref="NVL151:NVX151"/>
    <mergeCell ref="NVY151:NWK151"/>
    <mergeCell ref="NWL151:NWX151"/>
    <mergeCell ref="NQY151:NRK151"/>
    <mergeCell ref="NRL151:NRX151"/>
    <mergeCell ref="NRY151:NSK151"/>
    <mergeCell ref="NSL151:NSX151"/>
    <mergeCell ref="NSY151:NTK151"/>
    <mergeCell ref="NTL151:NTX151"/>
    <mergeCell ref="OFY151:OGK151"/>
    <mergeCell ref="OGL151:OGX151"/>
    <mergeCell ref="OGY151:OHK151"/>
    <mergeCell ref="OHL151:OHX151"/>
    <mergeCell ref="OHY151:OIK151"/>
    <mergeCell ref="OIL151:OIX151"/>
    <mergeCell ref="OCY151:ODK151"/>
    <mergeCell ref="ODL151:ODX151"/>
    <mergeCell ref="ODY151:OEK151"/>
    <mergeCell ref="OEL151:OEX151"/>
    <mergeCell ref="OEY151:OFK151"/>
    <mergeCell ref="OFL151:OFX151"/>
    <mergeCell ref="NZY151:OAK151"/>
    <mergeCell ref="OAL151:OAX151"/>
    <mergeCell ref="OAY151:OBK151"/>
    <mergeCell ref="OBL151:OBX151"/>
    <mergeCell ref="OBY151:OCK151"/>
    <mergeCell ref="OCL151:OCX151"/>
    <mergeCell ref="OOY151:OPK151"/>
    <mergeCell ref="OPL151:OPX151"/>
    <mergeCell ref="OPY151:OQK151"/>
    <mergeCell ref="OQL151:OQX151"/>
    <mergeCell ref="OQY151:ORK151"/>
    <mergeCell ref="ORL151:ORX151"/>
    <mergeCell ref="OLY151:OMK151"/>
    <mergeCell ref="OML151:OMX151"/>
    <mergeCell ref="OMY151:ONK151"/>
    <mergeCell ref="ONL151:ONX151"/>
    <mergeCell ref="ONY151:OOK151"/>
    <mergeCell ref="OOL151:OOX151"/>
    <mergeCell ref="OIY151:OJK151"/>
    <mergeCell ref="OJL151:OJX151"/>
    <mergeCell ref="OJY151:OKK151"/>
    <mergeCell ref="OKL151:OKX151"/>
    <mergeCell ref="OKY151:OLK151"/>
    <mergeCell ref="OLL151:OLX151"/>
    <mergeCell ref="OXY151:OYK151"/>
    <mergeCell ref="OYL151:OYX151"/>
    <mergeCell ref="OYY151:OZK151"/>
    <mergeCell ref="OZL151:OZX151"/>
    <mergeCell ref="OZY151:PAK151"/>
    <mergeCell ref="PAL151:PAX151"/>
    <mergeCell ref="OUY151:OVK151"/>
    <mergeCell ref="OVL151:OVX151"/>
    <mergeCell ref="OVY151:OWK151"/>
    <mergeCell ref="OWL151:OWX151"/>
    <mergeCell ref="OWY151:OXK151"/>
    <mergeCell ref="OXL151:OXX151"/>
    <mergeCell ref="ORY151:OSK151"/>
    <mergeCell ref="OSL151:OSX151"/>
    <mergeCell ref="OSY151:OTK151"/>
    <mergeCell ref="OTL151:OTX151"/>
    <mergeCell ref="OTY151:OUK151"/>
    <mergeCell ref="OUL151:OUX151"/>
    <mergeCell ref="PGY151:PHK151"/>
    <mergeCell ref="PHL151:PHX151"/>
    <mergeCell ref="PHY151:PIK151"/>
    <mergeCell ref="PIL151:PIX151"/>
    <mergeCell ref="PIY151:PJK151"/>
    <mergeCell ref="PJL151:PJX151"/>
    <mergeCell ref="PDY151:PEK151"/>
    <mergeCell ref="PEL151:PEX151"/>
    <mergeCell ref="PEY151:PFK151"/>
    <mergeCell ref="PFL151:PFX151"/>
    <mergeCell ref="PFY151:PGK151"/>
    <mergeCell ref="PGL151:PGX151"/>
    <mergeCell ref="PAY151:PBK151"/>
    <mergeCell ref="PBL151:PBX151"/>
    <mergeCell ref="PBY151:PCK151"/>
    <mergeCell ref="PCL151:PCX151"/>
    <mergeCell ref="PCY151:PDK151"/>
    <mergeCell ref="PDL151:PDX151"/>
    <mergeCell ref="PPY151:PQK151"/>
    <mergeCell ref="PQL151:PQX151"/>
    <mergeCell ref="PQY151:PRK151"/>
    <mergeCell ref="PRL151:PRX151"/>
    <mergeCell ref="PRY151:PSK151"/>
    <mergeCell ref="PSL151:PSX151"/>
    <mergeCell ref="PMY151:PNK151"/>
    <mergeCell ref="PNL151:PNX151"/>
    <mergeCell ref="PNY151:POK151"/>
    <mergeCell ref="POL151:POX151"/>
    <mergeCell ref="POY151:PPK151"/>
    <mergeCell ref="PPL151:PPX151"/>
    <mergeCell ref="PJY151:PKK151"/>
    <mergeCell ref="PKL151:PKX151"/>
    <mergeCell ref="PKY151:PLK151"/>
    <mergeCell ref="PLL151:PLX151"/>
    <mergeCell ref="PLY151:PMK151"/>
    <mergeCell ref="PML151:PMX151"/>
    <mergeCell ref="PYY151:PZK151"/>
    <mergeCell ref="PZL151:PZX151"/>
    <mergeCell ref="PZY151:QAK151"/>
    <mergeCell ref="QAL151:QAX151"/>
    <mergeCell ref="QAY151:QBK151"/>
    <mergeCell ref="QBL151:QBX151"/>
    <mergeCell ref="PVY151:PWK151"/>
    <mergeCell ref="PWL151:PWX151"/>
    <mergeCell ref="PWY151:PXK151"/>
    <mergeCell ref="PXL151:PXX151"/>
    <mergeCell ref="PXY151:PYK151"/>
    <mergeCell ref="PYL151:PYX151"/>
    <mergeCell ref="PSY151:PTK151"/>
    <mergeCell ref="PTL151:PTX151"/>
    <mergeCell ref="PTY151:PUK151"/>
    <mergeCell ref="PUL151:PUX151"/>
    <mergeCell ref="PUY151:PVK151"/>
    <mergeCell ref="PVL151:PVX151"/>
    <mergeCell ref="QHY151:QIK151"/>
    <mergeCell ref="QIL151:QIX151"/>
    <mergeCell ref="QIY151:QJK151"/>
    <mergeCell ref="QJL151:QJX151"/>
    <mergeCell ref="QJY151:QKK151"/>
    <mergeCell ref="QKL151:QKX151"/>
    <mergeCell ref="QEY151:QFK151"/>
    <mergeCell ref="QFL151:QFX151"/>
    <mergeCell ref="QFY151:QGK151"/>
    <mergeCell ref="QGL151:QGX151"/>
    <mergeCell ref="QGY151:QHK151"/>
    <mergeCell ref="QHL151:QHX151"/>
    <mergeCell ref="QBY151:QCK151"/>
    <mergeCell ref="QCL151:QCX151"/>
    <mergeCell ref="QCY151:QDK151"/>
    <mergeCell ref="QDL151:QDX151"/>
    <mergeCell ref="QDY151:QEK151"/>
    <mergeCell ref="QEL151:QEX151"/>
    <mergeCell ref="QQY151:QRK151"/>
    <mergeCell ref="QRL151:QRX151"/>
    <mergeCell ref="QRY151:QSK151"/>
    <mergeCell ref="QSL151:QSX151"/>
    <mergeCell ref="QSY151:QTK151"/>
    <mergeCell ref="QTL151:QTX151"/>
    <mergeCell ref="QNY151:QOK151"/>
    <mergeCell ref="QOL151:QOX151"/>
    <mergeCell ref="QOY151:QPK151"/>
    <mergeCell ref="QPL151:QPX151"/>
    <mergeCell ref="QPY151:QQK151"/>
    <mergeCell ref="QQL151:QQX151"/>
    <mergeCell ref="QKY151:QLK151"/>
    <mergeCell ref="QLL151:QLX151"/>
    <mergeCell ref="QLY151:QMK151"/>
    <mergeCell ref="QML151:QMX151"/>
    <mergeCell ref="QMY151:QNK151"/>
    <mergeCell ref="QNL151:QNX151"/>
    <mergeCell ref="QZY151:RAK151"/>
    <mergeCell ref="RAL151:RAX151"/>
    <mergeCell ref="RAY151:RBK151"/>
    <mergeCell ref="RBL151:RBX151"/>
    <mergeCell ref="RBY151:RCK151"/>
    <mergeCell ref="RCL151:RCX151"/>
    <mergeCell ref="QWY151:QXK151"/>
    <mergeCell ref="QXL151:QXX151"/>
    <mergeCell ref="QXY151:QYK151"/>
    <mergeCell ref="QYL151:QYX151"/>
    <mergeCell ref="QYY151:QZK151"/>
    <mergeCell ref="QZL151:QZX151"/>
    <mergeCell ref="QTY151:QUK151"/>
    <mergeCell ref="QUL151:QUX151"/>
    <mergeCell ref="QUY151:QVK151"/>
    <mergeCell ref="QVL151:QVX151"/>
    <mergeCell ref="QVY151:QWK151"/>
    <mergeCell ref="QWL151:QWX151"/>
    <mergeCell ref="RIY151:RJK151"/>
    <mergeCell ref="RJL151:RJX151"/>
    <mergeCell ref="RJY151:RKK151"/>
    <mergeCell ref="RKL151:RKX151"/>
    <mergeCell ref="RKY151:RLK151"/>
    <mergeCell ref="RLL151:RLX151"/>
    <mergeCell ref="RFY151:RGK151"/>
    <mergeCell ref="RGL151:RGX151"/>
    <mergeCell ref="RGY151:RHK151"/>
    <mergeCell ref="RHL151:RHX151"/>
    <mergeCell ref="RHY151:RIK151"/>
    <mergeCell ref="RIL151:RIX151"/>
    <mergeCell ref="RCY151:RDK151"/>
    <mergeCell ref="RDL151:RDX151"/>
    <mergeCell ref="RDY151:REK151"/>
    <mergeCell ref="REL151:REX151"/>
    <mergeCell ref="REY151:RFK151"/>
    <mergeCell ref="RFL151:RFX151"/>
    <mergeCell ref="RRY151:RSK151"/>
    <mergeCell ref="RSL151:RSX151"/>
    <mergeCell ref="RSY151:RTK151"/>
    <mergeCell ref="RTL151:RTX151"/>
    <mergeCell ref="RTY151:RUK151"/>
    <mergeCell ref="RUL151:RUX151"/>
    <mergeCell ref="ROY151:RPK151"/>
    <mergeCell ref="RPL151:RPX151"/>
    <mergeCell ref="RPY151:RQK151"/>
    <mergeCell ref="RQL151:RQX151"/>
    <mergeCell ref="RQY151:RRK151"/>
    <mergeCell ref="RRL151:RRX151"/>
    <mergeCell ref="RLY151:RMK151"/>
    <mergeCell ref="RML151:RMX151"/>
    <mergeCell ref="RMY151:RNK151"/>
    <mergeCell ref="RNL151:RNX151"/>
    <mergeCell ref="RNY151:ROK151"/>
    <mergeCell ref="ROL151:ROX151"/>
    <mergeCell ref="SAY151:SBK151"/>
    <mergeCell ref="SBL151:SBX151"/>
    <mergeCell ref="SBY151:SCK151"/>
    <mergeCell ref="SCL151:SCX151"/>
    <mergeCell ref="SCY151:SDK151"/>
    <mergeCell ref="SDL151:SDX151"/>
    <mergeCell ref="RXY151:RYK151"/>
    <mergeCell ref="RYL151:RYX151"/>
    <mergeCell ref="RYY151:RZK151"/>
    <mergeCell ref="RZL151:RZX151"/>
    <mergeCell ref="RZY151:SAK151"/>
    <mergeCell ref="SAL151:SAX151"/>
    <mergeCell ref="RUY151:RVK151"/>
    <mergeCell ref="RVL151:RVX151"/>
    <mergeCell ref="RVY151:RWK151"/>
    <mergeCell ref="RWL151:RWX151"/>
    <mergeCell ref="RWY151:RXK151"/>
    <mergeCell ref="RXL151:RXX151"/>
    <mergeCell ref="SJY151:SKK151"/>
    <mergeCell ref="SKL151:SKX151"/>
    <mergeCell ref="SKY151:SLK151"/>
    <mergeCell ref="SLL151:SLX151"/>
    <mergeCell ref="SLY151:SMK151"/>
    <mergeCell ref="SML151:SMX151"/>
    <mergeCell ref="SGY151:SHK151"/>
    <mergeCell ref="SHL151:SHX151"/>
    <mergeCell ref="SHY151:SIK151"/>
    <mergeCell ref="SIL151:SIX151"/>
    <mergeCell ref="SIY151:SJK151"/>
    <mergeCell ref="SJL151:SJX151"/>
    <mergeCell ref="SDY151:SEK151"/>
    <mergeCell ref="SEL151:SEX151"/>
    <mergeCell ref="SEY151:SFK151"/>
    <mergeCell ref="SFL151:SFX151"/>
    <mergeCell ref="SFY151:SGK151"/>
    <mergeCell ref="SGL151:SGX151"/>
    <mergeCell ref="SSY151:STK151"/>
    <mergeCell ref="STL151:STX151"/>
    <mergeCell ref="STY151:SUK151"/>
    <mergeCell ref="SUL151:SUX151"/>
    <mergeCell ref="SUY151:SVK151"/>
    <mergeCell ref="SVL151:SVX151"/>
    <mergeCell ref="SPY151:SQK151"/>
    <mergeCell ref="SQL151:SQX151"/>
    <mergeCell ref="SQY151:SRK151"/>
    <mergeCell ref="SRL151:SRX151"/>
    <mergeCell ref="SRY151:SSK151"/>
    <mergeCell ref="SSL151:SSX151"/>
    <mergeCell ref="SMY151:SNK151"/>
    <mergeCell ref="SNL151:SNX151"/>
    <mergeCell ref="SNY151:SOK151"/>
    <mergeCell ref="SOL151:SOX151"/>
    <mergeCell ref="SOY151:SPK151"/>
    <mergeCell ref="SPL151:SPX151"/>
    <mergeCell ref="TBY151:TCK151"/>
    <mergeCell ref="TCL151:TCX151"/>
    <mergeCell ref="TCY151:TDK151"/>
    <mergeCell ref="TDL151:TDX151"/>
    <mergeCell ref="TDY151:TEK151"/>
    <mergeCell ref="TEL151:TEX151"/>
    <mergeCell ref="SYY151:SZK151"/>
    <mergeCell ref="SZL151:SZX151"/>
    <mergeCell ref="SZY151:TAK151"/>
    <mergeCell ref="TAL151:TAX151"/>
    <mergeCell ref="TAY151:TBK151"/>
    <mergeCell ref="TBL151:TBX151"/>
    <mergeCell ref="SVY151:SWK151"/>
    <mergeCell ref="SWL151:SWX151"/>
    <mergeCell ref="SWY151:SXK151"/>
    <mergeCell ref="SXL151:SXX151"/>
    <mergeCell ref="SXY151:SYK151"/>
    <mergeCell ref="SYL151:SYX151"/>
    <mergeCell ref="TKY151:TLK151"/>
    <mergeCell ref="TLL151:TLX151"/>
    <mergeCell ref="TLY151:TMK151"/>
    <mergeCell ref="TML151:TMX151"/>
    <mergeCell ref="TMY151:TNK151"/>
    <mergeCell ref="TNL151:TNX151"/>
    <mergeCell ref="THY151:TIK151"/>
    <mergeCell ref="TIL151:TIX151"/>
    <mergeCell ref="TIY151:TJK151"/>
    <mergeCell ref="TJL151:TJX151"/>
    <mergeCell ref="TJY151:TKK151"/>
    <mergeCell ref="TKL151:TKX151"/>
    <mergeCell ref="TEY151:TFK151"/>
    <mergeCell ref="TFL151:TFX151"/>
    <mergeCell ref="TFY151:TGK151"/>
    <mergeCell ref="TGL151:TGX151"/>
    <mergeCell ref="TGY151:THK151"/>
    <mergeCell ref="THL151:THX151"/>
    <mergeCell ref="TTY151:TUK151"/>
    <mergeCell ref="TUL151:TUX151"/>
    <mergeCell ref="TUY151:TVK151"/>
    <mergeCell ref="TVL151:TVX151"/>
    <mergeCell ref="TVY151:TWK151"/>
    <mergeCell ref="TWL151:TWX151"/>
    <mergeCell ref="TQY151:TRK151"/>
    <mergeCell ref="TRL151:TRX151"/>
    <mergeCell ref="TRY151:TSK151"/>
    <mergeCell ref="TSL151:TSX151"/>
    <mergeCell ref="TSY151:TTK151"/>
    <mergeCell ref="TTL151:TTX151"/>
    <mergeCell ref="TNY151:TOK151"/>
    <mergeCell ref="TOL151:TOX151"/>
    <mergeCell ref="TOY151:TPK151"/>
    <mergeCell ref="TPL151:TPX151"/>
    <mergeCell ref="TPY151:TQK151"/>
    <mergeCell ref="TQL151:TQX151"/>
    <mergeCell ref="UCY151:UDK151"/>
    <mergeCell ref="UDL151:UDX151"/>
    <mergeCell ref="UDY151:UEK151"/>
    <mergeCell ref="UEL151:UEX151"/>
    <mergeCell ref="UEY151:UFK151"/>
    <mergeCell ref="UFL151:UFX151"/>
    <mergeCell ref="TZY151:UAK151"/>
    <mergeCell ref="UAL151:UAX151"/>
    <mergeCell ref="UAY151:UBK151"/>
    <mergeCell ref="UBL151:UBX151"/>
    <mergeCell ref="UBY151:UCK151"/>
    <mergeCell ref="UCL151:UCX151"/>
    <mergeCell ref="TWY151:TXK151"/>
    <mergeCell ref="TXL151:TXX151"/>
    <mergeCell ref="TXY151:TYK151"/>
    <mergeCell ref="TYL151:TYX151"/>
    <mergeCell ref="TYY151:TZK151"/>
    <mergeCell ref="TZL151:TZX151"/>
    <mergeCell ref="ULY151:UMK151"/>
    <mergeCell ref="UML151:UMX151"/>
    <mergeCell ref="UMY151:UNK151"/>
    <mergeCell ref="UNL151:UNX151"/>
    <mergeCell ref="UNY151:UOK151"/>
    <mergeCell ref="UOL151:UOX151"/>
    <mergeCell ref="UIY151:UJK151"/>
    <mergeCell ref="UJL151:UJX151"/>
    <mergeCell ref="UJY151:UKK151"/>
    <mergeCell ref="UKL151:UKX151"/>
    <mergeCell ref="UKY151:ULK151"/>
    <mergeCell ref="ULL151:ULX151"/>
    <mergeCell ref="UFY151:UGK151"/>
    <mergeCell ref="UGL151:UGX151"/>
    <mergeCell ref="UGY151:UHK151"/>
    <mergeCell ref="UHL151:UHX151"/>
    <mergeCell ref="UHY151:UIK151"/>
    <mergeCell ref="UIL151:UIX151"/>
    <mergeCell ref="UUY151:UVK151"/>
    <mergeCell ref="UVL151:UVX151"/>
    <mergeCell ref="UVY151:UWK151"/>
    <mergeCell ref="UWL151:UWX151"/>
    <mergeCell ref="UWY151:UXK151"/>
    <mergeCell ref="UXL151:UXX151"/>
    <mergeCell ref="URY151:USK151"/>
    <mergeCell ref="USL151:USX151"/>
    <mergeCell ref="USY151:UTK151"/>
    <mergeCell ref="UTL151:UTX151"/>
    <mergeCell ref="UTY151:UUK151"/>
    <mergeCell ref="UUL151:UUX151"/>
    <mergeCell ref="UOY151:UPK151"/>
    <mergeCell ref="UPL151:UPX151"/>
    <mergeCell ref="UPY151:UQK151"/>
    <mergeCell ref="UQL151:UQX151"/>
    <mergeCell ref="UQY151:URK151"/>
    <mergeCell ref="URL151:URX151"/>
    <mergeCell ref="VDY151:VEK151"/>
    <mergeCell ref="VEL151:VEX151"/>
    <mergeCell ref="VEY151:VFK151"/>
    <mergeCell ref="VFL151:VFX151"/>
    <mergeCell ref="VFY151:VGK151"/>
    <mergeCell ref="VGL151:VGX151"/>
    <mergeCell ref="VAY151:VBK151"/>
    <mergeCell ref="VBL151:VBX151"/>
    <mergeCell ref="VBY151:VCK151"/>
    <mergeCell ref="VCL151:VCX151"/>
    <mergeCell ref="VCY151:VDK151"/>
    <mergeCell ref="VDL151:VDX151"/>
    <mergeCell ref="UXY151:UYK151"/>
    <mergeCell ref="UYL151:UYX151"/>
    <mergeCell ref="UYY151:UZK151"/>
    <mergeCell ref="UZL151:UZX151"/>
    <mergeCell ref="UZY151:VAK151"/>
    <mergeCell ref="VAL151:VAX151"/>
    <mergeCell ref="VMY151:VNK151"/>
    <mergeCell ref="VNL151:VNX151"/>
    <mergeCell ref="VNY151:VOK151"/>
    <mergeCell ref="VOL151:VOX151"/>
    <mergeCell ref="VOY151:VPK151"/>
    <mergeCell ref="VPL151:VPX151"/>
    <mergeCell ref="VJY151:VKK151"/>
    <mergeCell ref="VKL151:VKX151"/>
    <mergeCell ref="VKY151:VLK151"/>
    <mergeCell ref="VLL151:VLX151"/>
    <mergeCell ref="VLY151:VMK151"/>
    <mergeCell ref="VML151:VMX151"/>
    <mergeCell ref="VGY151:VHK151"/>
    <mergeCell ref="VHL151:VHX151"/>
    <mergeCell ref="VHY151:VIK151"/>
    <mergeCell ref="VIL151:VIX151"/>
    <mergeCell ref="VIY151:VJK151"/>
    <mergeCell ref="VJL151:VJX151"/>
    <mergeCell ref="VVY151:VWK151"/>
    <mergeCell ref="VWL151:VWX151"/>
    <mergeCell ref="VWY151:VXK151"/>
    <mergeCell ref="VXL151:VXX151"/>
    <mergeCell ref="VXY151:VYK151"/>
    <mergeCell ref="VYL151:VYX151"/>
    <mergeCell ref="VSY151:VTK151"/>
    <mergeCell ref="VTL151:VTX151"/>
    <mergeCell ref="VTY151:VUK151"/>
    <mergeCell ref="VUL151:VUX151"/>
    <mergeCell ref="VUY151:VVK151"/>
    <mergeCell ref="VVL151:VVX151"/>
    <mergeCell ref="VPY151:VQK151"/>
    <mergeCell ref="VQL151:VQX151"/>
    <mergeCell ref="VQY151:VRK151"/>
    <mergeCell ref="VRL151:VRX151"/>
    <mergeCell ref="VRY151:VSK151"/>
    <mergeCell ref="VSL151:VSX151"/>
    <mergeCell ref="WEY151:WFK151"/>
    <mergeCell ref="WFL151:WFX151"/>
    <mergeCell ref="WFY151:WGK151"/>
    <mergeCell ref="WGL151:WGX151"/>
    <mergeCell ref="WGY151:WHK151"/>
    <mergeCell ref="WHL151:WHX151"/>
    <mergeCell ref="WBY151:WCK151"/>
    <mergeCell ref="WCL151:WCX151"/>
    <mergeCell ref="WCY151:WDK151"/>
    <mergeCell ref="WDL151:WDX151"/>
    <mergeCell ref="WDY151:WEK151"/>
    <mergeCell ref="WEL151:WEX151"/>
    <mergeCell ref="VYY151:VZK151"/>
    <mergeCell ref="VZL151:VZX151"/>
    <mergeCell ref="VZY151:WAK151"/>
    <mergeCell ref="WAL151:WAX151"/>
    <mergeCell ref="WAY151:WBK151"/>
    <mergeCell ref="WBL151:WBX151"/>
    <mergeCell ref="WOL151:WOX151"/>
    <mergeCell ref="WOY151:WPK151"/>
    <mergeCell ref="WPL151:WPX151"/>
    <mergeCell ref="WPY151:WQK151"/>
    <mergeCell ref="WQL151:WQX151"/>
    <mergeCell ref="WKY151:WLK151"/>
    <mergeCell ref="WLL151:WLX151"/>
    <mergeCell ref="WLY151:WMK151"/>
    <mergeCell ref="WML151:WMX151"/>
    <mergeCell ref="WMY151:WNK151"/>
    <mergeCell ref="WNL151:WNX151"/>
    <mergeCell ref="WHY151:WIK151"/>
    <mergeCell ref="WIL151:WIX151"/>
    <mergeCell ref="WIY151:WJK151"/>
    <mergeCell ref="WJL151:WJX151"/>
    <mergeCell ref="WJY151:WKK151"/>
    <mergeCell ref="WKL151:WKX151"/>
    <mergeCell ref="XCY151:XDK151"/>
    <mergeCell ref="XDL151:XDX151"/>
    <mergeCell ref="XDY151:XEK151"/>
    <mergeCell ref="XEL151:XET151"/>
    <mergeCell ref="XEU151:XEX151"/>
    <mergeCell ref="A152:H152"/>
    <mergeCell ref="J152:K152"/>
    <mergeCell ref="WZY151:XAK151"/>
    <mergeCell ref="XAL151:XAX151"/>
    <mergeCell ref="XAY151:XBK151"/>
    <mergeCell ref="XBL151:XBX151"/>
    <mergeCell ref="XBY151:XCK151"/>
    <mergeCell ref="XCL151:XCX151"/>
    <mergeCell ref="WWY151:WXK151"/>
    <mergeCell ref="WXL151:WXX151"/>
    <mergeCell ref="WXY151:WYK151"/>
    <mergeCell ref="WYL151:WYX151"/>
    <mergeCell ref="WYY151:WZK151"/>
    <mergeCell ref="WZL151:WZX151"/>
    <mergeCell ref="WTY151:WUK151"/>
    <mergeCell ref="WUL151:WUX151"/>
    <mergeCell ref="WUY151:WVK151"/>
    <mergeCell ref="WVL151:WVX151"/>
    <mergeCell ref="WVY151:WWK151"/>
    <mergeCell ref="WWL151:WWX151"/>
    <mergeCell ref="WQY151:WRK151"/>
    <mergeCell ref="WRL151:WRX151"/>
    <mergeCell ref="WRY151:WSK151"/>
    <mergeCell ref="WSL151:WSX151"/>
    <mergeCell ref="WSY151:WTK151"/>
    <mergeCell ref="WTL151:WTX151"/>
    <mergeCell ref="WNY151:WOK151"/>
    <mergeCell ref="F184:M184"/>
    <mergeCell ref="A157:H157"/>
    <mergeCell ref="J157:K157"/>
    <mergeCell ref="A142:H142"/>
    <mergeCell ref="J142:K142"/>
    <mergeCell ref="A125:G125"/>
    <mergeCell ref="J125:K125"/>
    <mergeCell ref="A121:G121"/>
    <mergeCell ref="J121:K121"/>
    <mergeCell ref="A113:H113"/>
    <mergeCell ref="J113:K113"/>
    <mergeCell ref="D168:F169"/>
    <mergeCell ref="I168:K168"/>
    <mergeCell ref="M168:N168"/>
    <mergeCell ref="M169:N169"/>
    <mergeCell ref="I165:K165"/>
    <mergeCell ref="M165:N165"/>
    <mergeCell ref="I166:K166"/>
    <mergeCell ref="I167:K167"/>
    <mergeCell ref="A161:H161"/>
    <mergeCell ref="J161:K161"/>
    <mergeCell ref="A162:H162"/>
    <mergeCell ref="J162:K162"/>
    <mergeCell ref="I163:M164"/>
    <mergeCell ref="M166:O166"/>
    <mergeCell ref="M167:O167"/>
    <mergeCell ref="A172:M172"/>
    <mergeCell ref="F183:I183"/>
    <mergeCell ref="J183:M183"/>
    <mergeCell ref="F180:I180"/>
    <mergeCell ref="J180:M180"/>
    <mergeCell ref="A176:M176"/>
    <mergeCell ref="A173:M173"/>
    <mergeCell ref="A174:C175"/>
    <mergeCell ref="D174:M175"/>
    <mergeCell ref="D181:E183"/>
    <mergeCell ref="F181:I182"/>
    <mergeCell ref="J181:M182"/>
    <mergeCell ref="J154:K154"/>
    <mergeCell ref="A143:H143"/>
    <mergeCell ref="J143:K143"/>
    <mergeCell ref="A139:H139"/>
    <mergeCell ref="J139:K139"/>
    <mergeCell ref="A159:H159"/>
    <mergeCell ref="J159:K159"/>
    <mergeCell ref="A155:H155"/>
    <mergeCell ref="J155:K155"/>
    <mergeCell ref="A153:H153"/>
    <mergeCell ref="J153:K153"/>
    <mergeCell ref="A154:H154"/>
    <mergeCell ref="A177:C183"/>
    <mergeCell ref="D177:E180"/>
    <mergeCell ref="F177:I179"/>
    <mergeCell ref="J177:M179"/>
  </mergeCells>
  <conditionalFormatting sqref="L7">
    <cfRule type="expression" dxfId="52" priority="15">
      <formula>M7&gt;0.9</formula>
    </cfRule>
  </conditionalFormatting>
  <conditionalFormatting sqref="M42:M58">
    <cfRule type="cellIs" dxfId="51" priority="31" operator="lessThan">
      <formula>-1</formula>
    </cfRule>
  </conditionalFormatting>
  <conditionalFormatting sqref="M60:M77">
    <cfRule type="cellIs" dxfId="50" priority="30" operator="lessThan">
      <formula>-1</formula>
    </cfRule>
  </conditionalFormatting>
  <conditionalFormatting sqref="M83:M91">
    <cfRule type="cellIs" dxfId="49" priority="29" operator="lessThan">
      <formula>-1</formula>
    </cfRule>
  </conditionalFormatting>
  <conditionalFormatting sqref="M97:M112">
    <cfRule type="cellIs" dxfId="48" priority="28" operator="lessThan">
      <formula>-1</formula>
    </cfRule>
  </conditionalFormatting>
  <conditionalFormatting sqref="M118:M133">
    <cfRule type="cellIs" dxfId="47" priority="27" operator="lessThan">
      <formula>-1</formula>
    </cfRule>
  </conditionalFormatting>
  <conditionalFormatting sqref="M139:M154">
    <cfRule type="cellIs" dxfId="46" priority="26" operator="lessThan">
      <formula>-1</formula>
    </cfRule>
  </conditionalFormatting>
  <conditionalFormatting sqref="N5">
    <cfRule type="expression" dxfId="45" priority="16">
      <formula>$N$5&gt;$I$5</formula>
    </cfRule>
  </conditionalFormatting>
  <conditionalFormatting sqref="Q42:Q58 Q60:Q77 Q83:Q91 Q97:Q112 Q118:Q133 Q139:Q154 Q157">
    <cfRule type="expression" dxfId="44" priority="14">
      <formula>$Q42&lt;&gt;$N42</formula>
    </cfRule>
  </conditionalFormatting>
  <conditionalFormatting sqref="Q80">
    <cfRule type="expression" dxfId="43" priority="13">
      <formula>#REF!&lt;&gt;#REF!</formula>
    </cfRule>
  </conditionalFormatting>
  <conditionalFormatting sqref="Q181 T182">
    <cfRule type="containsText" dxfId="42" priority="1" operator="containsText" text="correction">
      <formula>NOT(ISERROR(SEARCH("correction",Q181)))</formula>
    </cfRule>
    <cfRule type="containsText" dxfId="41" priority="2" operator="containsText" text="conforme">
      <formula>NOT(ISERROR(SEARCH("conforme",Q181)))</formula>
    </cfRule>
  </conditionalFormatting>
  <conditionalFormatting sqref="R42:R58">
    <cfRule type="expression" dxfId="40" priority="6">
      <formula>R42=0</formula>
    </cfRule>
    <cfRule type="expression" dxfId="39" priority="7">
      <formula>AND($R42&gt;0,$R42&lt;7500)</formula>
    </cfRule>
    <cfRule type="expression" dxfId="38" priority="8">
      <formula>R42&gt;=7500</formula>
    </cfRule>
  </conditionalFormatting>
  <conditionalFormatting sqref="R60:R77">
    <cfRule type="expression" dxfId="37" priority="3">
      <formula>R60=0</formula>
    </cfRule>
    <cfRule type="expression" dxfId="36" priority="4">
      <formula>AND($R60&gt;0,$R60&lt;7500)</formula>
    </cfRule>
    <cfRule type="expression" dxfId="35" priority="5">
      <formula>R60&gt;=7500</formula>
    </cfRule>
  </conditionalFormatting>
  <conditionalFormatting sqref="R83:R91 R97:R112 R118:R133 R139:R154">
    <cfRule type="expression" dxfId="34" priority="9" stopIfTrue="1">
      <formula>R83=0</formula>
    </cfRule>
    <cfRule type="expression" dxfId="33" priority="10" stopIfTrue="1">
      <formula>R83&lt;2500</formula>
    </cfRule>
    <cfRule type="expression" dxfId="32" priority="11" stopIfTrue="1">
      <formula>R83&gt;=15000</formula>
    </cfRule>
    <cfRule type="expression" dxfId="31" priority="12" stopIfTrue="1">
      <formula>R83&gt;2499</formula>
    </cfRule>
  </conditionalFormatting>
  <dataValidations count="2">
    <dataValidation type="list" allowBlank="1" showInputMessage="1" showErrorMessage="1" sqref="Q181" xr:uid="{9B3E5053-143B-4A95-844A-3E05501B5128}">
      <formula1>$U$186:$U$188</formula1>
    </dataValidation>
    <dataValidation type="list" allowBlank="1" showInputMessage="1" showErrorMessage="1" sqref="T31" xr:uid="{CB34BEED-4693-4578-885D-5CDED549584C}">
      <formula1>$T$186:$T$188</formula1>
    </dataValidation>
  </dataValidations>
  <hyperlinks>
    <hyperlink ref="H116" location="Barèmes!A1" display="Taux " xr:uid="{1CE5B638-F951-49D4-9E5A-DA52E15DAA6C}"/>
    <hyperlink ref="R174" r:id="rId1" xr:uid="{7BDDF33F-1F6D-41CE-B781-9B96D396C79B}"/>
  </hyperlinks>
  <pageMargins left="0.25" right="0.25" top="0.75" bottom="0.75" header="0.3" footer="0.3"/>
  <pageSetup paperSize="120" scale="10" fitToHeight="0" orientation="landscape" horizontalDpi="1200" verticalDpi="1200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" id="{85FDD742-AD99-40F1-9750-563773FFA3BF}">
            <xm:f>C60=Source!$B$25</xm:f>
            <x14:dxf>
              <fill>
                <patternFill>
                  <bgColor theme="0" tint="-0.14996795556505021"/>
                </patternFill>
              </fill>
            </x14:dxf>
          </x14:cfRule>
          <xm:sqref>I60:I77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E4D4785E-BE6C-4C85-BCD8-303D68C8262E}">
          <x14:formula1>
            <xm:f>Source!#REF!</xm:f>
          </x14:formula1>
          <xm:sqref>B9 E9</xm:sqref>
        </x14:dataValidation>
        <x14:dataValidation type="list" allowBlank="1" showInputMessage="1" showErrorMessage="1" xr:uid="{43903681-8B15-40CD-9C57-032EE5B122BC}">
          <x14:formula1>
            <xm:f>Source!$B$24:$B$30</xm:f>
          </x14:formula1>
          <xm:sqref>C60</xm:sqref>
        </x14:dataValidation>
        <x14:dataValidation type="list" allowBlank="1" showInputMessage="1" showErrorMessage="1" xr:uid="{A849E33B-CC2F-404A-B36D-E372B3E0B749}">
          <x14:formula1>
            <xm:f>Source!$A$16:$A$18</xm:f>
          </x14:formula1>
          <xm:sqref>L31:L34 K79 AB20:AB23 AB26:AB27 AA24:AA25</xm:sqref>
        </x14:dataValidation>
        <x14:dataValidation type="list" allowBlank="1" showInputMessage="1" showErrorMessage="1" xr:uid="{7BDA31FB-43C1-4499-A7D0-561380F6442A}">
          <x14:formula1>
            <xm:f>Source!$A$67:$A$69</xm:f>
          </x14:formula1>
          <xm:sqref>Y24:Y25 Z20:Z23 Z26:Z27</xm:sqref>
        </x14:dataValidation>
        <x14:dataValidation type="list" allowBlank="1" showInputMessage="1" showErrorMessage="1" xr:uid="{194AB6FF-4A8A-4D22-8F84-D8BB29797248}">
          <x14:formula1>
            <xm:f>Source!$A$40:$A$50</xm:f>
          </x14:formula1>
          <xm:sqref>J79</xm:sqref>
        </x14:dataValidation>
        <x14:dataValidation type="list" allowBlank="1" showInputMessage="1" showErrorMessage="1" xr:uid="{133AB1CF-306A-4A90-AF47-72A3CACD3E22}">
          <x14:formula1>
            <xm:f>Source!$A$61:$A$64</xm:f>
          </x14:formula1>
          <xm:sqref>A31:C34</xm:sqref>
        </x14:dataValidation>
        <x14:dataValidation type="list" allowBlank="1" showInputMessage="1" showErrorMessage="1" xr:uid="{C491A962-DD5C-444C-9CC8-8E1DA019A682}">
          <x14:formula1>
            <xm:f>Source!$A$21:$A$37</xm:f>
          </x14:formula1>
          <xm:sqref>C79 C42:C58</xm:sqref>
        </x14:dataValidation>
        <x14:dataValidation type="list" allowBlank="1" showInputMessage="1" showErrorMessage="1" xr:uid="{D6114089-9C6C-429E-B19B-32365DFAAF51}">
          <x14:formula1>
            <xm:f>Source!$B$24:$B$29</xm:f>
          </x14:formula1>
          <xm:sqref>C61:C77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70F0D0-46EC-404B-8348-8C689B8BC1DB}">
  <sheetPr>
    <pageSetUpPr fitToPage="1"/>
  </sheetPr>
  <dimension ref="A1:XEX188"/>
  <sheetViews>
    <sheetView showGridLines="0" showZeros="0" zoomScaleNormal="100" workbookViewId="0">
      <selection activeCell="D12" sqref="D12:E12"/>
    </sheetView>
  </sheetViews>
  <sheetFormatPr baseColWidth="10" defaultColWidth="11.453125" defaultRowHeight="14"/>
  <cols>
    <col min="1" max="1" width="16.90625" style="42" customWidth="1"/>
    <col min="2" max="2" width="9.54296875" style="42" customWidth="1"/>
    <col min="3" max="3" width="27.453125" style="42" customWidth="1"/>
    <col min="4" max="4" width="16.1796875" style="42" customWidth="1"/>
    <col min="5" max="5" width="12" style="42" customWidth="1"/>
    <col min="6" max="6" width="8.90625" style="42" customWidth="1"/>
    <col min="7" max="7" width="19.453125" style="42" customWidth="1"/>
    <col min="8" max="8" width="15.1796875" style="42" customWidth="1"/>
    <col min="9" max="9" width="17" style="42" customWidth="1"/>
    <col min="10" max="10" width="2.54296875" style="42" customWidth="1"/>
    <col min="11" max="11" width="15.90625" style="42" customWidth="1"/>
    <col min="12" max="12" width="17.1796875" style="42" customWidth="1"/>
    <col min="13" max="13" width="18.90625" style="42" customWidth="1"/>
    <col min="14" max="14" width="16.1796875" style="42" customWidth="1"/>
    <col min="15" max="15" width="13.453125" style="88" customWidth="1"/>
    <col min="16" max="16" width="13.453125" style="121" customWidth="1"/>
    <col min="17" max="17" width="18.453125" style="64" hidden="1" customWidth="1"/>
    <col min="18" max="20" width="14.54296875" style="64" hidden="1" customWidth="1"/>
    <col min="21" max="21" width="19.90625" style="64" hidden="1" customWidth="1"/>
    <col min="22" max="22" width="43.90625" style="64" hidden="1" customWidth="1"/>
    <col min="23" max="26" width="11.453125" style="42"/>
    <col min="27" max="27" width="16" style="42" bestFit="1" customWidth="1"/>
    <col min="28" max="16384" width="11.453125" style="42"/>
  </cols>
  <sheetData>
    <row r="1" spans="1:22" s="32" customFormat="1" ht="44.25" customHeight="1">
      <c r="A1" s="445" t="s">
        <v>163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88"/>
      <c r="P1" s="121"/>
      <c r="Q1" s="22"/>
      <c r="R1" s="22"/>
      <c r="S1" s="22"/>
      <c r="T1" s="22"/>
      <c r="U1" s="22"/>
      <c r="V1" s="22"/>
    </row>
    <row r="2" spans="1:22" s="33" customFormat="1" ht="42.75" customHeight="1">
      <c r="A2" s="446" t="s">
        <v>231</v>
      </c>
      <c r="B2" s="446"/>
      <c r="C2" s="446"/>
      <c r="D2" s="446"/>
      <c r="E2" s="446"/>
      <c r="F2" s="446"/>
      <c r="G2" s="446"/>
      <c r="H2" s="446"/>
      <c r="I2" s="446"/>
      <c r="J2" s="446"/>
      <c r="K2" s="446"/>
      <c r="L2" s="446"/>
      <c r="M2" s="446"/>
      <c r="N2" s="446"/>
      <c r="O2" s="89"/>
      <c r="P2" s="125"/>
      <c r="Q2" s="22"/>
      <c r="R2" s="22"/>
      <c r="S2" s="22"/>
      <c r="T2" s="22"/>
    </row>
    <row r="3" spans="1:22" s="33" customFormat="1" ht="21.75" customHeight="1">
      <c r="A3" s="314" t="s">
        <v>3</v>
      </c>
      <c r="B3" s="447">
        <f>'Plan de financement-Projet'!B3</f>
        <v>0</v>
      </c>
      <c r="C3" s="448"/>
      <c r="D3" s="448"/>
      <c r="E3" s="449"/>
      <c r="G3" s="260" t="s">
        <v>4</v>
      </c>
      <c r="H3" s="261"/>
      <c r="I3" s="155" t="str">
        <f>'Plan de financement-Projet'!I3</f>
        <v>(À sélectionner)</v>
      </c>
      <c r="K3" s="42"/>
      <c r="L3" s="457" t="s">
        <v>6</v>
      </c>
      <c r="M3" s="457"/>
      <c r="N3" s="457"/>
      <c r="O3" s="42"/>
      <c r="P3" s="42"/>
      <c r="Q3" s="21"/>
      <c r="R3" s="21"/>
      <c r="S3" s="21"/>
      <c r="T3" s="22"/>
    </row>
    <row r="4" spans="1:22" s="34" customFormat="1" ht="27" customHeight="1">
      <c r="A4" s="355"/>
      <c r="B4" s="450"/>
      <c r="C4" s="451"/>
      <c r="D4" s="451"/>
      <c r="E4" s="452"/>
      <c r="G4" s="362" t="s">
        <v>7</v>
      </c>
      <c r="H4" s="363"/>
      <c r="I4" s="37">
        <f>'Plan de financement-Projet'!I4</f>
        <v>0</v>
      </c>
      <c r="L4" s="149" t="s">
        <v>135</v>
      </c>
      <c r="M4" s="150">
        <f>'Plan de financement-Projet'!M4</f>
        <v>0</v>
      </c>
      <c r="N4" s="151"/>
      <c r="O4" s="42"/>
      <c r="P4" s="42"/>
      <c r="Q4" s="61"/>
      <c r="R4" s="61"/>
      <c r="S4" s="61"/>
      <c r="T4" s="62"/>
    </row>
    <row r="5" spans="1:22" s="34" customFormat="1" ht="24.75" customHeight="1">
      <c r="A5" s="54" t="s">
        <v>8</v>
      </c>
      <c r="B5" s="460">
        <f>'Plan de financement-Projet'!B5</f>
        <v>0</v>
      </c>
      <c r="C5" s="461"/>
      <c r="D5" s="461"/>
      <c r="E5" s="462"/>
      <c r="G5" s="260" t="s">
        <v>237</v>
      </c>
      <c r="H5" s="261"/>
      <c r="I5" s="37">
        <f>'Plan de financement-Projet'!I5</f>
        <v>0</v>
      </c>
      <c r="L5" s="154" t="s">
        <v>229</v>
      </c>
      <c r="M5" s="37">
        <f>'Plan de financement-Projet'!M5</f>
        <v>0</v>
      </c>
      <c r="N5" s="152"/>
      <c r="O5" s="42"/>
      <c r="P5" s="42"/>
      <c r="Q5" s="63"/>
      <c r="R5" s="63"/>
      <c r="S5" s="61"/>
      <c r="T5" s="62"/>
    </row>
    <row r="6" spans="1:22" s="34" customFormat="1" ht="30.25" customHeight="1">
      <c r="A6" s="54" t="s">
        <v>10</v>
      </c>
      <c r="B6" s="460" t="str">
        <f>'Plan de financement-Projet'!B6</f>
        <v>Sous-volet 2.2 — Catégorie A : Projets de mise en oeuvre de plans d’action régionaux en agroenvironnement</v>
      </c>
      <c r="C6" s="461"/>
      <c r="D6" s="461"/>
      <c r="E6" s="462"/>
      <c r="G6" s="260" t="s">
        <v>9</v>
      </c>
      <c r="H6" s="261"/>
      <c r="I6" s="148">
        <f>'Plan de financement-Projet'!I6</f>
        <v>0.9</v>
      </c>
      <c r="J6" s="17"/>
      <c r="L6" s="154" t="s">
        <v>244</v>
      </c>
      <c r="M6" s="37">
        <f>'Plan de financement-Projet'!M6</f>
        <v>0</v>
      </c>
      <c r="N6" s="35"/>
      <c r="O6" s="42"/>
      <c r="P6" s="42"/>
      <c r="Q6" s="63"/>
      <c r="R6" s="63"/>
      <c r="S6" s="61"/>
      <c r="T6" s="62"/>
    </row>
    <row r="7" spans="1:22" s="34" customFormat="1" ht="23.75" customHeight="1">
      <c r="A7" s="26"/>
      <c r="B7" s="26">
        <f>'Plan de financement-Projet'!B8</f>
        <v>0</v>
      </c>
      <c r="C7" s="26"/>
      <c r="D7" s="26"/>
      <c r="E7" s="26"/>
      <c r="G7" s="260" t="s">
        <v>11</v>
      </c>
      <c r="H7" s="261"/>
      <c r="I7" s="148">
        <f>'Plan de financement-Projet'!I7</f>
        <v>0.9</v>
      </c>
      <c r="J7" s="4"/>
      <c r="L7" s="154" t="s">
        <v>245</v>
      </c>
      <c r="M7" s="148">
        <f>'Plan de financement-Projet'!M7</f>
        <v>0</v>
      </c>
      <c r="N7" s="35"/>
      <c r="O7" s="42"/>
      <c r="P7" s="42"/>
      <c r="Q7" s="63"/>
      <c r="R7" s="63"/>
      <c r="S7" s="61"/>
      <c r="T7" s="64"/>
    </row>
    <row r="8" spans="1:22" s="34" customFormat="1" ht="17.149999999999999" customHeight="1">
      <c r="G8" s="313" t="s">
        <v>12</v>
      </c>
      <c r="H8" s="313"/>
      <c r="I8" s="37">
        <f>'Plan de financement-Projet'!I8</f>
        <v>3000</v>
      </c>
      <c r="J8" s="17"/>
      <c r="L8" s="344" t="s">
        <v>13</v>
      </c>
      <c r="M8" s="458">
        <f>'Plan de financement-Projet'!M8</f>
        <v>0</v>
      </c>
      <c r="N8" s="35"/>
      <c r="O8" s="42"/>
      <c r="P8" s="42"/>
      <c r="T8" s="64"/>
    </row>
    <row r="9" spans="1:22" s="34" customFormat="1" ht="16.25" customHeight="1">
      <c r="A9" s="24"/>
      <c r="B9" s="26"/>
      <c r="C9" s="26"/>
      <c r="D9" s="26"/>
      <c r="E9" s="26"/>
      <c r="G9" s="31"/>
      <c r="H9" s="31"/>
      <c r="I9" s="34">
        <f>'Plan de financement-Projet'!I9</f>
        <v>0</v>
      </c>
      <c r="J9" s="17"/>
      <c r="L9" s="344"/>
      <c r="M9" s="459"/>
      <c r="N9" s="226"/>
      <c r="O9" s="90"/>
      <c r="P9" s="126"/>
      <c r="T9" s="62"/>
    </row>
    <row r="10" spans="1:22" s="34" customFormat="1" ht="39" customHeight="1">
      <c r="L10" s="225"/>
      <c r="M10" s="40"/>
      <c r="O10" s="90"/>
      <c r="P10" s="126"/>
      <c r="T10" s="62"/>
    </row>
    <row r="11" spans="1:22" s="34" customFormat="1" ht="33" customHeight="1">
      <c r="A11" s="17"/>
      <c r="B11" s="33"/>
      <c r="C11" s="33"/>
      <c r="D11" s="33"/>
      <c r="E11" s="33"/>
      <c r="L11" s="42"/>
      <c r="M11" s="42"/>
      <c r="N11" s="42"/>
      <c r="O11" s="90"/>
      <c r="P11" s="126"/>
      <c r="T11" s="62"/>
    </row>
    <row r="12" spans="1:22" s="34" customFormat="1" ht="36.75" customHeight="1">
      <c r="A12" s="456" t="s">
        <v>164</v>
      </c>
      <c r="B12" s="456"/>
      <c r="C12" s="456"/>
      <c r="D12" s="443"/>
      <c r="E12" s="443"/>
      <c r="F12" s="116" t="s">
        <v>165</v>
      </c>
      <c r="G12" s="443"/>
      <c r="H12" s="443"/>
      <c r="L12" s="42"/>
      <c r="M12" s="42"/>
      <c r="N12" s="42"/>
      <c r="O12" s="90"/>
      <c r="P12" s="126"/>
      <c r="Q12" s="137"/>
      <c r="R12" s="137"/>
      <c r="S12" s="137"/>
      <c r="T12" s="62"/>
      <c r="U12" s="62"/>
      <c r="V12" s="138"/>
    </row>
    <row r="13" spans="1:22" ht="36.5" customHeight="1">
      <c r="A13" s="359"/>
      <c r="B13" s="359"/>
      <c r="C13" s="359"/>
      <c r="D13" s="359"/>
      <c r="E13" s="359"/>
      <c r="F13" s="41"/>
      <c r="J13" s="17"/>
      <c r="L13" s="444"/>
      <c r="M13" s="444"/>
      <c r="N13" s="444"/>
      <c r="O13" s="90"/>
      <c r="P13" s="126"/>
      <c r="Q13" s="137"/>
      <c r="R13" s="137"/>
      <c r="S13" s="137"/>
      <c r="T13" s="62"/>
      <c r="U13" s="62"/>
      <c r="V13" s="138"/>
    </row>
    <row r="14" spans="1:22">
      <c r="A14" s="359"/>
      <c r="B14" s="359"/>
      <c r="C14" s="359"/>
      <c r="D14" s="359"/>
      <c r="E14" s="359"/>
      <c r="F14" s="41"/>
      <c r="Q14" s="137"/>
      <c r="R14" s="137"/>
      <c r="S14" s="137"/>
      <c r="T14" s="62"/>
      <c r="U14" s="62"/>
      <c r="V14" s="138"/>
    </row>
    <row r="15" spans="1:22" ht="20.149999999999999" customHeight="1">
      <c r="A15" s="270" t="s">
        <v>148</v>
      </c>
      <c r="B15" s="270"/>
      <c r="C15" s="270"/>
      <c r="D15" s="270"/>
      <c r="E15" s="270"/>
      <c r="F15" s="270"/>
      <c r="G15" s="270"/>
      <c r="H15" s="270"/>
      <c r="I15" s="270"/>
      <c r="J15" s="270"/>
      <c r="K15" s="270"/>
      <c r="L15" s="270"/>
      <c r="M15" s="270"/>
      <c r="N15" s="270"/>
      <c r="Q15" s="137"/>
      <c r="R15" s="137"/>
      <c r="S15" s="137"/>
      <c r="T15" s="62"/>
      <c r="U15" s="62"/>
      <c r="V15" s="138"/>
    </row>
    <row r="16" spans="1:22" ht="15" customHeight="1" thickBot="1">
      <c r="A16" s="270"/>
      <c r="B16" s="270"/>
      <c r="C16" s="270"/>
      <c r="D16" s="270"/>
      <c r="E16" s="270"/>
      <c r="F16" s="270"/>
      <c r="G16" s="270"/>
      <c r="H16" s="270"/>
      <c r="I16" s="270"/>
      <c r="J16" s="270"/>
      <c r="K16" s="270"/>
      <c r="L16" s="270"/>
      <c r="M16" s="270"/>
      <c r="N16" s="270"/>
      <c r="Q16" s="137"/>
      <c r="R16" s="137"/>
      <c r="S16" s="137"/>
      <c r="T16" s="62"/>
      <c r="U16" s="62"/>
      <c r="V16" s="138"/>
    </row>
    <row r="17" spans="1:22" ht="29" customHeight="1" thickBot="1">
      <c r="A17" s="364"/>
      <c r="B17" s="365"/>
      <c r="C17" s="365"/>
      <c r="D17" s="268">
        <f>IF(K17&lt;&gt;0,"Montant à répartir entre la contribution du demandeur ou des partenaires à la Section 2  :",0)</f>
        <v>0</v>
      </c>
      <c r="E17" s="268"/>
      <c r="F17" s="268"/>
      <c r="G17" s="268"/>
      <c r="H17" s="268"/>
      <c r="I17" s="268"/>
      <c r="J17" s="268"/>
      <c r="K17" s="266">
        <f>IF(AND((M28)=0,($I$161+$J$161=0)),0,IF(M28-($I$161+$J$161)&lt;&gt;0,M28-(I161+J161),0))</f>
        <v>0</v>
      </c>
      <c r="L17" s="267"/>
      <c r="M17" s="341" t="s">
        <v>157</v>
      </c>
      <c r="N17" s="341"/>
      <c r="Q17" s="419" t="s">
        <v>176</v>
      </c>
      <c r="R17" s="419"/>
      <c r="S17" s="419"/>
      <c r="T17" s="419"/>
      <c r="U17" s="62"/>
      <c r="V17" s="84" t="s">
        <v>266</v>
      </c>
    </row>
    <row r="18" spans="1:22" ht="27.5" customHeight="1" thickBot="1">
      <c r="A18" s="271" t="s">
        <v>16</v>
      </c>
      <c r="B18" s="271"/>
      <c r="C18" s="272"/>
      <c r="D18" s="273" t="s">
        <v>155</v>
      </c>
      <c r="E18" s="273"/>
      <c r="F18" s="273"/>
      <c r="G18" s="273"/>
      <c r="H18" s="273"/>
      <c r="I18" s="273"/>
      <c r="J18" s="273"/>
      <c r="K18" s="273"/>
      <c r="L18" s="274"/>
      <c r="M18" s="453"/>
      <c r="N18" s="454"/>
      <c r="Q18" s="511" t="s">
        <v>204</v>
      </c>
      <c r="R18" s="512"/>
      <c r="S18" s="511" t="s">
        <v>276</v>
      </c>
      <c r="T18" s="512"/>
      <c r="U18" s="62"/>
      <c r="V18" s="139" t="s">
        <v>206</v>
      </c>
    </row>
    <row r="19" spans="1:22" ht="23.25" customHeight="1">
      <c r="A19" s="271"/>
      <c r="B19" s="271"/>
      <c r="C19" s="271"/>
      <c r="D19" s="264" t="s">
        <v>17</v>
      </c>
      <c r="E19" s="264"/>
      <c r="F19" s="264"/>
      <c r="G19" s="264"/>
      <c r="H19" s="264"/>
      <c r="I19" s="264"/>
      <c r="J19" s="264"/>
      <c r="K19" s="264"/>
      <c r="L19" s="264"/>
      <c r="M19" s="455"/>
      <c r="N19" s="455"/>
      <c r="Q19" s="513"/>
      <c r="R19" s="514"/>
      <c r="S19" s="513"/>
      <c r="T19" s="514"/>
      <c r="U19" s="62"/>
      <c r="V19" s="139" t="s">
        <v>205</v>
      </c>
    </row>
    <row r="20" spans="1:22" ht="26.15" customHeight="1">
      <c r="A20" s="313" t="s">
        <v>19</v>
      </c>
      <c r="B20" s="313"/>
      <c r="C20" s="313"/>
      <c r="D20" s="265" t="s">
        <v>20</v>
      </c>
      <c r="E20" s="265"/>
      <c r="F20" s="265"/>
      <c r="G20" s="265"/>
      <c r="H20" s="265"/>
      <c r="I20" s="265"/>
      <c r="J20" s="265"/>
      <c r="K20" s="265"/>
      <c r="L20" s="265"/>
      <c r="M20" s="408"/>
      <c r="N20" s="408"/>
      <c r="Q20" s="430" t="s">
        <v>166</v>
      </c>
      <c r="R20" s="430"/>
      <c r="S20" s="430" t="s">
        <v>267</v>
      </c>
      <c r="T20" s="430"/>
      <c r="U20" s="62"/>
      <c r="V20" s="139" t="s">
        <v>211</v>
      </c>
    </row>
    <row r="21" spans="1:22" ht="26.15" customHeight="1">
      <c r="A21" s="313" t="s">
        <v>21</v>
      </c>
      <c r="B21" s="313"/>
      <c r="C21" s="313"/>
      <c r="D21" s="265" t="s">
        <v>20</v>
      </c>
      <c r="E21" s="265"/>
      <c r="F21" s="265"/>
      <c r="G21" s="265"/>
      <c r="H21" s="265"/>
      <c r="I21" s="265"/>
      <c r="J21" s="265"/>
      <c r="K21" s="265"/>
      <c r="L21" s="265"/>
      <c r="M21" s="408"/>
      <c r="N21" s="408"/>
      <c r="Q21" s="510" t="s">
        <v>274</v>
      </c>
      <c r="R21" s="510"/>
      <c r="S21" s="510" t="s">
        <v>268</v>
      </c>
      <c r="T21" s="510"/>
      <c r="U21" s="62"/>
      <c r="V21" s="139" t="s">
        <v>207</v>
      </c>
    </row>
    <row r="22" spans="1:22" ht="26.15" customHeight="1">
      <c r="A22" s="313" t="s">
        <v>22</v>
      </c>
      <c r="B22" s="313"/>
      <c r="C22" s="313"/>
      <c r="D22" s="265" t="s">
        <v>20</v>
      </c>
      <c r="E22" s="265"/>
      <c r="F22" s="265"/>
      <c r="G22" s="265"/>
      <c r="H22" s="265"/>
      <c r="I22" s="265"/>
      <c r="J22" s="265"/>
      <c r="K22" s="265"/>
      <c r="L22" s="265"/>
      <c r="M22" s="408"/>
      <c r="N22" s="408"/>
      <c r="Q22" s="515" t="s">
        <v>282</v>
      </c>
      <c r="R22" s="516"/>
      <c r="S22" s="516"/>
      <c r="T22" s="517"/>
      <c r="U22" s="62"/>
      <c r="V22" s="420" t="s">
        <v>208</v>
      </c>
    </row>
    <row r="23" spans="1:22" ht="26.15" customHeight="1">
      <c r="A23" s="313" t="s">
        <v>23</v>
      </c>
      <c r="B23" s="313"/>
      <c r="C23" s="313"/>
      <c r="D23" s="265" t="s">
        <v>20</v>
      </c>
      <c r="E23" s="265"/>
      <c r="F23" s="265"/>
      <c r="G23" s="265"/>
      <c r="H23" s="265"/>
      <c r="I23" s="265"/>
      <c r="J23" s="265"/>
      <c r="K23" s="265"/>
      <c r="L23" s="265"/>
      <c r="M23" s="408"/>
      <c r="N23" s="408"/>
      <c r="Q23" s="518"/>
      <c r="R23" s="519"/>
      <c r="S23" s="519"/>
      <c r="T23" s="520"/>
      <c r="U23" s="62"/>
      <c r="V23" s="421"/>
    </row>
    <row r="24" spans="1:22" ht="26.15" customHeight="1">
      <c r="A24" s="313" t="s">
        <v>24</v>
      </c>
      <c r="B24" s="313"/>
      <c r="C24" s="313"/>
      <c r="D24" s="265" t="s">
        <v>20</v>
      </c>
      <c r="E24" s="265"/>
      <c r="F24" s="265"/>
      <c r="G24" s="265"/>
      <c r="H24" s="265"/>
      <c r="I24" s="265"/>
      <c r="J24" s="265"/>
      <c r="K24" s="265"/>
      <c r="L24" s="265"/>
      <c r="M24" s="408"/>
      <c r="N24" s="408"/>
      <c r="Q24" s="518"/>
      <c r="R24" s="519"/>
      <c r="S24" s="519"/>
      <c r="T24" s="520"/>
      <c r="U24" s="62"/>
      <c r="V24" s="139" t="s">
        <v>209</v>
      </c>
    </row>
    <row r="25" spans="1:22" ht="26.15" customHeight="1" thickBot="1">
      <c r="A25" s="313" t="s">
        <v>25</v>
      </c>
      <c r="B25" s="313"/>
      <c r="C25" s="313"/>
      <c r="D25" s="265" t="s">
        <v>20</v>
      </c>
      <c r="E25" s="265"/>
      <c r="F25" s="265"/>
      <c r="G25" s="265"/>
      <c r="H25" s="265"/>
      <c r="I25" s="265"/>
      <c r="J25" s="265"/>
      <c r="K25" s="265"/>
      <c r="L25" s="265"/>
      <c r="M25" s="408"/>
      <c r="N25" s="408"/>
      <c r="Q25" s="518"/>
      <c r="R25" s="519"/>
      <c r="S25" s="519"/>
      <c r="T25" s="520"/>
      <c r="U25" s="62"/>
      <c r="V25" s="140" t="s">
        <v>210</v>
      </c>
    </row>
    <row r="26" spans="1:22" ht="26.15" customHeight="1" thickBot="1">
      <c r="A26" s="313" t="s">
        <v>26</v>
      </c>
      <c r="B26" s="313"/>
      <c r="C26" s="313"/>
      <c r="D26" s="265" t="s">
        <v>20</v>
      </c>
      <c r="E26" s="265"/>
      <c r="F26" s="265"/>
      <c r="G26" s="265"/>
      <c r="H26" s="265"/>
      <c r="I26" s="265"/>
      <c r="J26" s="265"/>
      <c r="K26" s="265"/>
      <c r="L26" s="265"/>
      <c r="M26" s="408"/>
      <c r="N26" s="408"/>
      <c r="Q26" s="521"/>
      <c r="R26" s="522"/>
      <c r="S26" s="522"/>
      <c r="T26" s="523"/>
      <c r="U26" s="62"/>
    </row>
    <row r="27" spans="1:22" ht="26.15" customHeight="1" thickBot="1">
      <c r="A27" s="314" t="s">
        <v>27</v>
      </c>
      <c r="B27" s="314"/>
      <c r="C27" s="314"/>
      <c r="D27" s="463" t="s">
        <v>20</v>
      </c>
      <c r="E27" s="463"/>
      <c r="F27" s="463"/>
      <c r="G27" s="463"/>
      <c r="H27" s="463"/>
      <c r="I27" s="463"/>
      <c r="J27" s="463"/>
      <c r="K27" s="463"/>
      <c r="L27" s="463"/>
      <c r="M27" s="574"/>
      <c r="N27" s="574"/>
      <c r="Q27" s="190"/>
      <c r="R27" s="190"/>
      <c r="S27" s="190"/>
      <c r="T27" s="190"/>
      <c r="U27" s="62"/>
      <c r="V27" s="85" t="s">
        <v>265</v>
      </c>
    </row>
    <row r="28" spans="1:22" ht="31" customHeight="1" thickBot="1">
      <c r="A28" s="360" t="s">
        <v>162</v>
      </c>
      <c r="B28" s="361"/>
      <c r="C28" s="361"/>
      <c r="D28" s="361"/>
      <c r="E28" s="361"/>
      <c r="F28" s="361"/>
      <c r="G28" s="361"/>
      <c r="H28" s="361"/>
      <c r="I28" s="361"/>
      <c r="J28" s="361"/>
      <c r="K28" s="361"/>
      <c r="L28" s="464"/>
      <c r="M28" s="465">
        <f>SUM(M17:M27)</f>
        <v>0</v>
      </c>
      <c r="N28" s="466"/>
      <c r="Q28" s="190"/>
      <c r="R28" s="190"/>
      <c r="S28" s="190"/>
      <c r="T28" s="190"/>
      <c r="V28" s="139" t="s">
        <v>206</v>
      </c>
    </row>
    <row r="29" spans="1:22" ht="28" customHeight="1" thickBot="1">
      <c r="A29" s="318" t="s">
        <v>232</v>
      </c>
      <c r="B29" s="319"/>
      <c r="C29" s="319"/>
      <c r="D29" s="319"/>
      <c r="E29" s="319"/>
      <c r="F29" s="319"/>
      <c r="G29" s="319"/>
      <c r="H29" s="319"/>
      <c r="I29" s="319"/>
      <c r="J29" s="319"/>
      <c r="K29" s="319"/>
      <c r="L29" s="319"/>
      <c r="M29" s="467">
        <f>M161</f>
        <v>0</v>
      </c>
      <c r="N29" s="468"/>
      <c r="Q29" s="137"/>
      <c r="R29" s="137"/>
      <c r="S29" s="137"/>
      <c r="T29" s="62"/>
      <c r="V29" s="139" t="s">
        <v>207</v>
      </c>
    </row>
    <row r="30" spans="1:22" ht="35.25" customHeight="1" thickBot="1">
      <c r="A30" s="260" t="s">
        <v>151</v>
      </c>
      <c r="B30" s="335"/>
      <c r="C30" s="261"/>
      <c r="D30" s="260" t="s">
        <v>28</v>
      </c>
      <c r="E30" s="335"/>
      <c r="F30" s="261"/>
      <c r="G30" s="260" t="s">
        <v>29</v>
      </c>
      <c r="H30" s="335"/>
      <c r="I30" s="335"/>
      <c r="J30" s="335"/>
      <c r="K30" s="261"/>
      <c r="L30" s="54" t="s">
        <v>31</v>
      </c>
      <c r="M30" s="471">
        <f>IF(L161&lt;&gt;(M31+M32+M33+M34),"Montant d'autre contribution gouvernementale à ventilé à la Section 2 de "&amp;M31+M32+M33+M34-L161&amp;" $",0)</f>
        <v>0</v>
      </c>
      <c r="N30" s="471"/>
      <c r="Q30" s="185" t="s">
        <v>273</v>
      </c>
      <c r="R30" s="431">
        <f>D12</f>
        <v>0</v>
      </c>
      <c r="S30" s="431"/>
      <c r="T30" s="188" t="s">
        <v>315</v>
      </c>
      <c r="V30" s="140" t="s">
        <v>210</v>
      </c>
    </row>
    <row r="31" spans="1:22" ht="24" customHeight="1" thickBot="1">
      <c r="A31" s="284" t="s">
        <v>5</v>
      </c>
      <c r="B31" s="285"/>
      <c r="C31" s="286"/>
      <c r="D31" s="321"/>
      <c r="E31" s="322"/>
      <c r="F31" s="323"/>
      <c r="G31" s="321"/>
      <c r="H31" s="322"/>
      <c r="I31" s="322"/>
      <c r="J31" s="322"/>
      <c r="K31" s="323"/>
      <c r="L31" s="105" t="s">
        <v>5</v>
      </c>
      <c r="M31" s="408"/>
      <c r="N31" s="408"/>
      <c r="Q31" s="193" t="s">
        <v>272</v>
      </c>
      <c r="R31" s="432">
        <f>G12</f>
        <v>0</v>
      </c>
      <c r="S31" s="432"/>
      <c r="T31" s="192" t="s">
        <v>175</v>
      </c>
    </row>
    <row r="32" spans="1:22" ht="26.25" customHeight="1">
      <c r="A32" s="284" t="s">
        <v>5</v>
      </c>
      <c r="B32" s="285"/>
      <c r="C32" s="286"/>
      <c r="D32" s="321"/>
      <c r="E32" s="322"/>
      <c r="F32" s="323"/>
      <c r="G32" s="321"/>
      <c r="H32" s="322"/>
      <c r="I32" s="322"/>
      <c r="J32" s="322"/>
      <c r="K32" s="323"/>
      <c r="L32" s="105" t="s">
        <v>5</v>
      </c>
      <c r="M32" s="408"/>
      <c r="N32" s="408"/>
      <c r="Q32" s="191"/>
      <c r="R32" s="524"/>
      <c r="S32" s="524"/>
      <c r="T32" s="524"/>
      <c r="V32" s="433" t="s">
        <v>275</v>
      </c>
    </row>
    <row r="33" spans="1:22" ht="28.5" customHeight="1" thickBot="1">
      <c r="A33" s="284" t="s">
        <v>5</v>
      </c>
      <c r="B33" s="285"/>
      <c r="C33" s="286"/>
      <c r="D33" s="321"/>
      <c r="E33" s="322"/>
      <c r="F33" s="323"/>
      <c r="G33" s="321"/>
      <c r="H33" s="322"/>
      <c r="I33" s="322"/>
      <c r="J33" s="322"/>
      <c r="K33" s="323"/>
      <c r="L33" s="105" t="s">
        <v>5</v>
      </c>
      <c r="M33" s="408"/>
      <c r="N33" s="408"/>
      <c r="T33" s="62"/>
      <c r="V33" s="434"/>
    </row>
    <row r="34" spans="1:22" ht="29.25" customHeight="1" thickBot="1">
      <c r="A34" s="284" t="s">
        <v>5</v>
      </c>
      <c r="B34" s="285"/>
      <c r="C34" s="286"/>
      <c r="D34" s="321"/>
      <c r="E34" s="322"/>
      <c r="F34" s="323"/>
      <c r="G34" s="321"/>
      <c r="H34" s="322"/>
      <c r="I34" s="322"/>
      <c r="J34" s="322"/>
      <c r="K34" s="323"/>
      <c r="L34" s="105" t="s">
        <v>5</v>
      </c>
      <c r="M34" s="574"/>
      <c r="N34" s="574"/>
      <c r="Q34" s="137"/>
      <c r="R34" s="186">
        <v>0</v>
      </c>
      <c r="S34" s="186"/>
      <c r="T34" s="186"/>
      <c r="U34" s="186"/>
      <c r="V34" s="135"/>
    </row>
    <row r="35" spans="1:22" ht="20.25" customHeight="1" thickBot="1">
      <c r="A35" s="344" t="s">
        <v>32</v>
      </c>
      <c r="B35" s="344"/>
      <c r="C35" s="344"/>
      <c r="D35" s="344"/>
      <c r="E35" s="344"/>
      <c r="F35" s="344"/>
      <c r="G35" s="344"/>
      <c r="H35" s="344"/>
      <c r="I35" s="344"/>
      <c r="J35" s="344"/>
      <c r="K35" s="344"/>
      <c r="L35" s="345"/>
      <c r="M35" s="469">
        <f>M28+M29+M31+M32+M33+M34</f>
        <v>0</v>
      </c>
      <c r="N35" s="470"/>
      <c r="Q35" s="436" t="s">
        <v>167</v>
      </c>
      <c r="R35" s="436"/>
      <c r="S35" s="436"/>
      <c r="T35" s="436"/>
      <c r="U35" s="436"/>
      <c r="V35" s="42"/>
    </row>
    <row r="36" spans="1:22" ht="14.25" customHeight="1">
      <c r="C36" s="280">
        <f>IF(AND((M28+M29+M31+M32+M33+M34-N161)&lt;2,(M28+M29+M31+M32+M33+M34-N161)&gt;-2),0,"Attention ! La somme de l'aide demandée au programme, la contribution du demandeur ou des partenaires doit égaler le coût total du projet indiqué à la section 2.")</f>
        <v>0</v>
      </c>
      <c r="D36" s="280"/>
      <c r="E36" s="280"/>
      <c r="F36" s="280"/>
      <c r="G36" s="280"/>
      <c r="H36" s="280"/>
      <c r="I36" s="280"/>
      <c r="J36" s="280"/>
      <c r="K36" s="280"/>
      <c r="L36" s="280"/>
      <c r="M36" s="280"/>
      <c r="N36" s="280"/>
      <c r="Q36" s="436"/>
      <c r="R36" s="436"/>
      <c r="S36" s="436"/>
      <c r="T36" s="436"/>
      <c r="U36" s="436"/>
      <c r="V36" s="42"/>
    </row>
    <row r="37" spans="1:22" s="32" customFormat="1" ht="20.149999999999999" customHeight="1">
      <c r="A37" s="291" t="s">
        <v>33</v>
      </c>
      <c r="B37" s="291"/>
      <c r="C37" s="291"/>
      <c r="D37" s="291"/>
      <c r="E37" s="291"/>
      <c r="F37" s="291"/>
      <c r="G37" s="291"/>
      <c r="H37" s="291"/>
      <c r="I37" s="291"/>
      <c r="J37" s="291"/>
      <c r="K37" s="291"/>
      <c r="L37" s="291"/>
      <c r="M37" s="291"/>
      <c r="N37" s="291"/>
      <c r="O37" s="88"/>
      <c r="P37" s="121"/>
      <c r="Q37" s="435" t="s">
        <v>279</v>
      </c>
      <c r="R37" s="435" t="s">
        <v>264</v>
      </c>
      <c r="S37" s="435" t="s">
        <v>168</v>
      </c>
      <c r="T37" s="435"/>
      <c r="U37" s="435"/>
    </row>
    <row r="38" spans="1:22" ht="46.5" customHeight="1">
      <c r="A38" s="291"/>
      <c r="B38" s="291"/>
      <c r="C38" s="291"/>
      <c r="D38" s="291"/>
      <c r="E38" s="291"/>
      <c r="F38" s="291"/>
      <c r="G38" s="291"/>
      <c r="H38" s="291"/>
      <c r="I38" s="291"/>
      <c r="J38" s="291"/>
      <c r="K38" s="291"/>
      <c r="L38" s="291"/>
      <c r="M38" s="291"/>
      <c r="N38" s="291"/>
      <c r="Q38" s="435"/>
      <c r="R38" s="435"/>
      <c r="S38" s="435"/>
      <c r="T38" s="435"/>
      <c r="U38" s="435"/>
      <c r="V38" s="42"/>
    </row>
    <row r="39" spans="1:22" s="34" customFormat="1" ht="17.149999999999999" customHeight="1">
      <c r="A39" s="292" t="s">
        <v>34</v>
      </c>
      <c r="B39" s="292"/>
      <c r="C39" s="292"/>
      <c r="D39" s="292"/>
      <c r="E39" s="292"/>
      <c r="F39" s="292"/>
      <c r="G39" s="292"/>
      <c r="H39" s="292"/>
      <c r="I39" s="292"/>
      <c r="J39" s="292"/>
      <c r="K39" s="292"/>
      <c r="L39" s="292"/>
      <c r="M39" s="292"/>
      <c r="N39" s="292"/>
      <c r="O39" s="88"/>
      <c r="P39" s="121"/>
      <c r="Q39" s="435"/>
      <c r="R39" s="435"/>
      <c r="S39" s="435"/>
      <c r="T39" s="435"/>
      <c r="U39" s="435"/>
    </row>
    <row r="40" spans="1:22" s="34" customFormat="1" ht="28.25" customHeight="1">
      <c r="A40" s="474" t="s">
        <v>35</v>
      </c>
      <c r="B40" s="475"/>
      <c r="C40" s="478" t="s">
        <v>147</v>
      </c>
      <c r="D40" s="480" t="s">
        <v>36</v>
      </c>
      <c r="E40" s="480" t="s">
        <v>37</v>
      </c>
      <c r="F40" s="480" t="s">
        <v>38</v>
      </c>
      <c r="G40" s="480" t="s">
        <v>39</v>
      </c>
      <c r="H40" s="480" t="s">
        <v>146</v>
      </c>
      <c r="I40" s="416" t="s">
        <v>137</v>
      </c>
      <c r="J40" s="417"/>
      <c r="K40" s="418"/>
      <c r="L40" s="472" t="s">
        <v>201</v>
      </c>
      <c r="M40" s="314" t="s">
        <v>40</v>
      </c>
      <c r="N40" s="313" t="s">
        <v>18</v>
      </c>
      <c r="O40" s="441" t="s">
        <v>227</v>
      </c>
      <c r="P40" s="124"/>
      <c r="Q40" s="437" t="s">
        <v>169</v>
      </c>
      <c r="R40" s="437"/>
      <c r="S40" s="437"/>
      <c r="T40" s="437"/>
      <c r="U40" s="437"/>
    </row>
    <row r="41" spans="1:22" s="34" customFormat="1" ht="19.5" customHeight="1">
      <c r="A41" s="476"/>
      <c r="B41" s="477"/>
      <c r="C41" s="479"/>
      <c r="D41" s="481"/>
      <c r="E41" s="481"/>
      <c r="F41" s="481"/>
      <c r="G41" s="481"/>
      <c r="H41" s="481"/>
      <c r="I41" s="113" t="s">
        <v>78</v>
      </c>
      <c r="J41" s="308" t="s">
        <v>41</v>
      </c>
      <c r="K41" s="308"/>
      <c r="L41" s="473"/>
      <c r="M41" s="355"/>
      <c r="N41" s="313"/>
      <c r="O41" s="441"/>
      <c r="P41" s="124"/>
      <c r="Q41" s="437"/>
      <c r="R41" s="437"/>
      <c r="S41" s="437"/>
      <c r="T41" s="437"/>
      <c r="U41" s="437"/>
    </row>
    <row r="42" spans="1:22" s="34" customFormat="1" ht="14.4" customHeight="1">
      <c r="A42" s="262"/>
      <c r="B42" s="263"/>
      <c r="C42" s="101" t="s">
        <v>5</v>
      </c>
      <c r="D42" s="102"/>
      <c r="E42" s="181"/>
      <c r="F42" s="117">
        <f>D42*E42</f>
        <v>0</v>
      </c>
      <c r="G42" s="103"/>
      <c r="H42" s="118">
        <f t="shared" ref="H42:H58" si="0">G42/7</f>
        <v>0</v>
      </c>
      <c r="I42" s="102"/>
      <c r="J42" s="408"/>
      <c r="K42" s="408"/>
      <c r="L42" s="102"/>
      <c r="M42" s="117">
        <f>N42-(I42+J42+L42)</f>
        <v>0</v>
      </c>
      <c r="N42" s="117">
        <f>(D42+F42)*G42</f>
        <v>0</v>
      </c>
      <c r="O42" s="105"/>
      <c r="P42" s="127"/>
      <c r="Q42" s="94">
        <f t="shared" ref="Q42:Q57" si="1">N42</f>
        <v>0</v>
      </c>
      <c r="R42" s="187"/>
      <c r="S42" s="427"/>
      <c r="T42" s="427"/>
      <c r="U42" s="427"/>
    </row>
    <row r="43" spans="1:22" s="34" customFormat="1" ht="14.4" customHeight="1">
      <c r="A43" s="262"/>
      <c r="B43" s="263"/>
      <c r="C43" s="101" t="s">
        <v>5</v>
      </c>
      <c r="D43" s="102"/>
      <c r="E43" s="181"/>
      <c r="F43" s="117">
        <f t="shared" ref="F43:F58" si="2">D43*E43</f>
        <v>0</v>
      </c>
      <c r="G43" s="103"/>
      <c r="H43" s="118">
        <f t="shared" si="0"/>
        <v>0</v>
      </c>
      <c r="I43" s="102"/>
      <c r="J43" s="408"/>
      <c r="K43" s="408"/>
      <c r="L43" s="102"/>
      <c r="M43" s="117">
        <f t="shared" ref="M43:M77" si="3">N43-(I43+J43+L43)</f>
        <v>0</v>
      </c>
      <c r="N43" s="117">
        <f t="shared" ref="N43:N58" si="4">(D43+F43)*G43</f>
        <v>0</v>
      </c>
      <c r="O43" s="105"/>
      <c r="P43" s="128"/>
      <c r="Q43" s="94">
        <f t="shared" si="1"/>
        <v>0</v>
      </c>
      <c r="R43" s="187"/>
      <c r="S43" s="427"/>
      <c r="T43" s="427"/>
      <c r="U43" s="427"/>
    </row>
    <row r="44" spans="1:22" s="34" customFormat="1" ht="14.4" customHeight="1">
      <c r="A44" s="262"/>
      <c r="B44" s="263"/>
      <c r="C44" s="101" t="s">
        <v>5</v>
      </c>
      <c r="D44" s="102"/>
      <c r="E44" s="181"/>
      <c r="F44" s="117">
        <f t="shared" si="2"/>
        <v>0</v>
      </c>
      <c r="G44" s="103"/>
      <c r="H44" s="118">
        <f t="shared" si="0"/>
        <v>0</v>
      </c>
      <c r="I44" s="102"/>
      <c r="J44" s="408"/>
      <c r="K44" s="408"/>
      <c r="L44" s="102"/>
      <c r="M44" s="117">
        <f t="shared" si="3"/>
        <v>0</v>
      </c>
      <c r="N44" s="117">
        <f t="shared" si="4"/>
        <v>0</v>
      </c>
      <c r="O44" s="105"/>
      <c r="P44" s="128"/>
      <c r="Q44" s="94">
        <f t="shared" si="1"/>
        <v>0</v>
      </c>
      <c r="R44" s="187">
        <v>0</v>
      </c>
      <c r="S44" s="427"/>
      <c r="T44" s="427"/>
      <c r="U44" s="427"/>
    </row>
    <row r="45" spans="1:22" s="34" customFormat="1" ht="14.4" customHeight="1">
      <c r="A45" s="262"/>
      <c r="B45" s="263"/>
      <c r="C45" s="101" t="s">
        <v>5</v>
      </c>
      <c r="D45" s="102"/>
      <c r="E45" s="181"/>
      <c r="F45" s="117">
        <f t="shared" si="2"/>
        <v>0</v>
      </c>
      <c r="G45" s="103"/>
      <c r="H45" s="118">
        <f t="shared" si="0"/>
        <v>0</v>
      </c>
      <c r="I45" s="102"/>
      <c r="J45" s="408"/>
      <c r="K45" s="408"/>
      <c r="L45" s="102"/>
      <c r="M45" s="117">
        <f t="shared" si="3"/>
        <v>0</v>
      </c>
      <c r="N45" s="117">
        <f t="shared" si="4"/>
        <v>0</v>
      </c>
      <c r="O45" s="105"/>
      <c r="P45" s="128"/>
      <c r="Q45" s="94">
        <f t="shared" si="1"/>
        <v>0</v>
      </c>
      <c r="R45" s="187">
        <v>0</v>
      </c>
      <c r="S45" s="427"/>
      <c r="T45" s="427"/>
      <c r="U45" s="427"/>
    </row>
    <row r="46" spans="1:22" s="34" customFormat="1" ht="14.4" customHeight="1">
      <c r="A46" s="262"/>
      <c r="B46" s="263"/>
      <c r="C46" s="101" t="s">
        <v>5</v>
      </c>
      <c r="D46" s="102"/>
      <c r="E46" s="181"/>
      <c r="F46" s="117">
        <f t="shared" si="2"/>
        <v>0</v>
      </c>
      <c r="G46" s="103"/>
      <c r="H46" s="118">
        <f t="shared" si="0"/>
        <v>0</v>
      </c>
      <c r="I46" s="102"/>
      <c r="J46" s="408"/>
      <c r="K46" s="408"/>
      <c r="L46" s="102"/>
      <c r="M46" s="117">
        <f t="shared" si="3"/>
        <v>0</v>
      </c>
      <c r="N46" s="117">
        <f t="shared" si="4"/>
        <v>0</v>
      </c>
      <c r="O46" s="105"/>
      <c r="P46" s="128"/>
      <c r="Q46" s="94">
        <f t="shared" si="1"/>
        <v>0</v>
      </c>
      <c r="R46" s="187">
        <v>0</v>
      </c>
      <c r="S46" s="427"/>
      <c r="T46" s="427"/>
      <c r="U46" s="427"/>
    </row>
    <row r="47" spans="1:22" s="34" customFormat="1" ht="14.4" customHeight="1">
      <c r="A47" s="262"/>
      <c r="B47" s="263"/>
      <c r="C47" s="101" t="s">
        <v>5</v>
      </c>
      <c r="D47" s="102"/>
      <c r="E47" s="181"/>
      <c r="F47" s="117">
        <f t="shared" si="2"/>
        <v>0</v>
      </c>
      <c r="G47" s="103"/>
      <c r="H47" s="118">
        <f t="shared" si="0"/>
        <v>0</v>
      </c>
      <c r="I47" s="102"/>
      <c r="J47" s="408"/>
      <c r="K47" s="408"/>
      <c r="L47" s="102"/>
      <c r="M47" s="117">
        <f t="shared" si="3"/>
        <v>0</v>
      </c>
      <c r="N47" s="117">
        <f t="shared" si="4"/>
        <v>0</v>
      </c>
      <c r="O47" s="105"/>
      <c r="P47" s="128"/>
      <c r="Q47" s="94">
        <f t="shared" si="1"/>
        <v>0</v>
      </c>
      <c r="R47" s="187">
        <v>0</v>
      </c>
      <c r="S47" s="427"/>
      <c r="T47" s="427"/>
      <c r="U47" s="427"/>
    </row>
    <row r="48" spans="1:22" s="34" customFormat="1" ht="14.4" customHeight="1">
      <c r="A48" s="262"/>
      <c r="B48" s="263"/>
      <c r="C48" s="101" t="s">
        <v>5</v>
      </c>
      <c r="D48" s="102"/>
      <c r="E48" s="181"/>
      <c r="F48" s="117">
        <f t="shared" si="2"/>
        <v>0</v>
      </c>
      <c r="G48" s="103"/>
      <c r="H48" s="118">
        <f t="shared" si="0"/>
        <v>0</v>
      </c>
      <c r="I48" s="102"/>
      <c r="J48" s="408"/>
      <c r="K48" s="408"/>
      <c r="L48" s="102"/>
      <c r="M48" s="117">
        <f t="shared" si="3"/>
        <v>0</v>
      </c>
      <c r="N48" s="117">
        <f t="shared" si="4"/>
        <v>0</v>
      </c>
      <c r="O48" s="105"/>
      <c r="P48" s="128"/>
      <c r="Q48" s="94">
        <f t="shared" si="1"/>
        <v>0</v>
      </c>
      <c r="R48" s="187">
        <v>0</v>
      </c>
      <c r="S48" s="427"/>
      <c r="T48" s="427"/>
      <c r="U48" s="427"/>
    </row>
    <row r="49" spans="1:21" s="34" customFormat="1" ht="14.4" customHeight="1">
      <c r="A49" s="262"/>
      <c r="B49" s="263"/>
      <c r="C49" s="101" t="s">
        <v>5</v>
      </c>
      <c r="D49" s="102"/>
      <c r="E49" s="181"/>
      <c r="F49" s="117">
        <f t="shared" si="2"/>
        <v>0</v>
      </c>
      <c r="G49" s="103"/>
      <c r="H49" s="118">
        <f t="shared" si="0"/>
        <v>0</v>
      </c>
      <c r="I49" s="102"/>
      <c r="J49" s="408"/>
      <c r="K49" s="408"/>
      <c r="L49" s="102"/>
      <c r="M49" s="117">
        <f t="shared" si="3"/>
        <v>0</v>
      </c>
      <c r="N49" s="117">
        <f t="shared" si="4"/>
        <v>0</v>
      </c>
      <c r="O49" s="105"/>
      <c r="P49" s="128"/>
      <c r="Q49" s="94">
        <f t="shared" si="1"/>
        <v>0</v>
      </c>
      <c r="R49" s="187">
        <v>0</v>
      </c>
      <c r="S49" s="427"/>
      <c r="T49" s="427"/>
      <c r="U49" s="427"/>
    </row>
    <row r="50" spans="1:21" s="34" customFormat="1" ht="14.4" customHeight="1">
      <c r="A50" s="262"/>
      <c r="B50" s="263"/>
      <c r="C50" s="101" t="s">
        <v>5</v>
      </c>
      <c r="D50" s="102"/>
      <c r="E50" s="181"/>
      <c r="F50" s="117">
        <f t="shared" si="2"/>
        <v>0</v>
      </c>
      <c r="G50" s="103"/>
      <c r="H50" s="118">
        <f t="shared" si="0"/>
        <v>0</v>
      </c>
      <c r="I50" s="102"/>
      <c r="J50" s="408"/>
      <c r="K50" s="408"/>
      <c r="L50" s="102"/>
      <c r="M50" s="117">
        <f t="shared" si="3"/>
        <v>0</v>
      </c>
      <c r="N50" s="117">
        <f t="shared" si="4"/>
        <v>0</v>
      </c>
      <c r="O50" s="105"/>
      <c r="P50" s="128"/>
      <c r="Q50" s="94">
        <f t="shared" si="1"/>
        <v>0</v>
      </c>
      <c r="R50" s="187">
        <v>0</v>
      </c>
      <c r="S50" s="427"/>
      <c r="T50" s="427"/>
      <c r="U50" s="427"/>
    </row>
    <row r="51" spans="1:21" s="34" customFormat="1" ht="14.4" customHeight="1">
      <c r="A51" s="262"/>
      <c r="B51" s="263"/>
      <c r="C51" s="101" t="s">
        <v>5</v>
      </c>
      <c r="D51" s="102"/>
      <c r="E51" s="181"/>
      <c r="F51" s="117">
        <f t="shared" si="2"/>
        <v>0</v>
      </c>
      <c r="G51" s="103"/>
      <c r="H51" s="118">
        <f t="shared" si="0"/>
        <v>0</v>
      </c>
      <c r="I51" s="102"/>
      <c r="J51" s="408"/>
      <c r="K51" s="408"/>
      <c r="L51" s="102"/>
      <c r="M51" s="117">
        <f t="shared" si="3"/>
        <v>0</v>
      </c>
      <c r="N51" s="117">
        <f t="shared" si="4"/>
        <v>0</v>
      </c>
      <c r="O51" s="105"/>
      <c r="P51" s="128"/>
      <c r="Q51" s="94">
        <f t="shared" si="1"/>
        <v>0</v>
      </c>
      <c r="R51" s="187">
        <v>0</v>
      </c>
      <c r="S51" s="427"/>
      <c r="T51" s="427"/>
      <c r="U51" s="427"/>
    </row>
    <row r="52" spans="1:21" s="34" customFormat="1" ht="14.4" customHeight="1">
      <c r="A52" s="262"/>
      <c r="B52" s="263"/>
      <c r="C52" s="101" t="s">
        <v>5</v>
      </c>
      <c r="D52" s="102"/>
      <c r="E52" s="181"/>
      <c r="F52" s="117">
        <f t="shared" si="2"/>
        <v>0</v>
      </c>
      <c r="G52" s="103"/>
      <c r="H52" s="118">
        <f t="shared" si="0"/>
        <v>0</v>
      </c>
      <c r="I52" s="102"/>
      <c r="J52" s="408"/>
      <c r="K52" s="408"/>
      <c r="L52" s="102"/>
      <c r="M52" s="117">
        <f t="shared" si="3"/>
        <v>0</v>
      </c>
      <c r="N52" s="117">
        <f t="shared" si="4"/>
        <v>0</v>
      </c>
      <c r="O52" s="105"/>
      <c r="P52" s="128"/>
      <c r="Q52" s="94">
        <f t="shared" si="1"/>
        <v>0</v>
      </c>
      <c r="R52" s="187">
        <v>0</v>
      </c>
      <c r="S52" s="427"/>
      <c r="T52" s="427"/>
      <c r="U52" s="427"/>
    </row>
    <row r="53" spans="1:21" s="34" customFormat="1" ht="14.4" customHeight="1">
      <c r="A53" s="262"/>
      <c r="B53" s="263"/>
      <c r="C53" s="101" t="s">
        <v>5</v>
      </c>
      <c r="D53" s="102"/>
      <c r="E53" s="181"/>
      <c r="F53" s="117">
        <f t="shared" si="2"/>
        <v>0</v>
      </c>
      <c r="G53" s="103"/>
      <c r="H53" s="118">
        <f t="shared" si="0"/>
        <v>0</v>
      </c>
      <c r="I53" s="102"/>
      <c r="J53" s="408"/>
      <c r="K53" s="408"/>
      <c r="L53" s="102"/>
      <c r="M53" s="117">
        <f t="shared" si="3"/>
        <v>0</v>
      </c>
      <c r="N53" s="117">
        <f t="shared" si="4"/>
        <v>0</v>
      </c>
      <c r="O53" s="105"/>
      <c r="P53" s="128"/>
      <c r="Q53" s="94">
        <f t="shared" si="1"/>
        <v>0</v>
      </c>
      <c r="R53" s="187">
        <v>0</v>
      </c>
      <c r="S53" s="427"/>
      <c r="T53" s="427"/>
      <c r="U53" s="427"/>
    </row>
    <row r="54" spans="1:21" s="34" customFormat="1" ht="14.4" customHeight="1">
      <c r="A54" s="262"/>
      <c r="B54" s="263"/>
      <c r="C54" s="101" t="s">
        <v>5</v>
      </c>
      <c r="D54" s="102"/>
      <c r="E54" s="181"/>
      <c r="F54" s="117">
        <f t="shared" si="2"/>
        <v>0</v>
      </c>
      <c r="G54" s="103"/>
      <c r="H54" s="118">
        <f t="shared" si="0"/>
        <v>0</v>
      </c>
      <c r="I54" s="102"/>
      <c r="J54" s="408"/>
      <c r="K54" s="408"/>
      <c r="L54" s="102"/>
      <c r="M54" s="117">
        <f t="shared" si="3"/>
        <v>0</v>
      </c>
      <c r="N54" s="117">
        <f t="shared" si="4"/>
        <v>0</v>
      </c>
      <c r="O54" s="105"/>
      <c r="P54" s="128"/>
      <c r="Q54" s="94">
        <f t="shared" si="1"/>
        <v>0</v>
      </c>
      <c r="R54" s="187">
        <v>0</v>
      </c>
      <c r="S54" s="427"/>
      <c r="T54" s="427"/>
      <c r="U54" s="427"/>
    </row>
    <row r="55" spans="1:21" s="34" customFormat="1" ht="14.4" customHeight="1">
      <c r="A55" s="262"/>
      <c r="B55" s="263"/>
      <c r="C55" s="101" t="s">
        <v>5</v>
      </c>
      <c r="D55" s="102"/>
      <c r="E55" s="181"/>
      <c r="F55" s="117">
        <f t="shared" si="2"/>
        <v>0</v>
      </c>
      <c r="G55" s="103"/>
      <c r="H55" s="118">
        <f t="shared" si="0"/>
        <v>0</v>
      </c>
      <c r="I55" s="102"/>
      <c r="J55" s="408"/>
      <c r="K55" s="408"/>
      <c r="L55" s="102"/>
      <c r="M55" s="117">
        <f t="shared" si="3"/>
        <v>0</v>
      </c>
      <c r="N55" s="117">
        <f t="shared" si="4"/>
        <v>0</v>
      </c>
      <c r="O55" s="105"/>
      <c r="P55" s="128"/>
      <c r="Q55" s="94">
        <f t="shared" si="1"/>
        <v>0</v>
      </c>
      <c r="R55" s="187">
        <v>0</v>
      </c>
      <c r="S55" s="427"/>
      <c r="T55" s="427"/>
      <c r="U55" s="427"/>
    </row>
    <row r="56" spans="1:21" s="34" customFormat="1" ht="14.4" customHeight="1">
      <c r="A56" s="262"/>
      <c r="B56" s="263"/>
      <c r="C56" s="101" t="s">
        <v>5</v>
      </c>
      <c r="D56" s="102"/>
      <c r="E56" s="181"/>
      <c r="F56" s="117">
        <f t="shared" si="2"/>
        <v>0</v>
      </c>
      <c r="G56" s="103"/>
      <c r="H56" s="118">
        <f t="shared" si="0"/>
        <v>0</v>
      </c>
      <c r="I56" s="102"/>
      <c r="J56" s="408"/>
      <c r="K56" s="408"/>
      <c r="L56" s="102"/>
      <c r="M56" s="117">
        <f t="shared" si="3"/>
        <v>0</v>
      </c>
      <c r="N56" s="117">
        <f t="shared" si="4"/>
        <v>0</v>
      </c>
      <c r="O56" s="105"/>
      <c r="P56" s="128"/>
      <c r="Q56" s="94">
        <f t="shared" si="1"/>
        <v>0</v>
      </c>
      <c r="R56" s="187"/>
      <c r="S56" s="427"/>
      <c r="T56" s="427"/>
      <c r="U56" s="427"/>
    </row>
    <row r="57" spans="1:21" s="34" customFormat="1" ht="14.4" customHeight="1">
      <c r="A57" s="262"/>
      <c r="B57" s="263"/>
      <c r="C57" s="101" t="s">
        <v>5</v>
      </c>
      <c r="D57" s="102"/>
      <c r="E57" s="181"/>
      <c r="F57" s="117">
        <f t="shared" si="2"/>
        <v>0</v>
      </c>
      <c r="G57" s="103"/>
      <c r="H57" s="118">
        <f t="shared" si="0"/>
        <v>0</v>
      </c>
      <c r="I57" s="102"/>
      <c r="J57" s="408"/>
      <c r="K57" s="408"/>
      <c r="L57" s="102"/>
      <c r="M57" s="117">
        <f t="shared" si="3"/>
        <v>0</v>
      </c>
      <c r="N57" s="117">
        <f t="shared" si="4"/>
        <v>0</v>
      </c>
      <c r="O57" s="105"/>
      <c r="P57" s="128"/>
      <c r="Q57" s="94">
        <f t="shared" si="1"/>
        <v>0</v>
      </c>
      <c r="R57" s="187">
        <v>0</v>
      </c>
      <c r="S57" s="427"/>
      <c r="T57" s="427"/>
      <c r="U57" s="427"/>
    </row>
    <row r="58" spans="1:21" s="34" customFormat="1" ht="14.4" customHeight="1">
      <c r="A58" s="262"/>
      <c r="B58" s="263"/>
      <c r="C58" s="101" t="s">
        <v>5</v>
      </c>
      <c r="D58" s="102"/>
      <c r="E58" s="181"/>
      <c r="F58" s="117">
        <f t="shared" si="2"/>
        <v>0</v>
      </c>
      <c r="G58" s="103"/>
      <c r="H58" s="118">
        <f t="shared" si="0"/>
        <v>0</v>
      </c>
      <c r="I58" s="102"/>
      <c r="J58" s="408"/>
      <c r="K58" s="408"/>
      <c r="L58" s="102"/>
      <c r="M58" s="117">
        <f t="shared" si="3"/>
        <v>0</v>
      </c>
      <c r="N58" s="117">
        <f t="shared" si="4"/>
        <v>0</v>
      </c>
      <c r="O58" s="105"/>
      <c r="P58" s="128"/>
      <c r="Q58" s="94">
        <f>N58</f>
        <v>0</v>
      </c>
      <c r="R58" s="187">
        <v>0</v>
      </c>
      <c r="S58" s="427"/>
      <c r="T58" s="427"/>
      <c r="U58" s="427"/>
    </row>
    <row r="59" spans="1:21" s="34" customFormat="1" ht="14.15" customHeight="1">
      <c r="A59" s="383" t="s">
        <v>202</v>
      </c>
      <c r="B59" s="383"/>
      <c r="C59" s="383"/>
      <c r="D59" s="383"/>
      <c r="E59" s="383"/>
      <c r="F59" s="383"/>
      <c r="G59" s="383"/>
      <c r="H59" s="383"/>
      <c r="I59" s="383"/>
      <c r="J59" s="383"/>
      <c r="K59" s="383"/>
      <c r="L59" s="383"/>
      <c r="M59" s="383"/>
      <c r="N59" s="383"/>
      <c r="O59" s="122"/>
      <c r="P59" s="129"/>
      <c r="Q59" s="442" t="s">
        <v>269</v>
      </c>
      <c r="R59" s="442"/>
      <c r="S59" s="442"/>
      <c r="T59" s="442"/>
      <c r="U59" s="442"/>
    </row>
    <row r="60" spans="1:21" s="34" customFormat="1" ht="14.4" customHeight="1">
      <c r="A60" s="262"/>
      <c r="B60" s="263"/>
      <c r="C60" s="101" t="s">
        <v>5</v>
      </c>
      <c r="D60" s="413">
        <v>0</v>
      </c>
      <c r="E60" s="414"/>
      <c r="F60" s="414"/>
      <c r="G60" s="414"/>
      <c r="H60" s="415"/>
      <c r="I60" s="102"/>
      <c r="J60" s="411"/>
      <c r="K60" s="412"/>
      <c r="L60" s="102"/>
      <c r="M60" s="117">
        <f>N60-(I60+J60+L60)</f>
        <v>0</v>
      </c>
      <c r="N60" s="102"/>
      <c r="O60" s="105"/>
      <c r="P60" s="128"/>
      <c r="Q60" s="94">
        <f t="shared" ref="Q60:Q77" si="5">N60</f>
        <v>0</v>
      </c>
      <c r="R60" s="187"/>
      <c r="S60" s="427"/>
      <c r="T60" s="427"/>
      <c r="U60" s="427"/>
    </row>
    <row r="61" spans="1:21" s="34" customFormat="1" ht="14.4" customHeight="1">
      <c r="A61" s="262"/>
      <c r="B61" s="263"/>
      <c r="C61" s="101" t="s">
        <v>5</v>
      </c>
      <c r="D61" s="413"/>
      <c r="E61" s="414"/>
      <c r="F61" s="414"/>
      <c r="G61" s="414"/>
      <c r="H61" s="415"/>
      <c r="I61" s="102"/>
      <c r="J61" s="411"/>
      <c r="K61" s="412"/>
      <c r="L61" s="102"/>
      <c r="M61" s="117">
        <f t="shared" si="3"/>
        <v>0</v>
      </c>
      <c r="N61" s="102"/>
      <c r="O61" s="105"/>
      <c r="P61" s="128"/>
      <c r="Q61" s="94">
        <f t="shared" si="5"/>
        <v>0</v>
      </c>
      <c r="R61" s="187"/>
      <c r="S61" s="427"/>
      <c r="T61" s="427"/>
      <c r="U61" s="427"/>
    </row>
    <row r="62" spans="1:21" s="34" customFormat="1" ht="14.4" customHeight="1">
      <c r="A62" s="262"/>
      <c r="B62" s="263"/>
      <c r="C62" s="101" t="s">
        <v>5</v>
      </c>
      <c r="D62" s="413"/>
      <c r="E62" s="414"/>
      <c r="F62" s="414"/>
      <c r="G62" s="414"/>
      <c r="H62" s="415"/>
      <c r="I62" s="102"/>
      <c r="J62" s="411"/>
      <c r="K62" s="412"/>
      <c r="L62" s="102"/>
      <c r="M62" s="117">
        <f t="shared" si="3"/>
        <v>0</v>
      </c>
      <c r="N62" s="102"/>
      <c r="O62" s="105"/>
      <c r="P62" s="128"/>
      <c r="Q62" s="94">
        <f t="shared" si="5"/>
        <v>0</v>
      </c>
      <c r="R62" s="187"/>
      <c r="S62" s="427"/>
      <c r="T62" s="427"/>
      <c r="U62" s="427"/>
    </row>
    <row r="63" spans="1:21" s="34" customFormat="1" ht="14.4" customHeight="1">
      <c r="A63" s="262"/>
      <c r="B63" s="263"/>
      <c r="C63" s="101" t="s">
        <v>5</v>
      </c>
      <c r="D63" s="413"/>
      <c r="E63" s="414"/>
      <c r="F63" s="414"/>
      <c r="G63" s="414"/>
      <c r="H63" s="415"/>
      <c r="I63" s="102"/>
      <c r="J63" s="411"/>
      <c r="K63" s="412"/>
      <c r="L63" s="102"/>
      <c r="M63" s="117">
        <f t="shared" si="3"/>
        <v>0</v>
      </c>
      <c r="N63" s="102"/>
      <c r="O63" s="105"/>
      <c r="P63" s="128"/>
      <c r="Q63" s="94">
        <f t="shared" si="5"/>
        <v>0</v>
      </c>
      <c r="R63" s="187"/>
      <c r="S63" s="427"/>
      <c r="T63" s="427"/>
      <c r="U63" s="427"/>
    </row>
    <row r="64" spans="1:21" s="34" customFormat="1" ht="14.4" customHeight="1">
      <c r="A64" s="262"/>
      <c r="B64" s="263"/>
      <c r="C64" s="101" t="s">
        <v>5</v>
      </c>
      <c r="D64" s="413"/>
      <c r="E64" s="414"/>
      <c r="F64" s="414"/>
      <c r="G64" s="414"/>
      <c r="H64" s="415"/>
      <c r="I64" s="102"/>
      <c r="J64" s="411"/>
      <c r="K64" s="412"/>
      <c r="L64" s="102"/>
      <c r="M64" s="117">
        <f t="shared" si="3"/>
        <v>0</v>
      </c>
      <c r="N64" s="102"/>
      <c r="O64" s="105"/>
      <c r="P64" s="128"/>
      <c r="Q64" s="94">
        <f t="shared" si="5"/>
        <v>0</v>
      </c>
      <c r="R64" s="187"/>
      <c r="S64" s="427"/>
      <c r="T64" s="427"/>
      <c r="U64" s="427"/>
    </row>
    <row r="65" spans="1:21" s="34" customFormat="1" ht="14.4" customHeight="1">
      <c r="A65" s="262"/>
      <c r="B65" s="263"/>
      <c r="C65" s="101" t="s">
        <v>5</v>
      </c>
      <c r="D65" s="413"/>
      <c r="E65" s="414"/>
      <c r="F65" s="414"/>
      <c r="G65" s="414"/>
      <c r="H65" s="415"/>
      <c r="I65" s="102"/>
      <c r="J65" s="411"/>
      <c r="K65" s="412"/>
      <c r="L65" s="102"/>
      <c r="M65" s="117">
        <f t="shared" si="3"/>
        <v>0</v>
      </c>
      <c r="N65" s="102"/>
      <c r="O65" s="105"/>
      <c r="P65" s="128"/>
      <c r="Q65" s="94">
        <f t="shared" si="5"/>
        <v>0</v>
      </c>
      <c r="R65" s="187"/>
      <c r="S65" s="427"/>
      <c r="T65" s="427"/>
      <c r="U65" s="427"/>
    </row>
    <row r="66" spans="1:21" s="34" customFormat="1" ht="14.4" customHeight="1">
      <c r="A66" s="262"/>
      <c r="B66" s="263"/>
      <c r="C66" s="101" t="s">
        <v>5</v>
      </c>
      <c r="D66" s="413"/>
      <c r="E66" s="414"/>
      <c r="F66" s="414"/>
      <c r="G66" s="414"/>
      <c r="H66" s="415"/>
      <c r="I66" s="102"/>
      <c r="J66" s="411"/>
      <c r="K66" s="412"/>
      <c r="L66" s="102"/>
      <c r="M66" s="117">
        <f t="shared" si="3"/>
        <v>0</v>
      </c>
      <c r="N66" s="102"/>
      <c r="O66" s="105"/>
      <c r="P66" s="128"/>
      <c r="Q66" s="94">
        <f t="shared" si="5"/>
        <v>0</v>
      </c>
      <c r="R66" s="187"/>
      <c r="S66" s="427"/>
      <c r="T66" s="427"/>
      <c r="U66" s="427"/>
    </row>
    <row r="67" spans="1:21" s="34" customFormat="1" ht="14.4" customHeight="1">
      <c r="A67" s="262"/>
      <c r="B67" s="263"/>
      <c r="C67" s="101" t="s">
        <v>5</v>
      </c>
      <c r="D67" s="413"/>
      <c r="E67" s="414"/>
      <c r="F67" s="414"/>
      <c r="G67" s="414"/>
      <c r="H67" s="415"/>
      <c r="I67" s="102"/>
      <c r="J67" s="411"/>
      <c r="K67" s="412"/>
      <c r="L67" s="102"/>
      <c r="M67" s="117">
        <f t="shared" si="3"/>
        <v>0</v>
      </c>
      <c r="N67" s="102"/>
      <c r="O67" s="105"/>
      <c r="P67" s="128"/>
      <c r="Q67" s="94">
        <f t="shared" si="5"/>
        <v>0</v>
      </c>
      <c r="R67" s="187"/>
      <c r="S67" s="427"/>
      <c r="T67" s="427"/>
      <c r="U67" s="427"/>
    </row>
    <row r="68" spans="1:21" s="34" customFormat="1" ht="14.4" customHeight="1">
      <c r="A68" s="262"/>
      <c r="B68" s="263"/>
      <c r="C68" s="101" t="s">
        <v>5</v>
      </c>
      <c r="D68" s="413"/>
      <c r="E68" s="414"/>
      <c r="F68" s="414"/>
      <c r="G68" s="414"/>
      <c r="H68" s="415"/>
      <c r="I68" s="102"/>
      <c r="J68" s="411"/>
      <c r="K68" s="412"/>
      <c r="L68" s="102"/>
      <c r="M68" s="117">
        <f t="shared" si="3"/>
        <v>0</v>
      </c>
      <c r="N68" s="102"/>
      <c r="O68" s="105"/>
      <c r="P68" s="128"/>
      <c r="Q68" s="94">
        <f t="shared" si="5"/>
        <v>0</v>
      </c>
      <c r="R68" s="187"/>
      <c r="S68" s="427"/>
      <c r="T68" s="427"/>
      <c r="U68" s="427"/>
    </row>
    <row r="69" spans="1:21" s="34" customFormat="1" ht="14.4" customHeight="1">
      <c r="A69" s="262"/>
      <c r="B69" s="263"/>
      <c r="C69" s="101" t="s">
        <v>5</v>
      </c>
      <c r="D69" s="413"/>
      <c r="E69" s="414"/>
      <c r="F69" s="414"/>
      <c r="G69" s="414"/>
      <c r="H69" s="415"/>
      <c r="I69" s="102"/>
      <c r="J69" s="411"/>
      <c r="K69" s="412"/>
      <c r="L69" s="102"/>
      <c r="M69" s="117">
        <f t="shared" si="3"/>
        <v>0</v>
      </c>
      <c r="N69" s="102"/>
      <c r="O69" s="105"/>
      <c r="P69" s="128"/>
      <c r="Q69" s="94">
        <f t="shared" si="5"/>
        <v>0</v>
      </c>
      <c r="R69" s="187"/>
      <c r="S69" s="427"/>
      <c r="T69" s="427"/>
      <c r="U69" s="427"/>
    </row>
    <row r="70" spans="1:21" s="34" customFormat="1" ht="14.4" customHeight="1">
      <c r="A70" s="262"/>
      <c r="B70" s="263"/>
      <c r="C70" s="101" t="s">
        <v>5</v>
      </c>
      <c r="D70" s="413"/>
      <c r="E70" s="414"/>
      <c r="F70" s="414"/>
      <c r="G70" s="414"/>
      <c r="H70" s="415"/>
      <c r="I70" s="102"/>
      <c r="J70" s="411"/>
      <c r="K70" s="412"/>
      <c r="L70" s="102"/>
      <c r="M70" s="117">
        <f t="shared" si="3"/>
        <v>0</v>
      </c>
      <c r="N70" s="102"/>
      <c r="O70" s="105"/>
      <c r="P70" s="128"/>
      <c r="Q70" s="94">
        <f t="shared" si="5"/>
        <v>0</v>
      </c>
      <c r="R70" s="187"/>
      <c r="S70" s="427"/>
      <c r="T70" s="427"/>
      <c r="U70" s="427"/>
    </row>
    <row r="71" spans="1:21" s="34" customFormat="1" ht="14.4" customHeight="1">
      <c r="A71" s="262"/>
      <c r="B71" s="263"/>
      <c r="C71" s="101" t="s">
        <v>5</v>
      </c>
      <c r="D71" s="413"/>
      <c r="E71" s="414"/>
      <c r="F71" s="414"/>
      <c r="G71" s="414"/>
      <c r="H71" s="415"/>
      <c r="I71" s="102"/>
      <c r="J71" s="411"/>
      <c r="K71" s="412"/>
      <c r="L71" s="102"/>
      <c r="M71" s="117">
        <f t="shared" si="3"/>
        <v>0</v>
      </c>
      <c r="N71" s="102"/>
      <c r="O71" s="105"/>
      <c r="P71" s="128"/>
      <c r="Q71" s="94">
        <f t="shared" si="5"/>
        <v>0</v>
      </c>
      <c r="R71" s="187"/>
      <c r="S71" s="427"/>
      <c r="T71" s="427"/>
      <c r="U71" s="427"/>
    </row>
    <row r="72" spans="1:21" s="34" customFormat="1" ht="14.4" customHeight="1">
      <c r="A72" s="262"/>
      <c r="B72" s="263"/>
      <c r="C72" s="101" t="s">
        <v>5</v>
      </c>
      <c r="D72" s="413"/>
      <c r="E72" s="414"/>
      <c r="F72" s="414"/>
      <c r="G72" s="414"/>
      <c r="H72" s="415"/>
      <c r="I72" s="102"/>
      <c r="J72" s="411"/>
      <c r="K72" s="412"/>
      <c r="L72" s="102"/>
      <c r="M72" s="117">
        <f t="shared" si="3"/>
        <v>0</v>
      </c>
      <c r="N72" s="102"/>
      <c r="O72" s="105"/>
      <c r="P72" s="128"/>
      <c r="Q72" s="94">
        <f t="shared" si="5"/>
        <v>0</v>
      </c>
      <c r="R72" s="187"/>
      <c r="S72" s="427"/>
      <c r="T72" s="427"/>
      <c r="U72" s="427"/>
    </row>
    <row r="73" spans="1:21" s="34" customFormat="1" ht="14.4" customHeight="1">
      <c r="A73" s="262"/>
      <c r="B73" s="263"/>
      <c r="C73" s="101" t="s">
        <v>5</v>
      </c>
      <c r="D73" s="413"/>
      <c r="E73" s="414"/>
      <c r="F73" s="414"/>
      <c r="G73" s="414"/>
      <c r="H73" s="415"/>
      <c r="I73" s="102"/>
      <c r="J73" s="411"/>
      <c r="K73" s="412"/>
      <c r="L73" s="102"/>
      <c r="M73" s="117">
        <f t="shared" si="3"/>
        <v>0</v>
      </c>
      <c r="N73" s="102"/>
      <c r="O73" s="105"/>
      <c r="P73" s="128"/>
      <c r="Q73" s="94">
        <f t="shared" si="5"/>
        <v>0</v>
      </c>
      <c r="R73" s="187"/>
      <c r="S73" s="427"/>
      <c r="T73" s="427"/>
      <c r="U73" s="427"/>
    </row>
    <row r="74" spans="1:21" s="34" customFormat="1" ht="14.4" customHeight="1">
      <c r="A74" s="262"/>
      <c r="B74" s="263"/>
      <c r="C74" s="101" t="s">
        <v>5</v>
      </c>
      <c r="D74" s="413"/>
      <c r="E74" s="414"/>
      <c r="F74" s="414"/>
      <c r="G74" s="414"/>
      <c r="H74" s="415"/>
      <c r="I74" s="102"/>
      <c r="J74" s="411"/>
      <c r="K74" s="412"/>
      <c r="L74" s="102"/>
      <c r="M74" s="117">
        <f t="shared" si="3"/>
        <v>0</v>
      </c>
      <c r="N74" s="102"/>
      <c r="O74" s="105"/>
      <c r="P74" s="128"/>
      <c r="Q74" s="94">
        <f t="shared" si="5"/>
        <v>0</v>
      </c>
      <c r="R74" s="187"/>
      <c r="S74" s="427"/>
      <c r="T74" s="427"/>
      <c r="U74" s="427"/>
    </row>
    <row r="75" spans="1:21" s="34" customFormat="1" ht="14.4" customHeight="1">
      <c r="A75" s="262"/>
      <c r="B75" s="263"/>
      <c r="C75" s="101" t="s">
        <v>5</v>
      </c>
      <c r="D75" s="413"/>
      <c r="E75" s="414"/>
      <c r="F75" s="414"/>
      <c r="G75" s="414"/>
      <c r="H75" s="415"/>
      <c r="I75" s="102"/>
      <c r="J75" s="411"/>
      <c r="K75" s="412"/>
      <c r="L75" s="102"/>
      <c r="M75" s="117">
        <f>N75-(I75+J75+L75)</f>
        <v>0</v>
      </c>
      <c r="N75" s="102"/>
      <c r="O75" s="105"/>
      <c r="P75" s="128"/>
      <c r="Q75" s="94">
        <f t="shared" si="5"/>
        <v>0</v>
      </c>
      <c r="R75" s="187"/>
      <c r="S75" s="427"/>
      <c r="T75" s="427"/>
      <c r="U75" s="427"/>
    </row>
    <row r="76" spans="1:21" s="34" customFormat="1" ht="14.4" customHeight="1">
      <c r="A76" s="262"/>
      <c r="B76" s="263"/>
      <c r="C76" s="101" t="s">
        <v>5</v>
      </c>
      <c r="D76" s="413"/>
      <c r="E76" s="414">
        <v>0</v>
      </c>
      <c r="F76" s="414"/>
      <c r="G76" s="414"/>
      <c r="H76" s="415">
        <v>0</v>
      </c>
      <c r="I76" s="102"/>
      <c r="J76" s="411"/>
      <c r="K76" s="412"/>
      <c r="L76" s="102"/>
      <c r="M76" s="117">
        <f t="shared" si="3"/>
        <v>0</v>
      </c>
      <c r="N76" s="102"/>
      <c r="O76" s="105"/>
      <c r="P76" s="128"/>
      <c r="Q76" s="94">
        <f t="shared" si="5"/>
        <v>0</v>
      </c>
      <c r="R76" s="187"/>
      <c r="S76" s="427"/>
      <c r="T76" s="427"/>
      <c r="U76" s="427"/>
    </row>
    <row r="77" spans="1:21" s="34" customFormat="1" ht="14.4" customHeight="1">
      <c r="A77" s="262"/>
      <c r="B77" s="263"/>
      <c r="C77" s="101" t="s">
        <v>5</v>
      </c>
      <c r="D77" s="413"/>
      <c r="E77" s="414">
        <v>0</v>
      </c>
      <c r="F77" s="414"/>
      <c r="G77" s="414"/>
      <c r="H77" s="415">
        <v>0</v>
      </c>
      <c r="I77" s="102"/>
      <c r="J77" s="411"/>
      <c r="K77" s="412"/>
      <c r="L77" s="102">
        <v>0</v>
      </c>
      <c r="M77" s="117">
        <f t="shared" si="3"/>
        <v>0</v>
      </c>
      <c r="N77" s="102"/>
      <c r="O77" s="105"/>
      <c r="P77" s="128"/>
      <c r="Q77" s="94">
        <f t="shared" si="5"/>
        <v>0</v>
      </c>
      <c r="R77" s="187"/>
      <c r="S77" s="427"/>
      <c r="T77" s="427"/>
      <c r="U77" s="427"/>
    </row>
    <row r="78" spans="1:21" s="34" customFormat="1" ht="16.75" customHeight="1">
      <c r="A78" s="305" t="s">
        <v>42</v>
      </c>
      <c r="B78" s="306"/>
      <c r="C78" s="306"/>
      <c r="D78" s="306"/>
      <c r="E78" s="306"/>
      <c r="F78" s="306"/>
      <c r="G78" s="306"/>
      <c r="H78" s="307"/>
      <c r="I78" s="93">
        <f>SUM(I42:I77)</f>
        <v>0</v>
      </c>
      <c r="J78" s="409">
        <f>SUM(J42:J77)</f>
        <v>0</v>
      </c>
      <c r="K78" s="410"/>
      <c r="L78" s="93">
        <f>SUM(L42:L77)</f>
        <v>0</v>
      </c>
      <c r="M78" s="93">
        <f>SUM(M42:M77)</f>
        <v>0</v>
      </c>
      <c r="N78" s="93">
        <f>SUM(N42:N77)</f>
        <v>0</v>
      </c>
      <c r="O78" s="92"/>
      <c r="P78" s="130"/>
      <c r="Q78" s="440" t="s">
        <v>242</v>
      </c>
      <c r="R78" s="440" t="s">
        <v>170</v>
      </c>
      <c r="S78" s="428" t="s">
        <v>168</v>
      </c>
      <c r="T78" s="428"/>
      <c r="U78" s="428"/>
    </row>
    <row r="79" spans="1:21" s="34" customFormat="1" ht="18.25" customHeight="1">
      <c r="A79" s="44"/>
      <c r="B79" s="44"/>
      <c r="C79" s="45"/>
      <c r="D79" s="45"/>
      <c r="E79" s="45"/>
      <c r="F79" s="45"/>
      <c r="G79" s="45"/>
      <c r="H79" s="45"/>
      <c r="I79" s="46"/>
      <c r="J79" s="45"/>
      <c r="K79" s="45"/>
      <c r="L79" s="45"/>
      <c r="O79" s="90"/>
      <c r="P79" s="126"/>
      <c r="Q79" s="440"/>
      <c r="R79" s="440"/>
      <c r="S79" s="428"/>
      <c r="T79" s="428"/>
      <c r="U79" s="428"/>
    </row>
    <row r="80" spans="1:21" s="34" customFormat="1" ht="15.65" customHeight="1">
      <c r="A80" s="292" t="s">
        <v>138</v>
      </c>
      <c r="B80" s="292"/>
      <c r="C80" s="292"/>
      <c r="D80" s="292"/>
      <c r="E80" s="292"/>
      <c r="F80" s="292"/>
      <c r="G80" s="292"/>
      <c r="H80" s="292"/>
      <c r="I80" s="292"/>
      <c r="J80" s="292"/>
      <c r="K80" s="292"/>
      <c r="L80" s="292"/>
      <c r="M80" s="292"/>
      <c r="N80" s="292"/>
      <c r="O80" s="90"/>
      <c r="P80" s="126"/>
      <c r="Q80" s="525" t="s">
        <v>171</v>
      </c>
      <c r="R80" s="525"/>
      <c r="S80" s="525"/>
      <c r="T80" s="525"/>
      <c r="U80" s="525"/>
    </row>
    <row r="81" spans="1:22" s="34" customFormat="1" ht="32.5" customHeight="1">
      <c r="A81" s="331" t="s">
        <v>43</v>
      </c>
      <c r="B81" s="331"/>
      <c r="C81" s="331"/>
      <c r="D81" s="331"/>
      <c r="E81" s="331"/>
      <c r="F81" s="331"/>
      <c r="G81" s="331"/>
      <c r="H81" s="331"/>
      <c r="I81" s="308" t="s">
        <v>137</v>
      </c>
      <c r="J81" s="308"/>
      <c r="K81" s="308"/>
      <c r="L81" s="308" t="s">
        <v>201</v>
      </c>
      <c r="M81" s="313" t="s">
        <v>40</v>
      </c>
      <c r="N81" s="313" t="s">
        <v>18</v>
      </c>
      <c r="O81" s="441" t="s">
        <v>227</v>
      </c>
      <c r="P81" s="124"/>
      <c r="Q81" s="525"/>
      <c r="R81" s="525"/>
      <c r="S81" s="525"/>
      <c r="T81" s="525"/>
      <c r="U81" s="525"/>
    </row>
    <row r="82" spans="1:22" s="34" customFormat="1" ht="22.5" customHeight="1">
      <c r="A82" s="331"/>
      <c r="B82" s="331"/>
      <c r="C82" s="331"/>
      <c r="D82" s="331"/>
      <c r="E82" s="331"/>
      <c r="F82" s="331"/>
      <c r="G82" s="331"/>
      <c r="H82" s="331"/>
      <c r="I82" s="113" t="s">
        <v>78</v>
      </c>
      <c r="J82" s="308" t="s">
        <v>41</v>
      </c>
      <c r="K82" s="308"/>
      <c r="L82" s="308"/>
      <c r="M82" s="313"/>
      <c r="N82" s="313"/>
      <c r="O82" s="441"/>
      <c r="P82" s="124"/>
      <c r="Q82" s="525"/>
      <c r="R82" s="525"/>
      <c r="S82" s="525"/>
      <c r="T82" s="525"/>
      <c r="U82" s="525"/>
    </row>
    <row r="83" spans="1:22" s="34" customFormat="1" ht="14.4" customHeight="1">
      <c r="A83" s="302"/>
      <c r="B83" s="302"/>
      <c r="C83" s="302"/>
      <c r="D83" s="302"/>
      <c r="E83" s="302"/>
      <c r="F83" s="302"/>
      <c r="G83" s="302"/>
      <c r="H83" s="302"/>
      <c r="I83" s="102"/>
      <c r="J83" s="482" t="s">
        <v>44</v>
      </c>
      <c r="K83" s="483"/>
      <c r="L83" s="488" t="s">
        <v>44</v>
      </c>
      <c r="M83" s="117">
        <f>N83-(I83)</f>
        <v>0</v>
      </c>
      <c r="N83" s="102"/>
      <c r="O83" s="105"/>
      <c r="P83" s="128"/>
      <c r="Q83" s="94">
        <f>N83</f>
        <v>0</v>
      </c>
      <c r="R83" s="95"/>
      <c r="S83" s="427"/>
      <c r="T83" s="427"/>
      <c r="U83" s="427"/>
    </row>
    <row r="84" spans="1:22" s="34" customFormat="1" ht="14.4" customHeight="1">
      <c r="A84" s="302"/>
      <c r="B84" s="302"/>
      <c r="C84" s="302"/>
      <c r="D84" s="302"/>
      <c r="E84" s="302"/>
      <c r="F84" s="302"/>
      <c r="G84" s="302"/>
      <c r="H84" s="302"/>
      <c r="I84" s="102"/>
      <c r="J84" s="484"/>
      <c r="K84" s="485"/>
      <c r="L84" s="489"/>
      <c r="M84" s="117">
        <f t="shared" ref="M84:M91" si="6">N84-(I84)</f>
        <v>0</v>
      </c>
      <c r="N84" s="102"/>
      <c r="O84" s="105"/>
      <c r="P84" s="128"/>
      <c r="Q84" s="94">
        <f t="shared" ref="Q84:Q91" si="7">N84</f>
        <v>0</v>
      </c>
      <c r="R84" s="95"/>
      <c r="S84" s="427"/>
      <c r="T84" s="427"/>
      <c r="U84" s="427"/>
    </row>
    <row r="85" spans="1:22" ht="14.4" customHeight="1">
      <c r="A85" s="302"/>
      <c r="B85" s="302"/>
      <c r="C85" s="302"/>
      <c r="D85" s="302"/>
      <c r="E85" s="302"/>
      <c r="F85" s="302"/>
      <c r="G85" s="302"/>
      <c r="H85" s="302"/>
      <c r="I85" s="102"/>
      <c r="J85" s="484"/>
      <c r="K85" s="485"/>
      <c r="L85" s="489"/>
      <c r="M85" s="117">
        <f t="shared" si="6"/>
        <v>0</v>
      </c>
      <c r="N85" s="102"/>
      <c r="O85" s="105"/>
      <c r="P85" s="128"/>
      <c r="Q85" s="94">
        <f t="shared" si="7"/>
        <v>0</v>
      </c>
      <c r="R85" s="95"/>
      <c r="S85" s="427"/>
      <c r="T85" s="427"/>
      <c r="U85" s="427"/>
      <c r="V85" s="42"/>
    </row>
    <row r="86" spans="1:22" s="34" customFormat="1" ht="14.4" customHeight="1">
      <c r="A86" s="302"/>
      <c r="B86" s="302"/>
      <c r="C86" s="302"/>
      <c r="D86" s="302"/>
      <c r="E86" s="302"/>
      <c r="F86" s="302"/>
      <c r="G86" s="302"/>
      <c r="H86" s="302"/>
      <c r="I86" s="102"/>
      <c r="J86" s="484"/>
      <c r="K86" s="485"/>
      <c r="L86" s="489"/>
      <c r="M86" s="117">
        <f t="shared" si="6"/>
        <v>0</v>
      </c>
      <c r="N86" s="102"/>
      <c r="O86" s="105"/>
      <c r="P86" s="128"/>
      <c r="Q86" s="94">
        <f t="shared" si="7"/>
        <v>0</v>
      </c>
      <c r="R86" s="95"/>
      <c r="S86" s="427"/>
      <c r="T86" s="427"/>
      <c r="U86" s="427"/>
    </row>
    <row r="87" spans="1:22" s="34" customFormat="1" ht="14.4" customHeight="1">
      <c r="A87" s="302"/>
      <c r="B87" s="302"/>
      <c r="C87" s="302"/>
      <c r="D87" s="302"/>
      <c r="E87" s="302"/>
      <c r="F87" s="302"/>
      <c r="G87" s="302"/>
      <c r="H87" s="302"/>
      <c r="I87" s="102"/>
      <c r="J87" s="484"/>
      <c r="K87" s="485"/>
      <c r="L87" s="489"/>
      <c r="M87" s="117">
        <f t="shared" si="6"/>
        <v>0</v>
      </c>
      <c r="N87" s="102"/>
      <c r="O87" s="105"/>
      <c r="P87" s="128"/>
      <c r="Q87" s="94">
        <f t="shared" si="7"/>
        <v>0</v>
      </c>
      <c r="R87" s="95"/>
      <c r="S87" s="427"/>
      <c r="T87" s="427"/>
      <c r="U87" s="427"/>
    </row>
    <row r="88" spans="1:22" s="34" customFormat="1" ht="14.4" customHeight="1">
      <c r="A88" s="302"/>
      <c r="B88" s="302"/>
      <c r="C88" s="302"/>
      <c r="D88" s="302"/>
      <c r="E88" s="302"/>
      <c r="F88" s="302"/>
      <c r="G88" s="302"/>
      <c r="H88" s="302"/>
      <c r="I88" s="102"/>
      <c r="J88" s="484"/>
      <c r="K88" s="485"/>
      <c r="L88" s="489"/>
      <c r="M88" s="117">
        <f t="shared" si="6"/>
        <v>0</v>
      </c>
      <c r="N88" s="102"/>
      <c r="O88" s="105"/>
      <c r="P88" s="128"/>
      <c r="Q88" s="94">
        <f t="shared" si="7"/>
        <v>0</v>
      </c>
      <c r="R88" s="95"/>
      <c r="S88" s="427"/>
      <c r="T88" s="427"/>
      <c r="U88" s="427"/>
    </row>
    <row r="89" spans="1:22" s="34" customFormat="1" ht="14.4" customHeight="1">
      <c r="A89" s="302"/>
      <c r="B89" s="302"/>
      <c r="C89" s="302"/>
      <c r="D89" s="302"/>
      <c r="E89" s="302"/>
      <c r="F89" s="302"/>
      <c r="G89" s="302"/>
      <c r="H89" s="302"/>
      <c r="I89" s="102"/>
      <c r="J89" s="484"/>
      <c r="K89" s="485"/>
      <c r="L89" s="489"/>
      <c r="M89" s="117">
        <f t="shared" si="6"/>
        <v>0</v>
      </c>
      <c r="N89" s="102"/>
      <c r="O89" s="105"/>
      <c r="P89" s="128"/>
      <c r="Q89" s="94">
        <f t="shared" si="7"/>
        <v>0</v>
      </c>
      <c r="R89" s="95"/>
      <c r="S89" s="427"/>
      <c r="T89" s="427"/>
      <c r="U89" s="427"/>
    </row>
    <row r="90" spans="1:22" s="34" customFormat="1" ht="14.4" customHeight="1">
      <c r="A90" s="302"/>
      <c r="B90" s="302"/>
      <c r="C90" s="302"/>
      <c r="D90" s="302"/>
      <c r="E90" s="302"/>
      <c r="F90" s="302"/>
      <c r="G90" s="302"/>
      <c r="H90" s="302"/>
      <c r="I90" s="102"/>
      <c r="J90" s="484"/>
      <c r="K90" s="485"/>
      <c r="L90" s="489"/>
      <c r="M90" s="117">
        <f t="shared" si="6"/>
        <v>0</v>
      </c>
      <c r="N90" s="102"/>
      <c r="O90" s="105"/>
      <c r="P90" s="128"/>
      <c r="Q90" s="94">
        <f t="shared" si="7"/>
        <v>0</v>
      </c>
      <c r="R90" s="95"/>
      <c r="S90" s="427"/>
      <c r="T90" s="427"/>
      <c r="U90" s="427"/>
    </row>
    <row r="91" spans="1:22" s="34" customFormat="1" ht="14.4" customHeight="1">
      <c r="A91" s="302"/>
      <c r="B91" s="302"/>
      <c r="C91" s="302"/>
      <c r="D91" s="302"/>
      <c r="E91" s="302"/>
      <c r="F91" s="302"/>
      <c r="G91" s="302"/>
      <c r="H91" s="302"/>
      <c r="I91" s="102"/>
      <c r="J91" s="484"/>
      <c r="K91" s="485"/>
      <c r="L91" s="489"/>
      <c r="M91" s="117">
        <f t="shared" si="6"/>
        <v>0</v>
      </c>
      <c r="N91" s="102"/>
      <c r="O91" s="105"/>
      <c r="P91" s="128"/>
      <c r="Q91" s="94">
        <f t="shared" si="7"/>
        <v>0</v>
      </c>
      <c r="R91" s="95"/>
      <c r="S91" s="427"/>
      <c r="T91" s="427"/>
      <c r="U91" s="427"/>
    </row>
    <row r="92" spans="1:22" s="34" customFormat="1" ht="19.25" customHeight="1">
      <c r="A92" s="305"/>
      <c r="B92" s="306"/>
      <c r="C92" s="306"/>
      <c r="D92" s="306"/>
      <c r="E92" s="306"/>
      <c r="F92" s="306"/>
      <c r="G92" s="306"/>
      <c r="H92" s="307"/>
      <c r="I92" s="93">
        <f>SUM(I83:I91)</f>
        <v>0</v>
      </c>
      <c r="J92" s="486"/>
      <c r="K92" s="487"/>
      <c r="L92" s="490"/>
      <c r="M92" s="93">
        <f>SUM(M83:M91)</f>
        <v>0</v>
      </c>
      <c r="N92" s="93">
        <f>SUM(N83:N91)</f>
        <v>0</v>
      </c>
      <c r="O92" s="92"/>
      <c r="P92" s="130"/>
      <c r="Q92" s="440" t="s">
        <v>242</v>
      </c>
      <c r="R92" s="440" t="s">
        <v>170</v>
      </c>
      <c r="S92" s="428" t="s">
        <v>168</v>
      </c>
      <c r="T92" s="428"/>
      <c r="U92" s="428"/>
    </row>
    <row r="93" spans="1:22" s="34" customFormat="1">
      <c r="A93" s="42"/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O93" s="90"/>
      <c r="P93" s="126"/>
      <c r="Q93" s="440"/>
      <c r="R93" s="440"/>
      <c r="S93" s="428"/>
      <c r="T93" s="428"/>
      <c r="U93" s="428"/>
    </row>
    <row r="94" spans="1:22" s="34" customFormat="1" ht="19.25" customHeight="1">
      <c r="A94" s="292" t="s">
        <v>45</v>
      </c>
      <c r="B94" s="292"/>
      <c r="C94" s="292"/>
      <c r="D94" s="292"/>
      <c r="E94" s="292"/>
      <c r="F94" s="292"/>
      <c r="G94" s="292"/>
      <c r="H94" s="292"/>
      <c r="I94" s="292"/>
      <c r="J94" s="292"/>
      <c r="K94" s="292"/>
      <c r="L94" s="292"/>
      <c r="M94" s="292"/>
      <c r="N94" s="292"/>
      <c r="O94" s="90"/>
      <c r="P94" s="126"/>
      <c r="Q94" s="429" t="s">
        <v>172</v>
      </c>
      <c r="R94" s="429"/>
      <c r="S94" s="429"/>
      <c r="T94" s="429"/>
      <c r="U94" s="429"/>
    </row>
    <row r="95" spans="1:22" s="34" customFormat="1" ht="33" customHeight="1">
      <c r="A95" s="299" t="s">
        <v>140</v>
      </c>
      <c r="B95" s="299"/>
      <c r="C95" s="299"/>
      <c r="D95" s="299"/>
      <c r="E95" s="299"/>
      <c r="F95" s="299"/>
      <c r="G95" s="299"/>
      <c r="H95" s="299"/>
      <c r="I95" s="308" t="s">
        <v>137</v>
      </c>
      <c r="J95" s="308"/>
      <c r="K95" s="308"/>
      <c r="L95" s="308" t="s">
        <v>201</v>
      </c>
      <c r="M95" s="313" t="s">
        <v>40</v>
      </c>
      <c r="N95" s="313" t="s">
        <v>18</v>
      </c>
      <c r="O95" s="441" t="s">
        <v>227</v>
      </c>
      <c r="P95" s="124"/>
      <c r="Q95" s="429"/>
      <c r="R95" s="429"/>
      <c r="S95" s="429"/>
      <c r="T95" s="429"/>
      <c r="U95" s="429"/>
    </row>
    <row r="96" spans="1:22" s="34" customFormat="1">
      <c r="A96" s="300" t="s">
        <v>46</v>
      </c>
      <c r="B96" s="300"/>
      <c r="C96" s="300"/>
      <c r="D96" s="300" t="s">
        <v>47</v>
      </c>
      <c r="E96" s="300"/>
      <c r="F96" s="300"/>
      <c r="G96" s="300"/>
      <c r="H96" s="300"/>
      <c r="I96" s="113" t="s">
        <v>78</v>
      </c>
      <c r="J96" s="308" t="s">
        <v>41</v>
      </c>
      <c r="K96" s="308"/>
      <c r="L96" s="308"/>
      <c r="M96" s="313"/>
      <c r="N96" s="313"/>
      <c r="O96" s="441"/>
      <c r="P96" s="124"/>
      <c r="Q96" s="429"/>
      <c r="R96" s="429"/>
      <c r="S96" s="429"/>
      <c r="T96" s="429"/>
      <c r="U96" s="429"/>
    </row>
    <row r="97" spans="1:22" s="34" customFormat="1" ht="14.4" customHeight="1">
      <c r="A97" s="279"/>
      <c r="B97" s="279"/>
      <c r="C97" s="279"/>
      <c r="D97" s="301"/>
      <c r="E97" s="301"/>
      <c r="F97" s="301"/>
      <c r="G97" s="301"/>
      <c r="H97" s="301"/>
      <c r="I97" s="102"/>
      <c r="J97" s="408"/>
      <c r="K97" s="408"/>
      <c r="L97" s="102"/>
      <c r="M97" s="117">
        <f t="shared" ref="M97:M112" si="8">N97-(I97+J97+L97)</f>
        <v>0</v>
      </c>
      <c r="N97" s="102"/>
      <c r="O97" s="105"/>
      <c r="P97" s="128"/>
      <c r="Q97" s="94">
        <f>N97</f>
        <v>0</v>
      </c>
      <c r="R97" s="95"/>
      <c r="S97" s="427"/>
      <c r="T97" s="427"/>
      <c r="U97" s="427"/>
    </row>
    <row r="98" spans="1:22" s="34" customFormat="1" ht="14.4" customHeight="1">
      <c r="A98" s="279"/>
      <c r="B98" s="279"/>
      <c r="C98" s="279"/>
      <c r="D98" s="279"/>
      <c r="E98" s="279"/>
      <c r="F98" s="279"/>
      <c r="G98" s="279"/>
      <c r="H98" s="279"/>
      <c r="I98" s="102"/>
      <c r="J98" s="408"/>
      <c r="K98" s="408"/>
      <c r="L98" s="102"/>
      <c r="M98" s="117">
        <f t="shared" si="8"/>
        <v>0</v>
      </c>
      <c r="N98" s="102"/>
      <c r="O98" s="105"/>
      <c r="P98" s="128"/>
      <c r="Q98" s="94">
        <f t="shared" ref="Q98:Q112" si="9">N98</f>
        <v>0</v>
      </c>
      <c r="R98" s="95"/>
      <c r="S98" s="427"/>
      <c r="T98" s="427"/>
      <c r="U98" s="427"/>
    </row>
    <row r="99" spans="1:22" s="34" customFormat="1" ht="14.4" customHeight="1">
      <c r="A99" s="279"/>
      <c r="B99" s="279"/>
      <c r="C99" s="279"/>
      <c r="D99" s="279"/>
      <c r="E99" s="279"/>
      <c r="F99" s="279"/>
      <c r="G99" s="279"/>
      <c r="H99" s="279"/>
      <c r="I99" s="102"/>
      <c r="J99" s="408"/>
      <c r="K99" s="408"/>
      <c r="L99" s="102"/>
      <c r="M99" s="117">
        <f t="shared" si="8"/>
        <v>0</v>
      </c>
      <c r="N99" s="102"/>
      <c r="O99" s="105"/>
      <c r="P99" s="128"/>
      <c r="Q99" s="94">
        <f t="shared" si="9"/>
        <v>0</v>
      </c>
      <c r="R99" s="95"/>
      <c r="S99" s="427"/>
      <c r="T99" s="427"/>
      <c r="U99" s="427"/>
    </row>
    <row r="100" spans="1:22" s="34" customFormat="1" ht="14.4" customHeight="1">
      <c r="A100" s="279"/>
      <c r="B100" s="279"/>
      <c r="C100" s="279"/>
      <c r="D100" s="279"/>
      <c r="E100" s="279"/>
      <c r="F100" s="279"/>
      <c r="G100" s="279"/>
      <c r="H100" s="279"/>
      <c r="I100" s="102"/>
      <c r="J100" s="408"/>
      <c r="K100" s="408"/>
      <c r="L100" s="102"/>
      <c r="M100" s="117">
        <f t="shared" si="8"/>
        <v>0</v>
      </c>
      <c r="N100" s="102"/>
      <c r="O100" s="105"/>
      <c r="P100" s="128"/>
      <c r="Q100" s="94">
        <f t="shared" si="9"/>
        <v>0</v>
      </c>
      <c r="R100" s="95"/>
      <c r="S100" s="427"/>
      <c r="T100" s="427"/>
      <c r="U100" s="427"/>
    </row>
    <row r="101" spans="1:22" s="34" customFormat="1" ht="14.4" customHeight="1">
      <c r="A101" s="279"/>
      <c r="B101" s="279"/>
      <c r="C101" s="279"/>
      <c r="D101" s="279"/>
      <c r="E101" s="279"/>
      <c r="F101" s="279"/>
      <c r="G101" s="279"/>
      <c r="H101" s="279"/>
      <c r="I101" s="102"/>
      <c r="J101" s="408"/>
      <c r="K101" s="408"/>
      <c r="L101" s="102"/>
      <c r="M101" s="117">
        <f t="shared" si="8"/>
        <v>0</v>
      </c>
      <c r="N101" s="102"/>
      <c r="O101" s="105"/>
      <c r="P101" s="128"/>
      <c r="Q101" s="94">
        <f t="shared" si="9"/>
        <v>0</v>
      </c>
      <c r="R101" s="95"/>
      <c r="S101" s="427"/>
      <c r="T101" s="427"/>
      <c r="U101" s="427"/>
    </row>
    <row r="102" spans="1:22" s="34" customFormat="1" ht="14.4" customHeight="1">
      <c r="A102" s="279"/>
      <c r="B102" s="279"/>
      <c r="C102" s="279"/>
      <c r="D102" s="279"/>
      <c r="E102" s="279"/>
      <c r="F102" s="279"/>
      <c r="G102" s="279"/>
      <c r="H102" s="279"/>
      <c r="I102" s="102"/>
      <c r="J102" s="408"/>
      <c r="K102" s="408"/>
      <c r="L102" s="102"/>
      <c r="M102" s="117">
        <f t="shared" si="8"/>
        <v>0</v>
      </c>
      <c r="N102" s="102"/>
      <c r="O102" s="105"/>
      <c r="P102" s="128"/>
      <c r="Q102" s="94">
        <f t="shared" si="9"/>
        <v>0</v>
      </c>
      <c r="R102" s="95"/>
      <c r="S102" s="427"/>
      <c r="T102" s="427"/>
      <c r="U102" s="427"/>
    </row>
    <row r="103" spans="1:22" s="34" customFormat="1" ht="14.4" customHeight="1">
      <c r="A103" s="279"/>
      <c r="B103" s="279"/>
      <c r="C103" s="279"/>
      <c r="D103" s="279"/>
      <c r="E103" s="279"/>
      <c r="F103" s="279"/>
      <c r="G103" s="279"/>
      <c r="H103" s="279"/>
      <c r="I103" s="102"/>
      <c r="J103" s="408"/>
      <c r="K103" s="408"/>
      <c r="L103" s="102"/>
      <c r="M103" s="117">
        <f t="shared" si="8"/>
        <v>0</v>
      </c>
      <c r="N103" s="102"/>
      <c r="O103" s="105"/>
      <c r="P103" s="128"/>
      <c r="Q103" s="94">
        <f t="shared" si="9"/>
        <v>0</v>
      </c>
      <c r="R103" s="95"/>
      <c r="S103" s="427"/>
      <c r="T103" s="427"/>
      <c r="U103" s="427"/>
    </row>
    <row r="104" spans="1:22" s="34" customFormat="1" ht="14.4" customHeight="1">
      <c r="A104" s="279"/>
      <c r="B104" s="279"/>
      <c r="C104" s="279"/>
      <c r="D104" s="279"/>
      <c r="E104" s="279"/>
      <c r="F104" s="279"/>
      <c r="G104" s="279"/>
      <c r="H104" s="279"/>
      <c r="I104" s="102"/>
      <c r="J104" s="408"/>
      <c r="K104" s="408"/>
      <c r="L104" s="102"/>
      <c r="M104" s="117">
        <f t="shared" si="8"/>
        <v>0</v>
      </c>
      <c r="N104" s="102"/>
      <c r="O104" s="105"/>
      <c r="P104" s="128"/>
      <c r="Q104" s="94">
        <f t="shared" si="9"/>
        <v>0</v>
      </c>
      <c r="R104" s="95"/>
      <c r="S104" s="427"/>
      <c r="T104" s="427"/>
      <c r="U104" s="427"/>
    </row>
    <row r="105" spans="1:22" s="34" customFormat="1" ht="14.4" customHeight="1">
      <c r="A105" s="279"/>
      <c r="B105" s="279"/>
      <c r="C105" s="279"/>
      <c r="D105" s="279"/>
      <c r="E105" s="279"/>
      <c r="F105" s="279"/>
      <c r="G105" s="279"/>
      <c r="H105" s="279"/>
      <c r="I105" s="102"/>
      <c r="J105" s="408"/>
      <c r="K105" s="408"/>
      <c r="L105" s="102"/>
      <c r="M105" s="117">
        <f t="shared" si="8"/>
        <v>0</v>
      </c>
      <c r="N105" s="102"/>
      <c r="O105" s="105"/>
      <c r="P105" s="128"/>
      <c r="Q105" s="94">
        <f t="shared" si="9"/>
        <v>0</v>
      </c>
      <c r="R105" s="95"/>
      <c r="S105" s="427"/>
      <c r="T105" s="427"/>
      <c r="U105" s="427"/>
    </row>
    <row r="106" spans="1:22" ht="14.4" customHeight="1">
      <c r="A106" s="279"/>
      <c r="B106" s="279"/>
      <c r="C106" s="279"/>
      <c r="D106" s="279"/>
      <c r="E106" s="279"/>
      <c r="F106" s="279"/>
      <c r="G106" s="279"/>
      <c r="H106" s="279"/>
      <c r="I106" s="102"/>
      <c r="J106" s="408"/>
      <c r="K106" s="408"/>
      <c r="L106" s="102"/>
      <c r="M106" s="117">
        <f t="shared" si="8"/>
        <v>0</v>
      </c>
      <c r="N106" s="102"/>
      <c r="O106" s="105"/>
      <c r="P106" s="128"/>
      <c r="Q106" s="94">
        <f t="shared" si="9"/>
        <v>0</v>
      </c>
      <c r="R106" s="95"/>
      <c r="S106" s="427"/>
      <c r="T106" s="427"/>
      <c r="U106" s="427"/>
      <c r="V106" s="42"/>
    </row>
    <row r="107" spans="1:22" s="34" customFormat="1" ht="14.4" customHeight="1">
      <c r="A107" s="279"/>
      <c r="B107" s="279"/>
      <c r="C107" s="279"/>
      <c r="D107" s="279"/>
      <c r="E107" s="279"/>
      <c r="F107" s="279"/>
      <c r="G107" s="279"/>
      <c r="H107" s="279"/>
      <c r="I107" s="102"/>
      <c r="J107" s="408"/>
      <c r="K107" s="408"/>
      <c r="L107" s="102"/>
      <c r="M107" s="117">
        <f t="shared" si="8"/>
        <v>0</v>
      </c>
      <c r="N107" s="102"/>
      <c r="O107" s="105"/>
      <c r="P107" s="128"/>
      <c r="Q107" s="94">
        <f t="shared" si="9"/>
        <v>0</v>
      </c>
      <c r="R107" s="95"/>
      <c r="S107" s="427"/>
      <c r="T107" s="427"/>
      <c r="U107" s="427"/>
    </row>
    <row r="108" spans="1:22" s="34" customFormat="1" ht="14.4" customHeight="1">
      <c r="A108" s="279"/>
      <c r="B108" s="279"/>
      <c r="C108" s="279"/>
      <c r="D108" s="279"/>
      <c r="E108" s="279"/>
      <c r="F108" s="279"/>
      <c r="G108" s="279"/>
      <c r="H108" s="279"/>
      <c r="I108" s="102"/>
      <c r="J108" s="408"/>
      <c r="K108" s="408"/>
      <c r="L108" s="102"/>
      <c r="M108" s="117">
        <f t="shared" si="8"/>
        <v>0</v>
      </c>
      <c r="N108" s="102"/>
      <c r="O108" s="105"/>
      <c r="P108" s="128"/>
      <c r="Q108" s="94">
        <f t="shared" si="9"/>
        <v>0</v>
      </c>
      <c r="R108" s="95"/>
      <c r="S108" s="427"/>
      <c r="T108" s="427"/>
      <c r="U108" s="427"/>
    </row>
    <row r="109" spans="1:22" s="34" customFormat="1" ht="14.4" customHeight="1">
      <c r="A109" s="279"/>
      <c r="B109" s="279"/>
      <c r="C109" s="279"/>
      <c r="D109" s="279"/>
      <c r="E109" s="279"/>
      <c r="F109" s="279"/>
      <c r="G109" s="279"/>
      <c r="H109" s="279"/>
      <c r="I109" s="102"/>
      <c r="J109" s="408"/>
      <c r="K109" s="408"/>
      <c r="L109" s="102"/>
      <c r="M109" s="117">
        <f t="shared" si="8"/>
        <v>0</v>
      </c>
      <c r="N109" s="102"/>
      <c r="O109" s="105"/>
      <c r="P109" s="128"/>
      <c r="Q109" s="94">
        <f t="shared" si="9"/>
        <v>0</v>
      </c>
      <c r="R109" s="95"/>
      <c r="S109" s="427"/>
      <c r="T109" s="427"/>
      <c r="U109" s="427"/>
    </row>
    <row r="110" spans="1:22" s="34" customFormat="1" ht="14.4" customHeight="1">
      <c r="A110" s="279"/>
      <c r="B110" s="279"/>
      <c r="C110" s="279"/>
      <c r="D110" s="279"/>
      <c r="E110" s="279"/>
      <c r="F110" s="279"/>
      <c r="G110" s="279"/>
      <c r="H110" s="279"/>
      <c r="I110" s="102"/>
      <c r="J110" s="408"/>
      <c r="K110" s="408"/>
      <c r="L110" s="102"/>
      <c r="M110" s="117">
        <f t="shared" si="8"/>
        <v>0</v>
      </c>
      <c r="N110" s="102"/>
      <c r="O110" s="105"/>
      <c r="P110" s="128"/>
      <c r="Q110" s="94">
        <f t="shared" si="9"/>
        <v>0</v>
      </c>
      <c r="R110" s="95"/>
      <c r="S110" s="427"/>
      <c r="T110" s="427"/>
      <c r="U110" s="427"/>
    </row>
    <row r="111" spans="1:22" s="34" customFormat="1" ht="14.4" customHeight="1">
      <c r="A111" s="279"/>
      <c r="B111" s="279"/>
      <c r="C111" s="279"/>
      <c r="D111" s="279"/>
      <c r="E111" s="279"/>
      <c r="F111" s="279"/>
      <c r="G111" s="279"/>
      <c r="H111" s="279"/>
      <c r="I111" s="102"/>
      <c r="J111" s="408"/>
      <c r="K111" s="408"/>
      <c r="L111" s="102"/>
      <c r="M111" s="117">
        <f t="shared" si="8"/>
        <v>0</v>
      </c>
      <c r="N111" s="102"/>
      <c r="O111" s="105"/>
      <c r="P111" s="128"/>
      <c r="Q111" s="94">
        <f t="shared" si="9"/>
        <v>0</v>
      </c>
      <c r="R111" s="95"/>
      <c r="S111" s="427"/>
      <c r="T111" s="427"/>
      <c r="U111" s="427"/>
    </row>
    <row r="112" spans="1:22" s="34" customFormat="1" ht="14.4" customHeight="1">
      <c r="A112" s="279"/>
      <c r="B112" s="279"/>
      <c r="C112" s="279"/>
      <c r="D112" s="279"/>
      <c r="E112" s="279"/>
      <c r="F112" s="279"/>
      <c r="G112" s="279"/>
      <c r="H112" s="279"/>
      <c r="I112" s="102"/>
      <c r="J112" s="408"/>
      <c r="K112" s="408"/>
      <c r="L112" s="102"/>
      <c r="M112" s="117">
        <f t="shared" si="8"/>
        <v>0</v>
      </c>
      <c r="N112" s="102"/>
      <c r="O112" s="105"/>
      <c r="P112" s="128"/>
      <c r="Q112" s="94">
        <f t="shared" si="9"/>
        <v>0</v>
      </c>
      <c r="R112" s="95"/>
      <c r="S112" s="427"/>
      <c r="T112" s="427"/>
      <c r="U112" s="427"/>
    </row>
    <row r="113" spans="1:22" s="34" customFormat="1" ht="24" customHeight="1">
      <c r="A113" s="332" t="s">
        <v>42</v>
      </c>
      <c r="B113" s="332"/>
      <c r="C113" s="332"/>
      <c r="D113" s="332"/>
      <c r="E113" s="332"/>
      <c r="F113" s="332"/>
      <c r="G113" s="332"/>
      <c r="H113" s="332"/>
      <c r="I113" s="93">
        <f>SUM(I97:I112)</f>
        <v>0</v>
      </c>
      <c r="J113" s="409">
        <f>SUM(J97:J112)</f>
        <v>0</v>
      </c>
      <c r="K113" s="410"/>
      <c r="L113" s="93">
        <f>SUM(L97:L112)</f>
        <v>0</v>
      </c>
      <c r="M113" s="93">
        <f>SUM(M97:M112)</f>
        <v>0</v>
      </c>
      <c r="N113" s="93">
        <f>SUM(N97:N112)</f>
        <v>0</v>
      </c>
      <c r="O113" s="92"/>
      <c r="P113" s="130"/>
      <c r="Q113" s="440" t="s">
        <v>242</v>
      </c>
      <c r="R113" s="440" t="s">
        <v>170</v>
      </c>
      <c r="S113" s="428" t="s">
        <v>168</v>
      </c>
      <c r="T113" s="428"/>
      <c r="U113" s="428"/>
    </row>
    <row r="114" spans="1:22" s="34" customFormat="1" ht="20.399999999999999" customHeight="1">
      <c r="A114" s="42"/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O114" s="90"/>
      <c r="P114" s="126"/>
      <c r="Q114" s="440"/>
      <c r="R114" s="440"/>
      <c r="S114" s="428"/>
      <c r="T114" s="428"/>
      <c r="U114" s="428"/>
    </row>
    <row r="115" spans="1:22" s="34" customFormat="1" ht="15" customHeight="1">
      <c r="A115" s="292" t="s">
        <v>48</v>
      </c>
      <c r="B115" s="292"/>
      <c r="C115" s="292"/>
      <c r="D115" s="292"/>
      <c r="E115" s="292"/>
      <c r="F115" s="292"/>
      <c r="G115" s="292"/>
      <c r="H115" s="292"/>
      <c r="I115" s="292"/>
      <c r="J115" s="292"/>
      <c r="K115" s="292"/>
      <c r="L115" s="292"/>
      <c r="M115" s="292"/>
      <c r="N115" s="292"/>
      <c r="O115" s="90"/>
      <c r="P115" s="126"/>
      <c r="Q115" s="509" t="s">
        <v>173</v>
      </c>
      <c r="R115" s="509"/>
      <c r="S115" s="509"/>
      <c r="T115" s="509"/>
      <c r="U115" s="509"/>
    </row>
    <row r="116" spans="1:22" s="34" customFormat="1" ht="31" customHeight="1">
      <c r="A116" s="300" t="s">
        <v>159</v>
      </c>
      <c r="B116" s="300"/>
      <c r="C116" s="300"/>
      <c r="D116" s="300"/>
      <c r="E116" s="300"/>
      <c r="F116" s="300"/>
      <c r="G116" s="300"/>
      <c r="H116" s="343" t="s">
        <v>158</v>
      </c>
      <c r="I116" s="308" t="s">
        <v>137</v>
      </c>
      <c r="J116" s="308"/>
      <c r="K116" s="308"/>
      <c r="L116" s="308" t="s">
        <v>201</v>
      </c>
      <c r="M116" s="313" t="s">
        <v>40</v>
      </c>
      <c r="N116" s="313" t="s">
        <v>18</v>
      </c>
      <c r="O116" s="441" t="s">
        <v>227</v>
      </c>
      <c r="P116" s="124"/>
      <c r="Q116" s="509"/>
      <c r="R116" s="509"/>
      <c r="S116" s="509"/>
      <c r="T116" s="509"/>
      <c r="U116" s="509"/>
    </row>
    <row r="117" spans="1:22" s="34" customFormat="1" ht="21" customHeight="1">
      <c r="A117" s="300"/>
      <c r="B117" s="300"/>
      <c r="C117" s="300"/>
      <c r="D117" s="300"/>
      <c r="E117" s="300"/>
      <c r="F117" s="300"/>
      <c r="G117" s="300"/>
      <c r="H117" s="343"/>
      <c r="I117" s="113" t="s">
        <v>78</v>
      </c>
      <c r="J117" s="308" t="s">
        <v>41</v>
      </c>
      <c r="K117" s="308"/>
      <c r="L117" s="308"/>
      <c r="M117" s="313"/>
      <c r="N117" s="313"/>
      <c r="O117" s="441"/>
      <c r="P117" s="124"/>
      <c r="Q117" s="509"/>
      <c r="R117" s="509"/>
      <c r="S117" s="509"/>
      <c r="T117" s="509"/>
      <c r="U117" s="509"/>
    </row>
    <row r="118" spans="1:22" s="34" customFormat="1" ht="14.4" customHeight="1">
      <c r="A118" s="329"/>
      <c r="B118" s="329"/>
      <c r="C118" s="329"/>
      <c r="D118" s="329"/>
      <c r="E118" s="329"/>
      <c r="F118" s="329"/>
      <c r="G118" s="329"/>
      <c r="H118" s="106"/>
      <c r="I118" s="102"/>
      <c r="J118" s="408"/>
      <c r="K118" s="408"/>
      <c r="L118" s="102"/>
      <c r="M118" s="117">
        <f t="shared" ref="M118:M133" si="10">N118-(I118+J118+L118)</f>
        <v>0</v>
      </c>
      <c r="N118" s="102"/>
      <c r="O118" s="105"/>
      <c r="P118" s="128"/>
      <c r="Q118" s="95">
        <f>N118</f>
        <v>0</v>
      </c>
      <c r="R118" s="95"/>
      <c r="S118" s="427"/>
      <c r="T118" s="427"/>
      <c r="U118" s="427"/>
    </row>
    <row r="119" spans="1:22" s="34" customFormat="1" ht="14.4" customHeight="1">
      <c r="A119" s="329"/>
      <c r="B119" s="329"/>
      <c r="C119" s="329"/>
      <c r="D119" s="329"/>
      <c r="E119" s="329"/>
      <c r="F119" s="329"/>
      <c r="G119" s="329"/>
      <c r="H119" s="106"/>
      <c r="I119" s="102"/>
      <c r="J119" s="408"/>
      <c r="K119" s="408"/>
      <c r="L119" s="102"/>
      <c r="M119" s="117">
        <f t="shared" si="10"/>
        <v>0</v>
      </c>
      <c r="N119" s="102"/>
      <c r="O119" s="105"/>
      <c r="P119" s="128"/>
      <c r="Q119" s="95">
        <f t="shared" ref="Q119:Q133" si="11">N119</f>
        <v>0</v>
      </c>
      <c r="R119" s="95"/>
      <c r="S119" s="427"/>
      <c r="T119" s="427"/>
      <c r="U119" s="427"/>
    </row>
    <row r="120" spans="1:22" s="34" customFormat="1" ht="14.4" customHeight="1">
      <c r="A120" s="329"/>
      <c r="B120" s="329"/>
      <c r="C120" s="329"/>
      <c r="D120" s="329"/>
      <c r="E120" s="329"/>
      <c r="F120" s="329"/>
      <c r="G120" s="329"/>
      <c r="H120" s="106"/>
      <c r="I120" s="102"/>
      <c r="J120" s="408"/>
      <c r="K120" s="408"/>
      <c r="L120" s="102"/>
      <c r="M120" s="117">
        <f t="shared" si="10"/>
        <v>0</v>
      </c>
      <c r="N120" s="102"/>
      <c r="O120" s="105"/>
      <c r="P120" s="128"/>
      <c r="Q120" s="95">
        <f t="shared" si="11"/>
        <v>0</v>
      </c>
      <c r="R120" s="95"/>
      <c r="S120" s="427"/>
      <c r="T120" s="427"/>
      <c r="U120" s="427"/>
    </row>
    <row r="121" spans="1:22" s="34" customFormat="1" ht="14.4" customHeight="1">
      <c r="A121" s="329"/>
      <c r="B121" s="329"/>
      <c r="C121" s="329"/>
      <c r="D121" s="329"/>
      <c r="E121" s="329"/>
      <c r="F121" s="329"/>
      <c r="G121" s="329"/>
      <c r="H121" s="106"/>
      <c r="I121" s="102"/>
      <c r="J121" s="408"/>
      <c r="K121" s="408"/>
      <c r="L121" s="102"/>
      <c r="M121" s="117">
        <f t="shared" si="10"/>
        <v>0</v>
      </c>
      <c r="N121" s="102"/>
      <c r="O121" s="105"/>
      <c r="P121" s="128"/>
      <c r="Q121" s="95">
        <f t="shared" si="11"/>
        <v>0</v>
      </c>
      <c r="R121" s="95"/>
      <c r="S121" s="427"/>
      <c r="T121" s="427"/>
      <c r="U121" s="427"/>
    </row>
    <row r="122" spans="1:22" s="34" customFormat="1" ht="14.4" customHeight="1">
      <c r="A122" s="329"/>
      <c r="B122" s="329"/>
      <c r="C122" s="329"/>
      <c r="D122" s="329"/>
      <c r="E122" s="329"/>
      <c r="F122" s="329"/>
      <c r="G122" s="329"/>
      <c r="H122" s="106"/>
      <c r="I122" s="102"/>
      <c r="J122" s="408"/>
      <c r="K122" s="408"/>
      <c r="L122" s="102"/>
      <c r="M122" s="117">
        <f t="shared" si="10"/>
        <v>0</v>
      </c>
      <c r="N122" s="102"/>
      <c r="O122" s="105"/>
      <c r="P122" s="128"/>
      <c r="Q122" s="95">
        <f t="shared" si="11"/>
        <v>0</v>
      </c>
      <c r="R122" s="95"/>
      <c r="S122" s="427"/>
      <c r="T122" s="427"/>
      <c r="U122" s="427"/>
    </row>
    <row r="123" spans="1:22" s="34" customFormat="1" ht="14.4" customHeight="1">
      <c r="A123" s="329"/>
      <c r="B123" s="329"/>
      <c r="C123" s="329"/>
      <c r="D123" s="329"/>
      <c r="E123" s="329"/>
      <c r="F123" s="329"/>
      <c r="G123" s="329"/>
      <c r="H123" s="106"/>
      <c r="I123" s="102"/>
      <c r="J123" s="408"/>
      <c r="K123" s="408"/>
      <c r="L123" s="102"/>
      <c r="M123" s="117">
        <f t="shared" si="10"/>
        <v>0</v>
      </c>
      <c r="N123" s="102"/>
      <c r="O123" s="105"/>
      <c r="P123" s="128"/>
      <c r="Q123" s="95">
        <f t="shared" si="11"/>
        <v>0</v>
      </c>
      <c r="R123" s="95"/>
      <c r="S123" s="427"/>
      <c r="T123" s="427"/>
      <c r="U123" s="427"/>
    </row>
    <row r="124" spans="1:22" s="34" customFormat="1" ht="14.4" customHeight="1">
      <c r="A124" s="329"/>
      <c r="B124" s="329"/>
      <c r="C124" s="329"/>
      <c r="D124" s="329"/>
      <c r="E124" s="329"/>
      <c r="F124" s="329"/>
      <c r="G124" s="329"/>
      <c r="H124" s="106"/>
      <c r="I124" s="102"/>
      <c r="J124" s="408"/>
      <c r="K124" s="408"/>
      <c r="L124" s="102"/>
      <c r="M124" s="117">
        <f t="shared" si="10"/>
        <v>0</v>
      </c>
      <c r="N124" s="102"/>
      <c r="O124" s="105"/>
      <c r="P124" s="128"/>
      <c r="Q124" s="95">
        <f t="shared" si="11"/>
        <v>0</v>
      </c>
      <c r="R124" s="95"/>
      <c r="S124" s="427"/>
      <c r="T124" s="427"/>
      <c r="U124" s="427"/>
    </row>
    <row r="125" spans="1:22" s="34" customFormat="1" ht="14.4" customHeight="1">
      <c r="A125" s="329"/>
      <c r="B125" s="329"/>
      <c r="C125" s="329"/>
      <c r="D125" s="329"/>
      <c r="E125" s="329"/>
      <c r="F125" s="329"/>
      <c r="G125" s="329"/>
      <c r="H125" s="106"/>
      <c r="I125" s="102"/>
      <c r="J125" s="408"/>
      <c r="K125" s="408"/>
      <c r="L125" s="102"/>
      <c r="M125" s="117">
        <f t="shared" si="10"/>
        <v>0</v>
      </c>
      <c r="N125" s="102"/>
      <c r="O125" s="105"/>
      <c r="P125" s="128"/>
      <c r="Q125" s="95">
        <f t="shared" si="11"/>
        <v>0</v>
      </c>
      <c r="R125" s="95"/>
      <c r="S125" s="427"/>
      <c r="T125" s="427"/>
      <c r="U125" s="427"/>
    </row>
    <row r="126" spans="1:22" s="34" customFormat="1" ht="14.4" customHeight="1">
      <c r="A126" s="329"/>
      <c r="B126" s="329"/>
      <c r="C126" s="329"/>
      <c r="D126" s="329"/>
      <c r="E126" s="329"/>
      <c r="F126" s="329"/>
      <c r="G126" s="329"/>
      <c r="H126" s="106"/>
      <c r="I126" s="102"/>
      <c r="J126" s="408"/>
      <c r="K126" s="408"/>
      <c r="L126" s="102"/>
      <c r="M126" s="117">
        <f t="shared" si="10"/>
        <v>0</v>
      </c>
      <c r="N126" s="102"/>
      <c r="O126" s="105"/>
      <c r="P126" s="128"/>
      <c r="Q126" s="95">
        <f t="shared" si="11"/>
        <v>0</v>
      </c>
      <c r="R126" s="95"/>
      <c r="S126" s="427"/>
      <c r="T126" s="427"/>
      <c r="U126" s="427"/>
    </row>
    <row r="127" spans="1:22" ht="14.4" customHeight="1">
      <c r="A127" s="329"/>
      <c r="B127" s="329"/>
      <c r="C127" s="329"/>
      <c r="D127" s="329"/>
      <c r="E127" s="329"/>
      <c r="F127" s="329"/>
      <c r="G127" s="329"/>
      <c r="H127" s="106"/>
      <c r="I127" s="102"/>
      <c r="J127" s="408"/>
      <c r="K127" s="408"/>
      <c r="L127" s="102"/>
      <c r="M127" s="117">
        <f t="shared" si="10"/>
        <v>0</v>
      </c>
      <c r="N127" s="102"/>
      <c r="O127" s="105"/>
      <c r="P127" s="128"/>
      <c r="Q127" s="95">
        <f t="shared" si="11"/>
        <v>0</v>
      </c>
      <c r="R127" s="95"/>
      <c r="S127" s="427"/>
      <c r="T127" s="427"/>
      <c r="U127" s="427"/>
      <c r="V127" s="42"/>
    </row>
    <row r="128" spans="1:22" s="34" customFormat="1" ht="14.4" customHeight="1">
      <c r="A128" s="329"/>
      <c r="B128" s="329"/>
      <c r="C128" s="329"/>
      <c r="D128" s="329"/>
      <c r="E128" s="329"/>
      <c r="F128" s="329"/>
      <c r="G128" s="329"/>
      <c r="H128" s="106"/>
      <c r="I128" s="102"/>
      <c r="J128" s="408"/>
      <c r="K128" s="408"/>
      <c r="L128" s="102"/>
      <c r="M128" s="117">
        <f t="shared" si="10"/>
        <v>0</v>
      </c>
      <c r="N128" s="102"/>
      <c r="O128" s="105"/>
      <c r="P128" s="128"/>
      <c r="Q128" s="95">
        <f t="shared" si="11"/>
        <v>0</v>
      </c>
      <c r="R128" s="95"/>
      <c r="S128" s="427"/>
      <c r="T128" s="427"/>
      <c r="U128" s="427"/>
    </row>
    <row r="129" spans="1:21" s="34" customFormat="1" ht="14.4" customHeight="1">
      <c r="A129" s="329"/>
      <c r="B129" s="329"/>
      <c r="C129" s="329"/>
      <c r="D129" s="329"/>
      <c r="E129" s="329"/>
      <c r="F129" s="329"/>
      <c r="G129" s="329"/>
      <c r="H129" s="106"/>
      <c r="I129" s="102"/>
      <c r="J129" s="408"/>
      <c r="K129" s="408"/>
      <c r="L129" s="102"/>
      <c r="M129" s="117">
        <f t="shared" si="10"/>
        <v>0</v>
      </c>
      <c r="N129" s="102"/>
      <c r="O129" s="105"/>
      <c r="P129" s="128"/>
      <c r="Q129" s="95">
        <f t="shared" si="11"/>
        <v>0</v>
      </c>
      <c r="R129" s="95"/>
      <c r="S129" s="427"/>
      <c r="T129" s="427"/>
      <c r="U129" s="427"/>
    </row>
    <row r="130" spans="1:21" s="34" customFormat="1" ht="14.4" customHeight="1">
      <c r="A130" s="329"/>
      <c r="B130" s="329"/>
      <c r="C130" s="329"/>
      <c r="D130" s="329"/>
      <c r="E130" s="329"/>
      <c r="F130" s="329"/>
      <c r="G130" s="329"/>
      <c r="H130" s="106"/>
      <c r="I130" s="102"/>
      <c r="J130" s="408"/>
      <c r="K130" s="408"/>
      <c r="L130" s="102"/>
      <c r="M130" s="117">
        <f t="shared" si="10"/>
        <v>0</v>
      </c>
      <c r="N130" s="102"/>
      <c r="O130" s="105"/>
      <c r="P130" s="128"/>
      <c r="Q130" s="95">
        <f t="shared" si="11"/>
        <v>0</v>
      </c>
      <c r="R130" s="95"/>
      <c r="S130" s="427"/>
      <c r="T130" s="427"/>
      <c r="U130" s="427"/>
    </row>
    <row r="131" spans="1:21" s="34" customFormat="1" ht="14.4" customHeight="1">
      <c r="A131" s="329"/>
      <c r="B131" s="329"/>
      <c r="C131" s="329"/>
      <c r="D131" s="329"/>
      <c r="E131" s="329"/>
      <c r="F131" s="329"/>
      <c r="G131" s="329"/>
      <c r="H131" s="106"/>
      <c r="I131" s="102"/>
      <c r="J131" s="408"/>
      <c r="K131" s="408"/>
      <c r="L131" s="102"/>
      <c r="M131" s="117">
        <f t="shared" si="10"/>
        <v>0</v>
      </c>
      <c r="N131" s="102"/>
      <c r="O131" s="105"/>
      <c r="P131" s="128"/>
      <c r="Q131" s="95">
        <f t="shared" si="11"/>
        <v>0</v>
      </c>
      <c r="R131" s="95"/>
      <c r="S131" s="427"/>
      <c r="T131" s="427"/>
      <c r="U131" s="427"/>
    </row>
    <row r="132" spans="1:21" s="34" customFormat="1" ht="14.4" customHeight="1">
      <c r="A132" s="329"/>
      <c r="B132" s="329"/>
      <c r="C132" s="329"/>
      <c r="D132" s="329"/>
      <c r="E132" s="329"/>
      <c r="F132" s="329"/>
      <c r="G132" s="329"/>
      <c r="H132" s="106"/>
      <c r="I132" s="102"/>
      <c r="J132" s="408"/>
      <c r="K132" s="408"/>
      <c r="L132" s="102"/>
      <c r="M132" s="117">
        <f t="shared" si="10"/>
        <v>0</v>
      </c>
      <c r="N132" s="102"/>
      <c r="O132" s="105"/>
      <c r="P132" s="128"/>
      <c r="Q132" s="95">
        <f t="shared" si="11"/>
        <v>0</v>
      </c>
      <c r="R132" s="95"/>
      <c r="S132" s="427"/>
      <c r="T132" s="427"/>
      <c r="U132" s="427"/>
    </row>
    <row r="133" spans="1:21" s="34" customFormat="1" ht="14.4" customHeight="1">
      <c r="A133" s="329"/>
      <c r="B133" s="329"/>
      <c r="C133" s="329"/>
      <c r="D133" s="329"/>
      <c r="E133" s="329"/>
      <c r="F133" s="329"/>
      <c r="G133" s="329"/>
      <c r="H133" s="106"/>
      <c r="I133" s="102"/>
      <c r="J133" s="408"/>
      <c r="K133" s="408"/>
      <c r="L133" s="102"/>
      <c r="M133" s="117">
        <f t="shared" si="10"/>
        <v>0</v>
      </c>
      <c r="N133" s="102"/>
      <c r="O133" s="105"/>
      <c r="P133" s="128"/>
      <c r="Q133" s="95">
        <f t="shared" si="11"/>
        <v>0</v>
      </c>
      <c r="R133" s="95"/>
      <c r="S133" s="427"/>
      <c r="T133" s="427"/>
      <c r="U133" s="427"/>
    </row>
    <row r="134" spans="1:21" s="34" customFormat="1" ht="18" customHeight="1">
      <c r="A134" s="305" t="s">
        <v>42</v>
      </c>
      <c r="B134" s="306"/>
      <c r="C134" s="306"/>
      <c r="D134" s="306"/>
      <c r="E134" s="306"/>
      <c r="F134" s="306"/>
      <c r="G134" s="306"/>
      <c r="H134" s="307"/>
      <c r="I134" s="93">
        <f>SUM(I118:I133)</f>
        <v>0</v>
      </c>
      <c r="J134" s="409">
        <f>SUM(J118:J133)</f>
        <v>0</v>
      </c>
      <c r="K134" s="410"/>
      <c r="L134" s="93">
        <f>SUM(L118:L133)</f>
        <v>0</v>
      </c>
      <c r="M134" s="93">
        <f>SUM(M118:M133)</f>
        <v>0</v>
      </c>
      <c r="N134" s="93">
        <f>SUM(N118:N133)</f>
        <v>0</v>
      </c>
      <c r="O134" s="92"/>
      <c r="P134" s="130"/>
      <c r="Q134" s="440" t="s">
        <v>242</v>
      </c>
      <c r="R134" s="440" t="s">
        <v>170</v>
      </c>
      <c r="S134" s="428" t="s">
        <v>168</v>
      </c>
      <c r="T134" s="428"/>
      <c r="U134" s="428"/>
    </row>
    <row r="135" spans="1:21" s="34" customFormat="1" ht="18" customHeight="1">
      <c r="A135" s="42"/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O135" s="90"/>
      <c r="P135" s="126"/>
      <c r="Q135" s="440"/>
      <c r="R135" s="440"/>
      <c r="S135" s="428"/>
      <c r="T135" s="428"/>
      <c r="U135" s="428"/>
    </row>
    <row r="136" spans="1:21" s="34" customFormat="1" ht="15" customHeight="1">
      <c r="A136" s="492" t="s">
        <v>139</v>
      </c>
      <c r="B136" s="493"/>
      <c r="C136" s="493"/>
      <c r="D136" s="493"/>
      <c r="E136" s="493"/>
      <c r="F136" s="493"/>
      <c r="G136" s="493"/>
      <c r="H136" s="493"/>
      <c r="I136" s="493"/>
      <c r="J136" s="493"/>
      <c r="K136" s="493"/>
      <c r="L136" s="493"/>
      <c r="M136" s="493"/>
      <c r="N136" s="494"/>
      <c r="O136" s="90"/>
      <c r="P136" s="126"/>
      <c r="Q136" s="429" t="s">
        <v>174</v>
      </c>
      <c r="R136" s="429"/>
      <c r="S136" s="429"/>
      <c r="T136" s="429"/>
      <c r="U136" s="429"/>
    </row>
    <row r="137" spans="1:21" s="34" customFormat="1" ht="28.5" customHeight="1">
      <c r="A137" s="331" t="s">
        <v>49</v>
      </c>
      <c r="B137" s="331"/>
      <c r="C137" s="331"/>
      <c r="D137" s="331"/>
      <c r="E137" s="331"/>
      <c r="F137" s="331"/>
      <c r="G137" s="331"/>
      <c r="H137" s="331"/>
      <c r="I137" s="308" t="s">
        <v>137</v>
      </c>
      <c r="J137" s="308"/>
      <c r="K137" s="308"/>
      <c r="L137" s="308" t="s">
        <v>201</v>
      </c>
      <c r="M137" s="313" t="s">
        <v>40</v>
      </c>
      <c r="N137" s="313" t="s">
        <v>18</v>
      </c>
      <c r="O137" s="441" t="s">
        <v>227</v>
      </c>
      <c r="P137" s="124"/>
      <c r="Q137" s="429"/>
      <c r="R137" s="429"/>
      <c r="S137" s="429"/>
      <c r="T137" s="429"/>
      <c r="U137" s="429"/>
    </row>
    <row r="138" spans="1:21" s="34" customFormat="1" ht="22" customHeight="1">
      <c r="A138" s="331"/>
      <c r="B138" s="331"/>
      <c r="C138" s="331"/>
      <c r="D138" s="331"/>
      <c r="E138" s="331"/>
      <c r="F138" s="331"/>
      <c r="G138" s="331"/>
      <c r="H138" s="331"/>
      <c r="I138" s="113" t="s">
        <v>78</v>
      </c>
      <c r="J138" s="308" t="s">
        <v>41</v>
      </c>
      <c r="K138" s="308"/>
      <c r="L138" s="308"/>
      <c r="M138" s="313"/>
      <c r="N138" s="313"/>
      <c r="O138" s="441"/>
      <c r="P138" s="124"/>
      <c r="Q138" s="429"/>
      <c r="R138" s="429"/>
      <c r="S138" s="429"/>
      <c r="T138" s="429"/>
      <c r="U138" s="429"/>
    </row>
    <row r="139" spans="1:21" s="34" customFormat="1" ht="14.4" customHeight="1">
      <c r="A139" s="302"/>
      <c r="B139" s="302"/>
      <c r="C139" s="302"/>
      <c r="D139" s="302"/>
      <c r="E139" s="302"/>
      <c r="F139" s="302"/>
      <c r="G139" s="302"/>
      <c r="H139" s="302"/>
      <c r="I139" s="102"/>
      <c r="J139" s="408"/>
      <c r="K139" s="408"/>
      <c r="L139" s="102"/>
      <c r="M139" s="117">
        <f t="shared" ref="M139:M154" si="12">N139-(I139+J139+L139)</f>
        <v>0</v>
      </c>
      <c r="N139" s="102"/>
      <c r="O139" s="105"/>
      <c r="P139" s="128"/>
      <c r="Q139" s="94">
        <f>N139</f>
        <v>0</v>
      </c>
      <c r="R139" s="95"/>
      <c r="S139" s="427"/>
      <c r="T139" s="427"/>
      <c r="U139" s="427"/>
    </row>
    <row r="140" spans="1:21" s="34" customFormat="1" ht="14.4" customHeight="1">
      <c r="A140" s="302"/>
      <c r="B140" s="302"/>
      <c r="C140" s="302"/>
      <c r="D140" s="302"/>
      <c r="E140" s="302"/>
      <c r="F140" s="302"/>
      <c r="G140" s="302"/>
      <c r="H140" s="302"/>
      <c r="I140" s="102"/>
      <c r="J140" s="408"/>
      <c r="K140" s="408"/>
      <c r="L140" s="102"/>
      <c r="M140" s="117">
        <f t="shared" si="12"/>
        <v>0</v>
      </c>
      <c r="N140" s="102"/>
      <c r="O140" s="105"/>
      <c r="P140" s="128"/>
      <c r="Q140" s="94">
        <f t="shared" ref="Q140:Q154" si="13">N140</f>
        <v>0</v>
      </c>
      <c r="R140" s="95"/>
      <c r="S140" s="427"/>
      <c r="T140" s="427"/>
      <c r="U140" s="427"/>
    </row>
    <row r="141" spans="1:21" s="34" customFormat="1" ht="14.4" customHeight="1">
      <c r="A141" s="302"/>
      <c r="B141" s="302"/>
      <c r="C141" s="302"/>
      <c r="D141" s="302"/>
      <c r="E141" s="302"/>
      <c r="F141" s="302"/>
      <c r="G141" s="302"/>
      <c r="H141" s="302"/>
      <c r="I141" s="102"/>
      <c r="J141" s="408"/>
      <c r="K141" s="408"/>
      <c r="L141" s="102"/>
      <c r="M141" s="117">
        <f t="shared" si="12"/>
        <v>0</v>
      </c>
      <c r="N141" s="102"/>
      <c r="O141" s="105"/>
      <c r="P141" s="128"/>
      <c r="Q141" s="94">
        <f t="shared" si="13"/>
        <v>0</v>
      </c>
      <c r="R141" s="95"/>
      <c r="S141" s="427"/>
      <c r="T141" s="427"/>
      <c r="U141" s="427"/>
    </row>
    <row r="142" spans="1:21" s="34" customFormat="1" ht="14.4" customHeight="1">
      <c r="A142" s="302"/>
      <c r="B142" s="302"/>
      <c r="C142" s="302"/>
      <c r="D142" s="302"/>
      <c r="E142" s="302"/>
      <c r="F142" s="302"/>
      <c r="G142" s="302"/>
      <c r="H142" s="302"/>
      <c r="I142" s="102"/>
      <c r="J142" s="408"/>
      <c r="K142" s="408"/>
      <c r="L142" s="102"/>
      <c r="M142" s="117">
        <f t="shared" si="12"/>
        <v>0</v>
      </c>
      <c r="N142" s="102"/>
      <c r="O142" s="105"/>
      <c r="P142" s="128"/>
      <c r="Q142" s="94">
        <f t="shared" si="13"/>
        <v>0</v>
      </c>
      <c r="R142" s="95"/>
      <c r="S142" s="427"/>
      <c r="T142" s="427"/>
      <c r="U142" s="427"/>
    </row>
    <row r="143" spans="1:21" s="34" customFormat="1" ht="14.4" customHeight="1">
      <c r="A143" s="302"/>
      <c r="B143" s="302"/>
      <c r="C143" s="302"/>
      <c r="D143" s="302"/>
      <c r="E143" s="302"/>
      <c r="F143" s="302"/>
      <c r="G143" s="302"/>
      <c r="H143" s="302"/>
      <c r="I143" s="102"/>
      <c r="J143" s="408"/>
      <c r="K143" s="408"/>
      <c r="L143" s="102"/>
      <c r="M143" s="117">
        <f t="shared" si="12"/>
        <v>0</v>
      </c>
      <c r="N143" s="102"/>
      <c r="O143" s="105"/>
      <c r="P143" s="128"/>
      <c r="Q143" s="94">
        <f t="shared" si="13"/>
        <v>0</v>
      </c>
      <c r="R143" s="95"/>
      <c r="S143" s="427"/>
      <c r="T143" s="427"/>
      <c r="U143" s="427"/>
    </row>
    <row r="144" spans="1:21" s="34" customFormat="1" ht="14.4" customHeight="1">
      <c r="A144" s="302"/>
      <c r="B144" s="302"/>
      <c r="C144" s="302"/>
      <c r="D144" s="302"/>
      <c r="E144" s="302"/>
      <c r="F144" s="302"/>
      <c r="G144" s="302"/>
      <c r="H144" s="302"/>
      <c r="I144" s="102"/>
      <c r="J144" s="408"/>
      <c r="K144" s="408"/>
      <c r="L144" s="102"/>
      <c r="M144" s="117">
        <f t="shared" si="12"/>
        <v>0</v>
      </c>
      <c r="N144" s="102"/>
      <c r="O144" s="105"/>
      <c r="P144" s="128"/>
      <c r="Q144" s="94">
        <f t="shared" si="13"/>
        <v>0</v>
      </c>
      <c r="R144" s="95"/>
      <c r="S144" s="427"/>
      <c r="T144" s="427"/>
      <c r="U144" s="427"/>
    </row>
    <row r="145" spans="1:16378" s="34" customFormat="1" ht="14.4" customHeight="1">
      <c r="A145" s="302"/>
      <c r="B145" s="302"/>
      <c r="C145" s="302"/>
      <c r="D145" s="302"/>
      <c r="E145" s="302"/>
      <c r="F145" s="302"/>
      <c r="G145" s="302"/>
      <c r="H145" s="302"/>
      <c r="I145" s="102"/>
      <c r="J145" s="408"/>
      <c r="K145" s="408"/>
      <c r="L145" s="102"/>
      <c r="M145" s="117">
        <f t="shared" si="12"/>
        <v>0</v>
      </c>
      <c r="N145" s="102"/>
      <c r="O145" s="105"/>
      <c r="P145" s="128"/>
      <c r="Q145" s="94">
        <f t="shared" si="13"/>
        <v>0</v>
      </c>
      <c r="R145" s="95"/>
      <c r="S145" s="427"/>
      <c r="T145" s="427"/>
      <c r="U145" s="427"/>
    </row>
    <row r="146" spans="1:16378" s="34" customFormat="1" ht="14.4" customHeight="1">
      <c r="A146" s="302"/>
      <c r="B146" s="302"/>
      <c r="C146" s="302"/>
      <c r="D146" s="302"/>
      <c r="E146" s="302"/>
      <c r="F146" s="302"/>
      <c r="G146" s="302"/>
      <c r="H146" s="302"/>
      <c r="I146" s="102"/>
      <c r="J146" s="408"/>
      <c r="K146" s="408"/>
      <c r="L146" s="102"/>
      <c r="M146" s="117">
        <f t="shared" si="12"/>
        <v>0</v>
      </c>
      <c r="N146" s="102"/>
      <c r="O146" s="105"/>
      <c r="P146" s="128"/>
      <c r="Q146" s="94">
        <f t="shared" si="13"/>
        <v>0</v>
      </c>
      <c r="R146" s="95"/>
      <c r="S146" s="427"/>
      <c r="T146" s="427"/>
      <c r="U146" s="427"/>
    </row>
    <row r="147" spans="1:16378" s="34" customFormat="1" ht="14.4" customHeight="1">
      <c r="A147" s="302"/>
      <c r="B147" s="302"/>
      <c r="C147" s="302"/>
      <c r="D147" s="302"/>
      <c r="E147" s="302"/>
      <c r="F147" s="302"/>
      <c r="G147" s="302"/>
      <c r="H147" s="302"/>
      <c r="I147" s="102"/>
      <c r="J147" s="408"/>
      <c r="K147" s="408"/>
      <c r="L147" s="102"/>
      <c r="M147" s="117">
        <f t="shared" si="12"/>
        <v>0</v>
      </c>
      <c r="N147" s="102"/>
      <c r="O147" s="105"/>
      <c r="P147" s="128"/>
      <c r="Q147" s="94">
        <f t="shared" si="13"/>
        <v>0</v>
      </c>
      <c r="R147" s="95"/>
      <c r="S147" s="427"/>
      <c r="T147" s="427"/>
      <c r="U147" s="427"/>
    </row>
    <row r="148" spans="1:16378" ht="14.4" customHeight="1">
      <c r="A148" s="302"/>
      <c r="B148" s="302"/>
      <c r="C148" s="302"/>
      <c r="D148" s="302"/>
      <c r="E148" s="302"/>
      <c r="F148" s="302"/>
      <c r="G148" s="302"/>
      <c r="H148" s="302"/>
      <c r="I148" s="102"/>
      <c r="J148" s="408"/>
      <c r="K148" s="408"/>
      <c r="L148" s="102"/>
      <c r="M148" s="117">
        <f t="shared" si="12"/>
        <v>0</v>
      </c>
      <c r="N148" s="102"/>
      <c r="O148" s="105"/>
      <c r="P148" s="128"/>
      <c r="Q148" s="94">
        <f t="shared" si="13"/>
        <v>0</v>
      </c>
      <c r="R148" s="95"/>
      <c r="S148" s="427"/>
      <c r="T148" s="427"/>
      <c r="U148" s="427"/>
      <c r="V148" s="42"/>
    </row>
    <row r="149" spans="1:16378" s="34" customFormat="1" ht="14.4" customHeight="1">
      <c r="A149" s="302"/>
      <c r="B149" s="302"/>
      <c r="C149" s="302"/>
      <c r="D149" s="302"/>
      <c r="E149" s="302"/>
      <c r="F149" s="302"/>
      <c r="G149" s="302"/>
      <c r="H149" s="302"/>
      <c r="I149" s="102"/>
      <c r="J149" s="408"/>
      <c r="K149" s="408"/>
      <c r="L149" s="102"/>
      <c r="M149" s="117">
        <f t="shared" si="12"/>
        <v>0</v>
      </c>
      <c r="N149" s="102"/>
      <c r="O149" s="105"/>
      <c r="P149" s="128"/>
      <c r="Q149" s="94">
        <f t="shared" si="13"/>
        <v>0</v>
      </c>
      <c r="R149" s="95"/>
      <c r="S149" s="427"/>
      <c r="T149" s="427"/>
      <c r="U149" s="427"/>
    </row>
    <row r="150" spans="1:16378" s="34" customFormat="1" ht="14.4" customHeight="1">
      <c r="A150" s="302"/>
      <c r="B150" s="302"/>
      <c r="C150" s="302"/>
      <c r="D150" s="302"/>
      <c r="E150" s="302"/>
      <c r="F150" s="302"/>
      <c r="G150" s="302"/>
      <c r="H150" s="302"/>
      <c r="I150" s="102"/>
      <c r="J150" s="408"/>
      <c r="K150" s="408"/>
      <c r="L150" s="102"/>
      <c r="M150" s="117">
        <f t="shared" si="12"/>
        <v>0</v>
      </c>
      <c r="N150" s="102"/>
      <c r="O150" s="105"/>
      <c r="P150" s="128"/>
      <c r="Q150" s="94">
        <f t="shared" si="13"/>
        <v>0</v>
      </c>
      <c r="R150" s="95"/>
      <c r="S150" s="427"/>
      <c r="T150" s="427"/>
      <c r="U150" s="427"/>
    </row>
    <row r="151" spans="1:16378" s="47" customFormat="1" ht="14.4" customHeight="1">
      <c r="A151" s="302"/>
      <c r="B151" s="302"/>
      <c r="C151" s="302"/>
      <c r="D151" s="302"/>
      <c r="E151" s="302"/>
      <c r="F151" s="302"/>
      <c r="G151" s="302"/>
      <c r="H151" s="302"/>
      <c r="I151" s="102"/>
      <c r="J151" s="411"/>
      <c r="K151" s="412"/>
      <c r="L151" s="102"/>
      <c r="M151" s="117">
        <f t="shared" si="12"/>
        <v>0</v>
      </c>
      <c r="N151" s="102"/>
      <c r="O151" s="105"/>
      <c r="P151" s="128"/>
      <c r="Q151" s="94">
        <f t="shared" si="13"/>
        <v>0</v>
      </c>
      <c r="R151" s="95"/>
      <c r="S151" s="427"/>
      <c r="T151" s="427"/>
      <c r="U151" s="427"/>
      <c r="V151" s="13"/>
      <c r="W151" s="13"/>
      <c r="X151" s="13"/>
      <c r="Y151" s="309"/>
      <c r="Z151" s="309"/>
      <c r="AA151" s="309"/>
      <c r="AB151" s="309"/>
      <c r="AC151" s="309"/>
      <c r="AD151" s="309"/>
      <c r="AE151" s="309"/>
      <c r="AF151" s="309"/>
      <c r="AG151" s="309"/>
      <c r="AH151" s="309"/>
      <c r="AI151" s="309"/>
      <c r="AJ151" s="309"/>
      <c r="AK151" s="309"/>
      <c r="AL151" s="309"/>
      <c r="AM151" s="309"/>
      <c r="AN151" s="309"/>
      <c r="AO151" s="309"/>
      <c r="AP151" s="309"/>
      <c r="AQ151" s="309"/>
      <c r="AR151" s="309"/>
      <c r="AS151" s="309"/>
      <c r="AT151" s="309"/>
      <c r="AU151" s="309"/>
      <c r="AV151" s="309"/>
      <c r="AW151" s="309"/>
      <c r="AX151" s="309"/>
      <c r="AY151" s="309"/>
      <c r="AZ151" s="309"/>
      <c r="BA151" s="309"/>
      <c r="BB151" s="309"/>
      <c r="BC151" s="309"/>
      <c r="BD151" s="309"/>
      <c r="BE151" s="309"/>
      <c r="BF151" s="309"/>
      <c r="BG151" s="309"/>
      <c r="BH151" s="309"/>
      <c r="BI151" s="309"/>
      <c r="BJ151" s="309"/>
      <c r="BK151" s="309"/>
      <c r="BL151" s="309"/>
      <c r="BM151" s="309"/>
      <c r="BN151" s="309"/>
      <c r="BO151" s="309"/>
      <c r="BP151" s="309"/>
      <c r="BQ151" s="309"/>
      <c r="BR151" s="309"/>
      <c r="BS151" s="309"/>
      <c r="BT151" s="309"/>
      <c r="BU151" s="309"/>
      <c r="BV151" s="309"/>
      <c r="BW151" s="309"/>
      <c r="BX151" s="309"/>
      <c r="BY151" s="309"/>
      <c r="BZ151" s="309"/>
      <c r="CA151" s="309"/>
      <c r="CB151" s="309"/>
      <c r="CC151" s="309"/>
      <c r="CD151" s="309"/>
      <c r="CE151" s="309"/>
      <c r="CF151" s="309"/>
      <c r="CG151" s="309"/>
      <c r="CH151" s="309"/>
      <c r="CI151" s="309"/>
      <c r="CJ151" s="309"/>
      <c r="CK151" s="309"/>
      <c r="CL151" s="309"/>
      <c r="CM151" s="309"/>
      <c r="CN151" s="309"/>
      <c r="CO151" s="309"/>
      <c r="CP151" s="309"/>
      <c r="CQ151" s="309"/>
      <c r="CR151" s="309"/>
      <c r="CS151" s="309"/>
      <c r="CT151" s="309"/>
      <c r="CU151" s="309"/>
      <c r="CV151" s="309"/>
      <c r="CW151" s="309"/>
      <c r="CX151" s="309"/>
      <c r="CY151" s="309"/>
      <c r="CZ151" s="309"/>
      <c r="DA151" s="309"/>
      <c r="DB151" s="309"/>
      <c r="DC151" s="309"/>
      <c r="DD151" s="309"/>
      <c r="DE151" s="309"/>
      <c r="DF151" s="309"/>
      <c r="DG151" s="309"/>
      <c r="DH151" s="309"/>
      <c r="DI151" s="309"/>
      <c r="DJ151" s="309"/>
      <c r="DK151" s="309"/>
      <c r="DL151" s="309"/>
      <c r="DM151" s="309"/>
      <c r="DN151" s="309"/>
      <c r="DO151" s="309"/>
      <c r="DP151" s="309"/>
      <c r="DQ151" s="309"/>
      <c r="DR151" s="309"/>
      <c r="DS151" s="309"/>
      <c r="DT151" s="309"/>
      <c r="DU151" s="309"/>
      <c r="DV151" s="309"/>
      <c r="DW151" s="309"/>
      <c r="DX151" s="309"/>
      <c r="DY151" s="309"/>
      <c r="DZ151" s="309"/>
      <c r="EA151" s="309"/>
      <c r="EB151" s="309"/>
      <c r="EC151" s="309"/>
      <c r="ED151" s="309"/>
      <c r="EE151" s="309"/>
      <c r="EF151" s="309"/>
      <c r="EG151" s="309"/>
      <c r="EH151" s="309"/>
      <c r="EI151" s="309"/>
      <c r="EJ151" s="309"/>
      <c r="EK151" s="309"/>
      <c r="EL151" s="309"/>
      <c r="EM151" s="309"/>
      <c r="EN151" s="309"/>
      <c r="EO151" s="309"/>
      <c r="EP151" s="309"/>
      <c r="EQ151" s="309"/>
      <c r="ER151" s="309"/>
      <c r="ES151" s="309"/>
      <c r="ET151" s="309"/>
      <c r="EU151" s="309"/>
      <c r="EV151" s="309"/>
      <c r="EW151" s="309"/>
      <c r="EX151" s="309"/>
      <c r="EY151" s="309"/>
      <c r="EZ151" s="309"/>
      <c r="FA151" s="309"/>
      <c r="FB151" s="309"/>
      <c r="FC151" s="309"/>
      <c r="FD151" s="309"/>
      <c r="FE151" s="309"/>
      <c r="FF151" s="309"/>
      <c r="FG151" s="309"/>
      <c r="FH151" s="309"/>
      <c r="FI151" s="309"/>
      <c r="FJ151" s="309"/>
      <c r="FK151" s="309"/>
      <c r="FL151" s="309"/>
      <c r="FM151" s="309"/>
      <c r="FN151" s="309"/>
      <c r="FO151" s="309"/>
      <c r="FP151" s="309"/>
      <c r="FQ151" s="309"/>
      <c r="FR151" s="309"/>
      <c r="FS151" s="309"/>
      <c r="FT151" s="309"/>
      <c r="FU151" s="309"/>
      <c r="FV151" s="309"/>
      <c r="FW151" s="309"/>
      <c r="FX151" s="309"/>
      <c r="FY151" s="309"/>
      <c r="FZ151" s="309"/>
      <c r="GA151" s="309"/>
      <c r="GB151" s="309"/>
      <c r="GC151" s="309"/>
      <c r="GD151" s="309"/>
      <c r="GE151" s="309"/>
      <c r="GF151" s="309"/>
      <c r="GG151" s="309"/>
      <c r="GH151" s="309"/>
      <c r="GI151" s="309"/>
      <c r="GJ151" s="309"/>
      <c r="GK151" s="309"/>
      <c r="GL151" s="309"/>
      <c r="GM151" s="309"/>
      <c r="GN151" s="309"/>
      <c r="GO151" s="309"/>
      <c r="GP151" s="309"/>
      <c r="GQ151" s="309"/>
      <c r="GR151" s="309"/>
      <c r="GS151" s="309"/>
      <c r="GT151" s="309"/>
      <c r="GU151" s="309"/>
      <c r="GV151" s="309"/>
      <c r="GW151" s="309"/>
      <c r="GX151" s="309"/>
      <c r="GY151" s="309"/>
      <c r="GZ151" s="309"/>
      <c r="HA151" s="309"/>
      <c r="HB151" s="309"/>
      <c r="HC151" s="309"/>
      <c r="HD151" s="309"/>
      <c r="HE151" s="309"/>
      <c r="HF151" s="309"/>
      <c r="HG151" s="309"/>
      <c r="HH151" s="309"/>
      <c r="HI151" s="309"/>
      <c r="HJ151" s="309"/>
      <c r="HK151" s="309"/>
      <c r="HL151" s="309"/>
      <c r="HM151" s="309"/>
      <c r="HN151" s="309"/>
      <c r="HO151" s="309"/>
      <c r="HP151" s="309"/>
      <c r="HQ151" s="309"/>
      <c r="HR151" s="309"/>
      <c r="HS151" s="309"/>
      <c r="HT151" s="309"/>
      <c r="HU151" s="309"/>
      <c r="HV151" s="309"/>
      <c r="HW151" s="309"/>
      <c r="HX151" s="309"/>
      <c r="HY151" s="309"/>
      <c r="HZ151" s="309"/>
      <c r="IA151" s="309"/>
      <c r="IB151" s="309"/>
      <c r="IC151" s="309"/>
      <c r="ID151" s="309"/>
      <c r="IE151" s="309"/>
      <c r="IF151" s="309"/>
      <c r="IG151" s="309"/>
      <c r="IH151" s="309"/>
      <c r="II151" s="309"/>
      <c r="IJ151" s="309"/>
      <c r="IK151" s="309"/>
      <c r="IL151" s="309"/>
      <c r="IM151" s="309"/>
      <c r="IN151" s="309"/>
      <c r="IO151" s="309"/>
      <c r="IP151" s="309"/>
      <c r="IQ151" s="309"/>
      <c r="IR151" s="309"/>
      <c r="IS151" s="309"/>
      <c r="IT151" s="309"/>
      <c r="IU151" s="309"/>
      <c r="IV151" s="309"/>
      <c r="IW151" s="309"/>
      <c r="IX151" s="309"/>
      <c r="IY151" s="309"/>
      <c r="IZ151" s="309"/>
      <c r="JA151" s="309"/>
      <c r="JB151" s="309"/>
      <c r="JC151" s="309"/>
      <c r="JD151" s="309"/>
      <c r="JE151" s="309"/>
      <c r="JF151" s="309"/>
      <c r="JG151" s="309"/>
      <c r="JH151" s="309"/>
      <c r="JI151" s="309"/>
      <c r="JJ151" s="309"/>
      <c r="JK151" s="309"/>
      <c r="JL151" s="309"/>
      <c r="JM151" s="309"/>
      <c r="JN151" s="309"/>
      <c r="JO151" s="309"/>
      <c r="JP151" s="309"/>
      <c r="JQ151" s="309"/>
      <c r="JR151" s="309"/>
      <c r="JS151" s="309"/>
      <c r="JT151" s="309"/>
      <c r="JU151" s="309"/>
      <c r="JV151" s="309"/>
      <c r="JW151" s="309"/>
      <c r="JX151" s="309"/>
      <c r="JY151" s="309"/>
      <c r="JZ151" s="309"/>
      <c r="KA151" s="309"/>
      <c r="KB151" s="309"/>
      <c r="KC151" s="309"/>
      <c r="KD151" s="309"/>
      <c r="KE151" s="309"/>
      <c r="KF151" s="309"/>
      <c r="KG151" s="309"/>
      <c r="KH151" s="309"/>
      <c r="KI151" s="309"/>
      <c r="KJ151" s="309"/>
      <c r="KK151" s="309"/>
      <c r="KL151" s="309"/>
      <c r="KM151" s="309"/>
      <c r="KN151" s="309"/>
      <c r="KO151" s="309"/>
      <c r="KP151" s="309"/>
      <c r="KQ151" s="309"/>
      <c r="KR151" s="309"/>
      <c r="KS151" s="309"/>
      <c r="KT151" s="309"/>
      <c r="KU151" s="309"/>
      <c r="KV151" s="309"/>
      <c r="KW151" s="309"/>
      <c r="KX151" s="309"/>
      <c r="KY151" s="309"/>
      <c r="KZ151" s="309"/>
      <c r="LA151" s="309"/>
      <c r="LB151" s="309"/>
      <c r="LC151" s="309"/>
      <c r="LD151" s="309"/>
      <c r="LE151" s="309"/>
      <c r="LF151" s="309"/>
      <c r="LG151" s="309"/>
      <c r="LH151" s="309"/>
      <c r="LI151" s="309"/>
      <c r="LJ151" s="309"/>
      <c r="LK151" s="309"/>
      <c r="LL151" s="309"/>
      <c r="LM151" s="309"/>
      <c r="LN151" s="309"/>
      <c r="LO151" s="309"/>
      <c r="LP151" s="309"/>
      <c r="LQ151" s="309"/>
      <c r="LR151" s="309"/>
      <c r="LS151" s="309"/>
      <c r="LT151" s="309"/>
      <c r="LU151" s="309"/>
      <c r="LV151" s="309"/>
      <c r="LW151" s="309"/>
      <c r="LX151" s="309"/>
      <c r="LY151" s="309"/>
      <c r="LZ151" s="309"/>
      <c r="MA151" s="309"/>
      <c r="MB151" s="309"/>
      <c r="MC151" s="309"/>
      <c r="MD151" s="309"/>
      <c r="ME151" s="309"/>
      <c r="MF151" s="309"/>
      <c r="MG151" s="309"/>
      <c r="MH151" s="309"/>
      <c r="MI151" s="309"/>
      <c r="MJ151" s="309"/>
      <c r="MK151" s="309"/>
      <c r="ML151" s="309"/>
      <c r="MM151" s="309"/>
      <c r="MN151" s="309"/>
      <c r="MO151" s="309"/>
      <c r="MP151" s="309"/>
      <c r="MQ151" s="309"/>
      <c r="MR151" s="309"/>
      <c r="MS151" s="309"/>
      <c r="MT151" s="309"/>
      <c r="MU151" s="309"/>
      <c r="MV151" s="309"/>
      <c r="MW151" s="309"/>
      <c r="MX151" s="309"/>
      <c r="MY151" s="309"/>
      <c r="MZ151" s="309"/>
      <c r="NA151" s="309"/>
      <c r="NB151" s="309"/>
      <c r="NC151" s="309"/>
      <c r="ND151" s="309"/>
      <c r="NE151" s="309"/>
      <c r="NF151" s="309"/>
      <c r="NG151" s="309"/>
      <c r="NH151" s="309"/>
      <c r="NI151" s="309"/>
      <c r="NJ151" s="309"/>
      <c r="NK151" s="309"/>
      <c r="NL151" s="309"/>
      <c r="NM151" s="309"/>
      <c r="NN151" s="309"/>
      <c r="NO151" s="309"/>
      <c r="NP151" s="309"/>
      <c r="NQ151" s="309"/>
      <c r="NR151" s="309"/>
      <c r="NS151" s="309"/>
      <c r="NT151" s="309"/>
      <c r="NU151" s="309"/>
      <c r="NV151" s="309"/>
      <c r="NW151" s="309"/>
      <c r="NX151" s="309"/>
      <c r="NY151" s="309"/>
      <c r="NZ151" s="309"/>
      <c r="OA151" s="309"/>
      <c r="OB151" s="309"/>
      <c r="OC151" s="309"/>
      <c r="OD151" s="309"/>
      <c r="OE151" s="309"/>
      <c r="OF151" s="309"/>
      <c r="OG151" s="309"/>
      <c r="OH151" s="309"/>
      <c r="OI151" s="309"/>
      <c r="OJ151" s="309"/>
      <c r="OK151" s="309"/>
      <c r="OL151" s="309"/>
      <c r="OM151" s="309"/>
      <c r="ON151" s="309"/>
      <c r="OO151" s="309"/>
      <c r="OP151" s="309"/>
      <c r="OQ151" s="309"/>
      <c r="OR151" s="309"/>
      <c r="OS151" s="309"/>
      <c r="OT151" s="309"/>
      <c r="OU151" s="309"/>
      <c r="OV151" s="309"/>
      <c r="OW151" s="309"/>
      <c r="OX151" s="309"/>
      <c r="OY151" s="309"/>
      <c r="OZ151" s="309"/>
      <c r="PA151" s="309"/>
      <c r="PB151" s="309"/>
      <c r="PC151" s="309"/>
      <c r="PD151" s="309"/>
      <c r="PE151" s="309"/>
      <c r="PF151" s="309"/>
      <c r="PG151" s="309"/>
      <c r="PH151" s="309"/>
      <c r="PI151" s="309"/>
      <c r="PJ151" s="309"/>
      <c r="PK151" s="309"/>
      <c r="PL151" s="309"/>
      <c r="PM151" s="309"/>
      <c r="PN151" s="309"/>
      <c r="PO151" s="309"/>
      <c r="PP151" s="309"/>
      <c r="PQ151" s="309"/>
      <c r="PR151" s="309"/>
      <c r="PS151" s="309"/>
      <c r="PT151" s="309"/>
      <c r="PU151" s="309"/>
      <c r="PV151" s="309"/>
      <c r="PW151" s="309"/>
      <c r="PX151" s="309"/>
      <c r="PY151" s="309"/>
      <c r="PZ151" s="309"/>
      <c r="QA151" s="309"/>
      <c r="QB151" s="309"/>
      <c r="QC151" s="309"/>
      <c r="QD151" s="309"/>
      <c r="QE151" s="309"/>
      <c r="QF151" s="309"/>
      <c r="QG151" s="309"/>
      <c r="QH151" s="309"/>
      <c r="QI151" s="309"/>
      <c r="QJ151" s="309"/>
      <c r="QK151" s="309"/>
      <c r="QL151" s="309"/>
      <c r="QM151" s="309"/>
      <c r="QN151" s="309"/>
      <c r="QO151" s="309"/>
      <c r="QP151" s="309"/>
      <c r="QQ151" s="309"/>
      <c r="QR151" s="309"/>
      <c r="QS151" s="309"/>
      <c r="QT151" s="309"/>
      <c r="QU151" s="309"/>
      <c r="QV151" s="309"/>
      <c r="QW151" s="309"/>
      <c r="QX151" s="309"/>
      <c r="QY151" s="309"/>
      <c r="QZ151" s="309"/>
      <c r="RA151" s="309"/>
      <c r="RB151" s="309"/>
      <c r="RC151" s="309"/>
      <c r="RD151" s="309"/>
      <c r="RE151" s="309"/>
      <c r="RF151" s="309"/>
      <c r="RG151" s="309"/>
      <c r="RH151" s="309"/>
      <c r="RI151" s="309"/>
      <c r="RJ151" s="309"/>
      <c r="RK151" s="309"/>
      <c r="RL151" s="309"/>
      <c r="RM151" s="309"/>
      <c r="RN151" s="309"/>
      <c r="RO151" s="309"/>
      <c r="RP151" s="309"/>
      <c r="RQ151" s="309"/>
      <c r="RR151" s="309"/>
      <c r="RS151" s="309"/>
      <c r="RT151" s="309"/>
      <c r="RU151" s="309"/>
      <c r="RV151" s="309"/>
      <c r="RW151" s="309"/>
      <c r="RX151" s="309"/>
      <c r="RY151" s="309"/>
      <c r="RZ151" s="309"/>
      <c r="SA151" s="309"/>
      <c r="SB151" s="309"/>
      <c r="SC151" s="309"/>
      <c r="SD151" s="309"/>
      <c r="SE151" s="309"/>
      <c r="SF151" s="309"/>
      <c r="SG151" s="309"/>
      <c r="SH151" s="309"/>
      <c r="SI151" s="309"/>
      <c r="SJ151" s="309"/>
      <c r="SK151" s="309"/>
      <c r="SL151" s="309"/>
      <c r="SM151" s="309"/>
      <c r="SN151" s="309"/>
      <c r="SO151" s="309"/>
      <c r="SP151" s="309"/>
      <c r="SQ151" s="309"/>
      <c r="SR151" s="309"/>
      <c r="SS151" s="309"/>
      <c r="ST151" s="309"/>
      <c r="SU151" s="309"/>
      <c r="SV151" s="309"/>
      <c r="SW151" s="309"/>
      <c r="SX151" s="309"/>
      <c r="SY151" s="309"/>
      <c r="SZ151" s="309"/>
      <c r="TA151" s="309"/>
      <c r="TB151" s="309"/>
      <c r="TC151" s="309"/>
      <c r="TD151" s="309"/>
      <c r="TE151" s="309"/>
      <c r="TF151" s="309"/>
      <c r="TG151" s="309"/>
      <c r="TH151" s="309"/>
      <c r="TI151" s="309"/>
      <c r="TJ151" s="309"/>
      <c r="TK151" s="309"/>
      <c r="TL151" s="309"/>
      <c r="TM151" s="309"/>
      <c r="TN151" s="309"/>
      <c r="TO151" s="309"/>
      <c r="TP151" s="309"/>
      <c r="TQ151" s="309"/>
      <c r="TR151" s="309"/>
      <c r="TS151" s="309"/>
      <c r="TT151" s="309"/>
      <c r="TU151" s="309"/>
      <c r="TV151" s="309"/>
      <c r="TW151" s="309"/>
      <c r="TX151" s="309"/>
      <c r="TY151" s="309"/>
      <c r="TZ151" s="309"/>
      <c r="UA151" s="309"/>
      <c r="UB151" s="309"/>
      <c r="UC151" s="309"/>
      <c r="UD151" s="309"/>
      <c r="UE151" s="309"/>
      <c r="UF151" s="309"/>
      <c r="UG151" s="309"/>
      <c r="UH151" s="309"/>
      <c r="UI151" s="309"/>
      <c r="UJ151" s="309"/>
      <c r="UK151" s="309"/>
      <c r="UL151" s="309"/>
      <c r="UM151" s="309"/>
      <c r="UN151" s="309"/>
      <c r="UO151" s="309"/>
      <c r="UP151" s="309"/>
      <c r="UQ151" s="309"/>
      <c r="UR151" s="309"/>
      <c r="US151" s="309"/>
      <c r="UT151" s="309"/>
      <c r="UU151" s="309"/>
      <c r="UV151" s="309"/>
      <c r="UW151" s="309"/>
      <c r="UX151" s="309"/>
      <c r="UY151" s="309"/>
      <c r="UZ151" s="309"/>
      <c r="VA151" s="309"/>
      <c r="VB151" s="309"/>
      <c r="VC151" s="309"/>
      <c r="VD151" s="309"/>
      <c r="VE151" s="309"/>
      <c r="VF151" s="309"/>
      <c r="VG151" s="309"/>
      <c r="VH151" s="309"/>
      <c r="VI151" s="309"/>
      <c r="VJ151" s="309"/>
      <c r="VK151" s="309"/>
      <c r="VL151" s="309"/>
      <c r="VM151" s="309"/>
      <c r="VN151" s="309"/>
      <c r="VO151" s="309"/>
      <c r="VP151" s="309"/>
      <c r="VQ151" s="309"/>
      <c r="VR151" s="309"/>
      <c r="VS151" s="309"/>
      <c r="VT151" s="309"/>
      <c r="VU151" s="309"/>
      <c r="VV151" s="309"/>
      <c r="VW151" s="309"/>
      <c r="VX151" s="309"/>
      <c r="VY151" s="309"/>
      <c r="VZ151" s="309"/>
      <c r="WA151" s="309"/>
      <c r="WB151" s="309"/>
      <c r="WC151" s="309"/>
      <c r="WD151" s="309"/>
      <c r="WE151" s="309"/>
      <c r="WF151" s="309"/>
      <c r="WG151" s="309"/>
      <c r="WH151" s="309"/>
      <c r="WI151" s="309"/>
      <c r="WJ151" s="309"/>
      <c r="WK151" s="309"/>
      <c r="WL151" s="309"/>
      <c r="WM151" s="309"/>
      <c r="WN151" s="309"/>
      <c r="WO151" s="309"/>
      <c r="WP151" s="309"/>
      <c r="WQ151" s="309"/>
      <c r="WR151" s="309"/>
      <c r="WS151" s="309"/>
      <c r="WT151" s="309"/>
      <c r="WU151" s="309"/>
      <c r="WV151" s="309"/>
      <c r="WW151" s="309"/>
      <c r="WX151" s="309"/>
      <c r="WY151" s="309"/>
      <c r="WZ151" s="309"/>
      <c r="XA151" s="309"/>
      <c r="XB151" s="309"/>
      <c r="XC151" s="309"/>
      <c r="XD151" s="309"/>
      <c r="XE151" s="309"/>
      <c r="XF151" s="309"/>
      <c r="XG151" s="309"/>
      <c r="XH151" s="309"/>
      <c r="XI151" s="309"/>
      <c r="XJ151" s="309"/>
      <c r="XK151" s="309"/>
      <c r="XL151" s="309"/>
      <c r="XM151" s="309"/>
      <c r="XN151" s="309"/>
      <c r="XO151" s="309"/>
      <c r="XP151" s="309"/>
      <c r="XQ151" s="309"/>
      <c r="XR151" s="309"/>
      <c r="XS151" s="309"/>
      <c r="XT151" s="309"/>
      <c r="XU151" s="309"/>
      <c r="XV151" s="309"/>
      <c r="XW151" s="309"/>
      <c r="XX151" s="309"/>
      <c r="XY151" s="309"/>
      <c r="XZ151" s="309"/>
      <c r="YA151" s="309"/>
      <c r="YB151" s="309"/>
      <c r="YC151" s="309"/>
      <c r="YD151" s="309"/>
      <c r="YE151" s="309"/>
      <c r="YF151" s="309"/>
      <c r="YG151" s="309"/>
      <c r="YH151" s="309"/>
      <c r="YI151" s="309"/>
      <c r="YJ151" s="309"/>
      <c r="YK151" s="309"/>
      <c r="YL151" s="309"/>
      <c r="YM151" s="309"/>
      <c r="YN151" s="309"/>
      <c r="YO151" s="309"/>
      <c r="YP151" s="309"/>
      <c r="YQ151" s="309"/>
      <c r="YR151" s="309"/>
      <c r="YS151" s="309"/>
      <c r="YT151" s="309"/>
      <c r="YU151" s="309"/>
      <c r="YV151" s="309"/>
      <c r="YW151" s="309"/>
      <c r="YX151" s="309"/>
      <c r="YY151" s="309"/>
      <c r="YZ151" s="309"/>
      <c r="ZA151" s="309"/>
      <c r="ZB151" s="309"/>
      <c r="ZC151" s="309"/>
      <c r="ZD151" s="309"/>
      <c r="ZE151" s="309"/>
      <c r="ZF151" s="309"/>
      <c r="ZG151" s="309"/>
      <c r="ZH151" s="309"/>
      <c r="ZI151" s="309"/>
      <c r="ZJ151" s="309"/>
      <c r="ZK151" s="309"/>
      <c r="ZL151" s="309"/>
      <c r="ZM151" s="309"/>
      <c r="ZN151" s="309"/>
      <c r="ZO151" s="309"/>
      <c r="ZP151" s="309"/>
      <c r="ZQ151" s="309"/>
      <c r="ZR151" s="309"/>
      <c r="ZS151" s="309"/>
      <c r="ZT151" s="309"/>
      <c r="ZU151" s="309"/>
      <c r="ZV151" s="309"/>
      <c r="ZW151" s="309"/>
      <c r="ZX151" s="309"/>
      <c r="ZY151" s="309"/>
      <c r="ZZ151" s="309"/>
      <c r="AAA151" s="309"/>
      <c r="AAB151" s="309"/>
      <c r="AAC151" s="309"/>
      <c r="AAD151" s="309"/>
      <c r="AAE151" s="309"/>
      <c r="AAF151" s="309"/>
      <c r="AAG151" s="309"/>
      <c r="AAH151" s="309"/>
      <c r="AAI151" s="309"/>
      <c r="AAJ151" s="309"/>
      <c r="AAK151" s="309"/>
      <c r="AAL151" s="309"/>
      <c r="AAM151" s="309"/>
      <c r="AAN151" s="309"/>
      <c r="AAO151" s="309"/>
      <c r="AAP151" s="309"/>
      <c r="AAQ151" s="309"/>
      <c r="AAR151" s="309"/>
      <c r="AAS151" s="309"/>
      <c r="AAT151" s="309"/>
      <c r="AAU151" s="309"/>
      <c r="AAV151" s="309"/>
      <c r="AAW151" s="309"/>
      <c r="AAX151" s="309"/>
      <c r="AAY151" s="309"/>
      <c r="AAZ151" s="309"/>
      <c r="ABA151" s="309"/>
      <c r="ABB151" s="309"/>
      <c r="ABC151" s="309"/>
      <c r="ABD151" s="309"/>
      <c r="ABE151" s="309"/>
      <c r="ABF151" s="309"/>
      <c r="ABG151" s="309"/>
      <c r="ABH151" s="309"/>
      <c r="ABI151" s="309"/>
      <c r="ABJ151" s="309"/>
      <c r="ABK151" s="309"/>
      <c r="ABL151" s="309"/>
      <c r="ABM151" s="309"/>
      <c r="ABN151" s="309"/>
      <c r="ABO151" s="309"/>
      <c r="ABP151" s="309"/>
      <c r="ABQ151" s="309"/>
      <c r="ABR151" s="309"/>
      <c r="ABS151" s="309"/>
      <c r="ABT151" s="309"/>
      <c r="ABU151" s="309"/>
      <c r="ABV151" s="309"/>
      <c r="ABW151" s="309"/>
      <c r="ABX151" s="309"/>
      <c r="ABY151" s="309"/>
      <c r="ABZ151" s="309"/>
      <c r="ACA151" s="309"/>
      <c r="ACB151" s="309"/>
      <c r="ACC151" s="309"/>
      <c r="ACD151" s="309"/>
      <c r="ACE151" s="309"/>
      <c r="ACF151" s="309"/>
      <c r="ACG151" s="309"/>
      <c r="ACH151" s="309"/>
      <c r="ACI151" s="309"/>
      <c r="ACJ151" s="309"/>
      <c r="ACK151" s="309"/>
      <c r="ACL151" s="309"/>
      <c r="ACM151" s="309"/>
      <c r="ACN151" s="309"/>
      <c r="ACO151" s="309"/>
      <c r="ACP151" s="309"/>
      <c r="ACQ151" s="309"/>
      <c r="ACR151" s="309"/>
      <c r="ACS151" s="309"/>
      <c r="ACT151" s="309"/>
      <c r="ACU151" s="309"/>
      <c r="ACV151" s="309"/>
      <c r="ACW151" s="309"/>
      <c r="ACX151" s="309"/>
      <c r="ACY151" s="309"/>
      <c r="ACZ151" s="309"/>
      <c r="ADA151" s="309"/>
      <c r="ADB151" s="309"/>
      <c r="ADC151" s="309"/>
      <c r="ADD151" s="309"/>
      <c r="ADE151" s="309"/>
      <c r="ADF151" s="309"/>
      <c r="ADG151" s="309"/>
      <c r="ADH151" s="309"/>
      <c r="ADI151" s="309"/>
      <c r="ADJ151" s="309"/>
      <c r="ADK151" s="309"/>
      <c r="ADL151" s="309"/>
      <c r="ADM151" s="309"/>
      <c r="ADN151" s="309"/>
      <c r="ADO151" s="309"/>
      <c r="ADP151" s="309"/>
      <c r="ADQ151" s="309"/>
      <c r="ADR151" s="309"/>
      <c r="ADS151" s="309"/>
      <c r="ADT151" s="309"/>
      <c r="ADU151" s="309"/>
      <c r="ADV151" s="309"/>
      <c r="ADW151" s="309"/>
      <c r="ADX151" s="309"/>
      <c r="ADY151" s="309"/>
      <c r="ADZ151" s="309"/>
      <c r="AEA151" s="309"/>
      <c r="AEB151" s="309"/>
      <c r="AEC151" s="309"/>
      <c r="AED151" s="309"/>
      <c r="AEE151" s="309"/>
      <c r="AEF151" s="309"/>
      <c r="AEG151" s="309"/>
      <c r="AEH151" s="309"/>
      <c r="AEI151" s="309"/>
      <c r="AEJ151" s="309"/>
      <c r="AEK151" s="309"/>
      <c r="AEL151" s="309"/>
      <c r="AEM151" s="309"/>
      <c r="AEN151" s="309"/>
      <c r="AEO151" s="309"/>
      <c r="AEP151" s="309"/>
      <c r="AEQ151" s="309"/>
      <c r="AER151" s="309"/>
      <c r="AES151" s="309"/>
      <c r="AET151" s="309"/>
      <c r="AEU151" s="309"/>
      <c r="AEV151" s="309"/>
      <c r="AEW151" s="309"/>
      <c r="AEX151" s="309"/>
      <c r="AEY151" s="309"/>
      <c r="AEZ151" s="309"/>
      <c r="AFA151" s="309"/>
      <c r="AFB151" s="309"/>
      <c r="AFC151" s="309"/>
      <c r="AFD151" s="309"/>
      <c r="AFE151" s="309"/>
      <c r="AFF151" s="309"/>
      <c r="AFG151" s="309"/>
      <c r="AFH151" s="309"/>
      <c r="AFI151" s="309"/>
      <c r="AFJ151" s="309"/>
      <c r="AFK151" s="309"/>
      <c r="AFL151" s="309"/>
      <c r="AFM151" s="309"/>
      <c r="AFN151" s="309"/>
      <c r="AFO151" s="309"/>
      <c r="AFP151" s="309"/>
      <c r="AFQ151" s="309"/>
      <c r="AFR151" s="309"/>
      <c r="AFS151" s="309"/>
      <c r="AFT151" s="309"/>
      <c r="AFU151" s="309"/>
      <c r="AFV151" s="309"/>
      <c r="AFW151" s="309"/>
      <c r="AFX151" s="309"/>
      <c r="AFY151" s="309"/>
      <c r="AFZ151" s="309"/>
      <c r="AGA151" s="309"/>
      <c r="AGB151" s="309"/>
      <c r="AGC151" s="309"/>
      <c r="AGD151" s="309"/>
      <c r="AGE151" s="309"/>
      <c r="AGF151" s="309"/>
      <c r="AGG151" s="309"/>
      <c r="AGH151" s="309"/>
      <c r="AGI151" s="309"/>
      <c r="AGJ151" s="309"/>
      <c r="AGK151" s="309"/>
      <c r="AGL151" s="309"/>
      <c r="AGM151" s="309"/>
      <c r="AGN151" s="309"/>
      <c r="AGO151" s="309"/>
      <c r="AGP151" s="309"/>
      <c r="AGQ151" s="309"/>
      <c r="AGR151" s="309"/>
      <c r="AGS151" s="309"/>
      <c r="AGT151" s="309"/>
      <c r="AGU151" s="309"/>
      <c r="AGV151" s="309"/>
      <c r="AGW151" s="309"/>
      <c r="AGX151" s="309"/>
      <c r="AGY151" s="309"/>
      <c r="AGZ151" s="309"/>
      <c r="AHA151" s="309"/>
      <c r="AHB151" s="309"/>
      <c r="AHC151" s="309"/>
      <c r="AHD151" s="309"/>
      <c r="AHE151" s="309"/>
      <c r="AHF151" s="309"/>
      <c r="AHG151" s="309"/>
      <c r="AHH151" s="309"/>
      <c r="AHI151" s="309"/>
      <c r="AHJ151" s="309"/>
      <c r="AHK151" s="309"/>
      <c r="AHL151" s="309"/>
      <c r="AHM151" s="309"/>
      <c r="AHN151" s="309"/>
      <c r="AHO151" s="309"/>
      <c r="AHP151" s="309"/>
      <c r="AHQ151" s="309"/>
      <c r="AHR151" s="309"/>
      <c r="AHS151" s="309"/>
      <c r="AHT151" s="309"/>
      <c r="AHU151" s="309"/>
      <c r="AHV151" s="309"/>
      <c r="AHW151" s="309"/>
      <c r="AHX151" s="309"/>
      <c r="AHY151" s="309"/>
      <c r="AHZ151" s="309"/>
      <c r="AIA151" s="309"/>
      <c r="AIB151" s="309"/>
      <c r="AIC151" s="309"/>
      <c r="AID151" s="309"/>
      <c r="AIE151" s="309"/>
      <c r="AIF151" s="309"/>
      <c r="AIG151" s="309"/>
      <c r="AIH151" s="309"/>
      <c r="AII151" s="309"/>
      <c r="AIJ151" s="309"/>
      <c r="AIK151" s="309"/>
      <c r="AIL151" s="309"/>
      <c r="AIM151" s="309"/>
      <c r="AIN151" s="309"/>
      <c r="AIO151" s="309"/>
      <c r="AIP151" s="309"/>
      <c r="AIQ151" s="309"/>
      <c r="AIR151" s="309"/>
      <c r="AIS151" s="309"/>
      <c r="AIT151" s="309"/>
      <c r="AIU151" s="309"/>
      <c r="AIV151" s="309"/>
      <c r="AIW151" s="309"/>
      <c r="AIX151" s="309"/>
      <c r="AIY151" s="309"/>
      <c r="AIZ151" s="309"/>
      <c r="AJA151" s="309"/>
      <c r="AJB151" s="309"/>
      <c r="AJC151" s="309"/>
      <c r="AJD151" s="309"/>
      <c r="AJE151" s="309"/>
      <c r="AJF151" s="309"/>
      <c r="AJG151" s="309"/>
      <c r="AJH151" s="309"/>
      <c r="AJI151" s="309"/>
      <c r="AJJ151" s="309"/>
      <c r="AJK151" s="309"/>
      <c r="AJL151" s="309"/>
      <c r="AJM151" s="309"/>
      <c r="AJN151" s="309"/>
      <c r="AJO151" s="309"/>
      <c r="AJP151" s="309"/>
      <c r="AJQ151" s="309"/>
      <c r="AJR151" s="309"/>
      <c r="AJS151" s="309"/>
      <c r="AJT151" s="309"/>
      <c r="AJU151" s="309"/>
      <c r="AJV151" s="309"/>
      <c r="AJW151" s="309"/>
      <c r="AJX151" s="309"/>
      <c r="AJY151" s="309"/>
      <c r="AJZ151" s="309"/>
      <c r="AKA151" s="309"/>
      <c r="AKB151" s="309"/>
      <c r="AKC151" s="309"/>
      <c r="AKD151" s="309"/>
      <c r="AKE151" s="309"/>
      <c r="AKF151" s="309"/>
      <c r="AKG151" s="309"/>
      <c r="AKH151" s="309"/>
      <c r="AKI151" s="309"/>
      <c r="AKJ151" s="309"/>
      <c r="AKK151" s="309"/>
      <c r="AKL151" s="309"/>
      <c r="AKM151" s="309"/>
      <c r="AKN151" s="309"/>
      <c r="AKO151" s="309"/>
      <c r="AKP151" s="309"/>
      <c r="AKQ151" s="309"/>
      <c r="AKR151" s="309"/>
      <c r="AKS151" s="309"/>
      <c r="AKT151" s="309"/>
      <c r="AKU151" s="309"/>
      <c r="AKV151" s="309"/>
      <c r="AKW151" s="309"/>
      <c r="AKX151" s="309"/>
      <c r="AKY151" s="309"/>
      <c r="AKZ151" s="309"/>
      <c r="ALA151" s="309"/>
      <c r="ALB151" s="309"/>
      <c r="ALC151" s="309"/>
      <c r="ALD151" s="309"/>
      <c r="ALE151" s="309"/>
      <c r="ALF151" s="309"/>
      <c r="ALG151" s="309"/>
      <c r="ALH151" s="309"/>
      <c r="ALI151" s="309"/>
      <c r="ALJ151" s="309"/>
      <c r="ALK151" s="309"/>
      <c r="ALL151" s="309"/>
      <c r="ALM151" s="309"/>
      <c r="ALN151" s="309"/>
      <c r="ALO151" s="309"/>
      <c r="ALP151" s="309"/>
      <c r="ALQ151" s="309"/>
      <c r="ALR151" s="309"/>
      <c r="ALS151" s="309"/>
      <c r="ALT151" s="309"/>
      <c r="ALU151" s="309"/>
      <c r="ALV151" s="309"/>
      <c r="ALW151" s="309"/>
      <c r="ALX151" s="309"/>
      <c r="ALY151" s="309"/>
      <c r="ALZ151" s="309"/>
      <c r="AMA151" s="309"/>
      <c r="AMB151" s="309"/>
      <c r="AMC151" s="309"/>
      <c r="AMD151" s="309"/>
      <c r="AME151" s="309"/>
      <c r="AMF151" s="309"/>
      <c r="AMG151" s="309"/>
      <c r="AMH151" s="309"/>
      <c r="AMI151" s="309"/>
      <c r="AMJ151" s="309"/>
      <c r="AMK151" s="309"/>
      <c r="AML151" s="309"/>
      <c r="AMM151" s="309"/>
      <c r="AMN151" s="309"/>
      <c r="AMO151" s="309"/>
      <c r="AMP151" s="309"/>
      <c r="AMQ151" s="309"/>
      <c r="AMR151" s="309"/>
      <c r="AMS151" s="309"/>
      <c r="AMT151" s="309"/>
      <c r="AMU151" s="309"/>
      <c r="AMV151" s="309"/>
      <c r="AMW151" s="309"/>
      <c r="AMX151" s="309"/>
      <c r="AMY151" s="309"/>
      <c r="AMZ151" s="309"/>
      <c r="ANA151" s="309"/>
      <c r="ANB151" s="309"/>
      <c r="ANC151" s="309"/>
      <c r="AND151" s="309"/>
      <c r="ANE151" s="309"/>
      <c r="ANF151" s="309"/>
      <c r="ANG151" s="309"/>
      <c r="ANH151" s="309"/>
      <c r="ANI151" s="309"/>
      <c r="ANJ151" s="309"/>
      <c r="ANK151" s="309"/>
      <c r="ANL151" s="309"/>
      <c r="ANM151" s="309"/>
      <c r="ANN151" s="309"/>
      <c r="ANO151" s="309"/>
      <c r="ANP151" s="309"/>
      <c r="ANQ151" s="309"/>
      <c r="ANR151" s="309"/>
      <c r="ANS151" s="309"/>
      <c r="ANT151" s="309"/>
      <c r="ANU151" s="309"/>
      <c r="ANV151" s="309"/>
      <c r="ANW151" s="309"/>
      <c r="ANX151" s="309"/>
      <c r="ANY151" s="309"/>
      <c r="ANZ151" s="309"/>
      <c r="AOA151" s="309"/>
      <c r="AOB151" s="309"/>
      <c r="AOC151" s="309"/>
      <c r="AOD151" s="309"/>
      <c r="AOE151" s="309"/>
      <c r="AOF151" s="309"/>
      <c r="AOG151" s="309"/>
      <c r="AOH151" s="309"/>
      <c r="AOI151" s="309"/>
      <c r="AOJ151" s="309"/>
      <c r="AOK151" s="309"/>
      <c r="AOL151" s="309"/>
      <c r="AOM151" s="309"/>
      <c r="AON151" s="309"/>
      <c r="AOO151" s="309"/>
      <c r="AOP151" s="309"/>
      <c r="AOQ151" s="309"/>
      <c r="AOR151" s="309"/>
      <c r="AOS151" s="309"/>
      <c r="AOT151" s="309"/>
      <c r="AOU151" s="309"/>
      <c r="AOV151" s="309"/>
      <c r="AOW151" s="309"/>
      <c r="AOX151" s="309"/>
      <c r="AOY151" s="309"/>
      <c r="AOZ151" s="309"/>
      <c r="APA151" s="309"/>
      <c r="APB151" s="309"/>
      <c r="APC151" s="309"/>
      <c r="APD151" s="309"/>
      <c r="APE151" s="309"/>
      <c r="APF151" s="309"/>
      <c r="APG151" s="309"/>
      <c r="APH151" s="309"/>
      <c r="API151" s="309"/>
      <c r="APJ151" s="309"/>
      <c r="APK151" s="309"/>
      <c r="APL151" s="309"/>
      <c r="APM151" s="309"/>
      <c r="APN151" s="309"/>
      <c r="APO151" s="309"/>
      <c r="APP151" s="309"/>
      <c r="APQ151" s="309"/>
      <c r="APR151" s="309"/>
      <c r="APS151" s="309"/>
      <c r="APT151" s="309"/>
      <c r="APU151" s="309"/>
      <c r="APV151" s="309"/>
      <c r="APW151" s="309"/>
      <c r="APX151" s="309"/>
      <c r="APY151" s="309"/>
      <c r="APZ151" s="309"/>
      <c r="AQA151" s="309"/>
      <c r="AQB151" s="309"/>
      <c r="AQC151" s="309"/>
      <c r="AQD151" s="309"/>
      <c r="AQE151" s="309"/>
      <c r="AQF151" s="309"/>
      <c r="AQG151" s="309"/>
      <c r="AQH151" s="309"/>
      <c r="AQI151" s="309"/>
      <c r="AQJ151" s="309"/>
      <c r="AQK151" s="309"/>
      <c r="AQL151" s="309"/>
      <c r="AQM151" s="309"/>
      <c r="AQN151" s="309"/>
      <c r="AQO151" s="309"/>
      <c r="AQP151" s="309"/>
      <c r="AQQ151" s="309"/>
      <c r="AQR151" s="309"/>
      <c r="AQS151" s="309"/>
      <c r="AQT151" s="309"/>
      <c r="AQU151" s="309"/>
      <c r="AQV151" s="309"/>
      <c r="AQW151" s="309"/>
      <c r="AQX151" s="309"/>
      <c r="AQY151" s="309"/>
      <c r="AQZ151" s="309"/>
      <c r="ARA151" s="309"/>
      <c r="ARB151" s="309"/>
      <c r="ARC151" s="309"/>
      <c r="ARD151" s="309"/>
      <c r="ARE151" s="309"/>
      <c r="ARF151" s="309"/>
      <c r="ARG151" s="309"/>
      <c r="ARH151" s="309"/>
      <c r="ARI151" s="309"/>
      <c r="ARJ151" s="309"/>
      <c r="ARK151" s="309"/>
      <c r="ARL151" s="309"/>
      <c r="ARM151" s="309"/>
      <c r="ARN151" s="309"/>
      <c r="ARO151" s="309"/>
      <c r="ARP151" s="309"/>
      <c r="ARQ151" s="309"/>
      <c r="ARR151" s="309"/>
      <c r="ARS151" s="309"/>
      <c r="ART151" s="309"/>
      <c r="ARU151" s="309"/>
      <c r="ARV151" s="309"/>
      <c r="ARW151" s="309"/>
      <c r="ARX151" s="309"/>
      <c r="ARY151" s="309"/>
      <c r="ARZ151" s="309"/>
      <c r="ASA151" s="309"/>
      <c r="ASB151" s="309"/>
      <c r="ASC151" s="309"/>
      <c r="ASD151" s="309"/>
      <c r="ASE151" s="309"/>
      <c r="ASF151" s="309"/>
      <c r="ASG151" s="309"/>
      <c r="ASH151" s="309"/>
      <c r="ASI151" s="309"/>
      <c r="ASJ151" s="309"/>
      <c r="ASK151" s="309"/>
      <c r="ASL151" s="309"/>
      <c r="ASM151" s="309"/>
      <c r="ASN151" s="309"/>
      <c r="ASO151" s="309"/>
      <c r="ASP151" s="309"/>
      <c r="ASQ151" s="309"/>
      <c r="ASR151" s="309"/>
      <c r="ASS151" s="309"/>
      <c r="AST151" s="309"/>
      <c r="ASU151" s="309"/>
      <c r="ASV151" s="309"/>
      <c r="ASW151" s="309"/>
      <c r="ASX151" s="309"/>
      <c r="ASY151" s="309"/>
      <c r="ASZ151" s="309"/>
      <c r="ATA151" s="309"/>
      <c r="ATB151" s="309"/>
      <c r="ATC151" s="309"/>
      <c r="ATD151" s="309"/>
      <c r="ATE151" s="309"/>
      <c r="ATF151" s="309"/>
      <c r="ATG151" s="309"/>
      <c r="ATH151" s="309"/>
      <c r="ATI151" s="309"/>
      <c r="ATJ151" s="309"/>
      <c r="ATK151" s="309"/>
      <c r="ATL151" s="309"/>
      <c r="ATM151" s="309"/>
      <c r="ATN151" s="309"/>
      <c r="ATO151" s="309"/>
      <c r="ATP151" s="309"/>
      <c r="ATQ151" s="309"/>
      <c r="ATR151" s="309"/>
      <c r="ATS151" s="309"/>
      <c r="ATT151" s="309"/>
      <c r="ATU151" s="309"/>
      <c r="ATV151" s="309"/>
      <c r="ATW151" s="309"/>
      <c r="ATX151" s="309"/>
      <c r="ATY151" s="309"/>
      <c r="ATZ151" s="309"/>
      <c r="AUA151" s="309"/>
      <c r="AUB151" s="309"/>
      <c r="AUC151" s="309"/>
      <c r="AUD151" s="309"/>
      <c r="AUE151" s="309"/>
      <c r="AUF151" s="309"/>
      <c r="AUG151" s="309"/>
      <c r="AUH151" s="309"/>
      <c r="AUI151" s="309"/>
      <c r="AUJ151" s="309"/>
      <c r="AUK151" s="309"/>
      <c r="AUL151" s="309"/>
      <c r="AUM151" s="309"/>
      <c r="AUN151" s="309"/>
      <c r="AUO151" s="309"/>
      <c r="AUP151" s="309"/>
      <c r="AUQ151" s="309"/>
      <c r="AUR151" s="309"/>
      <c r="AUS151" s="309"/>
      <c r="AUT151" s="309"/>
      <c r="AUU151" s="309"/>
      <c r="AUV151" s="309"/>
      <c r="AUW151" s="309"/>
      <c r="AUX151" s="309"/>
      <c r="AUY151" s="309"/>
      <c r="AUZ151" s="309"/>
      <c r="AVA151" s="309"/>
      <c r="AVB151" s="309"/>
      <c r="AVC151" s="309"/>
      <c r="AVD151" s="309"/>
      <c r="AVE151" s="309"/>
      <c r="AVF151" s="309"/>
      <c r="AVG151" s="309"/>
      <c r="AVH151" s="309"/>
      <c r="AVI151" s="309"/>
      <c r="AVJ151" s="309"/>
      <c r="AVK151" s="309"/>
      <c r="AVL151" s="309"/>
      <c r="AVM151" s="309"/>
      <c r="AVN151" s="309"/>
      <c r="AVO151" s="309"/>
      <c r="AVP151" s="309"/>
      <c r="AVQ151" s="309"/>
      <c r="AVR151" s="309"/>
      <c r="AVS151" s="309"/>
      <c r="AVT151" s="309"/>
      <c r="AVU151" s="309"/>
      <c r="AVV151" s="309"/>
      <c r="AVW151" s="309"/>
      <c r="AVX151" s="309"/>
      <c r="AVY151" s="309"/>
      <c r="AVZ151" s="309"/>
      <c r="AWA151" s="309"/>
      <c r="AWB151" s="309"/>
      <c r="AWC151" s="309"/>
      <c r="AWD151" s="309"/>
      <c r="AWE151" s="309"/>
      <c r="AWF151" s="309"/>
      <c r="AWG151" s="309"/>
      <c r="AWH151" s="309"/>
      <c r="AWI151" s="309"/>
      <c r="AWJ151" s="309"/>
      <c r="AWK151" s="309"/>
      <c r="AWL151" s="309"/>
      <c r="AWM151" s="309"/>
      <c r="AWN151" s="309"/>
      <c r="AWO151" s="309"/>
      <c r="AWP151" s="309"/>
      <c r="AWQ151" s="309"/>
      <c r="AWR151" s="309"/>
      <c r="AWS151" s="309"/>
      <c r="AWT151" s="309"/>
      <c r="AWU151" s="309"/>
      <c r="AWV151" s="309"/>
      <c r="AWW151" s="309"/>
      <c r="AWX151" s="309"/>
      <c r="AWY151" s="309"/>
      <c r="AWZ151" s="309"/>
      <c r="AXA151" s="309"/>
      <c r="AXB151" s="309"/>
      <c r="AXC151" s="309"/>
      <c r="AXD151" s="309"/>
      <c r="AXE151" s="309"/>
      <c r="AXF151" s="309"/>
      <c r="AXG151" s="309"/>
      <c r="AXH151" s="309"/>
      <c r="AXI151" s="309"/>
      <c r="AXJ151" s="309"/>
      <c r="AXK151" s="309"/>
      <c r="AXL151" s="309"/>
      <c r="AXM151" s="309"/>
      <c r="AXN151" s="309"/>
      <c r="AXO151" s="309"/>
      <c r="AXP151" s="309"/>
      <c r="AXQ151" s="309"/>
      <c r="AXR151" s="309"/>
      <c r="AXS151" s="309"/>
      <c r="AXT151" s="309"/>
      <c r="AXU151" s="309"/>
      <c r="AXV151" s="309"/>
      <c r="AXW151" s="309"/>
      <c r="AXX151" s="309"/>
      <c r="AXY151" s="309"/>
      <c r="AXZ151" s="309"/>
      <c r="AYA151" s="309"/>
      <c r="AYB151" s="309"/>
      <c r="AYC151" s="309"/>
      <c r="AYD151" s="309"/>
      <c r="AYE151" s="309"/>
      <c r="AYF151" s="309"/>
      <c r="AYG151" s="309"/>
      <c r="AYH151" s="309"/>
      <c r="AYI151" s="309"/>
      <c r="AYJ151" s="309"/>
      <c r="AYK151" s="309"/>
      <c r="AYL151" s="309"/>
      <c r="AYM151" s="309"/>
      <c r="AYN151" s="309"/>
      <c r="AYO151" s="309"/>
      <c r="AYP151" s="309"/>
      <c r="AYQ151" s="309"/>
      <c r="AYR151" s="309"/>
      <c r="AYS151" s="309"/>
      <c r="AYT151" s="309"/>
      <c r="AYU151" s="309"/>
      <c r="AYV151" s="309"/>
      <c r="AYW151" s="309"/>
      <c r="AYX151" s="309"/>
      <c r="AYY151" s="309"/>
      <c r="AYZ151" s="309"/>
      <c r="AZA151" s="309"/>
      <c r="AZB151" s="309"/>
      <c r="AZC151" s="309"/>
      <c r="AZD151" s="309"/>
      <c r="AZE151" s="309"/>
      <c r="AZF151" s="309"/>
      <c r="AZG151" s="309"/>
      <c r="AZH151" s="309"/>
      <c r="AZI151" s="309"/>
      <c r="AZJ151" s="309"/>
      <c r="AZK151" s="309"/>
      <c r="AZL151" s="309"/>
      <c r="AZM151" s="309"/>
      <c r="AZN151" s="309"/>
      <c r="AZO151" s="309"/>
      <c r="AZP151" s="309"/>
      <c r="AZQ151" s="309"/>
      <c r="AZR151" s="309"/>
      <c r="AZS151" s="309"/>
      <c r="AZT151" s="309"/>
      <c r="AZU151" s="309"/>
      <c r="AZV151" s="309"/>
      <c r="AZW151" s="309"/>
      <c r="AZX151" s="309"/>
      <c r="AZY151" s="309"/>
      <c r="AZZ151" s="309"/>
      <c r="BAA151" s="309"/>
      <c r="BAB151" s="309"/>
      <c r="BAC151" s="309"/>
      <c r="BAD151" s="309"/>
      <c r="BAE151" s="309"/>
      <c r="BAF151" s="309"/>
      <c r="BAG151" s="309"/>
      <c r="BAH151" s="309"/>
      <c r="BAI151" s="309"/>
      <c r="BAJ151" s="309"/>
      <c r="BAK151" s="309"/>
      <c r="BAL151" s="309"/>
      <c r="BAM151" s="309"/>
      <c r="BAN151" s="309"/>
      <c r="BAO151" s="309"/>
      <c r="BAP151" s="309"/>
      <c r="BAQ151" s="309"/>
      <c r="BAR151" s="309"/>
      <c r="BAS151" s="309"/>
      <c r="BAT151" s="309"/>
      <c r="BAU151" s="309"/>
      <c r="BAV151" s="309"/>
      <c r="BAW151" s="309"/>
      <c r="BAX151" s="309"/>
      <c r="BAY151" s="309"/>
      <c r="BAZ151" s="309"/>
      <c r="BBA151" s="309"/>
      <c r="BBB151" s="309"/>
      <c r="BBC151" s="309"/>
      <c r="BBD151" s="309"/>
      <c r="BBE151" s="309"/>
      <c r="BBF151" s="309"/>
      <c r="BBG151" s="309"/>
      <c r="BBH151" s="309"/>
      <c r="BBI151" s="309"/>
      <c r="BBJ151" s="309"/>
      <c r="BBK151" s="309"/>
      <c r="BBL151" s="309"/>
      <c r="BBM151" s="309"/>
      <c r="BBN151" s="309"/>
      <c r="BBO151" s="309"/>
      <c r="BBP151" s="309"/>
      <c r="BBQ151" s="309"/>
      <c r="BBR151" s="309"/>
      <c r="BBS151" s="309"/>
      <c r="BBT151" s="309"/>
      <c r="BBU151" s="309"/>
      <c r="BBV151" s="309"/>
      <c r="BBW151" s="309"/>
      <c r="BBX151" s="309"/>
      <c r="BBY151" s="309"/>
      <c r="BBZ151" s="309"/>
      <c r="BCA151" s="309"/>
      <c r="BCB151" s="309"/>
      <c r="BCC151" s="309"/>
      <c r="BCD151" s="309"/>
      <c r="BCE151" s="309"/>
      <c r="BCF151" s="309"/>
      <c r="BCG151" s="309"/>
      <c r="BCH151" s="309"/>
      <c r="BCI151" s="309"/>
      <c r="BCJ151" s="309"/>
      <c r="BCK151" s="309"/>
      <c r="BCL151" s="309"/>
      <c r="BCM151" s="309"/>
      <c r="BCN151" s="309"/>
      <c r="BCO151" s="309"/>
      <c r="BCP151" s="309"/>
      <c r="BCQ151" s="309"/>
      <c r="BCR151" s="309"/>
      <c r="BCS151" s="309"/>
      <c r="BCT151" s="309"/>
      <c r="BCU151" s="309"/>
      <c r="BCV151" s="309"/>
      <c r="BCW151" s="309"/>
      <c r="BCX151" s="309"/>
      <c r="BCY151" s="309"/>
      <c r="BCZ151" s="309"/>
      <c r="BDA151" s="309"/>
      <c r="BDB151" s="309"/>
      <c r="BDC151" s="309"/>
      <c r="BDD151" s="309"/>
      <c r="BDE151" s="309"/>
      <c r="BDF151" s="309"/>
      <c r="BDG151" s="309"/>
      <c r="BDH151" s="309"/>
      <c r="BDI151" s="309"/>
      <c r="BDJ151" s="309"/>
      <c r="BDK151" s="309"/>
      <c r="BDL151" s="309"/>
      <c r="BDM151" s="309"/>
      <c r="BDN151" s="309"/>
      <c r="BDO151" s="309"/>
      <c r="BDP151" s="309"/>
      <c r="BDQ151" s="309"/>
      <c r="BDR151" s="309"/>
      <c r="BDS151" s="309"/>
      <c r="BDT151" s="309"/>
      <c r="BDU151" s="309"/>
      <c r="BDV151" s="309"/>
      <c r="BDW151" s="309"/>
      <c r="BDX151" s="309"/>
      <c r="BDY151" s="309"/>
      <c r="BDZ151" s="309"/>
      <c r="BEA151" s="309"/>
      <c r="BEB151" s="309"/>
      <c r="BEC151" s="309"/>
      <c r="BED151" s="309"/>
      <c r="BEE151" s="309"/>
      <c r="BEF151" s="309"/>
      <c r="BEG151" s="309"/>
      <c r="BEH151" s="309"/>
      <c r="BEI151" s="309"/>
      <c r="BEJ151" s="309"/>
      <c r="BEK151" s="309"/>
      <c r="BEL151" s="309"/>
      <c r="BEM151" s="309"/>
      <c r="BEN151" s="309"/>
      <c r="BEO151" s="309"/>
      <c r="BEP151" s="309"/>
      <c r="BEQ151" s="309"/>
      <c r="BER151" s="309"/>
      <c r="BES151" s="309"/>
      <c r="BET151" s="309"/>
      <c r="BEU151" s="309"/>
      <c r="BEV151" s="309"/>
      <c r="BEW151" s="309"/>
      <c r="BEX151" s="309"/>
      <c r="BEY151" s="309"/>
      <c r="BEZ151" s="309"/>
      <c r="BFA151" s="309"/>
      <c r="BFB151" s="309"/>
      <c r="BFC151" s="309"/>
      <c r="BFD151" s="309"/>
      <c r="BFE151" s="309"/>
      <c r="BFF151" s="309"/>
      <c r="BFG151" s="309"/>
      <c r="BFH151" s="309"/>
      <c r="BFI151" s="309"/>
      <c r="BFJ151" s="309"/>
      <c r="BFK151" s="309"/>
      <c r="BFL151" s="309"/>
      <c r="BFM151" s="309"/>
      <c r="BFN151" s="309"/>
      <c r="BFO151" s="309"/>
      <c r="BFP151" s="309"/>
      <c r="BFQ151" s="309"/>
      <c r="BFR151" s="309"/>
      <c r="BFS151" s="309"/>
      <c r="BFT151" s="309"/>
      <c r="BFU151" s="309"/>
      <c r="BFV151" s="309"/>
      <c r="BFW151" s="309"/>
      <c r="BFX151" s="309"/>
      <c r="BFY151" s="309"/>
      <c r="BFZ151" s="309"/>
      <c r="BGA151" s="309"/>
      <c r="BGB151" s="309"/>
      <c r="BGC151" s="309"/>
      <c r="BGD151" s="309"/>
      <c r="BGE151" s="309"/>
      <c r="BGF151" s="309"/>
      <c r="BGG151" s="309"/>
      <c r="BGH151" s="309"/>
      <c r="BGI151" s="309"/>
      <c r="BGJ151" s="309"/>
      <c r="BGK151" s="309"/>
      <c r="BGL151" s="309"/>
      <c r="BGM151" s="309"/>
      <c r="BGN151" s="309"/>
      <c r="BGO151" s="309"/>
      <c r="BGP151" s="309"/>
      <c r="BGQ151" s="309"/>
      <c r="BGR151" s="309"/>
      <c r="BGS151" s="309"/>
      <c r="BGT151" s="309"/>
      <c r="BGU151" s="309"/>
      <c r="BGV151" s="309"/>
      <c r="BGW151" s="309"/>
      <c r="BGX151" s="309"/>
      <c r="BGY151" s="309"/>
      <c r="BGZ151" s="309"/>
      <c r="BHA151" s="309"/>
      <c r="BHB151" s="309"/>
      <c r="BHC151" s="309"/>
      <c r="BHD151" s="309"/>
      <c r="BHE151" s="309"/>
      <c r="BHF151" s="309"/>
      <c r="BHG151" s="309"/>
      <c r="BHH151" s="309"/>
      <c r="BHI151" s="309"/>
      <c r="BHJ151" s="309"/>
      <c r="BHK151" s="309"/>
      <c r="BHL151" s="309"/>
      <c r="BHM151" s="309"/>
      <c r="BHN151" s="309"/>
      <c r="BHO151" s="309"/>
      <c r="BHP151" s="309"/>
      <c r="BHQ151" s="309"/>
      <c r="BHR151" s="309"/>
      <c r="BHS151" s="309"/>
      <c r="BHT151" s="309"/>
      <c r="BHU151" s="309"/>
      <c r="BHV151" s="309"/>
      <c r="BHW151" s="309"/>
      <c r="BHX151" s="309"/>
      <c r="BHY151" s="309"/>
      <c r="BHZ151" s="309"/>
      <c r="BIA151" s="309"/>
      <c r="BIB151" s="309"/>
      <c r="BIC151" s="309"/>
      <c r="BID151" s="309"/>
      <c r="BIE151" s="309"/>
      <c r="BIF151" s="309"/>
      <c r="BIG151" s="309"/>
      <c r="BIH151" s="309"/>
      <c r="BII151" s="309"/>
      <c r="BIJ151" s="309"/>
      <c r="BIK151" s="309"/>
      <c r="BIL151" s="309"/>
      <c r="BIM151" s="309"/>
      <c r="BIN151" s="309"/>
      <c r="BIO151" s="309"/>
      <c r="BIP151" s="309"/>
      <c r="BIQ151" s="309"/>
      <c r="BIR151" s="309"/>
      <c r="BIS151" s="309"/>
      <c r="BIT151" s="309"/>
      <c r="BIU151" s="309"/>
      <c r="BIV151" s="309"/>
      <c r="BIW151" s="309"/>
      <c r="BIX151" s="309"/>
      <c r="BIY151" s="309"/>
      <c r="BIZ151" s="309"/>
      <c r="BJA151" s="309"/>
      <c r="BJB151" s="309"/>
      <c r="BJC151" s="309"/>
      <c r="BJD151" s="309"/>
      <c r="BJE151" s="309"/>
      <c r="BJF151" s="309"/>
      <c r="BJG151" s="309"/>
      <c r="BJH151" s="309"/>
      <c r="BJI151" s="309"/>
      <c r="BJJ151" s="309"/>
      <c r="BJK151" s="309"/>
      <c r="BJL151" s="309"/>
      <c r="BJM151" s="309"/>
      <c r="BJN151" s="309"/>
      <c r="BJO151" s="309"/>
      <c r="BJP151" s="309"/>
      <c r="BJQ151" s="309"/>
      <c r="BJR151" s="309"/>
      <c r="BJS151" s="309"/>
      <c r="BJT151" s="309"/>
      <c r="BJU151" s="309"/>
      <c r="BJV151" s="309"/>
      <c r="BJW151" s="309"/>
      <c r="BJX151" s="309"/>
      <c r="BJY151" s="309"/>
      <c r="BJZ151" s="309"/>
      <c r="BKA151" s="309"/>
      <c r="BKB151" s="309"/>
      <c r="BKC151" s="309"/>
      <c r="BKD151" s="309"/>
      <c r="BKE151" s="309"/>
      <c r="BKF151" s="309"/>
      <c r="BKG151" s="309"/>
      <c r="BKH151" s="309"/>
      <c r="BKI151" s="309"/>
      <c r="BKJ151" s="309"/>
      <c r="BKK151" s="309"/>
      <c r="BKL151" s="309"/>
      <c r="BKM151" s="309"/>
      <c r="BKN151" s="309"/>
      <c r="BKO151" s="309"/>
      <c r="BKP151" s="309"/>
      <c r="BKQ151" s="309"/>
      <c r="BKR151" s="309"/>
      <c r="BKS151" s="309"/>
      <c r="BKT151" s="309"/>
      <c r="BKU151" s="309"/>
      <c r="BKV151" s="309"/>
      <c r="BKW151" s="309"/>
      <c r="BKX151" s="309"/>
      <c r="BKY151" s="309"/>
      <c r="BKZ151" s="309"/>
      <c r="BLA151" s="309"/>
      <c r="BLB151" s="309"/>
      <c r="BLC151" s="309"/>
      <c r="BLD151" s="309"/>
      <c r="BLE151" s="309"/>
      <c r="BLF151" s="309"/>
      <c r="BLG151" s="309"/>
      <c r="BLH151" s="309"/>
      <c r="BLI151" s="309"/>
      <c r="BLJ151" s="309"/>
      <c r="BLK151" s="309"/>
      <c r="BLL151" s="309"/>
      <c r="BLM151" s="309"/>
      <c r="BLN151" s="309"/>
      <c r="BLO151" s="309"/>
      <c r="BLP151" s="309"/>
      <c r="BLQ151" s="309"/>
      <c r="BLR151" s="309"/>
      <c r="BLS151" s="309"/>
      <c r="BLT151" s="309"/>
      <c r="BLU151" s="309"/>
      <c r="BLV151" s="309"/>
      <c r="BLW151" s="309"/>
      <c r="BLX151" s="309"/>
      <c r="BLY151" s="309"/>
      <c r="BLZ151" s="309"/>
      <c r="BMA151" s="309"/>
      <c r="BMB151" s="309"/>
      <c r="BMC151" s="309"/>
      <c r="BMD151" s="309"/>
      <c r="BME151" s="309"/>
      <c r="BMF151" s="309"/>
      <c r="BMG151" s="309"/>
      <c r="BMH151" s="309"/>
      <c r="BMI151" s="309"/>
      <c r="BMJ151" s="309"/>
      <c r="BMK151" s="309"/>
      <c r="BML151" s="309"/>
      <c r="BMM151" s="309"/>
      <c r="BMN151" s="309"/>
      <c r="BMO151" s="309"/>
      <c r="BMP151" s="309"/>
      <c r="BMQ151" s="309"/>
      <c r="BMR151" s="309"/>
      <c r="BMS151" s="309"/>
      <c r="BMT151" s="309"/>
      <c r="BMU151" s="309"/>
      <c r="BMV151" s="309"/>
      <c r="BMW151" s="309"/>
      <c r="BMX151" s="309"/>
      <c r="BMY151" s="309"/>
      <c r="BMZ151" s="309"/>
      <c r="BNA151" s="309"/>
      <c r="BNB151" s="309"/>
      <c r="BNC151" s="309"/>
      <c r="BND151" s="309"/>
      <c r="BNE151" s="309"/>
      <c r="BNF151" s="309"/>
      <c r="BNG151" s="309"/>
      <c r="BNH151" s="309"/>
      <c r="BNI151" s="309"/>
      <c r="BNJ151" s="309"/>
      <c r="BNK151" s="309"/>
      <c r="BNL151" s="309"/>
      <c r="BNM151" s="309"/>
      <c r="BNN151" s="309"/>
      <c r="BNO151" s="309"/>
      <c r="BNP151" s="309"/>
      <c r="BNQ151" s="309"/>
      <c r="BNR151" s="309"/>
      <c r="BNS151" s="309"/>
      <c r="BNT151" s="309"/>
      <c r="BNU151" s="309"/>
      <c r="BNV151" s="309"/>
      <c r="BNW151" s="309"/>
      <c r="BNX151" s="309"/>
      <c r="BNY151" s="309"/>
      <c r="BNZ151" s="309"/>
      <c r="BOA151" s="309"/>
      <c r="BOB151" s="309"/>
      <c r="BOC151" s="309"/>
      <c r="BOD151" s="309"/>
      <c r="BOE151" s="309"/>
      <c r="BOF151" s="309"/>
      <c r="BOG151" s="309"/>
      <c r="BOH151" s="309"/>
      <c r="BOI151" s="309"/>
      <c r="BOJ151" s="309"/>
      <c r="BOK151" s="309"/>
      <c r="BOL151" s="309"/>
      <c r="BOM151" s="309"/>
      <c r="BON151" s="309"/>
      <c r="BOO151" s="309"/>
      <c r="BOP151" s="309"/>
      <c r="BOQ151" s="309"/>
      <c r="BOR151" s="309"/>
      <c r="BOS151" s="309"/>
      <c r="BOT151" s="309"/>
      <c r="BOU151" s="309"/>
      <c r="BOV151" s="309"/>
      <c r="BOW151" s="309"/>
      <c r="BOX151" s="309"/>
      <c r="BOY151" s="309"/>
      <c r="BOZ151" s="309"/>
      <c r="BPA151" s="309"/>
      <c r="BPB151" s="309"/>
      <c r="BPC151" s="309"/>
      <c r="BPD151" s="309"/>
      <c r="BPE151" s="309"/>
      <c r="BPF151" s="309"/>
      <c r="BPG151" s="309"/>
      <c r="BPH151" s="309"/>
      <c r="BPI151" s="309"/>
      <c r="BPJ151" s="309"/>
      <c r="BPK151" s="309"/>
      <c r="BPL151" s="309"/>
      <c r="BPM151" s="309"/>
      <c r="BPN151" s="309"/>
      <c r="BPO151" s="309"/>
      <c r="BPP151" s="309"/>
      <c r="BPQ151" s="309"/>
      <c r="BPR151" s="309"/>
      <c r="BPS151" s="309"/>
      <c r="BPT151" s="309"/>
      <c r="BPU151" s="309"/>
      <c r="BPV151" s="309"/>
      <c r="BPW151" s="309"/>
      <c r="BPX151" s="309"/>
      <c r="BPY151" s="309"/>
      <c r="BPZ151" s="309"/>
      <c r="BQA151" s="309"/>
      <c r="BQB151" s="309"/>
      <c r="BQC151" s="309"/>
      <c r="BQD151" s="309"/>
      <c r="BQE151" s="309"/>
      <c r="BQF151" s="309"/>
      <c r="BQG151" s="309"/>
      <c r="BQH151" s="309"/>
      <c r="BQI151" s="309"/>
      <c r="BQJ151" s="309"/>
      <c r="BQK151" s="309"/>
      <c r="BQL151" s="309"/>
      <c r="BQM151" s="309"/>
      <c r="BQN151" s="309"/>
      <c r="BQO151" s="309"/>
      <c r="BQP151" s="309"/>
      <c r="BQQ151" s="309"/>
      <c r="BQR151" s="309"/>
      <c r="BQS151" s="309"/>
      <c r="BQT151" s="309"/>
      <c r="BQU151" s="309"/>
      <c r="BQV151" s="309"/>
      <c r="BQW151" s="309"/>
      <c r="BQX151" s="309"/>
      <c r="BQY151" s="309"/>
      <c r="BQZ151" s="309"/>
      <c r="BRA151" s="309"/>
      <c r="BRB151" s="309"/>
      <c r="BRC151" s="309"/>
      <c r="BRD151" s="309"/>
      <c r="BRE151" s="309"/>
      <c r="BRF151" s="309"/>
      <c r="BRG151" s="309"/>
      <c r="BRH151" s="309"/>
      <c r="BRI151" s="309"/>
      <c r="BRJ151" s="309"/>
      <c r="BRK151" s="309"/>
      <c r="BRL151" s="309"/>
      <c r="BRM151" s="309"/>
      <c r="BRN151" s="309"/>
      <c r="BRO151" s="309"/>
      <c r="BRP151" s="309"/>
      <c r="BRQ151" s="309"/>
      <c r="BRR151" s="309"/>
      <c r="BRS151" s="309"/>
      <c r="BRT151" s="309"/>
      <c r="BRU151" s="309"/>
      <c r="BRV151" s="309"/>
      <c r="BRW151" s="309"/>
      <c r="BRX151" s="309"/>
      <c r="BRY151" s="309"/>
      <c r="BRZ151" s="309"/>
      <c r="BSA151" s="309"/>
      <c r="BSB151" s="309"/>
      <c r="BSC151" s="309"/>
      <c r="BSD151" s="309"/>
      <c r="BSE151" s="309"/>
      <c r="BSF151" s="309"/>
      <c r="BSG151" s="309"/>
      <c r="BSH151" s="309"/>
      <c r="BSI151" s="309"/>
      <c r="BSJ151" s="309"/>
      <c r="BSK151" s="309"/>
      <c r="BSL151" s="309"/>
      <c r="BSM151" s="309"/>
      <c r="BSN151" s="309"/>
      <c r="BSO151" s="309"/>
      <c r="BSP151" s="309"/>
      <c r="BSQ151" s="309"/>
      <c r="BSR151" s="309"/>
      <c r="BSS151" s="309"/>
      <c r="BST151" s="309"/>
      <c r="BSU151" s="309"/>
      <c r="BSV151" s="309"/>
      <c r="BSW151" s="309"/>
      <c r="BSX151" s="309"/>
      <c r="BSY151" s="309"/>
      <c r="BSZ151" s="309"/>
      <c r="BTA151" s="309"/>
      <c r="BTB151" s="309"/>
      <c r="BTC151" s="309"/>
      <c r="BTD151" s="309"/>
      <c r="BTE151" s="309"/>
      <c r="BTF151" s="309"/>
      <c r="BTG151" s="309"/>
      <c r="BTH151" s="309"/>
      <c r="BTI151" s="309"/>
      <c r="BTJ151" s="309"/>
      <c r="BTK151" s="309"/>
      <c r="BTL151" s="309"/>
      <c r="BTM151" s="309"/>
      <c r="BTN151" s="309"/>
      <c r="BTO151" s="309"/>
      <c r="BTP151" s="309"/>
      <c r="BTQ151" s="309"/>
      <c r="BTR151" s="309"/>
      <c r="BTS151" s="309"/>
      <c r="BTT151" s="309"/>
      <c r="BTU151" s="309"/>
      <c r="BTV151" s="309"/>
      <c r="BTW151" s="309"/>
      <c r="BTX151" s="309"/>
      <c r="BTY151" s="309"/>
      <c r="BTZ151" s="309"/>
      <c r="BUA151" s="309"/>
      <c r="BUB151" s="309"/>
      <c r="BUC151" s="309"/>
      <c r="BUD151" s="309"/>
      <c r="BUE151" s="309"/>
      <c r="BUF151" s="309"/>
      <c r="BUG151" s="309"/>
      <c r="BUH151" s="309"/>
      <c r="BUI151" s="309"/>
      <c r="BUJ151" s="309"/>
      <c r="BUK151" s="309"/>
      <c r="BUL151" s="309"/>
      <c r="BUM151" s="309"/>
      <c r="BUN151" s="309"/>
      <c r="BUO151" s="309"/>
      <c r="BUP151" s="309"/>
      <c r="BUQ151" s="309"/>
      <c r="BUR151" s="309"/>
      <c r="BUS151" s="309"/>
      <c r="BUT151" s="309"/>
      <c r="BUU151" s="309"/>
      <c r="BUV151" s="309"/>
      <c r="BUW151" s="309"/>
      <c r="BUX151" s="309"/>
      <c r="BUY151" s="309"/>
      <c r="BUZ151" s="309"/>
      <c r="BVA151" s="309"/>
      <c r="BVB151" s="309"/>
      <c r="BVC151" s="309"/>
      <c r="BVD151" s="309"/>
      <c r="BVE151" s="309"/>
      <c r="BVF151" s="309"/>
      <c r="BVG151" s="309"/>
      <c r="BVH151" s="309"/>
      <c r="BVI151" s="309"/>
      <c r="BVJ151" s="309"/>
      <c r="BVK151" s="309"/>
      <c r="BVL151" s="309"/>
      <c r="BVM151" s="309"/>
      <c r="BVN151" s="309"/>
      <c r="BVO151" s="309"/>
      <c r="BVP151" s="309"/>
      <c r="BVQ151" s="309"/>
      <c r="BVR151" s="309"/>
      <c r="BVS151" s="309"/>
      <c r="BVT151" s="309"/>
      <c r="BVU151" s="309"/>
      <c r="BVV151" s="309"/>
      <c r="BVW151" s="309"/>
      <c r="BVX151" s="309"/>
      <c r="BVY151" s="309"/>
      <c r="BVZ151" s="309"/>
      <c r="BWA151" s="309"/>
      <c r="BWB151" s="309"/>
      <c r="BWC151" s="309"/>
      <c r="BWD151" s="309"/>
      <c r="BWE151" s="309"/>
      <c r="BWF151" s="309"/>
      <c r="BWG151" s="309"/>
      <c r="BWH151" s="309"/>
      <c r="BWI151" s="309"/>
      <c r="BWJ151" s="309"/>
      <c r="BWK151" s="309"/>
      <c r="BWL151" s="309"/>
      <c r="BWM151" s="309"/>
      <c r="BWN151" s="309"/>
      <c r="BWO151" s="309"/>
      <c r="BWP151" s="309"/>
      <c r="BWQ151" s="309"/>
      <c r="BWR151" s="309"/>
      <c r="BWS151" s="309"/>
      <c r="BWT151" s="309"/>
      <c r="BWU151" s="309"/>
      <c r="BWV151" s="309"/>
      <c r="BWW151" s="309"/>
      <c r="BWX151" s="309"/>
      <c r="BWY151" s="309"/>
      <c r="BWZ151" s="309"/>
      <c r="BXA151" s="309"/>
      <c r="BXB151" s="309"/>
      <c r="BXC151" s="309"/>
      <c r="BXD151" s="309"/>
      <c r="BXE151" s="309"/>
      <c r="BXF151" s="309"/>
      <c r="BXG151" s="309"/>
      <c r="BXH151" s="309"/>
      <c r="BXI151" s="309"/>
      <c r="BXJ151" s="309"/>
      <c r="BXK151" s="309"/>
      <c r="BXL151" s="309"/>
      <c r="BXM151" s="309"/>
      <c r="BXN151" s="309"/>
      <c r="BXO151" s="309"/>
      <c r="BXP151" s="309"/>
      <c r="BXQ151" s="309"/>
      <c r="BXR151" s="309"/>
      <c r="BXS151" s="309"/>
      <c r="BXT151" s="309"/>
      <c r="BXU151" s="309"/>
      <c r="BXV151" s="309"/>
      <c r="BXW151" s="309"/>
      <c r="BXX151" s="309"/>
      <c r="BXY151" s="309"/>
      <c r="BXZ151" s="309"/>
      <c r="BYA151" s="309"/>
      <c r="BYB151" s="309"/>
      <c r="BYC151" s="309"/>
      <c r="BYD151" s="309"/>
      <c r="BYE151" s="309"/>
      <c r="BYF151" s="309"/>
      <c r="BYG151" s="309"/>
      <c r="BYH151" s="309"/>
      <c r="BYI151" s="309"/>
      <c r="BYJ151" s="309"/>
      <c r="BYK151" s="309"/>
      <c r="BYL151" s="309"/>
      <c r="BYM151" s="309"/>
      <c r="BYN151" s="309"/>
      <c r="BYO151" s="309"/>
      <c r="BYP151" s="309"/>
      <c r="BYQ151" s="309"/>
      <c r="BYR151" s="309"/>
      <c r="BYS151" s="309"/>
      <c r="BYT151" s="309"/>
      <c r="BYU151" s="309"/>
      <c r="BYV151" s="309"/>
      <c r="BYW151" s="309"/>
      <c r="BYX151" s="309"/>
      <c r="BYY151" s="309"/>
      <c r="BYZ151" s="309"/>
      <c r="BZA151" s="309"/>
      <c r="BZB151" s="309"/>
      <c r="BZC151" s="309"/>
      <c r="BZD151" s="309"/>
      <c r="BZE151" s="309"/>
      <c r="BZF151" s="309"/>
      <c r="BZG151" s="309"/>
      <c r="BZH151" s="309"/>
      <c r="BZI151" s="309"/>
      <c r="BZJ151" s="309"/>
      <c r="BZK151" s="309"/>
      <c r="BZL151" s="309"/>
      <c r="BZM151" s="309"/>
      <c r="BZN151" s="309"/>
      <c r="BZO151" s="309"/>
      <c r="BZP151" s="309"/>
      <c r="BZQ151" s="309"/>
      <c r="BZR151" s="309"/>
      <c r="BZS151" s="309"/>
      <c r="BZT151" s="309"/>
      <c r="BZU151" s="309"/>
      <c r="BZV151" s="309"/>
      <c r="BZW151" s="309"/>
      <c r="BZX151" s="309"/>
      <c r="BZY151" s="309"/>
      <c r="BZZ151" s="309"/>
      <c r="CAA151" s="309"/>
      <c r="CAB151" s="309"/>
      <c r="CAC151" s="309"/>
      <c r="CAD151" s="309"/>
      <c r="CAE151" s="309"/>
      <c r="CAF151" s="309"/>
      <c r="CAG151" s="309"/>
      <c r="CAH151" s="309"/>
      <c r="CAI151" s="309"/>
      <c r="CAJ151" s="309"/>
      <c r="CAK151" s="309"/>
      <c r="CAL151" s="309"/>
      <c r="CAM151" s="309"/>
      <c r="CAN151" s="309"/>
      <c r="CAO151" s="309"/>
      <c r="CAP151" s="309"/>
      <c r="CAQ151" s="309"/>
      <c r="CAR151" s="309"/>
      <c r="CAS151" s="309"/>
      <c r="CAT151" s="309"/>
      <c r="CAU151" s="309"/>
      <c r="CAV151" s="309"/>
      <c r="CAW151" s="309"/>
      <c r="CAX151" s="309"/>
      <c r="CAY151" s="309"/>
      <c r="CAZ151" s="309"/>
      <c r="CBA151" s="309"/>
      <c r="CBB151" s="309"/>
      <c r="CBC151" s="309"/>
      <c r="CBD151" s="309"/>
      <c r="CBE151" s="309"/>
      <c r="CBF151" s="309"/>
      <c r="CBG151" s="309"/>
      <c r="CBH151" s="309"/>
      <c r="CBI151" s="309"/>
      <c r="CBJ151" s="309"/>
      <c r="CBK151" s="309"/>
      <c r="CBL151" s="309"/>
      <c r="CBM151" s="309"/>
      <c r="CBN151" s="309"/>
      <c r="CBO151" s="309"/>
      <c r="CBP151" s="309"/>
      <c r="CBQ151" s="309"/>
      <c r="CBR151" s="309"/>
      <c r="CBS151" s="309"/>
      <c r="CBT151" s="309"/>
      <c r="CBU151" s="309"/>
      <c r="CBV151" s="309"/>
      <c r="CBW151" s="309"/>
      <c r="CBX151" s="309"/>
      <c r="CBY151" s="309"/>
      <c r="CBZ151" s="309"/>
      <c r="CCA151" s="309"/>
      <c r="CCB151" s="309"/>
      <c r="CCC151" s="309"/>
      <c r="CCD151" s="309"/>
      <c r="CCE151" s="309"/>
      <c r="CCF151" s="309"/>
      <c r="CCG151" s="309"/>
      <c r="CCH151" s="309"/>
      <c r="CCI151" s="309"/>
      <c r="CCJ151" s="309"/>
      <c r="CCK151" s="309"/>
      <c r="CCL151" s="309"/>
      <c r="CCM151" s="309"/>
      <c r="CCN151" s="309"/>
      <c r="CCO151" s="309"/>
      <c r="CCP151" s="309"/>
      <c r="CCQ151" s="309"/>
      <c r="CCR151" s="309"/>
      <c r="CCS151" s="309"/>
      <c r="CCT151" s="309"/>
      <c r="CCU151" s="309"/>
      <c r="CCV151" s="309"/>
      <c r="CCW151" s="309"/>
      <c r="CCX151" s="309"/>
      <c r="CCY151" s="309"/>
      <c r="CCZ151" s="309"/>
      <c r="CDA151" s="309"/>
      <c r="CDB151" s="309"/>
      <c r="CDC151" s="309"/>
      <c r="CDD151" s="309"/>
      <c r="CDE151" s="309"/>
      <c r="CDF151" s="309"/>
      <c r="CDG151" s="309"/>
      <c r="CDH151" s="309"/>
      <c r="CDI151" s="309"/>
      <c r="CDJ151" s="309"/>
      <c r="CDK151" s="309"/>
      <c r="CDL151" s="309"/>
      <c r="CDM151" s="309"/>
      <c r="CDN151" s="309"/>
      <c r="CDO151" s="309"/>
      <c r="CDP151" s="309"/>
      <c r="CDQ151" s="309"/>
      <c r="CDR151" s="309"/>
      <c r="CDS151" s="309"/>
      <c r="CDT151" s="309"/>
      <c r="CDU151" s="309"/>
      <c r="CDV151" s="309"/>
      <c r="CDW151" s="309"/>
      <c r="CDX151" s="309"/>
      <c r="CDY151" s="309"/>
      <c r="CDZ151" s="309"/>
      <c r="CEA151" s="309"/>
      <c r="CEB151" s="309"/>
      <c r="CEC151" s="309"/>
      <c r="CED151" s="309"/>
      <c r="CEE151" s="309"/>
      <c r="CEF151" s="309"/>
      <c r="CEG151" s="309"/>
      <c r="CEH151" s="309"/>
      <c r="CEI151" s="309"/>
      <c r="CEJ151" s="309"/>
      <c r="CEK151" s="309"/>
      <c r="CEL151" s="309"/>
      <c r="CEM151" s="309"/>
      <c r="CEN151" s="309"/>
      <c r="CEO151" s="309"/>
      <c r="CEP151" s="309"/>
      <c r="CEQ151" s="309"/>
      <c r="CER151" s="309"/>
      <c r="CES151" s="309"/>
      <c r="CET151" s="309"/>
      <c r="CEU151" s="309"/>
      <c r="CEV151" s="309"/>
      <c r="CEW151" s="309"/>
      <c r="CEX151" s="309"/>
      <c r="CEY151" s="309"/>
      <c r="CEZ151" s="309"/>
      <c r="CFA151" s="309"/>
      <c r="CFB151" s="309"/>
      <c r="CFC151" s="309"/>
      <c r="CFD151" s="309"/>
      <c r="CFE151" s="309"/>
      <c r="CFF151" s="309"/>
      <c r="CFG151" s="309"/>
      <c r="CFH151" s="309"/>
      <c r="CFI151" s="309"/>
      <c r="CFJ151" s="309"/>
      <c r="CFK151" s="309"/>
      <c r="CFL151" s="309"/>
      <c r="CFM151" s="309"/>
      <c r="CFN151" s="309"/>
      <c r="CFO151" s="309"/>
      <c r="CFP151" s="309"/>
      <c r="CFQ151" s="309"/>
      <c r="CFR151" s="309"/>
      <c r="CFS151" s="309"/>
      <c r="CFT151" s="309"/>
      <c r="CFU151" s="309"/>
      <c r="CFV151" s="309"/>
      <c r="CFW151" s="309"/>
      <c r="CFX151" s="309"/>
      <c r="CFY151" s="309"/>
      <c r="CFZ151" s="309"/>
      <c r="CGA151" s="309"/>
      <c r="CGB151" s="309"/>
      <c r="CGC151" s="309"/>
      <c r="CGD151" s="309"/>
      <c r="CGE151" s="309"/>
      <c r="CGF151" s="309"/>
      <c r="CGG151" s="309"/>
      <c r="CGH151" s="309"/>
      <c r="CGI151" s="309"/>
      <c r="CGJ151" s="309"/>
      <c r="CGK151" s="309"/>
      <c r="CGL151" s="309"/>
      <c r="CGM151" s="309"/>
      <c r="CGN151" s="309"/>
      <c r="CGO151" s="309"/>
      <c r="CGP151" s="309"/>
      <c r="CGQ151" s="309"/>
      <c r="CGR151" s="309"/>
      <c r="CGS151" s="309"/>
      <c r="CGT151" s="309"/>
      <c r="CGU151" s="309"/>
      <c r="CGV151" s="309"/>
      <c r="CGW151" s="309"/>
      <c r="CGX151" s="309"/>
      <c r="CGY151" s="309"/>
      <c r="CGZ151" s="309"/>
      <c r="CHA151" s="309"/>
      <c r="CHB151" s="309"/>
      <c r="CHC151" s="309"/>
      <c r="CHD151" s="309"/>
      <c r="CHE151" s="309"/>
      <c r="CHF151" s="309"/>
      <c r="CHG151" s="309"/>
      <c r="CHH151" s="309"/>
      <c r="CHI151" s="309"/>
      <c r="CHJ151" s="309"/>
      <c r="CHK151" s="309"/>
      <c r="CHL151" s="309"/>
      <c r="CHM151" s="309"/>
      <c r="CHN151" s="309"/>
      <c r="CHO151" s="309"/>
      <c r="CHP151" s="309"/>
      <c r="CHQ151" s="309"/>
      <c r="CHR151" s="309"/>
      <c r="CHS151" s="309"/>
      <c r="CHT151" s="309"/>
      <c r="CHU151" s="309"/>
      <c r="CHV151" s="309"/>
      <c r="CHW151" s="309"/>
      <c r="CHX151" s="309"/>
      <c r="CHY151" s="309"/>
      <c r="CHZ151" s="309"/>
      <c r="CIA151" s="309"/>
      <c r="CIB151" s="309"/>
      <c r="CIC151" s="309"/>
      <c r="CID151" s="309"/>
      <c r="CIE151" s="309"/>
      <c r="CIF151" s="309"/>
      <c r="CIG151" s="309"/>
      <c r="CIH151" s="309"/>
      <c r="CII151" s="309"/>
      <c r="CIJ151" s="309"/>
      <c r="CIK151" s="309"/>
      <c r="CIL151" s="309"/>
      <c r="CIM151" s="309"/>
      <c r="CIN151" s="309"/>
      <c r="CIO151" s="309"/>
      <c r="CIP151" s="309"/>
      <c r="CIQ151" s="309"/>
      <c r="CIR151" s="309"/>
      <c r="CIS151" s="309"/>
      <c r="CIT151" s="309"/>
      <c r="CIU151" s="309"/>
      <c r="CIV151" s="309"/>
      <c r="CIW151" s="309"/>
      <c r="CIX151" s="309"/>
      <c r="CIY151" s="309"/>
      <c r="CIZ151" s="309"/>
      <c r="CJA151" s="309"/>
      <c r="CJB151" s="309"/>
      <c r="CJC151" s="309"/>
      <c r="CJD151" s="309"/>
      <c r="CJE151" s="309"/>
      <c r="CJF151" s="309"/>
      <c r="CJG151" s="309"/>
      <c r="CJH151" s="309"/>
      <c r="CJI151" s="309"/>
      <c r="CJJ151" s="309"/>
      <c r="CJK151" s="309"/>
      <c r="CJL151" s="309"/>
      <c r="CJM151" s="309"/>
      <c r="CJN151" s="309"/>
      <c r="CJO151" s="309"/>
      <c r="CJP151" s="309"/>
      <c r="CJQ151" s="309"/>
      <c r="CJR151" s="309"/>
      <c r="CJS151" s="309"/>
      <c r="CJT151" s="309"/>
      <c r="CJU151" s="309"/>
      <c r="CJV151" s="309"/>
      <c r="CJW151" s="309"/>
      <c r="CJX151" s="309"/>
      <c r="CJY151" s="309"/>
      <c r="CJZ151" s="309"/>
      <c r="CKA151" s="309"/>
      <c r="CKB151" s="309"/>
      <c r="CKC151" s="309"/>
      <c r="CKD151" s="309"/>
      <c r="CKE151" s="309"/>
      <c r="CKF151" s="309"/>
      <c r="CKG151" s="309"/>
      <c r="CKH151" s="309"/>
      <c r="CKI151" s="309"/>
      <c r="CKJ151" s="309"/>
      <c r="CKK151" s="309"/>
      <c r="CKL151" s="309"/>
      <c r="CKM151" s="309"/>
      <c r="CKN151" s="309"/>
      <c r="CKO151" s="309"/>
      <c r="CKP151" s="309"/>
      <c r="CKQ151" s="309"/>
      <c r="CKR151" s="309"/>
      <c r="CKS151" s="309"/>
      <c r="CKT151" s="309"/>
      <c r="CKU151" s="309"/>
      <c r="CKV151" s="309"/>
      <c r="CKW151" s="309"/>
      <c r="CKX151" s="309"/>
      <c r="CKY151" s="309"/>
      <c r="CKZ151" s="309"/>
      <c r="CLA151" s="309"/>
      <c r="CLB151" s="309"/>
      <c r="CLC151" s="309"/>
      <c r="CLD151" s="309"/>
      <c r="CLE151" s="309"/>
      <c r="CLF151" s="309"/>
      <c r="CLG151" s="309"/>
      <c r="CLH151" s="309"/>
      <c r="CLI151" s="309"/>
      <c r="CLJ151" s="309"/>
      <c r="CLK151" s="309"/>
      <c r="CLL151" s="309"/>
      <c r="CLM151" s="309"/>
      <c r="CLN151" s="309"/>
      <c r="CLO151" s="309"/>
      <c r="CLP151" s="309"/>
      <c r="CLQ151" s="309"/>
      <c r="CLR151" s="309"/>
      <c r="CLS151" s="309"/>
      <c r="CLT151" s="309"/>
      <c r="CLU151" s="309"/>
      <c r="CLV151" s="309"/>
      <c r="CLW151" s="309"/>
      <c r="CLX151" s="309"/>
      <c r="CLY151" s="309"/>
      <c r="CLZ151" s="309"/>
      <c r="CMA151" s="309"/>
      <c r="CMB151" s="309"/>
      <c r="CMC151" s="309"/>
      <c r="CMD151" s="309"/>
      <c r="CME151" s="309"/>
      <c r="CMF151" s="309"/>
      <c r="CMG151" s="309"/>
      <c r="CMH151" s="309"/>
      <c r="CMI151" s="309"/>
      <c r="CMJ151" s="309"/>
      <c r="CMK151" s="309"/>
      <c r="CML151" s="309"/>
      <c r="CMM151" s="309"/>
      <c r="CMN151" s="309"/>
      <c r="CMO151" s="309"/>
      <c r="CMP151" s="309"/>
      <c r="CMQ151" s="309"/>
      <c r="CMR151" s="309"/>
      <c r="CMS151" s="309"/>
      <c r="CMT151" s="309"/>
      <c r="CMU151" s="309"/>
      <c r="CMV151" s="309"/>
      <c r="CMW151" s="309"/>
      <c r="CMX151" s="309"/>
      <c r="CMY151" s="309"/>
      <c r="CMZ151" s="309"/>
      <c r="CNA151" s="309"/>
      <c r="CNB151" s="309"/>
      <c r="CNC151" s="309"/>
      <c r="CND151" s="309"/>
      <c r="CNE151" s="309"/>
      <c r="CNF151" s="309"/>
      <c r="CNG151" s="309"/>
      <c r="CNH151" s="309"/>
      <c r="CNI151" s="309"/>
      <c r="CNJ151" s="309"/>
      <c r="CNK151" s="309"/>
      <c r="CNL151" s="309"/>
      <c r="CNM151" s="309"/>
      <c r="CNN151" s="309"/>
      <c r="CNO151" s="309"/>
      <c r="CNP151" s="309"/>
      <c r="CNQ151" s="309"/>
      <c r="CNR151" s="309"/>
      <c r="CNS151" s="309"/>
      <c r="CNT151" s="309"/>
      <c r="CNU151" s="309"/>
      <c r="CNV151" s="309"/>
      <c r="CNW151" s="309"/>
      <c r="CNX151" s="309"/>
      <c r="CNY151" s="309"/>
      <c r="CNZ151" s="309"/>
      <c r="COA151" s="309"/>
      <c r="COB151" s="309"/>
      <c r="COC151" s="309"/>
      <c r="COD151" s="309"/>
      <c r="COE151" s="309"/>
      <c r="COF151" s="309"/>
      <c r="COG151" s="309"/>
      <c r="COH151" s="309"/>
      <c r="COI151" s="309"/>
      <c r="COJ151" s="309"/>
      <c r="COK151" s="309"/>
      <c r="COL151" s="309"/>
      <c r="COM151" s="309"/>
      <c r="CON151" s="309"/>
      <c r="COO151" s="309"/>
      <c r="COP151" s="309"/>
      <c r="COQ151" s="309"/>
      <c r="COR151" s="309"/>
      <c r="COS151" s="309"/>
      <c r="COT151" s="309"/>
      <c r="COU151" s="309"/>
      <c r="COV151" s="309"/>
      <c r="COW151" s="309"/>
      <c r="COX151" s="309"/>
      <c r="COY151" s="309"/>
      <c r="COZ151" s="309"/>
      <c r="CPA151" s="309"/>
      <c r="CPB151" s="309"/>
      <c r="CPC151" s="309"/>
      <c r="CPD151" s="309"/>
      <c r="CPE151" s="309"/>
      <c r="CPF151" s="309"/>
      <c r="CPG151" s="309"/>
      <c r="CPH151" s="309"/>
      <c r="CPI151" s="309"/>
      <c r="CPJ151" s="309"/>
      <c r="CPK151" s="309"/>
      <c r="CPL151" s="309"/>
      <c r="CPM151" s="309"/>
      <c r="CPN151" s="309"/>
      <c r="CPO151" s="309"/>
      <c r="CPP151" s="309"/>
      <c r="CPQ151" s="309"/>
      <c r="CPR151" s="309"/>
      <c r="CPS151" s="309"/>
      <c r="CPT151" s="309"/>
      <c r="CPU151" s="309"/>
      <c r="CPV151" s="309"/>
      <c r="CPW151" s="309"/>
      <c r="CPX151" s="309"/>
      <c r="CPY151" s="309"/>
      <c r="CPZ151" s="309"/>
      <c r="CQA151" s="309"/>
      <c r="CQB151" s="309"/>
      <c r="CQC151" s="309"/>
      <c r="CQD151" s="309"/>
      <c r="CQE151" s="309"/>
      <c r="CQF151" s="309"/>
      <c r="CQG151" s="309"/>
      <c r="CQH151" s="309"/>
      <c r="CQI151" s="309"/>
      <c r="CQJ151" s="309"/>
      <c r="CQK151" s="309"/>
      <c r="CQL151" s="309"/>
      <c r="CQM151" s="309"/>
      <c r="CQN151" s="309"/>
      <c r="CQO151" s="309"/>
      <c r="CQP151" s="309"/>
      <c r="CQQ151" s="309"/>
      <c r="CQR151" s="309"/>
      <c r="CQS151" s="309"/>
      <c r="CQT151" s="309"/>
      <c r="CQU151" s="309"/>
      <c r="CQV151" s="309"/>
      <c r="CQW151" s="309"/>
      <c r="CQX151" s="309"/>
      <c r="CQY151" s="309"/>
      <c r="CQZ151" s="309"/>
      <c r="CRA151" s="309"/>
      <c r="CRB151" s="309"/>
      <c r="CRC151" s="309"/>
      <c r="CRD151" s="309"/>
      <c r="CRE151" s="309"/>
      <c r="CRF151" s="309"/>
      <c r="CRG151" s="309"/>
      <c r="CRH151" s="309"/>
      <c r="CRI151" s="309"/>
      <c r="CRJ151" s="309"/>
      <c r="CRK151" s="309"/>
      <c r="CRL151" s="309"/>
      <c r="CRM151" s="309"/>
      <c r="CRN151" s="309"/>
      <c r="CRO151" s="309"/>
      <c r="CRP151" s="309"/>
      <c r="CRQ151" s="309"/>
      <c r="CRR151" s="309"/>
      <c r="CRS151" s="309"/>
      <c r="CRT151" s="309"/>
      <c r="CRU151" s="309"/>
      <c r="CRV151" s="309"/>
      <c r="CRW151" s="309"/>
      <c r="CRX151" s="309"/>
      <c r="CRY151" s="309"/>
      <c r="CRZ151" s="309"/>
      <c r="CSA151" s="309"/>
      <c r="CSB151" s="309"/>
      <c r="CSC151" s="309"/>
      <c r="CSD151" s="309"/>
      <c r="CSE151" s="309"/>
      <c r="CSF151" s="309"/>
      <c r="CSG151" s="309"/>
      <c r="CSH151" s="309"/>
      <c r="CSI151" s="309"/>
      <c r="CSJ151" s="309"/>
      <c r="CSK151" s="309"/>
      <c r="CSL151" s="309"/>
      <c r="CSM151" s="309"/>
      <c r="CSN151" s="309"/>
      <c r="CSO151" s="309"/>
      <c r="CSP151" s="309"/>
      <c r="CSQ151" s="309"/>
      <c r="CSR151" s="309"/>
      <c r="CSS151" s="309"/>
      <c r="CST151" s="309"/>
      <c r="CSU151" s="309"/>
      <c r="CSV151" s="309"/>
      <c r="CSW151" s="309"/>
      <c r="CSX151" s="309"/>
      <c r="CSY151" s="309"/>
      <c r="CSZ151" s="309"/>
      <c r="CTA151" s="309"/>
      <c r="CTB151" s="309"/>
      <c r="CTC151" s="309"/>
      <c r="CTD151" s="309"/>
      <c r="CTE151" s="309"/>
      <c r="CTF151" s="309"/>
      <c r="CTG151" s="309"/>
      <c r="CTH151" s="309"/>
      <c r="CTI151" s="309"/>
      <c r="CTJ151" s="309"/>
      <c r="CTK151" s="309"/>
      <c r="CTL151" s="309"/>
      <c r="CTM151" s="309"/>
      <c r="CTN151" s="309"/>
      <c r="CTO151" s="309"/>
      <c r="CTP151" s="309"/>
      <c r="CTQ151" s="309"/>
      <c r="CTR151" s="309"/>
      <c r="CTS151" s="309"/>
      <c r="CTT151" s="309"/>
      <c r="CTU151" s="309"/>
      <c r="CTV151" s="309"/>
      <c r="CTW151" s="309"/>
      <c r="CTX151" s="309"/>
      <c r="CTY151" s="309"/>
      <c r="CTZ151" s="309"/>
      <c r="CUA151" s="309"/>
      <c r="CUB151" s="309"/>
      <c r="CUC151" s="309"/>
      <c r="CUD151" s="309"/>
      <c r="CUE151" s="309"/>
      <c r="CUF151" s="309"/>
      <c r="CUG151" s="309"/>
      <c r="CUH151" s="309"/>
      <c r="CUI151" s="309"/>
      <c r="CUJ151" s="309"/>
      <c r="CUK151" s="309"/>
      <c r="CUL151" s="309"/>
      <c r="CUM151" s="309"/>
      <c r="CUN151" s="309"/>
      <c r="CUO151" s="309"/>
      <c r="CUP151" s="309"/>
      <c r="CUQ151" s="309"/>
      <c r="CUR151" s="309"/>
      <c r="CUS151" s="309"/>
      <c r="CUT151" s="309"/>
      <c r="CUU151" s="309"/>
      <c r="CUV151" s="309"/>
      <c r="CUW151" s="309"/>
      <c r="CUX151" s="309"/>
      <c r="CUY151" s="309"/>
      <c r="CUZ151" s="309"/>
      <c r="CVA151" s="309"/>
      <c r="CVB151" s="309"/>
      <c r="CVC151" s="309"/>
      <c r="CVD151" s="309"/>
      <c r="CVE151" s="309"/>
      <c r="CVF151" s="309"/>
      <c r="CVG151" s="309"/>
      <c r="CVH151" s="309"/>
      <c r="CVI151" s="309"/>
      <c r="CVJ151" s="309"/>
      <c r="CVK151" s="309"/>
      <c r="CVL151" s="309"/>
      <c r="CVM151" s="309"/>
      <c r="CVN151" s="309"/>
      <c r="CVO151" s="309"/>
      <c r="CVP151" s="309"/>
      <c r="CVQ151" s="309"/>
      <c r="CVR151" s="309"/>
      <c r="CVS151" s="309"/>
      <c r="CVT151" s="309"/>
      <c r="CVU151" s="309"/>
      <c r="CVV151" s="309"/>
      <c r="CVW151" s="309"/>
      <c r="CVX151" s="309"/>
      <c r="CVY151" s="309"/>
      <c r="CVZ151" s="309"/>
      <c r="CWA151" s="309"/>
      <c r="CWB151" s="309"/>
      <c r="CWC151" s="309"/>
      <c r="CWD151" s="309"/>
      <c r="CWE151" s="309"/>
      <c r="CWF151" s="309"/>
      <c r="CWG151" s="309"/>
      <c r="CWH151" s="309"/>
      <c r="CWI151" s="309"/>
      <c r="CWJ151" s="309"/>
      <c r="CWK151" s="309"/>
      <c r="CWL151" s="309"/>
      <c r="CWM151" s="309"/>
      <c r="CWN151" s="309"/>
      <c r="CWO151" s="309"/>
      <c r="CWP151" s="309"/>
      <c r="CWQ151" s="309"/>
      <c r="CWR151" s="309"/>
      <c r="CWS151" s="309"/>
      <c r="CWT151" s="309"/>
      <c r="CWU151" s="309"/>
      <c r="CWV151" s="309"/>
      <c r="CWW151" s="309"/>
      <c r="CWX151" s="309"/>
      <c r="CWY151" s="309"/>
      <c r="CWZ151" s="309"/>
      <c r="CXA151" s="309"/>
      <c r="CXB151" s="309"/>
      <c r="CXC151" s="309"/>
      <c r="CXD151" s="309"/>
      <c r="CXE151" s="309"/>
      <c r="CXF151" s="309"/>
      <c r="CXG151" s="309"/>
      <c r="CXH151" s="309"/>
      <c r="CXI151" s="309"/>
      <c r="CXJ151" s="309"/>
      <c r="CXK151" s="309"/>
      <c r="CXL151" s="309"/>
      <c r="CXM151" s="309"/>
      <c r="CXN151" s="309"/>
      <c r="CXO151" s="309"/>
      <c r="CXP151" s="309"/>
      <c r="CXQ151" s="309"/>
      <c r="CXR151" s="309"/>
      <c r="CXS151" s="309"/>
      <c r="CXT151" s="309"/>
      <c r="CXU151" s="309"/>
      <c r="CXV151" s="309"/>
      <c r="CXW151" s="309"/>
      <c r="CXX151" s="309"/>
      <c r="CXY151" s="309"/>
      <c r="CXZ151" s="309"/>
      <c r="CYA151" s="309"/>
      <c r="CYB151" s="309"/>
      <c r="CYC151" s="309"/>
      <c r="CYD151" s="309"/>
      <c r="CYE151" s="309"/>
      <c r="CYF151" s="309"/>
      <c r="CYG151" s="309"/>
      <c r="CYH151" s="309"/>
      <c r="CYI151" s="309"/>
      <c r="CYJ151" s="309"/>
      <c r="CYK151" s="309"/>
      <c r="CYL151" s="309"/>
      <c r="CYM151" s="309"/>
      <c r="CYN151" s="309"/>
      <c r="CYO151" s="309"/>
      <c r="CYP151" s="309"/>
      <c r="CYQ151" s="309"/>
      <c r="CYR151" s="309"/>
      <c r="CYS151" s="309"/>
      <c r="CYT151" s="309"/>
      <c r="CYU151" s="309"/>
      <c r="CYV151" s="309"/>
      <c r="CYW151" s="309"/>
      <c r="CYX151" s="309"/>
      <c r="CYY151" s="309"/>
      <c r="CYZ151" s="309"/>
      <c r="CZA151" s="309"/>
      <c r="CZB151" s="309"/>
      <c r="CZC151" s="309"/>
      <c r="CZD151" s="309"/>
      <c r="CZE151" s="309"/>
      <c r="CZF151" s="309"/>
      <c r="CZG151" s="309"/>
      <c r="CZH151" s="309"/>
      <c r="CZI151" s="309"/>
      <c r="CZJ151" s="309"/>
      <c r="CZK151" s="309"/>
      <c r="CZL151" s="309"/>
      <c r="CZM151" s="309"/>
      <c r="CZN151" s="309"/>
      <c r="CZO151" s="309"/>
      <c r="CZP151" s="309"/>
      <c r="CZQ151" s="309"/>
      <c r="CZR151" s="309"/>
      <c r="CZS151" s="309"/>
      <c r="CZT151" s="309"/>
      <c r="CZU151" s="309"/>
      <c r="CZV151" s="309"/>
      <c r="CZW151" s="309"/>
      <c r="CZX151" s="309"/>
      <c r="CZY151" s="309"/>
      <c r="CZZ151" s="309"/>
      <c r="DAA151" s="309"/>
      <c r="DAB151" s="309"/>
      <c r="DAC151" s="309"/>
      <c r="DAD151" s="309"/>
      <c r="DAE151" s="309"/>
      <c r="DAF151" s="309"/>
      <c r="DAG151" s="309"/>
      <c r="DAH151" s="309"/>
      <c r="DAI151" s="309"/>
      <c r="DAJ151" s="309"/>
      <c r="DAK151" s="309"/>
      <c r="DAL151" s="309"/>
      <c r="DAM151" s="309"/>
      <c r="DAN151" s="309"/>
      <c r="DAO151" s="309"/>
      <c r="DAP151" s="309"/>
      <c r="DAQ151" s="309"/>
      <c r="DAR151" s="309"/>
      <c r="DAS151" s="309"/>
      <c r="DAT151" s="309"/>
      <c r="DAU151" s="309"/>
      <c r="DAV151" s="309"/>
      <c r="DAW151" s="309"/>
      <c r="DAX151" s="309"/>
      <c r="DAY151" s="309"/>
      <c r="DAZ151" s="309"/>
      <c r="DBA151" s="309"/>
      <c r="DBB151" s="309"/>
      <c r="DBC151" s="309"/>
      <c r="DBD151" s="309"/>
      <c r="DBE151" s="309"/>
      <c r="DBF151" s="309"/>
      <c r="DBG151" s="309"/>
      <c r="DBH151" s="309"/>
      <c r="DBI151" s="309"/>
      <c r="DBJ151" s="309"/>
      <c r="DBK151" s="309"/>
      <c r="DBL151" s="309"/>
      <c r="DBM151" s="309"/>
      <c r="DBN151" s="309"/>
      <c r="DBO151" s="309"/>
      <c r="DBP151" s="309"/>
      <c r="DBQ151" s="309"/>
      <c r="DBR151" s="309"/>
      <c r="DBS151" s="309"/>
      <c r="DBT151" s="309"/>
      <c r="DBU151" s="309"/>
      <c r="DBV151" s="309"/>
      <c r="DBW151" s="309"/>
      <c r="DBX151" s="309"/>
      <c r="DBY151" s="309"/>
      <c r="DBZ151" s="309"/>
      <c r="DCA151" s="309"/>
      <c r="DCB151" s="309"/>
      <c r="DCC151" s="309"/>
      <c r="DCD151" s="309"/>
      <c r="DCE151" s="309"/>
      <c r="DCF151" s="309"/>
      <c r="DCG151" s="309"/>
      <c r="DCH151" s="309"/>
      <c r="DCI151" s="309"/>
      <c r="DCJ151" s="309"/>
      <c r="DCK151" s="309"/>
      <c r="DCL151" s="309"/>
      <c r="DCM151" s="309"/>
      <c r="DCN151" s="309"/>
      <c r="DCO151" s="309"/>
      <c r="DCP151" s="309"/>
      <c r="DCQ151" s="309"/>
      <c r="DCR151" s="309"/>
      <c r="DCS151" s="309"/>
      <c r="DCT151" s="309"/>
      <c r="DCU151" s="309"/>
      <c r="DCV151" s="309"/>
      <c r="DCW151" s="309"/>
      <c r="DCX151" s="309"/>
      <c r="DCY151" s="309"/>
      <c r="DCZ151" s="309"/>
      <c r="DDA151" s="309"/>
      <c r="DDB151" s="309"/>
      <c r="DDC151" s="309"/>
      <c r="DDD151" s="309"/>
      <c r="DDE151" s="309"/>
      <c r="DDF151" s="309"/>
      <c r="DDG151" s="309"/>
      <c r="DDH151" s="309"/>
      <c r="DDI151" s="309"/>
      <c r="DDJ151" s="309"/>
      <c r="DDK151" s="309"/>
      <c r="DDL151" s="309"/>
      <c r="DDM151" s="309"/>
      <c r="DDN151" s="309"/>
      <c r="DDO151" s="309"/>
      <c r="DDP151" s="309"/>
      <c r="DDQ151" s="309"/>
      <c r="DDR151" s="309"/>
      <c r="DDS151" s="309"/>
      <c r="DDT151" s="309"/>
      <c r="DDU151" s="309"/>
      <c r="DDV151" s="309"/>
      <c r="DDW151" s="309"/>
      <c r="DDX151" s="309"/>
      <c r="DDY151" s="309"/>
      <c r="DDZ151" s="309"/>
      <c r="DEA151" s="309"/>
      <c r="DEB151" s="309"/>
      <c r="DEC151" s="309"/>
      <c r="DED151" s="309"/>
      <c r="DEE151" s="309"/>
      <c r="DEF151" s="309"/>
      <c r="DEG151" s="309"/>
      <c r="DEH151" s="309"/>
      <c r="DEI151" s="309"/>
      <c r="DEJ151" s="309"/>
      <c r="DEK151" s="309"/>
      <c r="DEL151" s="309"/>
      <c r="DEM151" s="309"/>
      <c r="DEN151" s="309"/>
      <c r="DEO151" s="309"/>
      <c r="DEP151" s="309"/>
      <c r="DEQ151" s="309"/>
      <c r="DER151" s="309"/>
      <c r="DES151" s="309"/>
      <c r="DET151" s="309"/>
      <c r="DEU151" s="309"/>
      <c r="DEV151" s="309"/>
      <c r="DEW151" s="309"/>
      <c r="DEX151" s="309"/>
      <c r="DEY151" s="309"/>
      <c r="DEZ151" s="309"/>
      <c r="DFA151" s="309"/>
      <c r="DFB151" s="309"/>
      <c r="DFC151" s="309"/>
      <c r="DFD151" s="309"/>
      <c r="DFE151" s="309"/>
      <c r="DFF151" s="309"/>
      <c r="DFG151" s="309"/>
      <c r="DFH151" s="309"/>
      <c r="DFI151" s="309"/>
      <c r="DFJ151" s="309"/>
      <c r="DFK151" s="309"/>
      <c r="DFL151" s="309"/>
      <c r="DFM151" s="309"/>
      <c r="DFN151" s="309"/>
      <c r="DFO151" s="309"/>
      <c r="DFP151" s="309"/>
      <c r="DFQ151" s="309"/>
      <c r="DFR151" s="309"/>
      <c r="DFS151" s="309"/>
      <c r="DFT151" s="309"/>
      <c r="DFU151" s="309"/>
      <c r="DFV151" s="309"/>
      <c r="DFW151" s="309"/>
      <c r="DFX151" s="309"/>
      <c r="DFY151" s="309"/>
      <c r="DFZ151" s="309"/>
      <c r="DGA151" s="309"/>
      <c r="DGB151" s="309"/>
      <c r="DGC151" s="309"/>
      <c r="DGD151" s="309"/>
      <c r="DGE151" s="309"/>
      <c r="DGF151" s="309"/>
      <c r="DGG151" s="309"/>
      <c r="DGH151" s="309"/>
      <c r="DGI151" s="309"/>
      <c r="DGJ151" s="309"/>
      <c r="DGK151" s="309"/>
      <c r="DGL151" s="309"/>
      <c r="DGM151" s="309"/>
      <c r="DGN151" s="309"/>
      <c r="DGO151" s="309"/>
      <c r="DGP151" s="309"/>
      <c r="DGQ151" s="309"/>
      <c r="DGR151" s="309"/>
      <c r="DGS151" s="309"/>
      <c r="DGT151" s="309"/>
      <c r="DGU151" s="309"/>
      <c r="DGV151" s="309"/>
      <c r="DGW151" s="309"/>
      <c r="DGX151" s="309"/>
      <c r="DGY151" s="309"/>
      <c r="DGZ151" s="309"/>
      <c r="DHA151" s="309"/>
      <c r="DHB151" s="309"/>
      <c r="DHC151" s="309"/>
      <c r="DHD151" s="309"/>
      <c r="DHE151" s="309"/>
      <c r="DHF151" s="309"/>
      <c r="DHG151" s="309"/>
      <c r="DHH151" s="309"/>
      <c r="DHI151" s="309"/>
      <c r="DHJ151" s="309"/>
      <c r="DHK151" s="309"/>
      <c r="DHL151" s="309"/>
      <c r="DHM151" s="309"/>
      <c r="DHN151" s="309"/>
      <c r="DHO151" s="309"/>
      <c r="DHP151" s="309"/>
      <c r="DHQ151" s="309"/>
      <c r="DHR151" s="309"/>
      <c r="DHS151" s="309"/>
      <c r="DHT151" s="309"/>
      <c r="DHU151" s="309"/>
      <c r="DHV151" s="309"/>
      <c r="DHW151" s="309"/>
      <c r="DHX151" s="309"/>
      <c r="DHY151" s="309"/>
      <c r="DHZ151" s="309"/>
      <c r="DIA151" s="309"/>
      <c r="DIB151" s="309"/>
      <c r="DIC151" s="309"/>
      <c r="DID151" s="309"/>
      <c r="DIE151" s="309"/>
      <c r="DIF151" s="309"/>
      <c r="DIG151" s="309"/>
      <c r="DIH151" s="309"/>
      <c r="DII151" s="309"/>
      <c r="DIJ151" s="309"/>
      <c r="DIK151" s="309"/>
      <c r="DIL151" s="309"/>
      <c r="DIM151" s="309"/>
      <c r="DIN151" s="309"/>
      <c r="DIO151" s="309"/>
      <c r="DIP151" s="309"/>
      <c r="DIQ151" s="309"/>
      <c r="DIR151" s="309"/>
      <c r="DIS151" s="309"/>
      <c r="DIT151" s="309"/>
      <c r="DIU151" s="309"/>
      <c r="DIV151" s="309"/>
      <c r="DIW151" s="309"/>
      <c r="DIX151" s="309"/>
      <c r="DIY151" s="309"/>
      <c r="DIZ151" s="309"/>
      <c r="DJA151" s="309"/>
      <c r="DJB151" s="309"/>
      <c r="DJC151" s="309"/>
      <c r="DJD151" s="309"/>
      <c r="DJE151" s="309"/>
      <c r="DJF151" s="309"/>
      <c r="DJG151" s="309"/>
      <c r="DJH151" s="309"/>
      <c r="DJI151" s="309"/>
      <c r="DJJ151" s="309"/>
      <c r="DJK151" s="309"/>
      <c r="DJL151" s="309"/>
      <c r="DJM151" s="309"/>
      <c r="DJN151" s="309"/>
      <c r="DJO151" s="309"/>
      <c r="DJP151" s="309"/>
      <c r="DJQ151" s="309"/>
      <c r="DJR151" s="309"/>
      <c r="DJS151" s="309"/>
      <c r="DJT151" s="309"/>
      <c r="DJU151" s="309"/>
      <c r="DJV151" s="309"/>
      <c r="DJW151" s="309"/>
      <c r="DJX151" s="309"/>
      <c r="DJY151" s="309"/>
      <c r="DJZ151" s="309"/>
      <c r="DKA151" s="309"/>
      <c r="DKB151" s="309"/>
      <c r="DKC151" s="309"/>
      <c r="DKD151" s="309"/>
      <c r="DKE151" s="309"/>
      <c r="DKF151" s="309"/>
      <c r="DKG151" s="309"/>
      <c r="DKH151" s="309"/>
      <c r="DKI151" s="309"/>
      <c r="DKJ151" s="309"/>
      <c r="DKK151" s="309"/>
      <c r="DKL151" s="309"/>
      <c r="DKM151" s="309"/>
      <c r="DKN151" s="309"/>
      <c r="DKO151" s="309"/>
      <c r="DKP151" s="309"/>
      <c r="DKQ151" s="309"/>
      <c r="DKR151" s="309"/>
      <c r="DKS151" s="309"/>
      <c r="DKT151" s="309"/>
      <c r="DKU151" s="309"/>
      <c r="DKV151" s="309"/>
      <c r="DKW151" s="309"/>
      <c r="DKX151" s="309"/>
      <c r="DKY151" s="309"/>
      <c r="DKZ151" s="309"/>
      <c r="DLA151" s="309"/>
      <c r="DLB151" s="309"/>
      <c r="DLC151" s="309"/>
      <c r="DLD151" s="309"/>
      <c r="DLE151" s="309"/>
      <c r="DLF151" s="309"/>
      <c r="DLG151" s="309"/>
      <c r="DLH151" s="309"/>
      <c r="DLI151" s="309"/>
      <c r="DLJ151" s="309"/>
      <c r="DLK151" s="309"/>
      <c r="DLL151" s="309"/>
      <c r="DLM151" s="309"/>
      <c r="DLN151" s="309"/>
      <c r="DLO151" s="309"/>
      <c r="DLP151" s="309"/>
      <c r="DLQ151" s="309"/>
      <c r="DLR151" s="309"/>
      <c r="DLS151" s="309"/>
      <c r="DLT151" s="309"/>
      <c r="DLU151" s="309"/>
      <c r="DLV151" s="309"/>
      <c r="DLW151" s="309"/>
      <c r="DLX151" s="309"/>
      <c r="DLY151" s="309"/>
      <c r="DLZ151" s="309"/>
      <c r="DMA151" s="309"/>
      <c r="DMB151" s="309"/>
      <c r="DMC151" s="309"/>
      <c r="DMD151" s="309"/>
      <c r="DME151" s="309"/>
      <c r="DMF151" s="309"/>
      <c r="DMG151" s="309"/>
      <c r="DMH151" s="309"/>
      <c r="DMI151" s="309"/>
      <c r="DMJ151" s="309"/>
      <c r="DMK151" s="309"/>
      <c r="DML151" s="309"/>
      <c r="DMM151" s="309"/>
      <c r="DMN151" s="309"/>
      <c r="DMO151" s="309"/>
      <c r="DMP151" s="309"/>
      <c r="DMQ151" s="309"/>
      <c r="DMR151" s="309"/>
      <c r="DMS151" s="309"/>
      <c r="DMT151" s="309"/>
      <c r="DMU151" s="309"/>
      <c r="DMV151" s="309"/>
      <c r="DMW151" s="309"/>
      <c r="DMX151" s="309"/>
      <c r="DMY151" s="309"/>
      <c r="DMZ151" s="309"/>
      <c r="DNA151" s="309"/>
      <c r="DNB151" s="309"/>
      <c r="DNC151" s="309"/>
      <c r="DND151" s="309"/>
      <c r="DNE151" s="309"/>
      <c r="DNF151" s="309"/>
      <c r="DNG151" s="309"/>
      <c r="DNH151" s="309"/>
      <c r="DNI151" s="309"/>
      <c r="DNJ151" s="309"/>
      <c r="DNK151" s="309"/>
      <c r="DNL151" s="309"/>
      <c r="DNM151" s="309"/>
      <c r="DNN151" s="309"/>
      <c r="DNO151" s="309"/>
      <c r="DNP151" s="309"/>
      <c r="DNQ151" s="309"/>
      <c r="DNR151" s="309"/>
      <c r="DNS151" s="309"/>
      <c r="DNT151" s="309"/>
      <c r="DNU151" s="309"/>
      <c r="DNV151" s="309"/>
      <c r="DNW151" s="309"/>
      <c r="DNX151" s="309"/>
      <c r="DNY151" s="309"/>
      <c r="DNZ151" s="309"/>
      <c r="DOA151" s="309"/>
      <c r="DOB151" s="309"/>
      <c r="DOC151" s="309"/>
      <c r="DOD151" s="309"/>
      <c r="DOE151" s="309"/>
      <c r="DOF151" s="309"/>
      <c r="DOG151" s="309"/>
      <c r="DOH151" s="309"/>
      <c r="DOI151" s="309"/>
      <c r="DOJ151" s="309"/>
      <c r="DOK151" s="309"/>
      <c r="DOL151" s="309"/>
      <c r="DOM151" s="309"/>
      <c r="DON151" s="309"/>
      <c r="DOO151" s="309"/>
      <c r="DOP151" s="309"/>
      <c r="DOQ151" s="309"/>
      <c r="DOR151" s="309"/>
      <c r="DOS151" s="309"/>
      <c r="DOT151" s="309"/>
      <c r="DOU151" s="309"/>
      <c r="DOV151" s="309"/>
      <c r="DOW151" s="309"/>
      <c r="DOX151" s="309"/>
      <c r="DOY151" s="309"/>
      <c r="DOZ151" s="309"/>
      <c r="DPA151" s="309"/>
      <c r="DPB151" s="309"/>
      <c r="DPC151" s="309"/>
      <c r="DPD151" s="309"/>
      <c r="DPE151" s="309"/>
      <c r="DPF151" s="309"/>
      <c r="DPG151" s="309"/>
      <c r="DPH151" s="309"/>
      <c r="DPI151" s="309"/>
      <c r="DPJ151" s="309"/>
      <c r="DPK151" s="309"/>
      <c r="DPL151" s="309"/>
      <c r="DPM151" s="309"/>
      <c r="DPN151" s="309"/>
      <c r="DPO151" s="309"/>
      <c r="DPP151" s="309"/>
      <c r="DPQ151" s="309"/>
      <c r="DPR151" s="309"/>
      <c r="DPS151" s="309"/>
      <c r="DPT151" s="309"/>
      <c r="DPU151" s="309"/>
      <c r="DPV151" s="309"/>
      <c r="DPW151" s="309"/>
      <c r="DPX151" s="309"/>
      <c r="DPY151" s="309"/>
      <c r="DPZ151" s="309"/>
      <c r="DQA151" s="309"/>
      <c r="DQB151" s="309"/>
      <c r="DQC151" s="309"/>
      <c r="DQD151" s="309"/>
      <c r="DQE151" s="309"/>
      <c r="DQF151" s="309"/>
      <c r="DQG151" s="309"/>
      <c r="DQH151" s="309"/>
      <c r="DQI151" s="309"/>
      <c r="DQJ151" s="309"/>
      <c r="DQK151" s="309"/>
      <c r="DQL151" s="309"/>
      <c r="DQM151" s="309"/>
      <c r="DQN151" s="309"/>
      <c r="DQO151" s="309"/>
      <c r="DQP151" s="309"/>
      <c r="DQQ151" s="309"/>
      <c r="DQR151" s="309"/>
      <c r="DQS151" s="309"/>
      <c r="DQT151" s="309"/>
      <c r="DQU151" s="309"/>
      <c r="DQV151" s="309"/>
      <c r="DQW151" s="309"/>
      <c r="DQX151" s="309"/>
      <c r="DQY151" s="309"/>
      <c r="DQZ151" s="309"/>
      <c r="DRA151" s="309"/>
      <c r="DRB151" s="309"/>
      <c r="DRC151" s="309"/>
      <c r="DRD151" s="309"/>
      <c r="DRE151" s="309"/>
      <c r="DRF151" s="309"/>
      <c r="DRG151" s="309"/>
      <c r="DRH151" s="309"/>
      <c r="DRI151" s="309"/>
      <c r="DRJ151" s="309"/>
      <c r="DRK151" s="309"/>
      <c r="DRL151" s="309"/>
      <c r="DRM151" s="309"/>
      <c r="DRN151" s="309"/>
      <c r="DRO151" s="309"/>
      <c r="DRP151" s="309"/>
      <c r="DRQ151" s="309"/>
      <c r="DRR151" s="309"/>
      <c r="DRS151" s="309"/>
      <c r="DRT151" s="309"/>
      <c r="DRU151" s="309"/>
      <c r="DRV151" s="309"/>
      <c r="DRW151" s="309"/>
      <c r="DRX151" s="309"/>
      <c r="DRY151" s="309"/>
      <c r="DRZ151" s="309"/>
      <c r="DSA151" s="309"/>
      <c r="DSB151" s="309"/>
      <c r="DSC151" s="309"/>
      <c r="DSD151" s="309"/>
      <c r="DSE151" s="309"/>
      <c r="DSF151" s="309"/>
      <c r="DSG151" s="309"/>
      <c r="DSH151" s="309"/>
      <c r="DSI151" s="309"/>
      <c r="DSJ151" s="309"/>
      <c r="DSK151" s="309"/>
      <c r="DSL151" s="309"/>
      <c r="DSM151" s="309"/>
      <c r="DSN151" s="309"/>
      <c r="DSO151" s="309"/>
      <c r="DSP151" s="309"/>
      <c r="DSQ151" s="309"/>
      <c r="DSR151" s="309"/>
      <c r="DSS151" s="309"/>
      <c r="DST151" s="309"/>
      <c r="DSU151" s="309"/>
      <c r="DSV151" s="309"/>
      <c r="DSW151" s="309"/>
      <c r="DSX151" s="309"/>
      <c r="DSY151" s="309"/>
      <c r="DSZ151" s="309"/>
      <c r="DTA151" s="309"/>
      <c r="DTB151" s="309"/>
      <c r="DTC151" s="309"/>
      <c r="DTD151" s="309"/>
      <c r="DTE151" s="309"/>
      <c r="DTF151" s="309"/>
      <c r="DTG151" s="309"/>
      <c r="DTH151" s="309"/>
      <c r="DTI151" s="309"/>
      <c r="DTJ151" s="309"/>
      <c r="DTK151" s="309"/>
      <c r="DTL151" s="309"/>
      <c r="DTM151" s="309"/>
      <c r="DTN151" s="309"/>
      <c r="DTO151" s="309"/>
      <c r="DTP151" s="309"/>
      <c r="DTQ151" s="309"/>
      <c r="DTR151" s="309"/>
      <c r="DTS151" s="309"/>
      <c r="DTT151" s="309"/>
      <c r="DTU151" s="309"/>
      <c r="DTV151" s="309"/>
      <c r="DTW151" s="309"/>
      <c r="DTX151" s="309"/>
      <c r="DTY151" s="309"/>
      <c r="DTZ151" s="309"/>
      <c r="DUA151" s="309"/>
      <c r="DUB151" s="309"/>
      <c r="DUC151" s="309"/>
      <c r="DUD151" s="309"/>
      <c r="DUE151" s="309"/>
      <c r="DUF151" s="309"/>
      <c r="DUG151" s="309"/>
      <c r="DUH151" s="309"/>
      <c r="DUI151" s="309"/>
      <c r="DUJ151" s="309"/>
      <c r="DUK151" s="309"/>
      <c r="DUL151" s="309"/>
      <c r="DUM151" s="309"/>
      <c r="DUN151" s="309"/>
      <c r="DUO151" s="309"/>
      <c r="DUP151" s="309"/>
      <c r="DUQ151" s="309"/>
      <c r="DUR151" s="309"/>
      <c r="DUS151" s="309"/>
      <c r="DUT151" s="309"/>
      <c r="DUU151" s="309"/>
      <c r="DUV151" s="309"/>
      <c r="DUW151" s="309"/>
      <c r="DUX151" s="309"/>
      <c r="DUY151" s="309"/>
      <c r="DUZ151" s="309"/>
      <c r="DVA151" s="309"/>
      <c r="DVB151" s="309"/>
      <c r="DVC151" s="309"/>
      <c r="DVD151" s="309"/>
      <c r="DVE151" s="309"/>
      <c r="DVF151" s="309"/>
      <c r="DVG151" s="309"/>
      <c r="DVH151" s="309"/>
      <c r="DVI151" s="309"/>
      <c r="DVJ151" s="309"/>
      <c r="DVK151" s="309"/>
      <c r="DVL151" s="309"/>
      <c r="DVM151" s="309"/>
      <c r="DVN151" s="309"/>
      <c r="DVO151" s="309"/>
      <c r="DVP151" s="309"/>
      <c r="DVQ151" s="309"/>
      <c r="DVR151" s="309"/>
      <c r="DVS151" s="309"/>
      <c r="DVT151" s="309"/>
      <c r="DVU151" s="309"/>
      <c r="DVV151" s="309"/>
      <c r="DVW151" s="309"/>
      <c r="DVX151" s="309"/>
      <c r="DVY151" s="309"/>
      <c r="DVZ151" s="309"/>
      <c r="DWA151" s="309"/>
      <c r="DWB151" s="309"/>
      <c r="DWC151" s="309"/>
      <c r="DWD151" s="309"/>
      <c r="DWE151" s="309"/>
      <c r="DWF151" s="309"/>
      <c r="DWG151" s="309"/>
      <c r="DWH151" s="309"/>
      <c r="DWI151" s="309"/>
      <c r="DWJ151" s="309"/>
      <c r="DWK151" s="309"/>
      <c r="DWL151" s="309"/>
      <c r="DWM151" s="309"/>
      <c r="DWN151" s="309"/>
      <c r="DWO151" s="309"/>
      <c r="DWP151" s="309"/>
      <c r="DWQ151" s="309"/>
      <c r="DWR151" s="309"/>
      <c r="DWS151" s="309"/>
      <c r="DWT151" s="309"/>
      <c r="DWU151" s="309"/>
      <c r="DWV151" s="309"/>
      <c r="DWW151" s="309"/>
      <c r="DWX151" s="309"/>
      <c r="DWY151" s="309"/>
      <c r="DWZ151" s="309"/>
      <c r="DXA151" s="309"/>
      <c r="DXB151" s="309"/>
      <c r="DXC151" s="309"/>
      <c r="DXD151" s="309"/>
      <c r="DXE151" s="309"/>
      <c r="DXF151" s="309"/>
      <c r="DXG151" s="309"/>
      <c r="DXH151" s="309"/>
      <c r="DXI151" s="309"/>
      <c r="DXJ151" s="309"/>
      <c r="DXK151" s="309"/>
      <c r="DXL151" s="309"/>
      <c r="DXM151" s="309"/>
      <c r="DXN151" s="309"/>
      <c r="DXO151" s="309"/>
      <c r="DXP151" s="309"/>
      <c r="DXQ151" s="309"/>
      <c r="DXR151" s="309"/>
      <c r="DXS151" s="309"/>
      <c r="DXT151" s="309"/>
      <c r="DXU151" s="309"/>
      <c r="DXV151" s="309"/>
      <c r="DXW151" s="309"/>
      <c r="DXX151" s="309"/>
      <c r="DXY151" s="309"/>
      <c r="DXZ151" s="309"/>
      <c r="DYA151" s="309"/>
      <c r="DYB151" s="309"/>
      <c r="DYC151" s="309"/>
      <c r="DYD151" s="309"/>
      <c r="DYE151" s="309"/>
      <c r="DYF151" s="309"/>
      <c r="DYG151" s="309"/>
      <c r="DYH151" s="309"/>
      <c r="DYI151" s="309"/>
      <c r="DYJ151" s="309"/>
      <c r="DYK151" s="309"/>
      <c r="DYL151" s="309"/>
      <c r="DYM151" s="309"/>
      <c r="DYN151" s="309"/>
      <c r="DYO151" s="309"/>
      <c r="DYP151" s="309"/>
      <c r="DYQ151" s="309"/>
      <c r="DYR151" s="309"/>
      <c r="DYS151" s="309"/>
      <c r="DYT151" s="309"/>
      <c r="DYU151" s="309"/>
      <c r="DYV151" s="309"/>
      <c r="DYW151" s="309"/>
      <c r="DYX151" s="309"/>
      <c r="DYY151" s="309"/>
      <c r="DYZ151" s="309"/>
      <c r="DZA151" s="309"/>
      <c r="DZB151" s="309"/>
      <c r="DZC151" s="309"/>
      <c r="DZD151" s="309"/>
      <c r="DZE151" s="309"/>
      <c r="DZF151" s="309"/>
      <c r="DZG151" s="309"/>
      <c r="DZH151" s="309"/>
      <c r="DZI151" s="309"/>
      <c r="DZJ151" s="309"/>
      <c r="DZK151" s="309"/>
      <c r="DZL151" s="309"/>
      <c r="DZM151" s="309"/>
      <c r="DZN151" s="309"/>
      <c r="DZO151" s="309"/>
      <c r="DZP151" s="309"/>
      <c r="DZQ151" s="309"/>
      <c r="DZR151" s="309"/>
      <c r="DZS151" s="309"/>
      <c r="DZT151" s="309"/>
      <c r="DZU151" s="309"/>
      <c r="DZV151" s="309"/>
      <c r="DZW151" s="309"/>
      <c r="DZX151" s="309"/>
      <c r="DZY151" s="309"/>
      <c r="DZZ151" s="309"/>
      <c r="EAA151" s="309"/>
      <c r="EAB151" s="309"/>
      <c r="EAC151" s="309"/>
      <c r="EAD151" s="309"/>
      <c r="EAE151" s="309"/>
      <c r="EAF151" s="309"/>
      <c r="EAG151" s="309"/>
      <c r="EAH151" s="309"/>
      <c r="EAI151" s="309"/>
      <c r="EAJ151" s="309"/>
      <c r="EAK151" s="309"/>
      <c r="EAL151" s="309"/>
      <c r="EAM151" s="309"/>
      <c r="EAN151" s="309"/>
      <c r="EAO151" s="309"/>
      <c r="EAP151" s="309"/>
      <c r="EAQ151" s="309"/>
      <c r="EAR151" s="309"/>
      <c r="EAS151" s="309"/>
      <c r="EAT151" s="309"/>
      <c r="EAU151" s="309"/>
      <c r="EAV151" s="309"/>
      <c r="EAW151" s="309"/>
      <c r="EAX151" s="309"/>
      <c r="EAY151" s="309"/>
      <c r="EAZ151" s="309"/>
      <c r="EBA151" s="309"/>
      <c r="EBB151" s="309"/>
      <c r="EBC151" s="309"/>
      <c r="EBD151" s="309"/>
      <c r="EBE151" s="309"/>
      <c r="EBF151" s="309"/>
      <c r="EBG151" s="309"/>
      <c r="EBH151" s="309"/>
      <c r="EBI151" s="309"/>
      <c r="EBJ151" s="309"/>
      <c r="EBK151" s="309"/>
      <c r="EBL151" s="309"/>
      <c r="EBM151" s="309"/>
      <c r="EBN151" s="309"/>
      <c r="EBO151" s="309"/>
      <c r="EBP151" s="309"/>
      <c r="EBQ151" s="309"/>
      <c r="EBR151" s="309"/>
      <c r="EBS151" s="309"/>
      <c r="EBT151" s="309"/>
      <c r="EBU151" s="309"/>
      <c r="EBV151" s="309"/>
      <c r="EBW151" s="309"/>
      <c r="EBX151" s="309"/>
      <c r="EBY151" s="309"/>
      <c r="EBZ151" s="309"/>
      <c r="ECA151" s="309"/>
      <c r="ECB151" s="309"/>
      <c r="ECC151" s="309"/>
      <c r="ECD151" s="309"/>
      <c r="ECE151" s="309"/>
      <c r="ECF151" s="309"/>
      <c r="ECG151" s="309"/>
      <c r="ECH151" s="309"/>
      <c r="ECI151" s="309"/>
      <c r="ECJ151" s="309"/>
      <c r="ECK151" s="309"/>
      <c r="ECL151" s="309"/>
      <c r="ECM151" s="309"/>
      <c r="ECN151" s="309"/>
      <c r="ECO151" s="309"/>
      <c r="ECP151" s="309"/>
      <c r="ECQ151" s="309"/>
      <c r="ECR151" s="309"/>
      <c r="ECS151" s="309"/>
      <c r="ECT151" s="309"/>
      <c r="ECU151" s="309"/>
      <c r="ECV151" s="309"/>
      <c r="ECW151" s="309"/>
      <c r="ECX151" s="309"/>
      <c r="ECY151" s="309"/>
      <c r="ECZ151" s="309"/>
      <c r="EDA151" s="309"/>
      <c r="EDB151" s="309"/>
      <c r="EDC151" s="309"/>
      <c r="EDD151" s="309"/>
      <c r="EDE151" s="309"/>
      <c r="EDF151" s="309"/>
      <c r="EDG151" s="309"/>
      <c r="EDH151" s="309"/>
      <c r="EDI151" s="309"/>
      <c r="EDJ151" s="309"/>
      <c r="EDK151" s="309"/>
      <c r="EDL151" s="309"/>
      <c r="EDM151" s="309"/>
      <c r="EDN151" s="309"/>
      <c r="EDO151" s="309"/>
      <c r="EDP151" s="309"/>
      <c r="EDQ151" s="309"/>
      <c r="EDR151" s="309"/>
      <c r="EDS151" s="309"/>
      <c r="EDT151" s="309"/>
      <c r="EDU151" s="309"/>
      <c r="EDV151" s="309"/>
      <c r="EDW151" s="309"/>
      <c r="EDX151" s="309"/>
      <c r="EDY151" s="309"/>
      <c r="EDZ151" s="309"/>
      <c r="EEA151" s="309"/>
      <c r="EEB151" s="309"/>
      <c r="EEC151" s="309"/>
      <c r="EED151" s="309"/>
      <c r="EEE151" s="309"/>
      <c r="EEF151" s="309"/>
      <c r="EEG151" s="309"/>
      <c r="EEH151" s="309"/>
      <c r="EEI151" s="309"/>
      <c r="EEJ151" s="309"/>
      <c r="EEK151" s="309"/>
      <c r="EEL151" s="309"/>
      <c r="EEM151" s="309"/>
      <c r="EEN151" s="309"/>
      <c r="EEO151" s="309"/>
      <c r="EEP151" s="309"/>
      <c r="EEQ151" s="309"/>
      <c r="EER151" s="309"/>
      <c r="EES151" s="309"/>
      <c r="EET151" s="309"/>
      <c r="EEU151" s="309"/>
      <c r="EEV151" s="309"/>
      <c r="EEW151" s="309"/>
      <c r="EEX151" s="309"/>
      <c r="EEY151" s="309"/>
      <c r="EEZ151" s="309"/>
      <c r="EFA151" s="309"/>
      <c r="EFB151" s="309"/>
      <c r="EFC151" s="309"/>
      <c r="EFD151" s="309"/>
      <c r="EFE151" s="309"/>
      <c r="EFF151" s="309"/>
      <c r="EFG151" s="309"/>
      <c r="EFH151" s="309"/>
      <c r="EFI151" s="309"/>
      <c r="EFJ151" s="309"/>
      <c r="EFK151" s="309"/>
      <c r="EFL151" s="309"/>
      <c r="EFM151" s="309"/>
      <c r="EFN151" s="309"/>
      <c r="EFO151" s="309"/>
      <c r="EFP151" s="309"/>
      <c r="EFQ151" s="309"/>
      <c r="EFR151" s="309"/>
      <c r="EFS151" s="309"/>
      <c r="EFT151" s="309"/>
      <c r="EFU151" s="309"/>
      <c r="EFV151" s="309"/>
      <c r="EFW151" s="309"/>
      <c r="EFX151" s="309"/>
      <c r="EFY151" s="309"/>
      <c r="EFZ151" s="309"/>
      <c r="EGA151" s="309"/>
      <c r="EGB151" s="309"/>
      <c r="EGC151" s="309"/>
      <c r="EGD151" s="309"/>
      <c r="EGE151" s="309"/>
      <c r="EGF151" s="309"/>
      <c r="EGG151" s="309"/>
      <c r="EGH151" s="309"/>
      <c r="EGI151" s="309"/>
      <c r="EGJ151" s="309"/>
      <c r="EGK151" s="309"/>
      <c r="EGL151" s="309"/>
      <c r="EGM151" s="309"/>
      <c r="EGN151" s="309"/>
      <c r="EGO151" s="309"/>
      <c r="EGP151" s="309"/>
      <c r="EGQ151" s="309"/>
      <c r="EGR151" s="309"/>
      <c r="EGS151" s="309"/>
      <c r="EGT151" s="309"/>
      <c r="EGU151" s="309"/>
      <c r="EGV151" s="309"/>
      <c r="EGW151" s="309"/>
      <c r="EGX151" s="309"/>
      <c r="EGY151" s="309"/>
      <c r="EGZ151" s="309"/>
      <c r="EHA151" s="309"/>
      <c r="EHB151" s="309"/>
      <c r="EHC151" s="309"/>
      <c r="EHD151" s="309"/>
      <c r="EHE151" s="309"/>
      <c r="EHF151" s="309"/>
      <c r="EHG151" s="309"/>
      <c r="EHH151" s="309"/>
      <c r="EHI151" s="309"/>
      <c r="EHJ151" s="309"/>
      <c r="EHK151" s="309"/>
      <c r="EHL151" s="309"/>
      <c r="EHM151" s="309"/>
      <c r="EHN151" s="309"/>
      <c r="EHO151" s="309"/>
      <c r="EHP151" s="309"/>
      <c r="EHQ151" s="309"/>
      <c r="EHR151" s="309"/>
      <c r="EHS151" s="309"/>
      <c r="EHT151" s="309"/>
      <c r="EHU151" s="309"/>
      <c r="EHV151" s="309"/>
      <c r="EHW151" s="309"/>
      <c r="EHX151" s="309"/>
      <c r="EHY151" s="309"/>
      <c r="EHZ151" s="309"/>
      <c r="EIA151" s="309"/>
      <c r="EIB151" s="309"/>
      <c r="EIC151" s="309"/>
      <c r="EID151" s="309"/>
      <c r="EIE151" s="309"/>
      <c r="EIF151" s="309"/>
      <c r="EIG151" s="309"/>
      <c r="EIH151" s="309"/>
      <c r="EII151" s="309"/>
      <c r="EIJ151" s="309"/>
      <c r="EIK151" s="309"/>
      <c r="EIL151" s="309"/>
      <c r="EIM151" s="309"/>
      <c r="EIN151" s="309"/>
      <c r="EIO151" s="309"/>
      <c r="EIP151" s="309"/>
      <c r="EIQ151" s="309"/>
      <c r="EIR151" s="309"/>
      <c r="EIS151" s="309"/>
      <c r="EIT151" s="309"/>
      <c r="EIU151" s="309"/>
      <c r="EIV151" s="309"/>
      <c r="EIW151" s="309"/>
      <c r="EIX151" s="309"/>
      <c r="EIY151" s="309"/>
      <c r="EIZ151" s="309"/>
      <c r="EJA151" s="309"/>
      <c r="EJB151" s="309"/>
      <c r="EJC151" s="309"/>
      <c r="EJD151" s="309"/>
      <c r="EJE151" s="309"/>
      <c r="EJF151" s="309"/>
      <c r="EJG151" s="309"/>
      <c r="EJH151" s="309"/>
      <c r="EJI151" s="309"/>
      <c r="EJJ151" s="309"/>
      <c r="EJK151" s="309"/>
      <c r="EJL151" s="309"/>
      <c r="EJM151" s="309"/>
      <c r="EJN151" s="309"/>
      <c r="EJO151" s="309"/>
      <c r="EJP151" s="309"/>
      <c r="EJQ151" s="309"/>
      <c r="EJR151" s="309"/>
      <c r="EJS151" s="309"/>
      <c r="EJT151" s="309"/>
      <c r="EJU151" s="309"/>
      <c r="EJV151" s="309"/>
      <c r="EJW151" s="309"/>
      <c r="EJX151" s="309"/>
      <c r="EJY151" s="309"/>
      <c r="EJZ151" s="309"/>
      <c r="EKA151" s="309"/>
      <c r="EKB151" s="309"/>
      <c r="EKC151" s="309"/>
      <c r="EKD151" s="309"/>
      <c r="EKE151" s="309"/>
      <c r="EKF151" s="309"/>
      <c r="EKG151" s="309"/>
      <c r="EKH151" s="309"/>
      <c r="EKI151" s="309"/>
      <c r="EKJ151" s="309"/>
      <c r="EKK151" s="309"/>
      <c r="EKL151" s="309"/>
      <c r="EKM151" s="309"/>
      <c r="EKN151" s="309"/>
      <c r="EKO151" s="309"/>
      <c r="EKP151" s="309"/>
      <c r="EKQ151" s="309"/>
      <c r="EKR151" s="309"/>
      <c r="EKS151" s="309"/>
      <c r="EKT151" s="309"/>
      <c r="EKU151" s="309"/>
      <c r="EKV151" s="309"/>
      <c r="EKW151" s="309"/>
      <c r="EKX151" s="309"/>
      <c r="EKY151" s="309"/>
      <c r="EKZ151" s="309"/>
      <c r="ELA151" s="309"/>
      <c r="ELB151" s="309"/>
      <c r="ELC151" s="309"/>
      <c r="ELD151" s="309"/>
      <c r="ELE151" s="309"/>
      <c r="ELF151" s="309"/>
      <c r="ELG151" s="309"/>
      <c r="ELH151" s="309"/>
      <c r="ELI151" s="309"/>
      <c r="ELJ151" s="309"/>
      <c r="ELK151" s="309"/>
      <c r="ELL151" s="309"/>
      <c r="ELM151" s="309"/>
      <c r="ELN151" s="309"/>
      <c r="ELO151" s="309"/>
      <c r="ELP151" s="309"/>
      <c r="ELQ151" s="309"/>
      <c r="ELR151" s="309"/>
      <c r="ELS151" s="309"/>
      <c r="ELT151" s="309"/>
      <c r="ELU151" s="309"/>
      <c r="ELV151" s="309"/>
      <c r="ELW151" s="309"/>
      <c r="ELX151" s="309"/>
      <c r="ELY151" s="309"/>
      <c r="ELZ151" s="309"/>
      <c r="EMA151" s="309"/>
      <c r="EMB151" s="309"/>
      <c r="EMC151" s="309"/>
      <c r="EMD151" s="309"/>
      <c r="EME151" s="309"/>
      <c r="EMF151" s="309"/>
      <c r="EMG151" s="309"/>
      <c r="EMH151" s="309"/>
      <c r="EMI151" s="309"/>
      <c r="EMJ151" s="309"/>
      <c r="EMK151" s="309"/>
      <c r="EML151" s="309"/>
      <c r="EMM151" s="309"/>
      <c r="EMN151" s="309"/>
      <c r="EMO151" s="309"/>
      <c r="EMP151" s="309"/>
      <c r="EMQ151" s="309"/>
      <c r="EMR151" s="309"/>
      <c r="EMS151" s="309"/>
      <c r="EMT151" s="309"/>
      <c r="EMU151" s="309"/>
      <c r="EMV151" s="309"/>
      <c r="EMW151" s="309"/>
      <c r="EMX151" s="309"/>
      <c r="EMY151" s="309"/>
      <c r="EMZ151" s="309"/>
      <c r="ENA151" s="309"/>
      <c r="ENB151" s="309"/>
      <c r="ENC151" s="309"/>
      <c r="END151" s="309"/>
      <c r="ENE151" s="309"/>
      <c r="ENF151" s="309"/>
      <c r="ENG151" s="309"/>
      <c r="ENH151" s="309"/>
      <c r="ENI151" s="309"/>
      <c r="ENJ151" s="309"/>
      <c r="ENK151" s="309"/>
      <c r="ENL151" s="309"/>
      <c r="ENM151" s="309"/>
      <c r="ENN151" s="309"/>
      <c r="ENO151" s="309"/>
      <c r="ENP151" s="309"/>
      <c r="ENQ151" s="309"/>
      <c r="ENR151" s="309"/>
      <c r="ENS151" s="309"/>
      <c r="ENT151" s="309"/>
      <c r="ENU151" s="309"/>
      <c r="ENV151" s="309"/>
      <c r="ENW151" s="309"/>
      <c r="ENX151" s="309"/>
      <c r="ENY151" s="309"/>
      <c r="ENZ151" s="309"/>
      <c r="EOA151" s="309"/>
      <c r="EOB151" s="309"/>
      <c r="EOC151" s="309"/>
      <c r="EOD151" s="309"/>
      <c r="EOE151" s="309"/>
      <c r="EOF151" s="309"/>
      <c r="EOG151" s="309"/>
      <c r="EOH151" s="309"/>
      <c r="EOI151" s="309"/>
      <c r="EOJ151" s="309"/>
      <c r="EOK151" s="309"/>
      <c r="EOL151" s="309"/>
      <c r="EOM151" s="309"/>
      <c r="EON151" s="309"/>
      <c r="EOO151" s="309"/>
      <c r="EOP151" s="309"/>
      <c r="EOQ151" s="309"/>
      <c r="EOR151" s="309"/>
      <c r="EOS151" s="309"/>
      <c r="EOT151" s="309"/>
      <c r="EOU151" s="309"/>
      <c r="EOV151" s="309"/>
      <c r="EOW151" s="309"/>
      <c r="EOX151" s="309"/>
      <c r="EOY151" s="309"/>
      <c r="EOZ151" s="309"/>
      <c r="EPA151" s="309"/>
      <c r="EPB151" s="309"/>
      <c r="EPC151" s="309"/>
      <c r="EPD151" s="309"/>
      <c r="EPE151" s="309"/>
      <c r="EPF151" s="309"/>
      <c r="EPG151" s="309"/>
      <c r="EPH151" s="309"/>
      <c r="EPI151" s="309"/>
      <c r="EPJ151" s="309"/>
      <c r="EPK151" s="309"/>
      <c r="EPL151" s="309"/>
      <c r="EPM151" s="309"/>
      <c r="EPN151" s="309"/>
      <c r="EPO151" s="309"/>
      <c r="EPP151" s="309"/>
      <c r="EPQ151" s="309"/>
      <c r="EPR151" s="309"/>
      <c r="EPS151" s="309"/>
      <c r="EPT151" s="309"/>
      <c r="EPU151" s="309"/>
      <c r="EPV151" s="309"/>
      <c r="EPW151" s="309"/>
      <c r="EPX151" s="309"/>
      <c r="EPY151" s="309"/>
      <c r="EPZ151" s="309"/>
      <c r="EQA151" s="309"/>
      <c r="EQB151" s="309"/>
      <c r="EQC151" s="309"/>
      <c r="EQD151" s="309"/>
      <c r="EQE151" s="309"/>
      <c r="EQF151" s="309"/>
      <c r="EQG151" s="309"/>
      <c r="EQH151" s="309"/>
      <c r="EQI151" s="309"/>
      <c r="EQJ151" s="309"/>
      <c r="EQK151" s="309"/>
      <c r="EQL151" s="309"/>
      <c r="EQM151" s="309"/>
      <c r="EQN151" s="309"/>
      <c r="EQO151" s="309"/>
      <c r="EQP151" s="309"/>
      <c r="EQQ151" s="309"/>
      <c r="EQR151" s="309"/>
      <c r="EQS151" s="309"/>
      <c r="EQT151" s="309"/>
      <c r="EQU151" s="309"/>
      <c r="EQV151" s="309"/>
      <c r="EQW151" s="309"/>
      <c r="EQX151" s="309"/>
      <c r="EQY151" s="309"/>
      <c r="EQZ151" s="309"/>
      <c r="ERA151" s="309"/>
      <c r="ERB151" s="309"/>
      <c r="ERC151" s="309"/>
      <c r="ERD151" s="309"/>
      <c r="ERE151" s="309"/>
      <c r="ERF151" s="309"/>
      <c r="ERG151" s="309"/>
      <c r="ERH151" s="309"/>
      <c r="ERI151" s="309"/>
      <c r="ERJ151" s="309"/>
      <c r="ERK151" s="309"/>
      <c r="ERL151" s="309"/>
      <c r="ERM151" s="309"/>
      <c r="ERN151" s="309"/>
      <c r="ERO151" s="309"/>
      <c r="ERP151" s="309"/>
      <c r="ERQ151" s="309"/>
      <c r="ERR151" s="309"/>
      <c r="ERS151" s="309"/>
      <c r="ERT151" s="309"/>
      <c r="ERU151" s="309"/>
      <c r="ERV151" s="309"/>
      <c r="ERW151" s="309"/>
      <c r="ERX151" s="309"/>
      <c r="ERY151" s="309"/>
      <c r="ERZ151" s="309"/>
      <c r="ESA151" s="309"/>
      <c r="ESB151" s="309"/>
      <c r="ESC151" s="309"/>
      <c r="ESD151" s="309"/>
      <c r="ESE151" s="309"/>
      <c r="ESF151" s="309"/>
      <c r="ESG151" s="309"/>
      <c r="ESH151" s="309"/>
      <c r="ESI151" s="309"/>
      <c r="ESJ151" s="309"/>
      <c r="ESK151" s="309"/>
      <c r="ESL151" s="309"/>
      <c r="ESM151" s="309"/>
      <c r="ESN151" s="309"/>
      <c r="ESO151" s="309"/>
      <c r="ESP151" s="309"/>
      <c r="ESQ151" s="309"/>
      <c r="ESR151" s="309"/>
      <c r="ESS151" s="309"/>
      <c r="EST151" s="309"/>
      <c r="ESU151" s="309"/>
      <c r="ESV151" s="309"/>
      <c r="ESW151" s="309"/>
      <c r="ESX151" s="309"/>
      <c r="ESY151" s="309"/>
      <c r="ESZ151" s="309"/>
      <c r="ETA151" s="309"/>
      <c r="ETB151" s="309"/>
      <c r="ETC151" s="309"/>
      <c r="ETD151" s="309"/>
      <c r="ETE151" s="309"/>
      <c r="ETF151" s="309"/>
      <c r="ETG151" s="309"/>
      <c r="ETH151" s="309"/>
      <c r="ETI151" s="309"/>
      <c r="ETJ151" s="309"/>
      <c r="ETK151" s="309"/>
      <c r="ETL151" s="309"/>
      <c r="ETM151" s="309"/>
      <c r="ETN151" s="309"/>
      <c r="ETO151" s="309"/>
      <c r="ETP151" s="309"/>
      <c r="ETQ151" s="309"/>
      <c r="ETR151" s="309"/>
      <c r="ETS151" s="309"/>
      <c r="ETT151" s="309"/>
      <c r="ETU151" s="309"/>
      <c r="ETV151" s="309"/>
      <c r="ETW151" s="309"/>
      <c r="ETX151" s="309"/>
      <c r="ETY151" s="309"/>
      <c r="ETZ151" s="309"/>
      <c r="EUA151" s="309"/>
      <c r="EUB151" s="309"/>
      <c r="EUC151" s="309"/>
      <c r="EUD151" s="309"/>
      <c r="EUE151" s="309"/>
      <c r="EUF151" s="309"/>
      <c r="EUG151" s="309"/>
      <c r="EUH151" s="309"/>
      <c r="EUI151" s="309"/>
      <c r="EUJ151" s="309"/>
      <c r="EUK151" s="309"/>
      <c r="EUL151" s="309"/>
      <c r="EUM151" s="309"/>
      <c r="EUN151" s="309"/>
      <c r="EUO151" s="309"/>
      <c r="EUP151" s="309"/>
      <c r="EUQ151" s="309"/>
      <c r="EUR151" s="309"/>
      <c r="EUS151" s="309"/>
      <c r="EUT151" s="309"/>
      <c r="EUU151" s="309"/>
      <c r="EUV151" s="309"/>
      <c r="EUW151" s="309"/>
      <c r="EUX151" s="309"/>
      <c r="EUY151" s="309"/>
      <c r="EUZ151" s="309"/>
      <c r="EVA151" s="309"/>
      <c r="EVB151" s="309"/>
      <c r="EVC151" s="309"/>
      <c r="EVD151" s="309"/>
      <c r="EVE151" s="309"/>
      <c r="EVF151" s="309"/>
      <c r="EVG151" s="309"/>
      <c r="EVH151" s="309"/>
      <c r="EVI151" s="309"/>
      <c r="EVJ151" s="309"/>
      <c r="EVK151" s="309"/>
      <c r="EVL151" s="309"/>
      <c r="EVM151" s="309"/>
      <c r="EVN151" s="309"/>
      <c r="EVO151" s="309"/>
      <c r="EVP151" s="309"/>
      <c r="EVQ151" s="309"/>
      <c r="EVR151" s="309"/>
      <c r="EVS151" s="309"/>
      <c r="EVT151" s="309"/>
      <c r="EVU151" s="309"/>
      <c r="EVV151" s="309"/>
      <c r="EVW151" s="309"/>
      <c r="EVX151" s="309"/>
      <c r="EVY151" s="309"/>
      <c r="EVZ151" s="309"/>
      <c r="EWA151" s="309"/>
      <c r="EWB151" s="309"/>
      <c r="EWC151" s="309"/>
      <c r="EWD151" s="309"/>
      <c r="EWE151" s="309"/>
      <c r="EWF151" s="309"/>
      <c r="EWG151" s="309"/>
      <c r="EWH151" s="309"/>
      <c r="EWI151" s="309"/>
      <c r="EWJ151" s="309"/>
      <c r="EWK151" s="309"/>
      <c r="EWL151" s="309"/>
      <c r="EWM151" s="309"/>
      <c r="EWN151" s="309"/>
      <c r="EWO151" s="309"/>
      <c r="EWP151" s="309"/>
      <c r="EWQ151" s="309"/>
      <c r="EWR151" s="309"/>
      <c r="EWS151" s="309"/>
      <c r="EWT151" s="309"/>
      <c r="EWU151" s="309"/>
      <c r="EWV151" s="309"/>
      <c r="EWW151" s="309"/>
      <c r="EWX151" s="309"/>
      <c r="EWY151" s="309"/>
      <c r="EWZ151" s="309"/>
      <c r="EXA151" s="309"/>
      <c r="EXB151" s="309"/>
      <c r="EXC151" s="309"/>
      <c r="EXD151" s="309"/>
      <c r="EXE151" s="309"/>
      <c r="EXF151" s="309"/>
      <c r="EXG151" s="309"/>
      <c r="EXH151" s="309"/>
      <c r="EXI151" s="309"/>
      <c r="EXJ151" s="309"/>
      <c r="EXK151" s="309"/>
      <c r="EXL151" s="309"/>
      <c r="EXM151" s="309"/>
      <c r="EXN151" s="309"/>
      <c r="EXO151" s="309"/>
      <c r="EXP151" s="309"/>
      <c r="EXQ151" s="309"/>
      <c r="EXR151" s="309"/>
      <c r="EXS151" s="309"/>
      <c r="EXT151" s="309"/>
      <c r="EXU151" s="309"/>
      <c r="EXV151" s="309"/>
      <c r="EXW151" s="309"/>
      <c r="EXX151" s="309"/>
      <c r="EXY151" s="309"/>
      <c r="EXZ151" s="309"/>
      <c r="EYA151" s="309"/>
      <c r="EYB151" s="309"/>
      <c r="EYC151" s="309"/>
      <c r="EYD151" s="309"/>
      <c r="EYE151" s="309"/>
      <c r="EYF151" s="309"/>
      <c r="EYG151" s="309"/>
      <c r="EYH151" s="309"/>
      <c r="EYI151" s="309"/>
      <c r="EYJ151" s="309"/>
      <c r="EYK151" s="309"/>
      <c r="EYL151" s="309"/>
      <c r="EYM151" s="309"/>
      <c r="EYN151" s="309"/>
      <c r="EYO151" s="309"/>
      <c r="EYP151" s="309"/>
      <c r="EYQ151" s="309"/>
      <c r="EYR151" s="309"/>
      <c r="EYS151" s="309"/>
      <c r="EYT151" s="309"/>
      <c r="EYU151" s="309"/>
      <c r="EYV151" s="309"/>
      <c r="EYW151" s="309"/>
      <c r="EYX151" s="309"/>
      <c r="EYY151" s="309"/>
      <c r="EYZ151" s="309"/>
      <c r="EZA151" s="309"/>
      <c r="EZB151" s="309"/>
      <c r="EZC151" s="309"/>
      <c r="EZD151" s="309"/>
      <c r="EZE151" s="309"/>
      <c r="EZF151" s="309"/>
      <c r="EZG151" s="309"/>
      <c r="EZH151" s="309"/>
      <c r="EZI151" s="309"/>
      <c r="EZJ151" s="309"/>
      <c r="EZK151" s="309"/>
      <c r="EZL151" s="309"/>
      <c r="EZM151" s="309"/>
      <c r="EZN151" s="309"/>
      <c r="EZO151" s="309"/>
      <c r="EZP151" s="309"/>
      <c r="EZQ151" s="309"/>
      <c r="EZR151" s="309"/>
      <c r="EZS151" s="309"/>
      <c r="EZT151" s="309"/>
      <c r="EZU151" s="309"/>
      <c r="EZV151" s="309"/>
      <c r="EZW151" s="309"/>
      <c r="EZX151" s="309"/>
      <c r="EZY151" s="309"/>
      <c r="EZZ151" s="309"/>
      <c r="FAA151" s="309"/>
      <c r="FAB151" s="309"/>
      <c r="FAC151" s="309"/>
      <c r="FAD151" s="309"/>
      <c r="FAE151" s="309"/>
      <c r="FAF151" s="309"/>
      <c r="FAG151" s="309"/>
      <c r="FAH151" s="309"/>
      <c r="FAI151" s="309"/>
      <c r="FAJ151" s="309"/>
      <c r="FAK151" s="309"/>
      <c r="FAL151" s="309"/>
      <c r="FAM151" s="309"/>
      <c r="FAN151" s="309"/>
      <c r="FAO151" s="309"/>
      <c r="FAP151" s="309"/>
      <c r="FAQ151" s="309"/>
      <c r="FAR151" s="309"/>
      <c r="FAS151" s="309"/>
      <c r="FAT151" s="309"/>
      <c r="FAU151" s="309"/>
      <c r="FAV151" s="309"/>
      <c r="FAW151" s="309"/>
      <c r="FAX151" s="309"/>
      <c r="FAY151" s="309"/>
      <c r="FAZ151" s="309"/>
      <c r="FBA151" s="309"/>
      <c r="FBB151" s="309"/>
      <c r="FBC151" s="309"/>
      <c r="FBD151" s="309"/>
      <c r="FBE151" s="309"/>
      <c r="FBF151" s="309"/>
      <c r="FBG151" s="309"/>
      <c r="FBH151" s="309"/>
      <c r="FBI151" s="309"/>
      <c r="FBJ151" s="309"/>
      <c r="FBK151" s="309"/>
      <c r="FBL151" s="309"/>
      <c r="FBM151" s="309"/>
      <c r="FBN151" s="309"/>
      <c r="FBO151" s="309"/>
      <c r="FBP151" s="309"/>
      <c r="FBQ151" s="309"/>
      <c r="FBR151" s="309"/>
      <c r="FBS151" s="309"/>
      <c r="FBT151" s="309"/>
      <c r="FBU151" s="309"/>
      <c r="FBV151" s="309"/>
      <c r="FBW151" s="309"/>
      <c r="FBX151" s="309"/>
      <c r="FBY151" s="309"/>
      <c r="FBZ151" s="309"/>
      <c r="FCA151" s="309"/>
      <c r="FCB151" s="309"/>
      <c r="FCC151" s="309"/>
      <c r="FCD151" s="309"/>
      <c r="FCE151" s="309"/>
      <c r="FCF151" s="309"/>
      <c r="FCG151" s="309"/>
      <c r="FCH151" s="309"/>
      <c r="FCI151" s="309"/>
      <c r="FCJ151" s="309"/>
      <c r="FCK151" s="309"/>
      <c r="FCL151" s="309"/>
      <c r="FCM151" s="309"/>
      <c r="FCN151" s="309"/>
      <c r="FCO151" s="309"/>
      <c r="FCP151" s="309"/>
      <c r="FCQ151" s="309"/>
      <c r="FCR151" s="309"/>
      <c r="FCS151" s="309"/>
      <c r="FCT151" s="309"/>
      <c r="FCU151" s="309"/>
      <c r="FCV151" s="309"/>
      <c r="FCW151" s="309"/>
      <c r="FCX151" s="309"/>
      <c r="FCY151" s="309"/>
      <c r="FCZ151" s="309"/>
      <c r="FDA151" s="309"/>
      <c r="FDB151" s="309"/>
      <c r="FDC151" s="309"/>
      <c r="FDD151" s="309"/>
      <c r="FDE151" s="309"/>
      <c r="FDF151" s="309"/>
      <c r="FDG151" s="309"/>
      <c r="FDH151" s="309"/>
      <c r="FDI151" s="309"/>
      <c r="FDJ151" s="309"/>
      <c r="FDK151" s="309"/>
      <c r="FDL151" s="309"/>
      <c r="FDM151" s="309"/>
      <c r="FDN151" s="309"/>
      <c r="FDO151" s="309"/>
      <c r="FDP151" s="309"/>
      <c r="FDQ151" s="309"/>
      <c r="FDR151" s="309"/>
      <c r="FDS151" s="309"/>
      <c r="FDT151" s="309"/>
      <c r="FDU151" s="309"/>
      <c r="FDV151" s="309"/>
      <c r="FDW151" s="309"/>
      <c r="FDX151" s="309"/>
      <c r="FDY151" s="309"/>
      <c r="FDZ151" s="309"/>
      <c r="FEA151" s="309"/>
      <c r="FEB151" s="309"/>
      <c r="FEC151" s="309"/>
      <c r="FED151" s="309"/>
      <c r="FEE151" s="309"/>
      <c r="FEF151" s="309"/>
      <c r="FEG151" s="309"/>
      <c r="FEH151" s="309"/>
      <c r="FEI151" s="309"/>
      <c r="FEJ151" s="309"/>
      <c r="FEK151" s="309"/>
      <c r="FEL151" s="309"/>
      <c r="FEM151" s="309"/>
      <c r="FEN151" s="309"/>
      <c r="FEO151" s="309"/>
      <c r="FEP151" s="309"/>
      <c r="FEQ151" s="309"/>
      <c r="FER151" s="309"/>
      <c r="FES151" s="309"/>
      <c r="FET151" s="309"/>
      <c r="FEU151" s="309"/>
      <c r="FEV151" s="309"/>
      <c r="FEW151" s="309"/>
      <c r="FEX151" s="309"/>
      <c r="FEY151" s="309"/>
      <c r="FEZ151" s="309"/>
      <c r="FFA151" s="309"/>
      <c r="FFB151" s="309"/>
      <c r="FFC151" s="309"/>
      <c r="FFD151" s="309"/>
      <c r="FFE151" s="309"/>
      <c r="FFF151" s="309"/>
      <c r="FFG151" s="309"/>
      <c r="FFH151" s="309"/>
      <c r="FFI151" s="309"/>
      <c r="FFJ151" s="309"/>
      <c r="FFK151" s="309"/>
      <c r="FFL151" s="309"/>
      <c r="FFM151" s="309"/>
      <c r="FFN151" s="309"/>
      <c r="FFO151" s="309"/>
      <c r="FFP151" s="309"/>
      <c r="FFQ151" s="309"/>
      <c r="FFR151" s="309"/>
      <c r="FFS151" s="309"/>
      <c r="FFT151" s="309"/>
      <c r="FFU151" s="309"/>
      <c r="FFV151" s="309"/>
      <c r="FFW151" s="309"/>
      <c r="FFX151" s="309"/>
      <c r="FFY151" s="309"/>
      <c r="FFZ151" s="309"/>
      <c r="FGA151" s="309"/>
      <c r="FGB151" s="309"/>
      <c r="FGC151" s="309"/>
      <c r="FGD151" s="309"/>
      <c r="FGE151" s="309"/>
      <c r="FGF151" s="309"/>
      <c r="FGG151" s="309"/>
      <c r="FGH151" s="309"/>
      <c r="FGI151" s="309"/>
      <c r="FGJ151" s="309"/>
      <c r="FGK151" s="309"/>
      <c r="FGL151" s="309"/>
      <c r="FGM151" s="309"/>
      <c r="FGN151" s="309"/>
      <c r="FGO151" s="309"/>
      <c r="FGP151" s="309"/>
      <c r="FGQ151" s="309"/>
      <c r="FGR151" s="309"/>
      <c r="FGS151" s="309"/>
      <c r="FGT151" s="309"/>
      <c r="FGU151" s="309"/>
      <c r="FGV151" s="309"/>
      <c r="FGW151" s="309"/>
      <c r="FGX151" s="309"/>
      <c r="FGY151" s="309"/>
      <c r="FGZ151" s="309"/>
      <c r="FHA151" s="309"/>
      <c r="FHB151" s="309"/>
      <c r="FHC151" s="309"/>
      <c r="FHD151" s="309"/>
      <c r="FHE151" s="309"/>
      <c r="FHF151" s="309"/>
      <c r="FHG151" s="309"/>
      <c r="FHH151" s="309"/>
      <c r="FHI151" s="309"/>
      <c r="FHJ151" s="309"/>
      <c r="FHK151" s="309"/>
      <c r="FHL151" s="309"/>
      <c r="FHM151" s="309"/>
      <c r="FHN151" s="309"/>
      <c r="FHO151" s="309"/>
      <c r="FHP151" s="309"/>
      <c r="FHQ151" s="309"/>
      <c r="FHR151" s="309"/>
      <c r="FHS151" s="309"/>
      <c r="FHT151" s="309"/>
      <c r="FHU151" s="309"/>
      <c r="FHV151" s="309"/>
      <c r="FHW151" s="309"/>
      <c r="FHX151" s="309"/>
      <c r="FHY151" s="309"/>
      <c r="FHZ151" s="309"/>
      <c r="FIA151" s="309"/>
      <c r="FIB151" s="309"/>
      <c r="FIC151" s="309"/>
      <c r="FID151" s="309"/>
      <c r="FIE151" s="309"/>
      <c r="FIF151" s="309"/>
      <c r="FIG151" s="309"/>
      <c r="FIH151" s="309"/>
      <c r="FII151" s="309"/>
      <c r="FIJ151" s="309"/>
      <c r="FIK151" s="309"/>
      <c r="FIL151" s="309"/>
      <c r="FIM151" s="309"/>
      <c r="FIN151" s="309"/>
      <c r="FIO151" s="309"/>
      <c r="FIP151" s="309"/>
      <c r="FIQ151" s="309"/>
      <c r="FIR151" s="309"/>
      <c r="FIS151" s="309"/>
      <c r="FIT151" s="309"/>
      <c r="FIU151" s="309"/>
      <c r="FIV151" s="309"/>
      <c r="FIW151" s="309"/>
      <c r="FIX151" s="309"/>
      <c r="FIY151" s="309"/>
      <c r="FIZ151" s="309"/>
      <c r="FJA151" s="309"/>
      <c r="FJB151" s="309"/>
      <c r="FJC151" s="309"/>
      <c r="FJD151" s="309"/>
      <c r="FJE151" s="309"/>
      <c r="FJF151" s="309"/>
      <c r="FJG151" s="309"/>
      <c r="FJH151" s="309"/>
      <c r="FJI151" s="309"/>
      <c r="FJJ151" s="309"/>
      <c r="FJK151" s="309"/>
      <c r="FJL151" s="309"/>
      <c r="FJM151" s="309"/>
      <c r="FJN151" s="309"/>
      <c r="FJO151" s="309"/>
      <c r="FJP151" s="309"/>
      <c r="FJQ151" s="309"/>
      <c r="FJR151" s="309"/>
      <c r="FJS151" s="309"/>
      <c r="FJT151" s="309"/>
      <c r="FJU151" s="309"/>
      <c r="FJV151" s="309"/>
      <c r="FJW151" s="309"/>
      <c r="FJX151" s="309"/>
      <c r="FJY151" s="309"/>
      <c r="FJZ151" s="309"/>
      <c r="FKA151" s="309"/>
      <c r="FKB151" s="309"/>
      <c r="FKC151" s="309"/>
      <c r="FKD151" s="309"/>
      <c r="FKE151" s="309"/>
      <c r="FKF151" s="309"/>
      <c r="FKG151" s="309"/>
      <c r="FKH151" s="309"/>
      <c r="FKI151" s="309"/>
      <c r="FKJ151" s="309"/>
      <c r="FKK151" s="309"/>
      <c r="FKL151" s="309"/>
      <c r="FKM151" s="309"/>
      <c r="FKN151" s="309"/>
      <c r="FKO151" s="309"/>
      <c r="FKP151" s="309"/>
      <c r="FKQ151" s="309"/>
      <c r="FKR151" s="309"/>
      <c r="FKS151" s="309"/>
      <c r="FKT151" s="309"/>
      <c r="FKU151" s="309"/>
      <c r="FKV151" s="309"/>
      <c r="FKW151" s="309"/>
      <c r="FKX151" s="309"/>
      <c r="FKY151" s="309"/>
      <c r="FKZ151" s="309"/>
      <c r="FLA151" s="309"/>
      <c r="FLB151" s="309"/>
      <c r="FLC151" s="309"/>
      <c r="FLD151" s="309"/>
      <c r="FLE151" s="309"/>
      <c r="FLF151" s="309"/>
      <c r="FLG151" s="309"/>
      <c r="FLH151" s="309"/>
      <c r="FLI151" s="309"/>
      <c r="FLJ151" s="309"/>
      <c r="FLK151" s="309"/>
      <c r="FLL151" s="309"/>
      <c r="FLM151" s="309"/>
      <c r="FLN151" s="309"/>
      <c r="FLO151" s="309"/>
      <c r="FLP151" s="309"/>
      <c r="FLQ151" s="309"/>
      <c r="FLR151" s="309"/>
      <c r="FLS151" s="309"/>
      <c r="FLT151" s="309"/>
      <c r="FLU151" s="309"/>
      <c r="FLV151" s="309"/>
      <c r="FLW151" s="309"/>
      <c r="FLX151" s="309"/>
      <c r="FLY151" s="309"/>
      <c r="FLZ151" s="309"/>
      <c r="FMA151" s="309"/>
      <c r="FMB151" s="309"/>
      <c r="FMC151" s="309"/>
      <c r="FMD151" s="309"/>
      <c r="FME151" s="309"/>
      <c r="FMF151" s="309"/>
      <c r="FMG151" s="309"/>
      <c r="FMH151" s="309"/>
      <c r="FMI151" s="309"/>
      <c r="FMJ151" s="309"/>
      <c r="FMK151" s="309"/>
      <c r="FML151" s="309"/>
      <c r="FMM151" s="309"/>
      <c r="FMN151" s="309"/>
      <c r="FMO151" s="309"/>
      <c r="FMP151" s="309"/>
      <c r="FMQ151" s="309"/>
      <c r="FMR151" s="309"/>
      <c r="FMS151" s="309"/>
      <c r="FMT151" s="309"/>
      <c r="FMU151" s="309"/>
      <c r="FMV151" s="309"/>
      <c r="FMW151" s="309"/>
      <c r="FMX151" s="309"/>
      <c r="FMY151" s="309"/>
      <c r="FMZ151" s="309"/>
      <c r="FNA151" s="309"/>
      <c r="FNB151" s="309"/>
      <c r="FNC151" s="309"/>
      <c r="FND151" s="309"/>
      <c r="FNE151" s="309"/>
      <c r="FNF151" s="309"/>
      <c r="FNG151" s="309"/>
      <c r="FNH151" s="309"/>
      <c r="FNI151" s="309"/>
      <c r="FNJ151" s="309"/>
      <c r="FNK151" s="309"/>
      <c r="FNL151" s="309"/>
      <c r="FNM151" s="309"/>
      <c r="FNN151" s="309"/>
      <c r="FNO151" s="309"/>
      <c r="FNP151" s="309"/>
      <c r="FNQ151" s="309"/>
      <c r="FNR151" s="309"/>
      <c r="FNS151" s="309"/>
      <c r="FNT151" s="309"/>
      <c r="FNU151" s="309"/>
      <c r="FNV151" s="309"/>
      <c r="FNW151" s="309"/>
      <c r="FNX151" s="309"/>
      <c r="FNY151" s="309"/>
      <c r="FNZ151" s="309"/>
      <c r="FOA151" s="309"/>
      <c r="FOB151" s="309"/>
      <c r="FOC151" s="309"/>
      <c r="FOD151" s="309"/>
      <c r="FOE151" s="309"/>
      <c r="FOF151" s="309"/>
      <c r="FOG151" s="309"/>
      <c r="FOH151" s="309"/>
      <c r="FOI151" s="309"/>
      <c r="FOJ151" s="309"/>
      <c r="FOK151" s="309"/>
      <c r="FOL151" s="309"/>
      <c r="FOM151" s="309"/>
      <c r="FON151" s="309"/>
      <c r="FOO151" s="309"/>
      <c r="FOP151" s="309"/>
      <c r="FOQ151" s="309"/>
      <c r="FOR151" s="309"/>
      <c r="FOS151" s="309"/>
      <c r="FOT151" s="309"/>
      <c r="FOU151" s="309"/>
      <c r="FOV151" s="309"/>
      <c r="FOW151" s="309"/>
      <c r="FOX151" s="309"/>
      <c r="FOY151" s="309"/>
      <c r="FOZ151" s="309"/>
      <c r="FPA151" s="309"/>
      <c r="FPB151" s="309"/>
      <c r="FPC151" s="309"/>
      <c r="FPD151" s="309"/>
      <c r="FPE151" s="309"/>
      <c r="FPF151" s="309"/>
      <c r="FPG151" s="309"/>
      <c r="FPH151" s="309"/>
      <c r="FPI151" s="309"/>
      <c r="FPJ151" s="309"/>
      <c r="FPK151" s="309"/>
      <c r="FPL151" s="309"/>
      <c r="FPM151" s="309"/>
      <c r="FPN151" s="309"/>
      <c r="FPO151" s="309"/>
      <c r="FPP151" s="309"/>
      <c r="FPQ151" s="309"/>
      <c r="FPR151" s="309"/>
      <c r="FPS151" s="309"/>
      <c r="FPT151" s="309"/>
      <c r="FPU151" s="309"/>
      <c r="FPV151" s="309"/>
      <c r="FPW151" s="309"/>
      <c r="FPX151" s="309"/>
      <c r="FPY151" s="309"/>
      <c r="FPZ151" s="309"/>
      <c r="FQA151" s="309"/>
      <c r="FQB151" s="309"/>
      <c r="FQC151" s="309"/>
      <c r="FQD151" s="309"/>
      <c r="FQE151" s="309"/>
      <c r="FQF151" s="309"/>
      <c r="FQG151" s="309"/>
      <c r="FQH151" s="309"/>
      <c r="FQI151" s="309"/>
      <c r="FQJ151" s="309"/>
      <c r="FQK151" s="309"/>
      <c r="FQL151" s="309"/>
      <c r="FQM151" s="309"/>
      <c r="FQN151" s="309"/>
      <c r="FQO151" s="309"/>
      <c r="FQP151" s="309"/>
      <c r="FQQ151" s="309"/>
      <c r="FQR151" s="309"/>
      <c r="FQS151" s="309"/>
      <c r="FQT151" s="309"/>
      <c r="FQU151" s="309"/>
      <c r="FQV151" s="309"/>
      <c r="FQW151" s="309"/>
      <c r="FQX151" s="309"/>
      <c r="FQY151" s="309"/>
      <c r="FQZ151" s="309"/>
      <c r="FRA151" s="309"/>
      <c r="FRB151" s="309"/>
      <c r="FRC151" s="309"/>
      <c r="FRD151" s="309"/>
      <c r="FRE151" s="309"/>
      <c r="FRF151" s="309"/>
      <c r="FRG151" s="309"/>
      <c r="FRH151" s="309"/>
      <c r="FRI151" s="309"/>
      <c r="FRJ151" s="309"/>
      <c r="FRK151" s="309"/>
      <c r="FRL151" s="309"/>
      <c r="FRM151" s="309"/>
      <c r="FRN151" s="309"/>
      <c r="FRO151" s="309"/>
      <c r="FRP151" s="309"/>
      <c r="FRQ151" s="309"/>
      <c r="FRR151" s="309"/>
      <c r="FRS151" s="309"/>
      <c r="FRT151" s="309"/>
      <c r="FRU151" s="309"/>
      <c r="FRV151" s="309"/>
      <c r="FRW151" s="309"/>
      <c r="FRX151" s="309"/>
      <c r="FRY151" s="309"/>
      <c r="FRZ151" s="309"/>
      <c r="FSA151" s="309"/>
      <c r="FSB151" s="309"/>
      <c r="FSC151" s="309"/>
      <c r="FSD151" s="309"/>
      <c r="FSE151" s="309"/>
      <c r="FSF151" s="309"/>
      <c r="FSG151" s="309"/>
      <c r="FSH151" s="309"/>
      <c r="FSI151" s="309"/>
      <c r="FSJ151" s="309"/>
      <c r="FSK151" s="309"/>
      <c r="FSL151" s="309"/>
      <c r="FSM151" s="309"/>
      <c r="FSN151" s="309"/>
      <c r="FSO151" s="309"/>
      <c r="FSP151" s="309"/>
      <c r="FSQ151" s="309"/>
      <c r="FSR151" s="309"/>
      <c r="FSS151" s="309"/>
      <c r="FST151" s="309"/>
      <c r="FSU151" s="309"/>
      <c r="FSV151" s="309"/>
      <c r="FSW151" s="309"/>
      <c r="FSX151" s="309"/>
      <c r="FSY151" s="309"/>
      <c r="FSZ151" s="309"/>
      <c r="FTA151" s="309"/>
      <c r="FTB151" s="309"/>
      <c r="FTC151" s="309"/>
      <c r="FTD151" s="309"/>
      <c r="FTE151" s="309"/>
      <c r="FTF151" s="309"/>
      <c r="FTG151" s="309"/>
      <c r="FTH151" s="309"/>
      <c r="FTI151" s="309"/>
      <c r="FTJ151" s="309"/>
      <c r="FTK151" s="309"/>
      <c r="FTL151" s="309"/>
      <c r="FTM151" s="309"/>
      <c r="FTN151" s="309"/>
      <c r="FTO151" s="309"/>
      <c r="FTP151" s="309"/>
      <c r="FTQ151" s="309"/>
      <c r="FTR151" s="309"/>
      <c r="FTS151" s="309"/>
      <c r="FTT151" s="309"/>
      <c r="FTU151" s="309"/>
      <c r="FTV151" s="309"/>
      <c r="FTW151" s="309"/>
      <c r="FTX151" s="309"/>
      <c r="FTY151" s="309"/>
      <c r="FTZ151" s="309"/>
      <c r="FUA151" s="309"/>
      <c r="FUB151" s="309"/>
      <c r="FUC151" s="309"/>
      <c r="FUD151" s="309"/>
      <c r="FUE151" s="309"/>
      <c r="FUF151" s="309"/>
      <c r="FUG151" s="309"/>
      <c r="FUH151" s="309"/>
      <c r="FUI151" s="309"/>
      <c r="FUJ151" s="309"/>
      <c r="FUK151" s="309"/>
      <c r="FUL151" s="309"/>
      <c r="FUM151" s="309"/>
      <c r="FUN151" s="309"/>
      <c r="FUO151" s="309"/>
      <c r="FUP151" s="309"/>
      <c r="FUQ151" s="309"/>
      <c r="FUR151" s="309"/>
      <c r="FUS151" s="309"/>
      <c r="FUT151" s="309"/>
      <c r="FUU151" s="309"/>
      <c r="FUV151" s="309"/>
      <c r="FUW151" s="309"/>
      <c r="FUX151" s="309"/>
      <c r="FUY151" s="309"/>
      <c r="FUZ151" s="309"/>
      <c r="FVA151" s="309"/>
      <c r="FVB151" s="309"/>
      <c r="FVC151" s="309"/>
      <c r="FVD151" s="309"/>
      <c r="FVE151" s="309"/>
      <c r="FVF151" s="309"/>
      <c r="FVG151" s="309"/>
      <c r="FVH151" s="309"/>
      <c r="FVI151" s="309"/>
      <c r="FVJ151" s="309"/>
      <c r="FVK151" s="309"/>
      <c r="FVL151" s="309"/>
      <c r="FVM151" s="309"/>
      <c r="FVN151" s="309"/>
      <c r="FVO151" s="309"/>
      <c r="FVP151" s="309"/>
      <c r="FVQ151" s="309"/>
      <c r="FVR151" s="309"/>
      <c r="FVS151" s="309"/>
      <c r="FVT151" s="309"/>
      <c r="FVU151" s="309"/>
      <c r="FVV151" s="309"/>
      <c r="FVW151" s="309"/>
      <c r="FVX151" s="309"/>
      <c r="FVY151" s="309"/>
      <c r="FVZ151" s="309"/>
      <c r="FWA151" s="309"/>
      <c r="FWB151" s="309"/>
      <c r="FWC151" s="309"/>
      <c r="FWD151" s="309"/>
      <c r="FWE151" s="309"/>
      <c r="FWF151" s="309"/>
      <c r="FWG151" s="309"/>
      <c r="FWH151" s="309"/>
      <c r="FWI151" s="309"/>
      <c r="FWJ151" s="309"/>
      <c r="FWK151" s="309"/>
      <c r="FWL151" s="309"/>
      <c r="FWM151" s="309"/>
      <c r="FWN151" s="309"/>
      <c r="FWO151" s="309"/>
      <c r="FWP151" s="309"/>
      <c r="FWQ151" s="309"/>
      <c r="FWR151" s="309"/>
      <c r="FWS151" s="309"/>
      <c r="FWT151" s="309"/>
      <c r="FWU151" s="309"/>
      <c r="FWV151" s="309"/>
      <c r="FWW151" s="309"/>
      <c r="FWX151" s="309"/>
      <c r="FWY151" s="309"/>
      <c r="FWZ151" s="309"/>
      <c r="FXA151" s="309"/>
      <c r="FXB151" s="309"/>
      <c r="FXC151" s="309"/>
      <c r="FXD151" s="309"/>
      <c r="FXE151" s="309"/>
      <c r="FXF151" s="309"/>
      <c r="FXG151" s="309"/>
      <c r="FXH151" s="309"/>
      <c r="FXI151" s="309"/>
      <c r="FXJ151" s="309"/>
      <c r="FXK151" s="309"/>
      <c r="FXL151" s="309"/>
      <c r="FXM151" s="309"/>
      <c r="FXN151" s="309"/>
      <c r="FXO151" s="309"/>
      <c r="FXP151" s="309"/>
      <c r="FXQ151" s="309"/>
      <c r="FXR151" s="309"/>
      <c r="FXS151" s="309"/>
      <c r="FXT151" s="309"/>
      <c r="FXU151" s="309"/>
      <c r="FXV151" s="309"/>
      <c r="FXW151" s="309"/>
      <c r="FXX151" s="309"/>
      <c r="FXY151" s="309"/>
      <c r="FXZ151" s="309"/>
      <c r="FYA151" s="309"/>
      <c r="FYB151" s="309"/>
      <c r="FYC151" s="309"/>
      <c r="FYD151" s="309"/>
      <c r="FYE151" s="309"/>
      <c r="FYF151" s="309"/>
      <c r="FYG151" s="309"/>
      <c r="FYH151" s="309"/>
      <c r="FYI151" s="309"/>
      <c r="FYJ151" s="309"/>
      <c r="FYK151" s="309"/>
      <c r="FYL151" s="309"/>
      <c r="FYM151" s="309"/>
      <c r="FYN151" s="309"/>
      <c r="FYO151" s="309"/>
      <c r="FYP151" s="309"/>
      <c r="FYQ151" s="309"/>
      <c r="FYR151" s="309"/>
      <c r="FYS151" s="309"/>
      <c r="FYT151" s="309"/>
      <c r="FYU151" s="309"/>
      <c r="FYV151" s="309"/>
      <c r="FYW151" s="309"/>
      <c r="FYX151" s="309"/>
      <c r="FYY151" s="309"/>
      <c r="FYZ151" s="309"/>
      <c r="FZA151" s="309"/>
      <c r="FZB151" s="309"/>
      <c r="FZC151" s="309"/>
      <c r="FZD151" s="309"/>
      <c r="FZE151" s="309"/>
      <c r="FZF151" s="309"/>
      <c r="FZG151" s="309"/>
      <c r="FZH151" s="309"/>
      <c r="FZI151" s="309"/>
      <c r="FZJ151" s="309"/>
      <c r="FZK151" s="309"/>
      <c r="FZL151" s="309"/>
      <c r="FZM151" s="309"/>
      <c r="FZN151" s="309"/>
      <c r="FZO151" s="309"/>
      <c r="FZP151" s="309"/>
      <c r="FZQ151" s="309"/>
      <c r="FZR151" s="309"/>
      <c r="FZS151" s="309"/>
      <c r="FZT151" s="309"/>
      <c r="FZU151" s="309"/>
      <c r="FZV151" s="309"/>
      <c r="FZW151" s="309"/>
      <c r="FZX151" s="309"/>
      <c r="FZY151" s="309"/>
      <c r="FZZ151" s="309"/>
      <c r="GAA151" s="309"/>
      <c r="GAB151" s="309"/>
      <c r="GAC151" s="309"/>
      <c r="GAD151" s="309"/>
      <c r="GAE151" s="309"/>
      <c r="GAF151" s="309"/>
      <c r="GAG151" s="309"/>
      <c r="GAH151" s="309"/>
      <c r="GAI151" s="309"/>
      <c r="GAJ151" s="309"/>
      <c r="GAK151" s="309"/>
      <c r="GAL151" s="309"/>
      <c r="GAM151" s="309"/>
      <c r="GAN151" s="309"/>
      <c r="GAO151" s="309"/>
      <c r="GAP151" s="309"/>
      <c r="GAQ151" s="309"/>
      <c r="GAR151" s="309"/>
      <c r="GAS151" s="309"/>
      <c r="GAT151" s="309"/>
      <c r="GAU151" s="309"/>
      <c r="GAV151" s="309"/>
      <c r="GAW151" s="309"/>
      <c r="GAX151" s="309"/>
      <c r="GAY151" s="309"/>
      <c r="GAZ151" s="309"/>
      <c r="GBA151" s="309"/>
      <c r="GBB151" s="309"/>
      <c r="GBC151" s="309"/>
      <c r="GBD151" s="309"/>
      <c r="GBE151" s="309"/>
      <c r="GBF151" s="309"/>
      <c r="GBG151" s="309"/>
      <c r="GBH151" s="309"/>
      <c r="GBI151" s="309"/>
      <c r="GBJ151" s="309"/>
      <c r="GBK151" s="309"/>
      <c r="GBL151" s="309"/>
      <c r="GBM151" s="309"/>
      <c r="GBN151" s="309"/>
      <c r="GBO151" s="309"/>
      <c r="GBP151" s="309"/>
      <c r="GBQ151" s="309"/>
      <c r="GBR151" s="309"/>
      <c r="GBS151" s="309"/>
      <c r="GBT151" s="309"/>
      <c r="GBU151" s="309"/>
      <c r="GBV151" s="309"/>
      <c r="GBW151" s="309"/>
      <c r="GBX151" s="309"/>
      <c r="GBY151" s="309"/>
      <c r="GBZ151" s="309"/>
      <c r="GCA151" s="309"/>
      <c r="GCB151" s="309"/>
      <c r="GCC151" s="309"/>
      <c r="GCD151" s="309"/>
      <c r="GCE151" s="309"/>
      <c r="GCF151" s="309"/>
      <c r="GCG151" s="309"/>
      <c r="GCH151" s="309"/>
      <c r="GCI151" s="309"/>
      <c r="GCJ151" s="309"/>
      <c r="GCK151" s="309"/>
      <c r="GCL151" s="309"/>
      <c r="GCM151" s="309"/>
      <c r="GCN151" s="309"/>
      <c r="GCO151" s="309"/>
      <c r="GCP151" s="309"/>
      <c r="GCQ151" s="309"/>
      <c r="GCR151" s="309"/>
      <c r="GCS151" s="309"/>
      <c r="GCT151" s="309"/>
      <c r="GCU151" s="309"/>
      <c r="GCV151" s="309"/>
      <c r="GCW151" s="309"/>
      <c r="GCX151" s="309"/>
      <c r="GCY151" s="309"/>
      <c r="GCZ151" s="309"/>
      <c r="GDA151" s="309"/>
      <c r="GDB151" s="309"/>
      <c r="GDC151" s="309"/>
      <c r="GDD151" s="309"/>
      <c r="GDE151" s="309"/>
      <c r="GDF151" s="309"/>
      <c r="GDG151" s="309"/>
      <c r="GDH151" s="309"/>
      <c r="GDI151" s="309"/>
      <c r="GDJ151" s="309"/>
      <c r="GDK151" s="309"/>
      <c r="GDL151" s="309"/>
      <c r="GDM151" s="309"/>
      <c r="GDN151" s="309"/>
      <c r="GDO151" s="309"/>
      <c r="GDP151" s="309"/>
      <c r="GDQ151" s="309"/>
      <c r="GDR151" s="309"/>
      <c r="GDS151" s="309"/>
      <c r="GDT151" s="309"/>
      <c r="GDU151" s="309"/>
      <c r="GDV151" s="309"/>
      <c r="GDW151" s="309"/>
      <c r="GDX151" s="309"/>
      <c r="GDY151" s="309"/>
      <c r="GDZ151" s="309"/>
      <c r="GEA151" s="309"/>
      <c r="GEB151" s="309"/>
      <c r="GEC151" s="309"/>
      <c r="GED151" s="309"/>
      <c r="GEE151" s="309"/>
      <c r="GEF151" s="309"/>
      <c r="GEG151" s="309"/>
      <c r="GEH151" s="309"/>
      <c r="GEI151" s="309"/>
      <c r="GEJ151" s="309"/>
      <c r="GEK151" s="309"/>
      <c r="GEL151" s="309"/>
      <c r="GEM151" s="309"/>
      <c r="GEN151" s="309"/>
      <c r="GEO151" s="309"/>
      <c r="GEP151" s="309"/>
      <c r="GEQ151" s="309"/>
      <c r="GER151" s="309"/>
      <c r="GES151" s="309"/>
      <c r="GET151" s="309"/>
      <c r="GEU151" s="309"/>
      <c r="GEV151" s="309"/>
      <c r="GEW151" s="309"/>
      <c r="GEX151" s="309"/>
      <c r="GEY151" s="309"/>
      <c r="GEZ151" s="309"/>
      <c r="GFA151" s="309"/>
      <c r="GFB151" s="309"/>
      <c r="GFC151" s="309"/>
      <c r="GFD151" s="309"/>
      <c r="GFE151" s="309"/>
      <c r="GFF151" s="309"/>
      <c r="GFG151" s="309"/>
      <c r="GFH151" s="309"/>
      <c r="GFI151" s="309"/>
      <c r="GFJ151" s="309"/>
      <c r="GFK151" s="309"/>
      <c r="GFL151" s="309"/>
      <c r="GFM151" s="309"/>
      <c r="GFN151" s="309"/>
      <c r="GFO151" s="309"/>
      <c r="GFP151" s="309"/>
      <c r="GFQ151" s="309"/>
      <c r="GFR151" s="309"/>
      <c r="GFS151" s="309"/>
      <c r="GFT151" s="309"/>
      <c r="GFU151" s="309"/>
      <c r="GFV151" s="309"/>
      <c r="GFW151" s="309"/>
      <c r="GFX151" s="309"/>
      <c r="GFY151" s="309"/>
      <c r="GFZ151" s="309"/>
      <c r="GGA151" s="309"/>
      <c r="GGB151" s="309"/>
      <c r="GGC151" s="309"/>
      <c r="GGD151" s="309"/>
      <c r="GGE151" s="309"/>
      <c r="GGF151" s="309"/>
      <c r="GGG151" s="309"/>
      <c r="GGH151" s="309"/>
      <c r="GGI151" s="309"/>
      <c r="GGJ151" s="309"/>
      <c r="GGK151" s="309"/>
      <c r="GGL151" s="309"/>
      <c r="GGM151" s="309"/>
      <c r="GGN151" s="309"/>
      <c r="GGO151" s="309"/>
      <c r="GGP151" s="309"/>
      <c r="GGQ151" s="309"/>
      <c r="GGR151" s="309"/>
      <c r="GGS151" s="309"/>
      <c r="GGT151" s="309"/>
      <c r="GGU151" s="309"/>
      <c r="GGV151" s="309"/>
      <c r="GGW151" s="309"/>
      <c r="GGX151" s="309"/>
      <c r="GGY151" s="309"/>
      <c r="GGZ151" s="309"/>
      <c r="GHA151" s="309"/>
      <c r="GHB151" s="309"/>
      <c r="GHC151" s="309"/>
      <c r="GHD151" s="309"/>
      <c r="GHE151" s="309"/>
      <c r="GHF151" s="309"/>
      <c r="GHG151" s="309"/>
      <c r="GHH151" s="309"/>
      <c r="GHI151" s="309"/>
      <c r="GHJ151" s="309"/>
      <c r="GHK151" s="309"/>
      <c r="GHL151" s="309"/>
      <c r="GHM151" s="309"/>
      <c r="GHN151" s="309"/>
      <c r="GHO151" s="309"/>
      <c r="GHP151" s="309"/>
      <c r="GHQ151" s="309"/>
      <c r="GHR151" s="309"/>
      <c r="GHS151" s="309"/>
      <c r="GHT151" s="309"/>
      <c r="GHU151" s="309"/>
      <c r="GHV151" s="309"/>
      <c r="GHW151" s="309"/>
      <c r="GHX151" s="309"/>
      <c r="GHY151" s="309"/>
      <c r="GHZ151" s="309"/>
      <c r="GIA151" s="309"/>
      <c r="GIB151" s="309"/>
      <c r="GIC151" s="309"/>
      <c r="GID151" s="309"/>
      <c r="GIE151" s="309"/>
      <c r="GIF151" s="309"/>
      <c r="GIG151" s="309"/>
      <c r="GIH151" s="309"/>
      <c r="GII151" s="309"/>
      <c r="GIJ151" s="309"/>
      <c r="GIK151" s="309"/>
      <c r="GIL151" s="309"/>
      <c r="GIM151" s="309"/>
      <c r="GIN151" s="309"/>
      <c r="GIO151" s="309"/>
      <c r="GIP151" s="309"/>
      <c r="GIQ151" s="309"/>
      <c r="GIR151" s="309"/>
      <c r="GIS151" s="309"/>
      <c r="GIT151" s="309"/>
      <c r="GIU151" s="309"/>
      <c r="GIV151" s="309"/>
      <c r="GIW151" s="309"/>
      <c r="GIX151" s="309"/>
      <c r="GIY151" s="309"/>
      <c r="GIZ151" s="309"/>
      <c r="GJA151" s="309"/>
      <c r="GJB151" s="309"/>
      <c r="GJC151" s="309"/>
      <c r="GJD151" s="309"/>
      <c r="GJE151" s="309"/>
      <c r="GJF151" s="309"/>
      <c r="GJG151" s="309"/>
      <c r="GJH151" s="309"/>
      <c r="GJI151" s="309"/>
      <c r="GJJ151" s="309"/>
      <c r="GJK151" s="309"/>
      <c r="GJL151" s="309"/>
      <c r="GJM151" s="309"/>
      <c r="GJN151" s="309"/>
      <c r="GJO151" s="309"/>
      <c r="GJP151" s="309"/>
      <c r="GJQ151" s="309"/>
      <c r="GJR151" s="309"/>
      <c r="GJS151" s="309"/>
      <c r="GJT151" s="309"/>
      <c r="GJU151" s="309"/>
      <c r="GJV151" s="309"/>
      <c r="GJW151" s="309"/>
      <c r="GJX151" s="309"/>
      <c r="GJY151" s="309"/>
      <c r="GJZ151" s="309"/>
      <c r="GKA151" s="309"/>
      <c r="GKB151" s="309"/>
      <c r="GKC151" s="309"/>
      <c r="GKD151" s="309"/>
      <c r="GKE151" s="309"/>
      <c r="GKF151" s="309"/>
      <c r="GKG151" s="309"/>
      <c r="GKH151" s="309"/>
      <c r="GKI151" s="309"/>
      <c r="GKJ151" s="309"/>
      <c r="GKK151" s="309"/>
      <c r="GKL151" s="309"/>
      <c r="GKM151" s="309"/>
      <c r="GKN151" s="309"/>
      <c r="GKO151" s="309"/>
      <c r="GKP151" s="309"/>
      <c r="GKQ151" s="309"/>
      <c r="GKR151" s="309"/>
      <c r="GKS151" s="309"/>
      <c r="GKT151" s="309"/>
      <c r="GKU151" s="309"/>
      <c r="GKV151" s="309"/>
      <c r="GKW151" s="309"/>
      <c r="GKX151" s="309"/>
      <c r="GKY151" s="309"/>
      <c r="GKZ151" s="309"/>
      <c r="GLA151" s="309"/>
      <c r="GLB151" s="309"/>
      <c r="GLC151" s="309"/>
      <c r="GLD151" s="309"/>
      <c r="GLE151" s="309"/>
      <c r="GLF151" s="309"/>
      <c r="GLG151" s="309"/>
      <c r="GLH151" s="309"/>
      <c r="GLI151" s="309"/>
      <c r="GLJ151" s="309"/>
      <c r="GLK151" s="309"/>
      <c r="GLL151" s="309"/>
      <c r="GLM151" s="309"/>
      <c r="GLN151" s="309"/>
      <c r="GLO151" s="309"/>
      <c r="GLP151" s="309"/>
      <c r="GLQ151" s="309"/>
      <c r="GLR151" s="309"/>
      <c r="GLS151" s="309"/>
      <c r="GLT151" s="309"/>
      <c r="GLU151" s="309"/>
      <c r="GLV151" s="309"/>
      <c r="GLW151" s="309"/>
      <c r="GLX151" s="309"/>
      <c r="GLY151" s="309"/>
      <c r="GLZ151" s="309"/>
      <c r="GMA151" s="309"/>
      <c r="GMB151" s="309"/>
      <c r="GMC151" s="309"/>
      <c r="GMD151" s="309"/>
      <c r="GME151" s="309"/>
      <c r="GMF151" s="309"/>
      <c r="GMG151" s="309"/>
      <c r="GMH151" s="309"/>
      <c r="GMI151" s="309"/>
      <c r="GMJ151" s="309"/>
      <c r="GMK151" s="309"/>
      <c r="GML151" s="309"/>
      <c r="GMM151" s="309"/>
      <c r="GMN151" s="309"/>
      <c r="GMO151" s="309"/>
      <c r="GMP151" s="309"/>
      <c r="GMQ151" s="309"/>
      <c r="GMR151" s="309"/>
      <c r="GMS151" s="309"/>
      <c r="GMT151" s="309"/>
      <c r="GMU151" s="309"/>
      <c r="GMV151" s="309"/>
      <c r="GMW151" s="309"/>
      <c r="GMX151" s="309"/>
      <c r="GMY151" s="309"/>
      <c r="GMZ151" s="309"/>
      <c r="GNA151" s="309"/>
      <c r="GNB151" s="309"/>
      <c r="GNC151" s="309"/>
      <c r="GND151" s="309"/>
      <c r="GNE151" s="309"/>
      <c r="GNF151" s="309"/>
      <c r="GNG151" s="309"/>
      <c r="GNH151" s="309"/>
      <c r="GNI151" s="309"/>
      <c r="GNJ151" s="309"/>
      <c r="GNK151" s="309"/>
      <c r="GNL151" s="309"/>
      <c r="GNM151" s="309"/>
      <c r="GNN151" s="309"/>
      <c r="GNO151" s="309"/>
      <c r="GNP151" s="309"/>
      <c r="GNQ151" s="309"/>
      <c r="GNR151" s="309"/>
      <c r="GNS151" s="309"/>
      <c r="GNT151" s="309"/>
      <c r="GNU151" s="309"/>
      <c r="GNV151" s="309"/>
      <c r="GNW151" s="309"/>
      <c r="GNX151" s="309"/>
      <c r="GNY151" s="309"/>
      <c r="GNZ151" s="309"/>
      <c r="GOA151" s="309"/>
      <c r="GOB151" s="309"/>
      <c r="GOC151" s="309"/>
      <c r="GOD151" s="309"/>
      <c r="GOE151" s="309"/>
      <c r="GOF151" s="309"/>
      <c r="GOG151" s="309"/>
      <c r="GOH151" s="309"/>
      <c r="GOI151" s="309"/>
      <c r="GOJ151" s="309"/>
      <c r="GOK151" s="309"/>
      <c r="GOL151" s="309"/>
      <c r="GOM151" s="309"/>
      <c r="GON151" s="309"/>
      <c r="GOO151" s="309"/>
      <c r="GOP151" s="309"/>
      <c r="GOQ151" s="309"/>
      <c r="GOR151" s="309"/>
      <c r="GOS151" s="309"/>
      <c r="GOT151" s="309"/>
      <c r="GOU151" s="309"/>
      <c r="GOV151" s="309"/>
      <c r="GOW151" s="309"/>
      <c r="GOX151" s="309"/>
      <c r="GOY151" s="309"/>
      <c r="GOZ151" s="309"/>
      <c r="GPA151" s="309"/>
      <c r="GPB151" s="309"/>
      <c r="GPC151" s="309"/>
      <c r="GPD151" s="309"/>
      <c r="GPE151" s="309"/>
      <c r="GPF151" s="309"/>
      <c r="GPG151" s="309"/>
      <c r="GPH151" s="309"/>
      <c r="GPI151" s="309"/>
      <c r="GPJ151" s="309"/>
      <c r="GPK151" s="309"/>
      <c r="GPL151" s="309"/>
      <c r="GPM151" s="309"/>
      <c r="GPN151" s="309"/>
      <c r="GPO151" s="309"/>
      <c r="GPP151" s="309"/>
      <c r="GPQ151" s="309"/>
      <c r="GPR151" s="309"/>
      <c r="GPS151" s="309"/>
      <c r="GPT151" s="309"/>
      <c r="GPU151" s="309"/>
      <c r="GPV151" s="309"/>
      <c r="GPW151" s="309"/>
      <c r="GPX151" s="309"/>
      <c r="GPY151" s="309"/>
      <c r="GPZ151" s="309"/>
      <c r="GQA151" s="309"/>
      <c r="GQB151" s="309"/>
      <c r="GQC151" s="309"/>
      <c r="GQD151" s="309"/>
      <c r="GQE151" s="309"/>
      <c r="GQF151" s="309"/>
      <c r="GQG151" s="309"/>
      <c r="GQH151" s="309"/>
      <c r="GQI151" s="309"/>
      <c r="GQJ151" s="309"/>
      <c r="GQK151" s="309"/>
      <c r="GQL151" s="309"/>
      <c r="GQM151" s="309"/>
      <c r="GQN151" s="309"/>
      <c r="GQO151" s="309"/>
      <c r="GQP151" s="309"/>
      <c r="GQQ151" s="309"/>
      <c r="GQR151" s="309"/>
      <c r="GQS151" s="309"/>
      <c r="GQT151" s="309"/>
      <c r="GQU151" s="309"/>
      <c r="GQV151" s="309"/>
      <c r="GQW151" s="309"/>
      <c r="GQX151" s="309"/>
      <c r="GQY151" s="309"/>
      <c r="GQZ151" s="309"/>
      <c r="GRA151" s="309"/>
      <c r="GRB151" s="309"/>
      <c r="GRC151" s="309"/>
      <c r="GRD151" s="309"/>
      <c r="GRE151" s="309"/>
      <c r="GRF151" s="309"/>
      <c r="GRG151" s="309"/>
      <c r="GRH151" s="309"/>
      <c r="GRI151" s="309"/>
      <c r="GRJ151" s="309"/>
      <c r="GRK151" s="309"/>
      <c r="GRL151" s="309"/>
      <c r="GRM151" s="309"/>
      <c r="GRN151" s="309"/>
      <c r="GRO151" s="309"/>
      <c r="GRP151" s="309"/>
      <c r="GRQ151" s="309"/>
      <c r="GRR151" s="309"/>
      <c r="GRS151" s="309"/>
      <c r="GRT151" s="309"/>
      <c r="GRU151" s="309"/>
      <c r="GRV151" s="309"/>
      <c r="GRW151" s="309"/>
      <c r="GRX151" s="309"/>
      <c r="GRY151" s="309"/>
      <c r="GRZ151" s="309"/>
      <c r="GSA151" s="309"/>
      <c r="GSB151" s="309"/>
      <c r="GSC151" s="309"/>
      <c r="GSD151" s="309"/>
      <c r="GSE151" s="309"/>
      <c r="GSF151" s="309"/>
      <c r="GSG151" s="309"/>
      <c r="GSH151" s="309"/>
      <c r="GSI151" s="309"/>
      <c r="GSJ151" s="309"/>
      <c r="GSK151" s="309"/>
      <c r="GSL151" s="309"/>
      <c r="GSM151" s="309"/>
      <c r="GSN151" s="309"/>
      <c r="GSO151" s="309"/>
      <c r="GSP151" s="309"/>
      <c r="GSQ151" s="309"/>
      <c r="GSR151" s="309"/>
      <c r="GSS151" s="309"/>
      <c r="GST151" s="309"/>
      <c r="GSU151" s="309"/>
      <c r="GSV151" s="309"/>
      <c r="GSW151" s="309"/>
      <c r="GSX151" s="309"/>
      <c r="GSY151" s="309"/>
      <c r="GSZ151" s="309"/>
      <c r="GTA151" s="309"/>
      <c r="GTB151" s="309"/>
      <c r="GTC151" s="309"/>
      <c r="GTD151" s="309"/>
      <c r="GTE151" s="309"/>
      <c r="GTF151" s="309"/>
      <c r="GTG151" s="309"/>
      <c r="GTH151" s="309"/>
      <c r="GTI151" s="309"/>
      <c r="GTJ151" s="309"/>
      <c r="GTK151" s="309"/>
      <c r="GTL151" s="309"/>
      <c r="GTM151" s="309"/>
      <c r="GTN151" s="309"/>
      <c r="GTO151" s="309"/>
      <c r="GTP151" s="309"/>
      <c r="GTQ151" s="309"/>
      <c r="GTR151" s="309"/>
      <c r="GTS151" s="309"/>
      <c r="GTT151" s="309"/>
      <c r="GTU151" s="309"/>
      <c r="GTV151" s="309"/>
      <c r="GTW151" s="309"/>
      <c r="GTX151" s="309"/>
      <c r="GTY151" s="309"/>
      <c r="GTZ151" s="309"/>
      <c r="GUA151" s="309"/>
      <c r="GUB151" s="309"/>
      <c r="GUC151" s="309"/>
      <c r="GUD151" s="309"/>
      <c r="GUE151" s="309"/>
      <c r="GUF151" s="309"/>
      <c r="GUG151" s="309"/>
      <c r="GUH151" s="309"/>
      <c r="GUI151" s="309"/>
      <c r="GUJ151" s="309"/>
      <c r="GUK151" s="309"/>
      <c r="GUL151" s="309"/>
      <c r="GUM151" s="309"/>
      <c r="GUN151" s="309"/>
      <c r="GUO151" s="309"/>
      <c r="GUP151" s="309"/>
      <c r="GUQ151" s="309"/>
      <c r="GUR151" s="309"/>
      <c r="GUS151" s="309"/>
      <c r="GUT151" s="309"/>
      <c r="GUU151" s="309"/>
      <c r="GUV151" s="309"/>
      <c r="GUW151" s="309"/>
      <c r="GUX151" s="309"/>
      <c r="GUY151" s="309"/>
      <c r="GUZ151" s="309"/>
      <c r="GVA151" s="309"/>
      <c r="GVB151" s="309"/>
      <c r="GVC151" s="309"/>
      <c r="GVD151" s="309"/>
      <c r="GVE151" s="309"/>
      <c r="GVF151" s="309"/>
      <c r="GVG151" s="309"/>
      <c r="GVH151" s="309"/>
      <c r="GVI151" s="309"/>
      <c r="GVJ151" s="309"/>
      <c r="GVK151" s="309"/>
      <c r="GVL151" s="309"/>
      <c r="GVM151" s="309"/>
      <c r="GVN151" s="309"/>
      <c r="GVO151" s="309"/>
      <c r="GVP151" s="309"/>
      <c r="GVQ151" s="309"/>
      <c r="GVR151" s="309"/>
      <c r="GVS151" s="309"/>
      <c r="GVT151" s="309"/>
      <c r="GVU151" s="309"/>
      <c r="GVV151" s="309"/>
      <c r="GVW151" s="309"/>
      <c r="GVX151" s="309"/>
      <c r="GVY151" s="309"/>
      <c r="GVZ151" s="309"/>
      <c r="GWA151" s="309"/>
      <c r="GWB151" s="309"/>
      <c r="GWC151" s="309"/>
      <c r="GWD151" s="309"/>
      <c r="GWE151" s="309"/>
      <c r="GWF151" s="309"/>
      <c r="GWG151" s="309"/>
      <c r="GWH151" s="309"/>
      <c r="GWI151" s="309"/>
      <c r="GWJ151" s="309"/>
      <c r="GWK151" s="309"/>
      <c r="GWL151" s="309"/>
      <c r="GWM151" s="309"/>
      <c r="GWN151" s="309"/>
      <c r="GWO151" s="309"/>
      <c r="GWP151" s="309"/>
      <c r="GWQ151" s="309"/>
      <c r="GWR151" s="309"/>
      <c r="GWS151" s="309"/>
      <c r="GWT151" s="309"/>
      <c r="GWU151" s="309"/>
      <c r="GWV151" s="309"/>
      <c r="GWW151" s="309"/>
      <c r="GWX151" s="309"/>
      <c r="GWY151" s="309"/>
      <c r="GWZ151" s="309"/>
      <c r="GXA151" s="309"/>
      <c r="GXB151" s="309"/>
      <c r="GXC151" s="309"/>
      <c r="GXD151" s="309"/>
      <c r="GXE151" s="309"/>
      <c r="GXF151" s="309"/>
      <c r="GXG151" s="309"/>
      <c r="GXH151" s="309"/>
      <c r="GXI151" s="309"/>
      <c r="GXJ151" s="309"/>
      <c r="GXK151" s="309"/>
      <c r="GXL151" s="309"/>
      <c r="GXM151" s="309"/>
      <c r="GXN151" s="309"/>
      <c r="GXO151" s="309"/>
      <c r="GXP151" s="309"/>
      <c r="GXQ151" s="309"/>
      <c r="GXR151" s="309"/>
      <c r="GXS151" s="309"/>
      <c r="GXT151" s="309"/>
      <c r="GXU151" s="309"/>
      <c r="GXV151" s="309"/>
      <c r="GXW151" s="309"/>
      <c r="GXX151" s="309"/>
      <c r="GXY151" s="309"/>
      <c r="GXZ151" s="309"/>
      <c r="GYA151" s="309"/>
      <c r="GYB151" s="309"/>
      <c r="GYC151" s="309"/>
      <c r="GYD151" s="309"/>
      <c r="GYE151" s="309"/>
      <c r="GYF151" s="309"/>
      <c r="GYG151" s="309"/>
      <c r="GYH151" s="309"/>
      <c r="GYI151" s="309"/>
      <c r="GYJ151" s="309"/>
      <c r="GYK151" s="309"/>
      <c r="GYL151" s="309"/>
      <c r="GYM151" s="309"/>
      <c r="GYN151" s="309"/>
      <c r="GYO151" s="309"/>
      <c r="GYP151" s="309"/>
      <c r="GYQ151" s="309"/>
      <c r="GYR151" s="309"/>
      <c r="GYS151" s="309"/>
      <c r="GYT151" s="309"/>
      <c r="GYU151" s="309"/>
      <c r="GYV151" s="309"/>
      <c r="GYW151" s="309"/>
      <c r="GYX151" s="309"/>
      <c r="GYY151" s="309"/>
      <c r="GYZ151" s="309"/>
      <c r="GZA151" s="309"/>
      <c r="GZB151" s="309"/>
      <c r="GZC151" s="309"/>
      <c r="GZD151" s="309"/>
      <c r="GZE151" s="309"/>
      <c r="GZF151" s="309"/>
      <c r="GZG151" s="309"/>
      <c r="GZH151" s="309"/>
      <c r="GZI151" s="309"/>
      <c r="GZJ151" s="309"/>
      <c r="GZK151" s="309"/>
      <c r="GZL151" s="309"/>
      <c r="GZM151" s="309"/>
      <c r="GZN151" s="309"/>
      <c r="GZO151" s="309"/>
      <c r="GZP151" s="309"/>
      <c r="GZQ151" s="309"/>
      <c r="GZR151" s="309"/>
      <c r="GZS151" s="309"/>
      <c r="GZT151" s="309"/>
      <c r="GZU151" s="309"/>
      <c r="GZV151" s="309"/>
      <c r="GZW151" s="309"/>
      <c r="GZX151" s="309"/>
      <c r="GZY151" s="309"/>
      <c r="GZZ151" s="309"/>
      <c r="HAA151" s="309"/>
      <c r="HAB151" s="309"/>
      <c r="HAC151" s="309"/>
      <c r="HAD151" s="309"/>
      <c r="HAE151" s="309"/>
      <c r="HAF151" s="309"/>
      <c r="HAG151" s="309"/>
      <c r="HAH151" s="309"/>
      <c r="HAI151" s="309"/>
      <c r="HAJ151" s="309"/>
      <c r="HAK151" s="309"/>
      <c r="HAL151" s="309"/>
      <c r="HAM151" s="309"/>
      <c r="HAN151" s="309"/>
      <c r="HAO151" s="309"/>
      <c r="HAP151" s="309"/>
      <c r="HAQ151" s="309"/>
      <c r="HAR151" s="309"/>
      <c r="HAS151" s="309"/>
      <c r="HAT151" s="309"/>
      <c r="HAU151" s="309"/>
      <c r="HAV151" s="309"/>
      <c r="HAW151" s="309"/>
      <c r="HAX151" s="309"/>
      <c r="HAY151" s="309"/>
      <c r="HAZ151" s="309"/>
      <c r="HBA151" s="309"/>
      <c r="HBB151" s="309"/>
      <c r="HBC151" s="309"/>
      <c r="HBD151" s="309"/>
      <c r="HBE151" s="309"/>
      <c r="HBF151" s="309"/>
      <c r="HBG151" s="309"/>
      <c r="HBH151" s="309"/>
      <c r="HBI151" s="309"/>
      <c r="HBJ151" s="309"/>
      <c r="HBK151" s="309"/>
      <c r="HBL151" s="309"/>
      <c r="HBM151" s="309"/>
      <c r="HBN151" s="309"/>
      <c r="HBO151" s="309"/>
      <c r="HBP151" s="309"/>
      <c r="HBQ151" s="309"/>
      <c r="HBR151" s="309"/>
      <c r="HBS151" s="309"/>
      <c r="HBT151" s="309"/>
      <c r="HBU151" s="309"/>
      <c r="HBV151" s="309"/>
      <c r="HBW151" s="309"/>
      <c r="HBX151" s="309"/>
      <c r="HBY151" s="309"/>
      <c r="HBZ151" s="309"/>
      <c r="HCA151" s="309"/>
      <c r="HCB151" s="309"/>
      <c r="HCC151" s="309"/>
      <c r="HCD151" s="309"/>
      <c r="HCE151" s="309"/>
      <c r="HCF151" s="309"/>
      <c r="HCG151" s="309"/>
      <c r="HCH151" s="309"/>
      <c r="HCI151" s="309"/>
      <c r="HCJ151" s="309"/>
      <c r="HCK151" s="309"/>
      <c r="HCL151" s="309"/>
      <c r="HCM151" s="309"/>
      <c r="HCN151" s="309"/>
      <c r="HCO151" s="309"/>
      <c r="HCP151" s="309"/>
      <c r="HCQ151" s="309"/>
      <c r="HCR151" s="309"/>
      <c r="HCS151" s="309"/>
      <c r="HCT151" s="309"/>
      <c r="HCU151" s="309"/>
      <c r="HCV151" s="309"/>
      <c r="HCW151" s="309"/>
      <c r="HCX151" s="309"/>
      <c r="HCY151" s="309"/>
      <c r="HCZ151" s="309"/>
      <c r="HDA151" s="309"/>
      <c r="HDB151" s="309"/>
      <c r="HDC151" s="309"/>
      <c r="HDD151" s="309"/>
      <c r="HDE151" s="309"/>
      <c r="HDF151" s="309"/>
      <c r="HDG151" s="309"/>
      <c r="HDH151" s="309"/>
      <c r="HDI151" s="309"/>
      <c r="HDJ151" s="309"/>
      <c r="HDK151" s="309"/>
      <c r="HDL151" s="309"/>
      <c r="HDM151" s="309"/>
      <c r="HDN151" s="309"/>
      <c r="HDO151" s="309"/>
      <c r="HDP151" s="309"/>
      <c r="HDQ151" s="309"/>
      <c r="HDR151" s="309"/>
      <c r="HDS151" s="309"/>
      <c r="HDT151" s="309"/>
      <c r="HDU151" s="309"/>
      <c r="HDV151" s="309"/>
      <c r="HDW151" s="309"/>
      <c r="HDX151" s="309"/>
      <c r="HDY151" s="309"/>
      <c r="HDZ151" s="309"/>
      <c r="HEA151" s="309"/>
      <c r="HEB151" s="309"/>
      <c r="HEC151" s="309"/>
      <c r="HED151" s="309"/>
      <c r="HEE151" s="309"/>
      <c r="HEF151" s="309"/>
      <c r="HEG151" s="309"/>
      <c r="HEH151" s="309"/>
      <c r="HEI151" s="309"/>
      <c r="HEJ151" s="309"/>
      <c r="HEK151" s="309"/>
      <c r="HEL151" s="309"/>
      <c r="HEM151" s="309"/>
      <c r="HEN151" s="309"/>
      <c r="HEO151" s="309"/>
      <c r="HEP151" s="309"/>
      <c r="HEQ151" s="309"/>
      <c r="HER151" s="309"/>
      <c r="HES151" s="309"/>
      <c r="HET151" s="309"/>
      <c r="HEU151" s="309"/>
      <c r="HEV151" s="309"/>
      <c r="HEW151" s="309"/>
      <c r="HEX151" s="309"/>
      <c r="HEY151" s="309"/>
      <c r="HEZ151" s="309"/>
      <c r="HFA151" s="309"/>
      <c r="HFB151" s="309"/>
      <c r="HFC151" s="309"/>
      <c r="HFD151" s="309"/>
      <c r="HFE151" s="309"/>
      <c r="HFF151" s="309"/>
      <c r="HFG151" s="309"/>
      <c r="HFH151" s="309"/>
      <c r="HFI151" s="309"/>
      <c r="HFJ151" s="309"/>
      <c r="HFK151" s="309"/>
      <c r="HFL151" s="309"/>
      <c r="HFM151" s="309"/>
      <c r="HFN151" s="309"/>
      <c r="HFO151" s="309"/>
      <c r="HFP151" s="309"/>
      <c r="HFQ151" s="309"/>
      <c r="HFR151" s="309"/>
      <c r="HFS151" s="309"/>
      <c r="HFT151" s="309"/>
      <c r="HFU151" s="309"/>
      <c r="HFV151" s="309"/>
      <c r="HFW151" s="309"/>
      <c r="HFX151" s="309"/>
      <c r="HFY151" s="309"/>
      <c r="HFZ151" s="309"/>
      <c r="HGA151" s="309"/>
      <c r="HGB151" s="309"/>
      <c r="HGC151" s="309"/>
      <c r="HGD151" s="309"/>
      <c r="HGE151" s="309"/>
      <c r="HGF151" s="309"/>
      <c r="HGG151" s="309"/>
      <c r="HGH151" s="309"/>
      <c r="HGI151" s="309"/>
      <c r="HGJ151" s="309"/>
      <c r="HGK151" s="309"/>
      <c r="HGL151" s="309"/>
      <c r="HGM151" s="309"/>
      <c r="HGN151" s="309"/>
      <c r="HGO151" s="309"/>
      <c r="HGP151" s="309"/>
      <c r="HGQ151" s="309"/>
      <c r="HGR151" s="309"/>
      <c r="HGS151" s="309"/>
      <c r="HGT151" s="309"/>
      <c r="HGU151" s="309"/>
      <c r="HGV151" s="309"/>
      <c r="HGW151" s="309"/>
      <c r="HGX151" s="309"/>
      <c r="HGY151" s="309"/>
      <c r="HGZ151" s="309"/>
      <c r="HHA151" s="309"/>
      <c r="HHB151" s="309"/>
      <c r="HHC151" s="309"/>
      <c r="HHD151" s="309"/>
      <c r="HHE151" s="309"/>
      <c r="HHF151" s="309"/>
      <c r="HHG151" s="309"/>
      <c r="HHH151" s="309"/>
      <c r="HHI151" s="309"/>
      <c r="HHJ151" s="309"/>
      <c r="HHK151" s="309"/>
      <c r="HHL151" s="309"/>
      <c r="HHM151" s="309"/>
      <c r="HHN151" s="309"/>
      <c r="HHO151" s="309"/>
      <c r="HHP151" s="309"/>
      <c r="HHQ151" s="309"/>
      <c r="HHR151" s="309"/>
      <c r="HHS151" s="309"/>
      <c r="HHT151" s="309"/>
      <c r="HHU151" s="309"/>
      <c r="HHV151" s="309"/>
      <c r="HHW151" s="309"/>
      <c r="HHX151" s="309"/>
      <c r="HHY151" s="309"/>
      <c r="HHZ151" s="309"/>
      <c r="HIA151" s="309"/>
      <c r="HIB151" s="309"/>
      <c r="HIC151" s="309"/>
      <c r="HID151" s="309"/>
      <c r="HIE151" s="309"/>
      <c r="HIF151" s="309"/>
      <c r="HIG151" s="309"/>
      <c r="HIH151" s="309"/>
      <c r="HII151" s="309"/>
      <c r="HIJ151" s="309"/>
      <c r="HIK151" s="309"/>
      <c r="HIL151" s="309"/>
      <c r="HIM151" s="309"/>
      <c r="HIN151" s="309"/>
      <c r="HIO151" s="309"/>
      <c r="HIP151" s="309"/>
      <c r="HIQ151" s="309"/>
      <c r="HIR151" s="309"/>
      <c r="HIS151" s="309"/>
      <c r="HIT151" s="309"/>
      <c r="HIU151" s="309"/>
      <c r="HIV151" s="309"/>
      <c r="HIW151" s="309"/>
      <c r="HIX151" s="309"/>
      <c r="HIY151" s="309"/>
      <c r="HIZ151" s="309"/>
      <c r="HJA151" s="309"/>
      <c r="HJB151" s="309"/>
      <c r="HJC151" s="309"/>
      <c r="HJD151" s="309"/>
      <c r="HJE151" s="309"/>
      <c r="HJF151" s="309"/>
      <c r="HJG151" s="309"/>
      <c r="HJH151" s="309"/>
      <c r="HJI151" s="309"/>
      <c r="HJJ151" s="309"/>
      <c r="HJK151" s="309"/>
      <c r="HJL151" s="309"/>
      <c r="HJM151" s="309"/>
      <c r="HJN151" s="309"/>
      <c r="HJO151" s="309"/>
      <c r="HJP151" s="309"/>
      <c r="HJQ151" s="309"/>
      <c r="HJR151" s="309"/>
      <c r="HJS151" s="309"/>
      <c r="HJT151" s="309"/>
      <c r="HJU151" s="309"/>
      <c r="HJV151" s="309"/>
      <c r="HJW151" s="309"/>
      <c r="HJX151" s="309"/>
      <c r="HJY151" s="309"/>
      <c r="HJZ151" s="309"/>
      <c r="HKA151" s="309"/>
      <c r="HKB151" s="309"/>
      <c r="HKC151" s="309"/>
      <c r="HKD151" s="309"/>
      <c r="HKE151" s="309"/>
      <c r="HKF151" s="309"/>
      <c r="HKG151" s="309"/>
      <c r="HKH151" s="309"/>
      <c r="HKI151" s="309"/>
      <c r="HKJ151" s="309"/>
      <c r="HKK151" s="309"/>
      <c r="HKL151" s="309"/>
      <c r="HKM151" s="309"/>
      <c r="HKN151" s="309"/>
      <c r="HKO151" s="309"/>
      <c r="HKP151" s="309"/>
      <c r="HKQ151" s="309"/>
      <c r="HKR151" s="309"/>
      <c r="HKS151" s="309"/>
      <c r="HKT151" s="309"/>
      <c r="HKU151" s="309"/>
      <c r="HKV151" s="309"/>
      <c r="HKW151" s="309"/>
      <c r="HKX151" s="309"/>
      <c r="HKY151" s="309"/>
      <c r="HKZ151" s="309"/>
      <c r="HLA151" s="309"/>
      <c r="HLB151" s="309"/>
      <c r="HLC151" s="309"/>
      <c r="HLD151" s="309"/>
      <c r="HLE151" s="309"/>
      <c r="HLF151" s="309"/>
      <c r="HLG151" s="309"/>
      <c r="HLH151" s="309"/>
      <c r="HLI151" s="309"/>
      <c r="HLJ151" s="309"/>
      <c r="HLK151" s="309"/>
      <c r="HLL151" s="309"/>
      <c r="HLM151" s="309"/>
      <c r="HLN151" s="309"/>
      <c r="HLO151" s="309"/>
      <c r="HLP151" s="309"/>
      <c r="HLQ151" s="309"/>
      <c r="HLR151" s="309"/>
      <c r="HLS151" s="309"/>
      <c r="HLT151" s="309"/>
      <c r="HLU151" s="309"/>
      <c r="HLV151" s="309"/>
      <c r="HLW151" s="309"/>
      <c r="HLX151" s="309"/>
      <c r="HLY151" s="309"/>
      <c r="HLZ151" s="309"/>
      <c r="HMA151" s="309"/>
      <c r="HMB151" s="309"/>
      <c r="HMC151" s="309"/>
      <c r="HMD151" s="309"/>
      <c r="HME151" s="309"/>
      <c r="HMF151" s="309"/>
      <c r="HMG151" s="309"/>
      <c r="HMH151" s="309"/>
      <c r="HMI151" s="309"/>
      <c r="HMJ151" s="309"/>
      <c r="HMK151" s="309"/>
      <c r="HML151" s="309"/>
      <c r="HMM151" s="309"/>
      <c r="HMN151" s="309"/>
      <c r="HMO151" s="309"/>
      <c r="HMP151" s="309"/>
      <c r="HMQ151" s="309"/>
      <c r="HMR151" s="309"/>
      <c r="HMS151" s="309"/>
      <c r="HMT151" s="309"/>
      <c r="HMU151" s="309"/>
      <c r="HMV151" s="309"/>
      <c r="HMW151" s="309"/>
      <c r="HMX151" s="309"/>
      <c r="HMY151" s="309"/>
      <c r="HMZ151" s="309"/>
      <c r="HNA151" s="309"/>
      <c r="HNB151" s="309"/>
      <c r="HNC151" s="309"/>
      <c r="HND151" s="309"/>
      <c r="HNE151" s="309"/>
      <c r="HNF151" s="309"/>
      <c r="HNG151" s="309"/>
      <c r="HNH151" s="309"/>
      <c r="HNI151" s="309"/>
      <c r="HNJ151" s="309"/>
      <c r="HNK151" s="309"/>
      <c r="HNL151" s="309"/>
      <c r="HNM151" s="309"/>
      <c r="HNN151" s="309"/>
      <c r="HNO151" s="309"/>
      <c r="HNP151" s="309"/>
      <c r="HNQ151" s="309"/>
      <c r="HNR151" s="309"/>
      <c r="HNS151" s="309"/>
      <c r="HNT151" s="309"/>
      <c r="HNU151" s="309"/>
      <c r="HNV151" s="309"/>
      <c r="HNW151" s="309"/>
      <c r="HNX151" s="309"/>
      <c r="HNY151" s="309"/>
      <c r="HNZ151" s="309"/>
      <c r="HOA151" s="309"/>
      <c r="HOB151" s="309"/>
      <c r="HOC151" s="309"/>
      <c r="HOD151" s="309"/>
      <c r="HOE151" s="309"/>
      <c r="HOF151" s="309"/>
      <c r="HOG151" s="309"/>
      <c r="HOH151" s="309"/>
      <c r="HOI151" s="309"/>
      <c r="HOJ151" s="309"/>
      <c r="HOK151" s="309"/>
      <c r="HOL151" s="309"/>
      <c r="HOM151" s="309"/>
      <c r="HON151" s="309"/>
      <c r="HOO151" s="309"/>
      <c r="HOP151" s="309"/>
      <c r="HOQ151" s="309"/>
      <c r="HOR151" s="309"/>
      <c r="HOS151" s="309"/>
      <c r="HOT151" s="309"/>
      <c r="HOU151" s="309"/>
      <c r="HOV151" s="309"/>
      <c r="HOW151" s="309"/>
      <c r="HOX151" s="309"/>
      <c r="HOY151" s="309"/>
      <c r="HOZ151" s="309"/>
      <c r="HPA151" s="309"/>
      <c r="HPB151" s="309"/>
      <c r="HPC151" s="309"/>
      <c r="HPD151" s="309"/>
      <c r="HPE151" s="309"/>
      <c r="HPF151" s="309"/>
      <c r="HPG151" s="309"/>
      <c r="HPH151" s="309"/>
      <c r="HPI151" s="309"/>
      <c r="HPJ151" s="309"/>
      <c r="HPK151" s="309"/>
      <c r="HPL151" s="309"/>
      <c r="HPM151" s="309"/>
      <c r="HPN151" s="309"/>
      <c r="HPO151" s="309"/>
      <c r="HPP151" s="309"/>
      <c r="HPQ151" s="309"/>
      <c r="HPR151" s="309"/>
      <c r="HPS151" s="309"/>
      <c r="HPT151" s="309"/>
      <c r="HPU151" s="309"/>
      <c r="HPV151" s="309"/>
      <c r="HPW151" s="309"/>
      <c r="HPX151" s="309"/>
      <c r="HPY151" s="309"/>
      <c r="HPZ151" s="309"/>
      <c r="HQA151" s="309"/>
      <c r="HQB151" s="309"/>
      <c r="HQC151" s="309"/>
      <c r="HQD151" s="309"/>
      <c r="HQE151" s="309"/>
      <c r="HQF151" s="309"/>
      <c r="HQG151" s="309"/>
      <c r="HQH151" s="309"/>
      <c r="HQI151" s="309"/>
      <c r="HQJ151" s="309"/>
      <c r="HQK151" s="309"/>
      <c r="HQL151" s="309"/>
      <c r="HQM151" s="309"/>
      <c r="HQN151" s="309"/>
      <c r="HQO151" s="309"/>
      <c r="HQP151" s="309"/>
      <c r="HQQ151" s="309"/>
      <c r="HQR151" s="309"/>
      <c r="HQS151" s="309"/>
      <c r="HQT151" s="309"/>
      <c r="HQU151" s="309"/>
      <c r="HQV151" s="309"/>
      <c r="HQW151" s="309"/>
      <c r="HQX151" s="309"/>
      <c r="HQY151" s="309"/>
      <c r="HQZ151" s="309"/>
      <c r="HRA151" s="309"/>
      <c r="HRB151" s="309"/>
      <c r="HRC151" s="309"/>
      <c r="HRD151" s="309"/>
      <c r="HRE151" s="309"/>
      <c r="HRF151" s="309"/>
      <c r="HRG151" s="309"/>
      <c r="HRH151" s="309"/>
      <c r="HRI151" s="309"/>
      <c r="HRJ151" s="309"/>
      <c r="HRK151" s="309"/>
      <c r="HRL151" s="309"/>
      <c r="HRM151" s="309"/>
      <c r="HRN151" s="309"/>
      <c r="HRO151" s="309"/>
      <c r="HRP151" s="309"/>
      <c r="HRQ151" s="309"/>
      <c r="HRR151" s="309"/>
      <c r="HRS151" s="309"/>
      <c r="HRT151" s="309"/>
      <c r="HRU151" s="309"/>
      <c r="HRV151" s="309"/>
      <c r="HRW151" s="309"/>
      <c r="HRX151" s="309"/>
      <c r="HRY151" s="309"/>
      <c r="HRZ151" s="309"/>
      <c r="HSA151" s="309"/>
      <c r="HSB151" s="309"/>
      <c r="HSC151" s="309"/>
      <c r="HSD151" s="309"/>
      <c r="HSE151" s="309"/>
      <c r="HSF151" s="309"/>
      <c r="HSG151" s="309"/>
      <c r="HSH151" s="309"/>
      <c r="HSI151" s="309"/>
      <c r="HSJ151" s="309"/>
      <c r="HSK151" s="309"/>
      <c r="HSL151" s="309"/>
      <c r="HSM151" s="309"/>
      <c r="HSN151" s="309"/>
      <c r="HSO151" s="309"/>
      <c r="HSP151" s="309"/>
      <c r="HSQ151" s="309"/>
      <c r="HSR151" s="309"/>
      <c r="HSS151" s="309"/>
      <c r="HST151" s="309"/>
      <c r="HSU151" s="309"/>
      <c r="HSV151" s="309"/>
      <c r="HSW151" s="309"/>
      <c r="HSX151" s="309"/>
      <c r="HSY151" s="309"/>
      <c r="HSZ151" s="309"/>
      <c r="HTA151" s="309"/>
      <c r="HTB151" s="309"/>
      <c r="HTC151" s="309"/>
      <c r="HTD151" s="309"/>
      <c r="HTE151" s="309"/>
      <c r="HTF151" s="309"/>
      <c r="HTG151" s="309"/>
      <c r="HTH151" s="309"/>
      <c r="HTI151" s="309"/>
      <c r="HTJ151" s="309"/>
      <c r="HTK151" s="309"/>
      <c r="HTL151" s="309"/>
      <c r="HTM151" s="309"/>
      <c r="HTN151" s="309"/>
      <c r="HTO151" s="309"/>
      <c r="HTP151" s="309"/>
      <c r="HTQ151" s="309"/>
      <c r="HTR151" s="309"/>
      <c r="HTS151" s="309"/>
      <c r="HTT151" s="309"/>
      <c r="HTU151" s="309"/>
      <c r="HTV151" s="309"/>
      <c r="HTW151" s="309"/>
      <c r="HTX151" s="309"/>
      <c r="HTY151" s="309"/>
      <c r="HTZ151" s="309"/>
      <c r="HUA151" s="309"/>
      <c r="HUB151" s="309"/>
      <c r="HUC151" s="309"/>
      <c r="HUD151" s="309"/>
      <c r="HUE151" s="309"/>
      <c r="HUF151" s="309"/>
      <c r="HUG151" s="309"/>
      <c r="HUH151" s="309"/>
      <c r="HUI151" s="309"/>
      <c r="HUJ151" s="309"/>
      <c r="HUK151" s="309"/>
      <c r="HUL151" s="309"/>
      <c r="HUM151" s="309"/>
      <c r="HUN151" s="309"/>
      <c r="HUO151" s="309"/>
      <c r="HUP151" s="309"/>
      <c r="HUQ151" s="309"/>
      <c r="HUR151" s="309"/>
      <c r="HUS151" s="309"/>
      <c r="HUT151" s="309"/>
      <c r="HUU151" s="309"/>
      <c r="HUV151" s="309"/>
      <c r="HUW151" s="309"/>
      <c r="HUX151" s="309"/>
      <c r="HUY151" s="309"/>
      <c r="HUZ151" s="309"/>
      <c r="HVA151" s="309"/>
      <c r="HVB151" s="309"/>
      <c r="HVC151" s="309"/>
      <c r="HVD151" s="309"/>
      <c r="HVE151" s="309"/>
      <c r="HVF151" s="309"/>
      <c r="HVG151" s="309"/>
      <c r="HVH151" s="309"/>
      <c r="HVI151" s="309"/>
      <c r="HVJ151" s="309"/>
      <c r="HVK151" s="309"/>
      <c r="HVL151" s="309"/>
      <c r="HVM151" s="309"/>
      <c r="HVN151" s="309"/>
      <c r="HVO151" s="309"/>
      <c r="HVP151" s="309"/>
      <c r="HVQ151" s="309"/>
      <c r="HVR151" s="309"/>
      <c r="HVS151" s="309"/>
      <c r="HVT151" s="309"/>
      <c r="HVU151" s="309"/>
      <c r="HVV151" s="309"/>
      <c r="HVW151" s="309"/>
      <c r="HVX151" s="309"/>
      <c r="HVY151" s="309"/>
      <c r="HVZ151" s="309"/>
      <c r="HWA151" s="309"/>
      <c r="HWB151" s="309"/>
      <c r="HWC151" s="309"/>
      <c r="HWD151" s="309"/>
      <c r="HWE151" s="309"/>
      <c r="HWF151" s="309"/>
      <c r="HWG151" s="309"/>
      <c r="HWH151" s="309"/>
      <c r="HWI151" s="309"/>
      <c r="HWJ151" s="309"/>
      <c r="HWK151" s="309"/>
      <c r="HWL151" s="309"/>
      <c r="HWM151" s="309"/>
      <c r="HWN151" s="309"/>
      <c r="HWO151" s="309"/>
      <c r="HWP151" s="309"/>
      <c r="HWQ151" s="309"/>
      <c r="HWR151" s="309"/>
      <c r="HWS151" s="309"/>
      <c r="HWT151" s="309"/>
      <c r="HWU151" s="309"/>
      <c r="HWV151" s="309"/>
      <c r="HWW151" s="309"/>
      <c r="HWX151" s="309"/>
      <c r="HWY151" s="309"/>
      <c r="HWZ151" s="309"/>
      <c r="HXA151" s="309"/>
      <c r="HXB151" s="309"/>
      <c r="HXC151" s="309"/>
      <c r="HXD151" s="309"/>
      <c r="HXE151" s="309"/>
      <c r="HXF151" s="309"/>
      <c r="HXG151" s="309"/>
      <c r="HXH151" s="309"/>
      <c r="HXI151" s="309"/>
      <c r="HXJ151" s="309"/>
      <c r="HXK151" s="309"/>
      <c r="HXL151" s="309"/>
      <c r="HXM151" s="309"/>
      <c r="HXN151" s="309"/>
      <c r="HXO151" s="309"/>
      <c r="HXP151" s="309"/>
      <c r="HXQ151" s="309"/>
      <c r="HXR151" s="309"/>
      <c r="HXS151" s="309"/>
      <c r="HXT151" s="309"/>
      <c r="HXU151" s="309"/>
      <c r="HXV151" s="309"/>
      <c r="HXW151" s="309"/>
      <c r="HXX151" s="309"/>
      <c r="HXY151" s="309"/>
      <c r="HXZ151" s="309"/>
      <c r="HYA151" s="309"/>
      <c r="HYB151" s="309"/>
      <c r="HYC151" s="309"/>
      <c r="HYD151" s="309"/>
      <c r="HYE151" s="309"/>
      <c r="HYF151" s="309"/>
      <c r="HYG151" s="309"/>
      <c r="HYH151" s="309"/>
      <c r="HYI151" s="309"/>
      <c r="HYJ151" s="309"/>
      <c r="HYK151" s="309"/>
      <c r="HYL151" s="309"/>
      <c r="HYM151" s="309"/>
      <c r="HYN151" s="309"/>
      <c r="HYO151" s="309"/>
      <c r="HYP151" s="309"/>
      <c r="HYQ151" s="309"/>
      <c r="HYR151" s="309"/>
      <c r="HYS151" s="309"/>
      <c r="HYT151" s="309"/>
      <c r="HYU151" s="309"/>
      <c r="HYV151" s="309"/>
      <c r="HYW151" s="309"/>
      <c r="HYX151" s="309"/>
      <c r="HYY151" s="309"/>
      <c r="HYZ151" s="309"/>
      <c r="HZA151" s="309"/>
      <c r="HZB151" s="309"/>
      <c r="HZC151" s="309"/>
      <c r="HZD151" s="309"/>
      <c r="HZE151" s="309"/>
      <c r="HZF151" s="309"/>
      <c r="HZG151" s="309"/>
      <c r="HZH151" s="309"/>
      <c r="HZI151" s="309"/>
      <c r="HZJ151" s="309"/>
      <c r="HZK151" s="309"/>
      <c r="HZL151" s="309"/>
      <c r="HZM151" s="309"/>
      <c r="HZN151" s="309"/>
      <c r="HZO151" s="309"/>
      <c r="HZP151" s="309"/>
      <c r="HZQ151" s="309"/>
      <c r="HZR151" s="309"/>
      <c r="HZS151" s="309"/>
      <c r="HZT151" s="309"/>
      <c r="HZU151" s="309"/>
      <c r="HZV151" s="309"/>
      <c r="HZW151" s="309"/>
      <c r="HZX151" s="309"/>
      <c r="HZY151" s="309"/>
      <c r="HZZ151" s="309"/>
      <c r="IAA151" s="309"/>
      <c r="IAB151" s="309"/>
      <c r="IAC151" s="309"/>
      <c r="IAD151" s="309"/>
      <c r="IAE151" s="309"/>
      <c r="IAF151" s="309"/>
      <c r="IAG151" s="309"/>
      <c r="IAH151" s="309"/>
      <c r="IAI151" s="309"/>
      <c r="IAJ151" s="309"/>
      <c r="IAK151" s="309"/>
      <c r="IAL151" s="309"/>
      <c r="IAM151" s="309"/>
      <c r="IAN151" s="309"/>
      <c r="IAO151" s="309"/>
      <c r="IAP151" s="309"/>
      <c r="IAQ151" s="309"/>
      <c r="IAR151" s="309"/>
      <c r="IAS151" s="309"/>
      <c r="IAT151" s="309"/>
      <c r="IAU151" s="309"/>
      <c r="IAV151" s="309"/>
      <c r="IAW151" s="309"/>
      <c r="IAX151" s="309"/>
      <c r="IAY151" s="309"/>
      <c r="IAZ151" s="309"/>
      <c r="IBA151" s="309"/>
      <c r="IBB151" s="309"/>
      <c r="IBC151" s="309"/>
      <c r="IBD151" s="309"/>
      <c r="IBE151" s="309"/>
      <c r="IBF151" s="309"/>
      <c r="IBG151" s="309"/>
      <c r="IBH151" s="309"/>
      <c r="IBI151" s="309"/>
      <c r="IBJ151" s="309"/>
      <c r="IBK151" s="309"/>
      <c r="IBL151" s="309"/>
      <c r="IBM151" s="309"/>
      <c r="IBN151" s="309"/>
      <c r="IBO151" s="309"/>
      <c r="IBP151" s="309"/>
      <c r="IBQ151" s="309"/>
      <c r="IBR151" s="309"/>
      <c r="IBS151" s="309"/>
      <c r="IBT151" s="309"/>
      <c r="IBU151" s="309"/>
      <c r="IBV151" s="309"/>
      <c r="IBW151" s="309"/>
      <c r="IBX151" s="309"/>
      <c r="IBY151" s="309"/>
      <c r="IBZ151" s="309"/>
      <c r="ICA151" s="309"/>
      <c r="ICB151" s="309"/>
      <c r="ICC151" s="309"/>
      <c r="ICD151" s="309"/>
      <c r="ICE151" s="309"/>
      <c r="ICF151" s="309"/>
      <c r="ICG151" s="309"/>
      <c r="ICH151" s="309"/>
      <c r="ICI151" s="309"/>
      <c r="ICJ151" s="309"/>
      <c r="ICK151" s="309"/>
      <c r="ICL151" s="309"/>
      <c r="ICM151" s="309"/>
      <c r="ICN151" s="309"/>
      <c r="ICO151" s="309"/>
      <c r="ICP151" s="309"/>
      <c r="ICQ151" s="309"/>
      <c r="ICR151" s="309"/>
      <c r="ICS151" s="309"/>
      <c r="ICT151" s="309"/>
      <c r="ICU151" s="309"/>
      <c r="ICV151" s="309"/>
      <c r="ICW151" s="309"/>
      <c r="ICX151" s="309"/>
      <c r="ICY151" s="309"/>
      <c r="ICZ151" s="309"/>
      <c r="IDA151" s="309"/>
      <c r="IDB151" s="309"/>
      <c r="IDC151" s="309"/>
      <c r="IDD151" s="309"/>
      <c r="IDE151" s="309"/>
      <c r="IDF151" s="309"/>
      <c r="IDG151" s="309"/>
      <c r="IDH151" s="309"/>
      <c r="IDI151" s="309"/>
      <c r="IDJ151" s="309"/>
      <c r="IDK151" s="309"/>
      <c r="IDL151" s="309"/>
      <c r="IDM151" s="309"/>
      <c r="IDN151" s="309"/>
      <c r="IDO151" s="309"/>
      <c r="IDP151" s="309"/>
      <c r="IDQ151" s="309"/>
      <c r="IDR151" s="309"/>
      <c r="IDS151" s="309"/>
      <c r="IDT151" s="309"/>
      <c r="IDU151" s="309"/>
      <c r="IDV151" s="309"/>
      <c r="IDW151" s="309"/>
      <c r="IDX151" s="309"/>
      <c r="IDY151" s="309"/>
      <c r="IDZ151" s="309"/>
      <c r="IEA151" s="309"/>
      <c r="IEB151" s="309"/>
      <c r="IEC151" s="309"/>
      <c r="IED151" s="309"/>
      <c r="IEE151" s="309"/>
      <c r="IEF151" s="309"/>
      <c r="IEG151" s="309"/>
      <c r="IEH151" s="309"/>
      <c r="IEI151" s="309"/>
      <c r="IEJ151" s="309"/>
      <c r="IEK151" s="309"/>
      <c r="IEL151" s="309"/>
      <c r="IEM151" s="309"/>
      <c r="IEN151" s="309"/>
      <c r="IEO151" s="309"/>
      <c r="IEP151" s="309"/>
      <c r="IEQ151" s="309"/>
      <c r="IER151" s="309"/>
      <c r="IES151" s="309"/>
      <c r="IET151" s="309"/>
      <c r="IEU151" s="309"/>
      <c r="IEV151" s="309"/>
      <c r="IEW151" s="309"/>
      <c r="IEX151" s="309"/>
      <c r="IEY151" s="309"/>
      <c r="IEZ151" s="309"/>
      <c r="IFA151" s="309"/>
      <c r="IFB151" s="309"/>
      <c r="IFC151" s="309"/>
      <c r="IFD151" s="309"/>
      <c r="IFE151" s="309"/>
      <c r="IFF151" s="309"/>
      <c r="IFG151" s="309"/>
      <c r="IFH151" s="309"/>
      <c r="IFI151" s="309"/>
      <c r="IFJ151" s="309"/>
      <c r="IFK151" s="309"/>
      <c r="IFL151" s="309"/>
      <c r="IFM151" s="309"/>
      <c r="IFN151" s="309"/>
      <c r="IFO151" s="309"/>
      <c r="IFP151" s="309"/>
      <c r="IFQ151" s="309"/>
      <c r="IFR151" s="309"/>
      <c r="IFS151" s="309"/>
      <c r="IFT151" s="309"/>
      <c r="IFU151" s="309"/>
      <c r="IFV151" s="309"/>
      <c r="IFW151" s="309"/>
      <c r="IFX151" s="309"/>
      <c r="IFY151" s="309"/>
      <c r="IFZ151" s="309"/>
      <c r="IGA151" s="309"/>
      <c r="IGB151" s="309"/>
      <c r="IGC151" s="309"/>
      <c r="IGD151" s="309"/>
      <c r="IGE151" s="309"/>
      <c r="IGF151" s="309"/>
      <c r="IGG151" s="309"/>
      <c r="IGH151" s="309"/>
      <c r="IGI151" s="309"/>
      <c r="IGJ151" s="309"/>
      <c r="IGK151" s="309"/>
      <c r="IGL151" s="309"/>
      <c r="IGM151" s="309"/>
      <c r="IGN151" s="309"/>
      <c r="IGO151" s="309"/>
      <c r="IGP151" s="309"/>
      <c r="IGQ151" s="309"/>
      <c r="IGR151" s="309"/>
      <c r="IGS151" s="309"/>
      <c r="IGT151" s="309"/>
      <c r="IGU151" s="309"/>
      <c r="IGV151" s="309"/>
      <c r="IGW151" s="309"/>
      <c r="IGX151" s="309"/>
      <c r="IGY151" s="309"/>
      <c r="IGZ151" s="309"/>
      <c r="IHA151" s="309"/>
      <c r="IHB151" s="309"/>
      <c r="IHC151" s="309"/>
      <c r="IHD151" s="309"/>
      <c r="IHE151" s="309"/>
      <c r="IHF151" s="309"/>
      <c r="IHG151" s="309"/>
      <c r="IHH151" s="309"/>
      <c r="IHI151" s="309"/>
      <c r="IHJ151" s="309"/>
      <c r="IHK151" s="309"/>
      <c r="IHL151" s="309"/>
      <c r="IHM151" s="309"/>
      <c r="IHN151" s="309"/>
      <c r="IHO151" s="309"/>
      <c r="IHP151" s="309"/>
      <c r="IHQ151" s="309"/>
      <c r="IHR151" s="309"/>
      <c r="IHS151" s="309"/>
      <c r="IHT151" s="309"/>
      <c r="IHU151" s="309"/>
      <c r="IHV151" s="309"/>
      <c r="IHW151" s="309"/>
      <c r="IHX151" s="309"/>
      <c r="IHY151" s="309"/>
      <c r="IHZ151" s="309"/>
      <c r="IIA151" s="309"/>
      <c r="IIB151" s="309"/>
      <c r="IIC151" s="309"/>
      <c r="IID151" s="309"/>
      <c r="IIE151" s="309"/>
      <c r="IIF151" s="309"/>
      <c r="IIG151" s="309"/>
      <c r="IIH151" s="309"/>
      <c r="III151" s="309"/>
      <c r="IIJ151" s="309"/>
      <c r="IIK151" s="309"/>
      <c r="IIL151" s="309"/>
      <c r="IIM151" s="309"/>
      <c r="IIN151" s="309"/>
      <c r="IIO151" s="309"/>
      <c r="IIP151" s="309"/>
      <c r="IIQ151" s="309"/>
      <c r="IIR151" s="309"/>
      <c r="IIS151" s="309"/>
      <c r="IIT151" s="309"/>
      <c r="IIU151" s="309"/>
      <c r="IIV151" s="309"/>
      <c r="IIW151" s="309"/>
      <c r="IIX151" s="309"/>
      <c r="IIY151" s="309"/>
      <c r="IIZ151" s="309"/>
      <c r="IJA151" s="309"/>
      <c r="IJB151" s="309"/>
      <c r="IJC151" s="309"/>
      <c r="IJD151" s="309"/>
      <c r="IJE151" s="309"/>
      <c r="IJF151" s="309"/>
      <c r="IJG151" s="309"/>
      <c r="IJH151" s="309"/>
      <c r="IJI151" s="309"/>
      <c r="IJJ151" s="309"/>
      <c r="IJK151" s="309"/>
      <c r="IJL151" s="309"/>
      <c r="IJM151" s="309"/>
      <c r="IJN151" s="309"/>
      <c r="IJO151" s="309"/>
      <c r="IJP151" s="309"/>
      <c r="IJQ151" s="309"/>
      <c r="IJR151" s="309"/>
      <c r="IJS151" s="309"/>
      <c r="IJT151" s="309"/>
      <c r="IJU151" s="309"/>
      <c r="IJV151" s="309"/>
      <c r="IJW151" s="309"/>
      <c r="IJX151" s="309"/>
      <c r="IJY151" s="309"/>
      <c r="IJZ151" s="309"/>
      <c r="IKA151" s="309"/>
      <c r="IKB151" s="309"/>
      <c r="IKC151" s="309"/>
      <c r="IKD151" s="309"/>
      <c r="IKE151" s="309"/>
      <c r="IKF151" s="309"/>
      <c r="IKG151" s="309"/>
      <c r="IKH151" s="309"/>
      <c r="IKI151" s="309"/>
      <c r="IKJ151" s="309"/>
      <c r="IKK151" s="309"/>
      <c r="IKL151" s="309"/>
      <c r="IKM151" s="309"/>
      <c r="IKN151" s="309"/>
      <c r="IKO151" s="309"/>
      <c r="IKP151" s="309"/>
      <c r="IKQ151" s="309"/>
      <c r="IKR151" s="309"/>
      <c r="IKS151" s="309"/>
      <c r="IKT151" s="309"/>
      <c r="IKU151" s="309"/>
      <c r="IKV151" s="309"/>
      <c r="IKW151" s="309"/>
      <c r="IKX151" s="309"/>
      <c r="IKY151" s="309"/>
      <c r="IKZ151" s="309"/>
      <c r="ILA151" s="309"/>
      <c r="ILB151" s="309"/>
      <c r="ILC151" s="309"/>
      <c r="ILD151" s="309"/>
      <c r="ILE151" s="309"/>
      <c r="ILF151" s="309"/>
      <c r="ILG151" s="309"/>
      <c r="ILH151" s="309"/>
      <c r="ILI151" s="309"/>
      <c r="ILJ151" s="309"/>
      <c r="ILK151" s="309"/>
      <c r="ILL151" s="309"/>
      <c r="ILM151" s="309"/>
      <c r="ILN151" s="309"/>
      <c r="ILO151" s="309"/>
      <c r="ILP151" s="309"/>
      <c r="ILQ151" s="309"/>
      <c r="ILR151" s="309"/>
      <c r="ILS151" s="309"/>
      <c r="ILT151" s="309"/>
      <c r="ILU151" s="309"/>
      <c r="ILV151" s="309"/>
      <c r="ILW151" s="309"/>
      <c r="ILX151" s="309"/>
      <c r="ILY151" s="309"/>
      <c r="ILZ151" s="309"/>
      <c r="IMA151" s="309"/>
      <c r="IMB151" s="309"/>
      <c r="IMC151" s="309"/>
      <c r="IMD151" s="309"/>
      <c r="IME151" s="309"/>
      <c r="IMF151" s="309"/>
      <c r="IMG151" s="309"/>
      <c r="IMH151" s="309"/>
      <c r="IMI151" s="309"/>
      <c r="IMJ151" s="309"/>
      <c r="IMK151" s="309"/>
      <c r="IML151" s="309"/>
      <c r="IMM151" s="309"/>
      <c r="IMN151" s="309"/>
      <c r="IMO151" s="309"/>
      <c r="IMP151" s="309"/>
      <c r="IMQ151" s="309"/>
      <c r="IMR151" s="309"/>
      <c r="IMS151" s="309"/>
      <c r="IMT151" s="309"/>
      <c r="IMU151" s="309"/>
      <c r="IMV151" s="309"/>
      <c r="IMW151" s="309"/>
      <c r="IMX151" s="309"/>
      <c r="IMY151" s="309"/>
      <c r="IMZ151" s="309"/>
      <c r="INA151" s="309"/>
      <c r="INB151" s="309"/>
      <c r="INC151" s="309"/>
      <c r="IND151" s="309"/>
      <c r="INE151" s="309"/>
      <c r="INF151" s="309"/>
      <c r="ING151" s="309"/>
      <c r="INH151" s="309"/>
      <c r="INI151" s="309"/>
      <c r="INJ151" s="309"/>
      <c r="INK151" s="309"/>
      <c r="INL151" s="309"/>
      <c r="INM151" s="309"/>
      <c r="INN151" s="309"/>
      <c r="INO151" s="309"/>
      <c r="INP151" s="309"/>
      <c r="INQ151" s="309"/>
      <c r="INR151" s="309"/>
      <c r="INS151" s="309"/>
      <c r="INT151" s="309"/>
      <c r="INU151" s="309"/>
      <c r="INV151" s="309"/>
      <c r="INW151" s="309"/>
      <c r="INX151" s="309"/>
      <c r="INY151" s="309"/>
      <c r="INZ151" s="309"/>
      <c r="IOA151" s="309"/>
      <c r="IOB151" s="309"/>
      <c r="IOC151" s="309"/>
      <c r="IOD151" s="309"/>
      <c r="IOE151" s="309"/>
      <c r="IOF151" s="309"/>
      <c r="IOG151" s="309"/>
      <c r="IOH151" s="309"/>
      <c r="IOI151" s="309"/>
      <c r="IOJ151" s="309"/>
      <c r="IOK151" s="309"/>
      <c r="IOL151" s="309"/>
      <c r="IOM151" s="309"/>
      <c r="ION151" s="309"/>
      <c r="IOO151" s="309"/>
      <c r="IOP151" s="309"/>
      <c r="IOQ151" s="309"/>
      <c r="IOR151" s="309"/>
      <c r="IOS151" s="309"/>
      <c r="IOT151" s="309"/>
      <c r="IOU151" s="309"/>
      <c r="IOV151" s="309"/>
      <c r="IOW151" s="309"/>
      <c r="IOX151" s="309"/>
      <c r="IOY151" s="309"/>
      <c r="IOZ151" s="309"/>
      <c r="IPA151" s="309"/>
      <c r="IPB151" s="309"/>
      <c r="IPC151" s="309"/>
      <c r="IPD151" s="309"/>
      <c r="IPE151" s="309"/>
      <c r="IPF151" s="309"/>
      <c r="IPG151" s="309"/>
      <c r="IPH151" s="309"/>
      <c r="IPI151" s="309"/>
      <c r="IPJ151" s="309"/>
      <c r="IPK151" s="309"/>
      <c r="IPL151" s="309"/>
      <c r="IPM151" s="309"/>
      <c r="IPN151" s="309"/>
      <c r="IPO151" s="309"/>
      <c r="IPP151" s="309"/>
      <c r="IPQ151" s="309"/>
      <c r="IPR151" s="309"/>
      <c r="IPS151" s="309"/>
      <c r="IPT151" s="309"/>
      <c r="IPU151" s="309"/>
      <c r="IPV151" s="309"/>
      <c r="IPW151" s="309"/>
      <c r="IPX151" s="309"/>
      <c r="IPY151" s="309"/>
      <c r="IPZ151" s="309"/>
      <c r="IQA151" s="309"/>
      <c r="IQB151" s="309"/>
      <c r="IQC151" s="309"/>
      <c r="IQD151" s="309"/>
      <c r="IQE151" s="309"/>
      <c r="IQF151" s="309"/>
      <c r="IQG151" s="309"/>
      <c r="IQH151" s="309"/>
      <c r="IQI151" s="309"/>
      <c r="IQJ151" s="309"/>
      <c r="IQK151" s="309"/>
      <c r="IQL151" s="309"/>
      <c r="IQM151" s="309"/>
      <c r="IQN151" s="309"/>
      <c r="IQO151" s="309"/>
      <c r="IQP151" s="309"/>
      <c r="IQQ151" s="309"/>
      <c r="IQR151" s="309"/>
      <c r="IQS151" s="309"/>
      <c r="IQT151" s="309"/>
      <c r="IQU151" s="309"/>
      <c r="IQV151" s="309"/>
      <c r="IQW151" s="309"/>
      <c r="IQX151" s="309"/>
      <c r="IQY151" s="309"/>
      <c r="IQZ151" s="309"/>
      <c r="IRA151" s="309"/>
      <c r="IRB151" s="309"/>
      <c r="IRC151" s="309"/>
      <c r="IRD151" s="309"/>
      <c r="IRE151" s="309"/>
      <c r="IRF151" s="309"/>
      <c r="IRG151" s="309"/>
      <c r="IRH151" s="309"/>
      <c r="IRI151" s="309"/>
      <c r="IRJ151" s="309"/>
      <c r="IRK151" s="309"/>
      <c r="IRL151" s="309"/>
      <c r="IRM151" s="309"/>
      <c r="IRN151" s="309"/>
      <c r="IRO151" s="309"/>
      <c r="IRP151" s="309"/>
      <c r="IRQ151" s="309"/>
      <c r="IRR151" s="309"/>
      <c r="IRS151" s="309"/>
      <c r="IRT151" s="309"/>
      <c r="IRU151" s="309"/>
      <c r="IRV151" s="309"/>
      <c r="IRW151" s="309"/>
      <c r="IRX151" s="309"/>
      <c r="IRY151" s="309"/>
      <c r="IRZ151" s="309"/>
      <c r="ISA151" s="309"/>
      <c r="ISB151" s="309"/>
      <c r="ISC151" s="309"/>
      <c r="ISD151" s="309"/>
      <c r="ISE151" s="309"/>
      <c r="ISF151" s="309"/>
      <c r="ISG151" s="309"/>
      <c r="ISH151" s="309"/>
      <c r="ISI151" s="309"/>
      <c r="ISJ151" s="309"/>
      <c r="ISK151" s="309"/>
      <c r="ISL151" s="309"/>
      <c r="ISM151" s="309"/>
      <c r="ISN151" s="309"/>
      <c r="ISO151" s="309"/>
      <c r="ISP151" s="309"/>
      <c r="ISQ151" s="309"/>
      <c r="ISR151" s="309"/>
      <c r="ISS151" s="309"/>
      <c r="IST151" s="309"/>
      <c r="ISU151" s="309"/>
      <c r="ISV151" s="309"/>
      <c r="ISW151" s="309"/>
      <c r="ISX151" s="309"/>
      <c r="ISY151" s="309"/>
      <c r="ISZ151" s="309"/>
      <c r="ITA151" s="309"/>
      <c r="ITB151" s="309"/>
      <c r="ITC151" s="309"/>
      <c r="ITD151" s="309"/>
      <c r="ITE151" s="309"/>
      <c r="ITF151" s="309"/>
      <c r="ITG151" s="309"/>
      <c r="ITH151" s="309"/>
      <c r="ITI151" s="309"/>
      <c r="ITJ151" s="309"/>
      <c r="ITK151" s="309"/>
      <c r="ITL151" s="309"/>
      <c r="ITM151" s="309"/>
      <c r="ITN151" s="309"/>
      <c r="ITO151" s="309"/>
      <c r="ITP151" s="309"/>
      <c r="ITQ151" s="309"/>
      <c r="ITR151" s="309"/>
      <c r="ITS151" s="309"/>
      <c r="ITT151" s="309"/>
      <c r="ITU151" s="309"/>
      <c r="ITV151" s="309"/>
      <c r="ITW151" s="309"/>
      <c r="ITX151" s="309"/>
      <c r="ITY151" s="309"/>
      <c r="ITZ151" s="309"/>
      <c r="IUA151" s="309"/>
      <c r="IUB151" s="309"/>
      <c r="IUC151" s="309"/>
      <c r="IUD151" s="309"/>
      <c r="IUE151" s="309"/>
      <c r="IUF151" s="309"/>
      <c r="IUG151" s="309"/>
      <c r="IUH151" s="309"/>
      <c r="IUI151" s="309"/>
      <c r="IUJ151" s="309"/>
      <c r="IUK151" s="309"/>
      <c r="IUL151" s="309"/>
      <c r="IUM151" s="309"/>
      <c r="IUN151" s="309"/>
      <c r="IUO151" s="309"/>
      <c r="IUP151" s="309"/>
      <c r="IUQ151" s="309"/>
      <c r="IUR151" s="309"/>
      <c r="IUS151" s="309"/>
      <c r="IUT151" s="309"/>
      <c r="IUU151" s="309"/>
      <c r="IUV151" s="309"/>
      <c r="IUW151" s="309"/>
      <c r="IUX151" s="309"/>
      <c r="IUY151" s="309"/>
      <c r="IUZ151" s="309"/>
      <c r="IVA151" s="309"/>
      <c r="IVB151" s="309"/>
      <c r="IVC151" s="309"/>
      <c r="IVD151" s="309"/>
      <c r="IVE151" s="309"/>
      <c r="IVF151" s="309"/>
      <c r="IVG151" s="309"/>
      <c r="IVH151" s="309"/>
      <c r="IVI151" s="309"/>
      <c r="IVJ151" s="309"/>
      <c r="IVK151" s="309"/>
      <c r="IVL151" s="309"/>
      <c r="IVM151" s="309"/>
      <c r="IVN151" s="309"/>
      <c r="IVO151" s="309"/>
      <c r="IVP151" s="309"/>
      <c r="IVQ151" s="309"/>
      <c r="IVR151" s="309"/>
      <c r="IVS151" s="309"/>
      <c r="IVT151" s="309"/>
      <c r="IVU151" s="309"/>
      <c r="IVV151" s="309"/>
      <c r="IVW151" s="309"/>
      <c r="IVX151" s="309"/>
      <c r="IVY151" s="309"/>
      <c r="IVZ151" s="309"/>
      <c r="IWA151" s="309"/>
      <c r="IWB151" s="309"/>
      <c r="IWC151" s="309"/>
      <c r="IWD151" s="309"/>
      <c r="IWE151" s="309"/>
      <c r="IWF151" s="309"/>
      <c r="IWG151" s="309"/>
      <c r="IWH151" s="309"/>
      <c r="IWI151" s="309"/>
      <c r="IWJ151" s="309"/>
      <c r="IWK151" s="309"/>
      <c r="IWL151" s="309"/>
      <c r="IWM151" s="309"/>
      <c r="IWN151" s="309"/>
      <c r="IWO151" s="309"/>
      <c r="IWP151" s="309"/>
      <c r="IWQ151" s="309"/>
      <c r="IWR151" s="309"/>
      <c r="IWS151" s="309"/>
      <c r="IWT151" s="309"/>
      <c r="IWU151" s="309"/>
      <c r="IWV151" s="309"/>
      <c r="IWW151" s="309"/>
      <c r="IWX151" s="309"/>
      <c r="IWY151" s="309"/>
      <c r="IWZ151" s="309"/>
      <c r="IXA151" s="309"/>
      <c r="IXB151" s="309"/>
      <c r="IXC151" s="309"/>
      <c r="IXD151" s="309"/>
      <c r="IXE151" s="309"/>
      <c r="IXF151" s="309"/>
      <c r="IXG151" s="309"/>
      <c r="IXH151" s="309"/>
      <c r="IXI151" s="309"/>
      <c r="IXJ151" s="309"/>
      <c r="IXK151" s="309"/>
      <c r="IXL151" s="309"/>
      <c r="IXM151" s="309"/>
      <c r="IXN151" s="309"/>
      <c r="IXO151" s="309"/>
      <c r="IXP151" s="309"/>
      <c r="IXQ151" s="309"/>
      <c r="IXR151" s="309"/>
      <c r="IXS151" s="309"/>
      <c r="IXT151" s="309"/>
      <c r="IXU151" s="309"/>
      <c r="IXV151" s="309"/>
      <c r="IXW151" s="309"/>
      <c r="IXX151" s="309"/>
      <c r="IXY151" s="309"/>
      <c r="IXZ151" s="309"/>
      <c r="IYA151" s="309"/>
      <c r="IYB151" s="309"/>
      <c r="IYC151" s="309"/>
      <c r="IYD151" s="309"/>
      <c r="IYE151" s="309"/>
      <c r="IYF151" s="309"/>
      <c r="IYG151" s="309"/>
      <c r="IYH151" s="309"/>
      <c r="IYI151" s="309"/>
      <c r="IYJ151" s="309"/>
      <c r="IYK151" s="309"/>
      <c r="IYL151" s="309"/>
      <c r="IYM151" s="309"/>
      <c r="IYN151" s="309"/>
      <c r="IYO151" s="309"/>
      <c r="IYP151" s="309"/>
      <c r="IYQ151" s="309"/>
      <c r="IYR151" s="309"/>
      <c r="IYS151" s="309"/>
      <c r="IYT151" s="309"/>
      <c r="IYU151" s="309"/>
      <c r="IYV151" s="309"/>
      <c r="IYW151" s="309"/>
      <c r="IYX151" s="309"/>
      <c r="IYY151" s="309"/>
      <c r="IYZ151" s="309"/>
      <c r="IZA151" s="309"/>
      <c r="IZB151" s="309"/>
      <c r="IZC151" s="309"/>
      <c r="IZD151" s="309"/>
      <c r="IZE151" s="309"/>
      <c r="IZF151" s="309"/>
      <c r="IZG151" s="309"/>
      <c r="IZH151" s="309"/>
      <c r="IZI151" s="309"/>
      <c r="IZJ151" s="309"/>
      <c r="IZK151" s="309"/>
      <c r="IZL151" s="309"/>
      <c r="IZM151" s="309"/>
      <c r="IZN151" s="309"/>
      <c r="IZO151" s="309"/>
      <c r="IZP151" s="309"/>
      <c r="IZQ151" s="309"/>
      <c r="IZR151" s="309"/>
      <c r="IZS151" s="309"/>
      <c r="IZT151" s="309"/>
      <c r="IZU151" s="309"/>
      <c r="IZV151" s="309"/>
      <c r="IZW151" s="309"/>
      <c r="IZX151" s="309"/>
      <c r="IZY151" s="309"/>
      <c r="IZZ151" s="309"/>
      <c r="JAA151" s="309"/>
      <c r="JAB151" s="309"/>
      <c r="JAC151" s="309"/>
      <c r="JAD151" s="309"/>
      <c r="JAE151" s="309"/>
      <c r="JAF151" s="309"/>
      <c r="JAG151" s="309"/>
      <c r="JAH151" s="309"/>
      <c r="JAI151" s="309"/>
      <c r="JAJ151" s="309"/>
      <c r="JAK151" s="309"/>
      <c r="JAL151" s="309"/>
      <c r="JAM151" s="309"/>
      <c r="JAN151" s="309"/>
      <c r="JAO151" s="309"/>
      <c r="JAP151" s="309"/>
      <c r="JAQ151" s="309"/>
      <c r="JAR151" s="309"/>
      <c r="JAS151" s="309"/>
      <c r="JAT151" s="309"/>
      <c r="JAU151" s="309"/>
      <c r="JAV151" s="309"/>
      <c r="JAW151" s="309"/>
      <c r="JAX151" s="309"/>
      <c r="JAY151" s="309"/>
      <c r="JAZ151" s="309"/>
      <c r="JBA151" s="309"/>
      <c r="JBB151" s="309"/>
      <c r="JBC151" s="309"/>
      <c r="JBD151" s="309"/>
      <c r="JBE151" s="309"/>
      <c r="JBF151" s="309"/>
      <c r="JBG151" s="309"/>
      <c r="JBH151" s="309"/>
      <c r="JBI151" s="309"/>
      <c r="JBJ151" s="309"/>
      <c r="JBK151" s="309"/>
      <c r="JBL151" s="309"/>
      <c r="JBM151" s="309"/>
      <c r="JBN151" s="309"/>
      <c r="JBO151" s="309"/>
      <c r="JBP151" s="309"/>
      <c r="JBQ151" s="309"/>
      <c r="JBR151" s="309"/>
      <c r="JBS151" s="309"/>
      <c r="JBT151" s="309"/>
      <c r="JBU151" s="309"/>
      <c r="JBV151" s="309"/>
      <c r="JBW151" s="309"/>
      <c r="JBX151" s="309"/>
      <c r="JBY151" s="309"/>
      <c r="JBZ151" s="309"/>
      <c r="JCA151" s="309"/>
      <c r="JCB151" s="309"/>
      <c r="JCC151" s="309"/>
      <c r="JCD151" s="309"/>
      <c r="JCE151" s="309"/>
      <c r="JCF151" s="309"/>
      <c r="JCG151" s="309"/>
      <c r="JCH151" s="309"/>
      <c r="JCI151" s="309"/>
      <c r="JCJ151" s="309"/>
      <c r="JCK151" s="309"/>
      <c r="JCL151" s="309"/>
      <c r="JCM151" s="309"/>
      <c r="JCN151" s="309"/>
      <c r="JCO151" s="309"/>
      <c r="JCP151" s="309"/>
      <c r="JCQ151" s="309"/>
      <c r="JCR151" s="309"/>
      <c r="JCS151" s="309"/>
      <c r="JCT151" s="309"/>
      <c r="JCU151" s="309"/>
      <c r="JCV151" s="309"/>
      <c r="JCW151" s="309"/>
      <c r="JCX151" s="309"/>
      <c r="JCY151" s="309"/>
      <c r="JCZ151" s="309"/>
      <c r="JDA151" s="309"/>
      <c r="JDB151" s="309"/>
      <c r="JDC151" s="309"/>
      <c r="JDD151" s="309"/>
      <c r="JDE151" s="309"/>
      <c r="JDF151" s="309"/>
      <c r="JDG151" s="309"/>
      <c r="JDH151" s="309"/>
      <c r="JDI151" s="309"/>
      <c r="JDJ151" s="309"/>
      <c r="JDK151" s="309"/>
      <c r="JDL151" s="309"/>
      <c r="JDM151" s="309"/>
      <c r="JDN151" s="309"/>
      <c r="JDO151" s="309"/>
      <c r="JDP151" s="309"/>
      <c r="JDQ151" s="309"/>
      <c r="JDR151" s="309"/>
      <c r="JDS151" s="309"/>
      <c r="JDT151" s="309"/>
      <c r="JDU151" s="309"/>
      <c r="JDV151" s="309"/>
      <c r="JDW151" s="309"/>
      <c r="JDX151" s="309"/>
      <c r="JDY151" s="309"/>
      <c r="JDZ151" s="309"/>
      <c r="JEA151" s="309"/>
      <c r="JEB151" s="309"/>
      <c r="JEC151" s="309"/>
      <c r="JED151" s="309"/>
      <c r="JEE151" s="309"/>
      <c r="JEF151" s="309"/>
      <c r="JEG151" s="309"/>
      <c r="JEH151" s="309"/>
      <c r="JEI151" s="309"/>
      <c r="JEJ151" s="309"/>
      <c r="JEK151" s="309"/>
      <c r="JEL151" s="309"/>
      <c r="JEM151" s="309"/>
      <c r="JEN151" s="309"/>
      <c r="JEO151" s="309"/>
      <c r="JEP151" s="309"/>
      <c r="JEQ151" s="309"/>
      <c r="JER151" s="309"/>
      <c r="JES151" s="309"/>
      <c r="JET151" s="309"/>
      <c r="JEU151" s="309"/>
      <c r="JEV151" s="309"/>
      <c r="JEW151" s="309"/>
      <c r="JEX151" s="309"/>
      <c r="JEY151" s="309"/>
      <c r="JEZ151" s="309"/>
      <c r="JFA151" s="309"/>
      <c r="JFB151" s="309"/>
      <c r="JFC151" s="309"/>
      <c r="JFD151" s="309"/>
      <c r="JFE151" s="309"/>
      <c r="JFF151" s="309"/>
      <c r="JFG151" s="309"/>
      <c r="JFH151" s="309"/>
      <c r="JFI151" s="309"/>
      <c r="JFJ151" s="309"/>
      <c r="JFK151" s="309"/>
      <c r="JFL151" s="309"/>
      <c r="JFM151" s="309"/>
      <c r="JFN151" s="309"/>
      <c r="JFO151" s="309"/>
      <c r="JFP151" s="309"/>
      <c r="JFQ151" s="309"/>
      <c r="JFR151" s="309"/>
      <c r="JFS151" s="309"/>
      <c r="JFT151" s="309"/>
      <c r="JFU151" s="309"/>
      <c r="JFV151" s="309"/>
      <c r="JFW151" s="309"/>
      <c r="JFX151" s="309"/>
      <c r="JFY151" s="309"/>
      <c r="JFZ151" s="309"/>
      <c r="JGA151" s="309"/>
      <c r="JGB151" s="309"/>
      <c r="JGC151" s="309"/>
      <c r="JGD151" s="309"/>
      <c r="JGE151" s="309"/>
      <c r="JGF151" s="309"/>
      <c r="JGG151" s="309"/>
      <c r="JGH151" s="309"/>
      <c r="JGI151" s="309"/>
      <c r="JGJ151" s="309"/>
      <c r="JGK151" s="309"/>
      <c r="JGL151" s="309"/>
      <c r="JGM151" s="309"/>
      <c r="JGN151" s="309"/>
      <c r="JGO151" s="309"/>
      <c r="JGP151" s="309"/>
      <c r="JGQ151" s="309"/>
      <c r="JGR151" s="309"/>
      <c r="JGS151" s="309"/>
      <c r="JGT151" s="309"/>
      <c r="JGU151" s="309"/>
      <c r="JGV151" s="309"/>
      <c r="JGW151" s="309"/>
      <c r="JGX151" s="309"/>
      <c r="JGY151" s="309"/>
      <c r="JGZ151" s="309"/>
      <c r="JHA151" s="309"/>
      <c r="JHB151" s="309"/>
      <c r="JHC151" s="309"/>
      <c r="JHD151" s="309"/>
      <c r="JHE151" s="309"/>
      <c r="JHF151" s="309"/>
      <c r="JHG151" s="309"/>
      <c r="JHH151" s="309"/>
      <c r="JHI151" s="309"/>
      <c r="JHJ151" s="309"/>
      <c r="JHK151" s="309"/>
      <c r="JHL151" s="309"/>
      <c r="JHM151" s="309"/>
      <c r="JHN151" s="309"/>
      <c r="JHO151" s="309"/>
      <c r="JHP151" s="309"/>
      <c r="JHQ151" s="309"/>
      <c r="JHR151" s="309"/>
      <c r="JHS151" s="309"/>
      <c r="JHT151" s="309"/>
      <c r="JHU151" s="309"/>
      <c r="JHV151" s="309"/>
      <c r="JHW151" s="309"/>
      <c r="JHX151" s="309"/>
      <c r="JHY151" s="309"/>
      <c r="JHZ151" s="309"/>
      <c r="JIA151" s="309"/>
      <c r="JIB151" s="309"/>
      <c r="JIC151" s="309"/>
      <c r="JID151" s="309"/>
      <c r="JIE151" s="309"/>
      <c r="JIF151" s="309"/>
      <c r="JIG151" s="309"/>
      <c r="JIH151" s="309"/>
      <c r="JII151" s="309"/>
      <c r="JIJ151" s="309"/>
      <c r="JIK151" s="309"/>
      <c r="JIL151" s="309"/>
      <c r="JIM151" s="309"/>
      <c r="JIN151" s="309"/>
      <c r="JIO151" s="309"/>
      <c r="JIP151" s="309"/>
      <c r="JIQ151" s="309"/>
      <c r="JIR151" s="309"/>
      <c r="JIS151" s="309"/>
      <c r="JIT151" s="309"/>
      <c r="JIU151" s="309"/>
      <c r="JIV151" s="309"/>
      <c r="JIW151" s="309"/>
      <c r="JIX151" s="309"/>
      <c r="JIY151" s="309"/>
      <c r="JIZ151" s="309"/>
      <c r="JJA151" s="309"/>
      <c r="JJB151" s="309"/>
      <c r="JJC151" s="309"/>
      <c r="JJD151" s="309"/>
      <c r="JJE151" s="309"/>
      <c r="JJF151" s="309"/>
      <c r="JJG151" s="309"/>
      <c r="JJH151" s="309"/>
      <c r="JJI151" s="309"/>
      <c r="JJJ151" s="309"/>
      <c r="JJK151" s="309"/>
      <c r="JJL151" s="309"/>
      <c r="JJM151" s="309"/>
      <c r="JJN151" s="309"/>
      <c r="JJO151" s="309"/>
      <c r="JJP151" s="309"/>
      <c r="JJQ151" s="309"/>
      <c r="JJR151" s="309"/>
      <c r="JJS151" s="309"/>
      <c r="JJT151" s="309"/>
      <c r="JJU151" s="309"/>
      <c r="JJV151" s="309"/>
      <c r="JJW151" s="309"/>
      <c r="JJX151" s="309"/>
      <c r="JJY151" s="309"/>
      <c r="JJZ151" s="309"/>
      <c r="JKA151" s="309"/>
      <c r="JKB151" s="309"/>
      <c r="JKC151" s="309"/>
      <c r="JKD151" s="309"/>
      <c r="JKE151" s="309"/>
      <c r="JKF151" s="309"/>
      <c r="JKG151" s="309"/>
      <c r="JKH151" s="309"/>
      <c r="JKI151" s="309"/>
      <c r="JKJ151" s="309"/>
      <c r="JKK151" s="309"/>
      <c r="JKL151" s="309"/>
      <c r="JKM151" s="309"/>
      <c r="JKN151" s="309"/>
      <c r="JKO151" s="309"/>
      <c r="JKP151" s="309"/>
      <c r="JKQ151" s="309"/>
      <c r="JKR151" s="309"/>
      <c r="JKS151" s="309"/>
      <c r="JKT151" s="309"/>
      <c r="JKU151" s="309"/>
      <c r="JKV151" s="309"/>
      <c r="JKW151" s="309"/>
      <c r="JKX151" s="309"/>
      <c r="JKY151" s="309"/>
      <c r="JKZ151" s="309"/>
      <c r="JLA151" s="309"/>
      <c r="JLB151" s="309"/>
      <c r="JLC151" s="309"/>
      <c r="JLD151" s="309"/>
      <c r="JLE151" s="309"/>
      <c r="JLF151" s="309"/>
      <c r="JLG151" s="309"/>
      <c r="JLH151" s="309"/>
      <c r="JLI151" s="309"/>
      <c r="JLJ151" s="309"/>
      <c r="JLK151" s="309"/>
      <c r="JLL151" s="309"/>
      <c r="JLM151" s="309"/>
      <c r="JLN151" s="309"/>
      <c r="JLO151" s="309"/>
      <c r="JLP151" s="309"/>
      <c r="JLQ151" s="309"/>
      <c r="JLR151" s="309"/>
      <c r="JLS151" s="309"/>
      <c r="JLT151" s="309"/>
      <c r="JLU151" s="309"/>
      <c r="JLV151" s="309"/>
      <c r="JLW151" s="309"/>
      <c r="JLX151" s="309"/>
      <c r="JLY151" s="309"/>
      <c r="JLZ151" s="309"/>
      <c r="JMA151" s="309"/>
      <c r="JMB151" s="309"/>
      <c r="JMC151" s="309"/>
      <c r="JMD151" s="309"/>
      <c r="JME151" s="309"/>
      <c r="JMF151" s="309"/>
      <c r="JMG151" s="309"/>
      <c r="JMH151" s="309"/>
      <c r="JMI151" s="309"/>
      <c r="JMJ151" s="309"/>
      <c r="JMK151" s="309"/>
      <c r="JML151" s="309"/>
      <c r="JMM151" s="309"/>
      <c r="JMN151" s="309"/>
      <c r="JMO151" s="309"/>
      <c r="JMP151" s="309"/>
      <c r="JMQ151" s="309"/>
      <c r="JMR151" s="309"/>
      <c r="JMS151" s="309"/>
      <c r="JMT151" s="309"/>
      <c r="JMU151" s="309"/>
      <c r="JMV151" s="309"/>
      <c r="JMW151" s="309"/>
      <c r="JMX151" s="309"/>
      <c r="JMY151" s="309"/>
      <c r="JMZ151" s="309"/>
      <c r="JNA151" s="309"/>
      <c r="JNB151" s="309"/>
      <c r="JNC151" s="309"/>
      <c r="JND151" s="309"/>
      <c r="JNE151" s="309"/>
      <c r="JNF151" s="309"/>
      <c r="JNG151" s="309"/>
      <c r="JNH151" s="309"/>
      <c r="JNI151" s="309"/>
      <c r="JNJ151" s="309"/>
      <c r="JNK151" s="309"/>
      <c r="JNL151" s="309"/>
      <c r="JNM151" s="309"/>
      <c r="JNN151" s="309"/>
      <c r="JNO151" s="309"/>
      <c r="JNP151" s="309"/>
      <c r="JNQ151" s="309"/>
      <c r="JNR151" s="309"/>
      <c r="JNS151" s="309"/>
      <c r="JNT151" s="309"/>
      <c r="JNU151" s="309"/>
      <c r="JNV151" s="309"/>
      <c r="JNW151" s="309"/>
      <c r="JNX151" s="309"/>
      <c r="JNY151" s="309"/>
      <c r="JNZ151" s="309"/>
      <c r="JOA151" s="309"/>
      <c r="JOB151" s="309"/>
      <c r="JOC151" s="309"/>
      <c r="JOD151" s="309"/>
      <c r="JOE151" s="309"/>
      <c r="JOF151" s="309"/>
      <c r="JOG151" s="309"/>
      <c r="JOH151" s="309"/>
      <c r="JOI151" s="309"/>
      <c r="JOJ151" s="309"/>
      <c r="JOK151" s="309"/>
      <c r="JOL151" s="309"/>
      <c r="JOM151" s="309"/>
      <c r="JON151" s="309"/>
      <c r="JOO151" s="309"/>
      <c r="JOP151" s="309"/>
      <c r="JOQ151" s="309"/>
      <c r="JOR151" s="309"/>
      <c r="JOS151" s="309"/>
      <c r="JOT151" s="309"/>
      <c r="JOU151" s="309"/>
      <c r="JOV151" s="309"/>
      <c r="JOW151" s="309"/>
      <c r="JOX151" s="309"/>
      <c r="JOY151" s="309"/>
      <c r="JOZ151" s="309"/>
      <c r="JPA151" s="309"/>
      <c r="JPB151" s="309"/>
      <c r="JPC151" s="309"/>
      <c r="JPD151" s="309"/>
      <c r="JPE151" s="309"/>
      <c r="JPF151" s="309"/>
      <c r="JPG151" s="309"/>
      <c r="JPH151" s="309"/>
      <c r="JPI151" s="309"/>
      <c r="JPJ151" s="309"/>
      <c r="JPK151" s="309"/>
      <c r="JPL151" s="309"/>
      <c r="JPM151" s="309"/>
      <c r="JPN151" s="309"/>
      <c r="JPO151" s="309"/>
      <c r="JPP151" s="309"/>
      <c r="JPQ151" s="309"/>
      <c r="JPR151" s="309"/>
      <c r="JPS151" s="309"/>
      <c r="JPT151" s="309"/>
      <c r="JPU151" s="309"/>
      <c r="JPV151" s="309"/>
      <c r="JPW151" s="309"/>
      <c r="JPX151" s="309"/>
      <c r="JPY151" s="309"/>
      <c r="JPZ151" s="309"/>
      <c r="JQA151" s="309"/>
      <c r="JQB151" s="309"/>
      <c r="JQC151" s="309"/>
      <c r="JQD151" s="309"/>
      <c r="JQE151" s="309"/>
      <c r="JQF151" s="309"/>
      <c r="JQG151" s="309"/>
      <c r="JQH151" s="309"/>
      <c r="JQI151" s="309"/>
      <c r="JQJ151" s="309"/>
      <c r="JQK151" s="309"/>
      <c r="JQL151" s="309"/>
      <c r="JQM151" s="309"/>
      <c r="JQN151" s="309"/>
      <c r="JQO151" s="309"/>
      <c r="JQP151" s="309"/>
      <c r="JQQ151" s="309"/>
      <c r="JQR151" s="309"/>
      <c r="JQS151" s="309"/>
      <c r="JQT151" s="309"/>
      <c r="JQU151" s="309"/>
      <c r="JQV151" s="309"/>
      <c r="JQW151" s="309"/>
      <c r="JQX151" s="309"/>
      <c r="JQY151" s="309"/>
      <c r="JQZ151" s="309"/>
      <c r="JRA151" s="309"/>
      <c r="JRB151" s="309"/>
      <c r="JRC151" s="309"/>
      <c r="JRD151" s="309"/>
      <c r="JRE151" s="309"/>
      <c r="JRF151" s="309"/>
      <c r="JRG151" s="309"/>
      <c r="JRH151" s="309"/>
      <c r="JRI151" s="309"/>
      <c r="JRJ151" s="309"/>
      <c r="JRK151" s="309"/>
      <c r="JRL151" s="309"/>
      <c r="JRM151" s="309"/>
      <c r="JRN151" s="309"/>
      <c r="JRO151" s="309"/>
      <c r="JRP151" s="309"/>
      <c r="JRQ151" s="309"/>
      <c r="JRR151" s="309"/>
      <c r="JRS151" s="309"/>
      <c r="JRT151" s="309"/>
      <c r="JRU151" s="309"/>
      <c r="JRV151" s="309"/>
      <c r="JRW151" s="309"/>
      <c r="JRX151" s="309"/>
      <c r="JRY151" s="309"/>
      <c r="JRZ151" s="309"/>
      <c r="JSA151" s="309"/>
      <c r="JSB151" s="309"/>
      <c r="JSC151" s="309"/>
      <c r="JSD151" s="309"/>
      <c r="JSE151" s="309"/>
      <c r="JSF151" s="309"/>
      <c r="JSG151" s="309"/>
      <c r="JSH151" s="309"/>
      <c r="JSI151" s="309"/>
      <c r="JSJ151" s="309"/>
      <c r="JSK151" s="309"/>
      <c r="JSL151" s="309"/>
      <c r="JSM151" s="309"/>
      <c r="JSN151" s="309"/>
      <c r="JSO151" s="309"/>
      <c r="JSP151" s="309"/>
      <c r="JSQ151" s="309"/>
      <c r="JSR151" s="309"/>
      <c r="JSS151" s="309"/>
      <c r="JST151" s="309"/>
      <c r="JSU151" s="309"/>
      <c r="JSV151" s="309"/>
      <c r="JSW151" s="309"/>
      <c r="JSX151" s="309"/>
      <c r="JSY151" s="309"/>
      <c r="JSZ151" s="309"/>
      <c r="JTA151" s="309"/>
      <c r="JTB151" s="309"/>
      <c r="JTC151" s="309"/>
      <c r="JTD151" s="309"/>
      <c r="JTE151" s="309"/>
      <c r="JTF151" s="309"/>
      <c r="JTG151" s="309"/>
      <c r="JTH151" s="309"/>
      <c r="JTI151" s="309"/>
      <c r="JTJ151" s="309"/>
      <c r="JTK151" s="309"/>
      <c r="JTL151" s="309"/>
      <c r="JTM151" s="309"/>
      <c r="JTN151" s="309"/>
      <c r="JTO151" s="309"/>
      <c r="JTP151" s="309"/>
      <c r="JTQ151" s="309"/>
      <c r="JTR151" s="309"/>
      <c r="JTS151" s="309"/>
      <c r="JTT151" s="309"/>
      <c r="JTU151" s="309"/>
      <c r="JTV151" s="309"/>
      <c r="JTW151" s="309"/>
      <c r="JTX151" s="309"/>
      <c r="JTY151" s="309"/>
      <c r="JTZ151" s="309"/>
      <c r="JUA151" s="309"/>
      <c r="JUB151" s="309"/>
      <c r="JUC151" s="309"/>
      <c r="JUD151" s="309"/>
      <c r="JUE151" s="309"/>
      <c r="JUF151" s="309"/>
      <c r="JUG151" s="309"/>
      <c r="JUH151" s="309"/>
      <c r="JUI151" s="309"/>
      <c r="JUJ151" s="309"/>
      <c r="JUK151" s="309"/>
      <c r="JUL151" s="309"/>
      <c r="JUM151" s="309"/>
      <c r="JUN151" s="309"/>
      <c r="JUO151" s="309"/>
      <c r="JUP151" s="309"/>
      <c r="JUQ151" s="309"/>
      <c r="JUR151" s="309"/>
      <c r="JUS151" s="309"/>
      <c r="JUT151" s="309"/>
      <c r="JUU151" s="309"/>
      <c r="JUV151" s="309"/>
      <c r="JUW151" s="309"/>
      <c r="JUX151" s="309"/>
      <c r="JUY151" s="309"/>
      <c r="JUZ151" s="309"/>
      <c r="JVA151" s="309"/>
      <c r="JVB151" s="309"/>
      <c r="JVC151" s="309"/>
      <c r="JVD151" s="309"/>
      <c r="JVE151" s="309"/>
      <c r="JVF151" s="309"/>
      <c r="JVG151" s="309"/>
      <c r="JVH151" s="309"/>
      <c r="JVI151" s="309"/>
      <c r="JVJ151" s="309"/>
      <c r="JVK151" s="309"/>
      <c r="JVL151" s="309"/>
      <c r="JVM151" s="309"/>
      <c r="JVN151" s="309"/>
      <c r="JVO151" s="309"/>
      <c r="JVP151" s="309"/>
      <c r="JVQ151" s="309"/>
      <c r="JVR151" s="309"/>
      <c r="JVS151" s="309"/>
      <c r="JVT151" s="309"/>
      <c r="JVU151" s="309"/>
      <c r="JVV151" s="309"/>
      <c r="JVW151" s="309"/>
      <c r="JVX151" s="309"/>
      <c r="JVY151" s="309"/>
      <c r="JVZ151" s="309"/>
      <c r="JWA151" s="309"/>
      <c r="JWB151" s="309"/>
      <c r="JWC151" s="309"/>
      <c r="JWD151" s="309"/>
      <c r="JWE151" s="309"/>
      <c r="JWF151" s="309"/>
      <c r="JWG151" s="309"/>
      <c r="JWH151" s="309"/>
      <c r="JWI151" s="309"/>
      <c r="JWJ151" s="309"/>
      <c r="JWK151" s="309"/>
      <c r="JWL151" s="309"/>
      <c r="JWM151" s="309"/>
      <c r="JWN151" s="309"/>
      <c r="JWO151" s="309"/>
      <c r="JWP151" s="309"/>
      <c r="JWQ151" s="309"/>
      <c r="JWR151" s="309"/>
      <c r="JWS151" s="309"/>
      <c r="JWT151" s="309"/>
      <c r="JWU151" s="309"/>
      <c r="JWV151" s="309"/>
      <c r="JWW151" s="309"/>
      <c r="JWX151" s="309"/>
      <c r="JWY151" s="309"/>
      <c r="JWZ151" s="309"/>
      <c r="JXA151" s="309"/>
      <c r="JXB151" s="309"/>
      <c r="JXC151" s="309"/>
      <c r="JXD151" s="309"/>
      <c r="JXE151" s="309"/>
      <c r="JXF151" s="309"/>
      <c r="JXG151" s="309"/>
      <c r="JXH151" s="309"/>
      <c r="JXI151" s="309"/>
      <c r="JXJ151" s="309"/>
      <c r="JXK151" s="309"/>
      <c r="JXL151" s="309"/>
      <c r="JXM151" s="309"/>
      <c r="JXN151" s="309"/>
      <c r="JXO151" s="309"/>
      <c r="JXP151" s="309"/>
      <c r="JXQ151" s="309"/>
      <c r="JXR151" s="309"/>
      <c r="JXS151" s="309"/>
      <c r="JXT151" s="309"/>
      <c r="JXU151" s="309"/>
      <c r="JXV151" s="309"/>
      <c r="JXW151" s="309"/>
      <c r="JXX151" s="309"/>
      <c r="JXY151" s="309"/>
      <c r="JXZ151" s="309"/>
      <c r="JYA151" s="309"/>
      <c r="JYB151" s="309"/>
      <c r="JYC151" s="309"/>
      <c r="JYD151" s="309"/>
      <c r="JYE151" s="309"/>
      <c r="JYF151" s="309"/>
      <c r="JYG151" s="309"/>
      <c r="JYH151" s="309"/>
      <c r="JYI151" s="309"/>
      <c r="JYJ151" s="309"/>
      <c r="JYK151" s="309"/>
      <c r="JYL151" s="309"/>
      <c r="JYM151" s="309"/>
      <c r="JYN151" s="309"/>
      <c r="JYO151" s="309"/>
      <c r="JYP151" s="309"/>
      <c r="JYQ151" s="309"/>
      <c r="JYR151" s="309"/>
      <c r="JYS151" s="309"/>
      <c r="JYT151" s="309"/>
      <c r="JYU151" s="309"/>
      <c r="JYV151" s="309"/>
      <c r="JYW151" s="309"/>
      <c r="JYX151" s="309"/>
      <c r="JYY151" s="309"/>
      <c r="JYZ151" s="309"/>
      <c r="JZA151" s="309"/>
      <c r="JZB151" s="309"/>
      <c r="JZC151" s="309"/>
      <c r="JZD151" s="309"/>
      <c r="JZE151" s="309"/>
      <c r="JZF151" s="309"/>
      <c r="JZG151" s="309"/>
      <c r="JZH151" s="309"/>
      <c r="JZI151" s="309"/>
      <c r="JZJ151" s="309"/>
      <c r="JZK151" s="309"/>
      <c r="JZL151" s="309"/>
      <c r="JZM151" s="309"/>
      <c r="JZN151" s="309"/>
      <c r="JZO151" s="309"/>
      <c r="JZP151" s="309"/>
      <c r="JZQ151" s="309"/>
      <c r="JZR151" s="309"/>
      <c r="JZS151" s="309"/>
      <c r="JZT151" s="309"/>
      <c r="JZU151" s="309"/>
      <c r="JZV151" s="309"/>
      <c r="JZW151" s="309"/>
      <c r="JZX151" s="309"/>
      <c r="JZY151" s="309"/>
      <c r="JZZ151" s="309"/>
      <c r="KAA151" s="309"/>
      <c r="KAB151" s="309"/>
      <c r="KAC151" s="309"/>
      <c r="KAD151" s="309"/>
      <c r="KAE151" s="309"/>
      <c r="KAF151" s="309"/>
      <c r="KAG151" s="309"/>
      <c r="KAH151" s="309"/>
      <c r="KAI151" s="309"/>
      <c r="KAJ151" s="309"/>
      <c r="KAK151" s="309"/>
      <c r="KAL151" s="309"/>
      <c r="KAM151" s="309"/>
      <c r="KAN151" s="309"/>
      <c r="KAO151" s="309"/>
      <c r="KAP151" s="309"/>
      <c r="KAQ151" s="309"/>
      <c r="KAR151" s="309"/>
      <c r="KAS151" s="309"/>
      <c r="KAT151" s="309"/>
      <c r="KAU151" s="309"/>
      <c r="KAV151" s="309"/>
      <c r="KAW151" s="309"/>
      <c r="KAX151" s="309"/>
      <c r="KAY151" s="309"/>
      <c r="KAZ151" s="309"/>
      <c r="KBA151" s="309"/>
      <c r="KBB151" s="309"/>
      <c r="KBC151" s="309"/>
      <c r="KBD151" s="309"/>
      <c r="KBE151" s="309"/>
      <c r="KBF151" s="309"/>
      <c r="KBG151" s="309"/>
      <c r="KBH151" s="309"/>
      <c r="KBI151" s="309"/>
      <c r="KBJ151" s="309"/>
      <c r="KBK151" s="309"/>
      <c r="KBL151" s="309"/>
      <c r="KBM151" s="309"/>
      <c r="KBN151" s="309"/>
      <c r="KBO151" s="309"/>
      <c r="KBP151" s="309"/>
      <c r="KBQ151" s="309"/>
      <c r="KBR151" s="309"/>
      <c r="KBS151" s="309"/>
      <c r="KBT151" s="309"/>
      <c r="KBU151" s="309"/>
      <c r="KBV151" s="309"/>
      <c r="KBW151" s="309"/>
      <c r="KBX151" s="309"/>
      <c r="KBY151" s="309"/>
      <c r="KBZ151" s="309"/>
      <c r="KCA151" s="309"/>
      <c r="KCB151" s="309"/>
      <c r="KCC151" s="309"/>
      <c r="KCD151" s="309"/>
      <c r="KCE151" s="309"/>
      <c r="KCF151" s="309"/>
      <c r="KCG151" s="309"/>
      <c r="KCH151" s="309"/>
      <c r="KCI151" s="309"/>
      <c r="KCJ151" s="309"/>
      <c r="KCK151" s="309"/>
      <c r="KCL151" s="309"/>
      <c r="KCM151" s="309"/>
      <c r="KCN151" s="309"/>
      <c r="KCO151" s="309"/>
      <c r="KCP151" s="309"/>
      <c r="KCQ151" s="309"/>
      <c r="KCR151" s="309"/>
      <c r="KCS151" s="309"/>
      <c r="KCT151" s="309"/>
      <c r="KCU151" s="309"/>
      <c r="KCV151" s="309"/>
      <c r="KCW151" s="309"/>
      <c r="KCX151" s="309"/>
      <c r="KCY151" s="309"/>
      <c r="KCZ151" s="309"/>
      <c r="KDA151" s="309"/>
      <c r="KDB151" s="309"/>
      <c r="KDC151" s="309"/>
      <c r="KDD151" s="309"/>
      <c r="KDE151" s="309"/>
      <c r="KDF151" s="309"/>
      <c r="KDG151" s="309"/>
      <c r="KDH151" s="309"/>
      <c r="KDI151" s="309"/>
      <c r="KDJ151" s="309"/>
      <c r="KDK151" s="309"/>
      <c r="KDL151" s="309"/>
      <c r="KDM151" s="309"/>
      <c r="KDN151" s="309"/>
      <c r="KDO151" s="309"/>
      <c r="KDP151" s="309"/>
      <c r="KDQ151" s="309"/>
      <c r="KDR151" s="309"/>
      <c r="KDS151" s="309"/>
      <c r="KDT151" s="309"/>
      <c r="KDU151" s="309"/>
      <c r="KDV151" s="309"/>
      <c r="KDW151" s="309"/>
      <c r="KDX151" s="309"/>
      <c r="KDY151" s="309"/>
      <c r="KDZ151" s="309"/>
      <c r="KEA151" s="309"/>
      <c r="KEB151" s="309"/>
      <c r="KEC151" s="309"/>
      <c r="KED151" s="309"/>
      <c r="KEE151" s="309"/>
      <c r="KEF151" s="309"/>
      <c r="KEG151" s="309"/>
      <c r="KEH151" s="309"/>
      <c r="KEI151" s="309"/>
      <c r="KEJ151" s="309"/>
      <c r="KEK151" s="309"/>
      <c r="KEL151" s="309"/>
      <c r="KEM151" s="309"/>
      <c r="KEN151" s="309"/>
      <c r="KEO151" s="309"/>
      <c r="KEP151" s="309"/>
      <c r="KEQ151" s="309"/>
      <c r="KER151" s="309"/>
      <c r="KES151" s="309"/>
      <c r="KET151" s="309"/>
      <c r="KEU151" s="309"/>
      <c r="KEV151" s="309"/>
      <c r="KEW151" s="309"/>
      <c r="KEX151" s="309"/>
      <c r="KEY151" s="309"/>
      <c r="KEZ151" s="309"/>
      <c r="KFA151" s="309"/>
      <c r="KFB151" s="309"/>
      <c r="KFC151" s="309"/>
      <c r="KFD151" s="309"/>
      <c r="KFE151" s="309"/>
      <c r="KFF151" s="309"/>
      <c r="KFG151" s="309"/>
      <c r="KFH151" s="309"/>
      <c r="KFI151" s="309"/>
      <c r="KFJ151" s="309"/>
      <c r="KFK151" s="309"/>
      <c r="KFL151" s="309"/>
      <c r="KFM151" s="309"/>
      <c r="KFN151" s="309"/>
      <c r="KFO151" s="309"/>
      <c r="KFP151" s="309"/>
      <c r="KFQ151" s="309"/>
      <c r="KFR151" s="309"/>
      <c r="KFS151" s="309"/>
      <c r="KFT151" s="309"/>
      <c r="KFU151" s="309"/>
      <c r="KFV151" s="309"/>
      <c r="KFW151" s="309"/>
      <c r="KFX151" s="309"/>
      <c r="KFY151" s="309"/>
      <c r="KFZ151" s="309"/>
      <c r="KGA151" s="309"/>
      <c r="KGB151" s="309"/>
      <c r="KGC151" s="309"/>
      <c r="KGD151" s="309"/>
      <c r="KGE151" s="309"/>
      <c r="KGF151" s="309"/>
      <c r="KGG151" s="309"/>
      <c r="KGH151" s="309"/>
      <c r="KGI151" s="309"/>
      <c r="KGJ151" s="309"/>
      <c r="KGK151" s="309"/>
      <c r="KGL151" s="309"/>
      <c r="KGM151" s="309"/>
      <c r="KGN151" s="309"/>
      <c r="KGO151" s="309"/>
      <c r="KGP151" s="309"/>
      <c r="KGQ151" s="309"/>
      <c r="KGR151" s="309"/>
      <c r="KGS151" s="309"/>
      <c r="KGT151" s="309"/>
      <c r="KGU151" s="309"/>
      <c r="KGV151" s="309"/>
      <c r="KGW151" s="309"/>
      <c r="KGX151" s="309"/>
      <c r="KGY151" s="309"/>
      <c r="KGZ151" s="309"/>
      <c r="KHA151" s="309"/>
      <c r="KHB151" s="309"/>
      <c r="KHC151" s="309"/>
      <c r="KHD151" s="309"/>
      <c r="KHE151" s="309"/>
      <c r="KHF151" s="309"/>
      <c r="KHG151" s="309"/>
      <c r="KHH151" s="309"/>
      <c r="KHI151" s="309"/>
      <c r="KHJ151" s="309"/>
      <c r="KHK151" s="309"/>
      <c r="KHL151" s="309"/>
      <c r="KHM151" s="309"/>
      <c r="KHN151" s="309"/>
      <c r="KHO151" s="309"/>
      <c r="KHP151" s="309"/>
      <c r="KHQ151" s="309"/>
      <c r="KHR151" s="309"/>
      <c r="KHS151" s="309"/>
      <c r="KHT151" s="309"/>
      <c r="KHU151" s="309"/>
      <c r="KHV151" s="309"/>
      <c r="KHW151" s="309"/>
      <c r="KHX151" s="309"/>
      <c r="KHY151" s="309"/>
      <c r="KHZ151" s="309"/>
      <c r="KIA151" s="309"/>
      <c r="KIB151" s="309"/>
      <c r="KIC151" s="309"/>
      <c r="KID151" s="309"/>
      <c r="KIE151" s="309"/>
      <c r="KIF151" s="309"/>
      <c r="KIG151" s="309"/>
      <c r="KIH151" s="309"/>
      <c r="KII151" s="309"/>
      <c r="KIJ151" s="309"/>
      <c r="KIK151" s="309"/>
      <c r="KIL151" s="309"/>
      <c r="KIM151" s="309"/>
      <c r="KIN151" s="309"/>
      <c r="KIO151" s="309"/>
      <c r="KIP151" s="309"/>
      <c r="KIQ151" s="309"/>
      <c r="KIR151" s="309"/>
      <c r="KIS151" s="309"/>
      <c r="KIT151" s="309"/>
      <c r="KIU151" s="309"/>
      <c r="KIV151" s="309"/>
      <c r="KIW151" s="309"/>
      <c r="KIX151" s="309"/>
      <c r="KIY151" s="309"/>
      <c r="KIZ151" s="309"/>
      <c r="KJA151" s="309"/>
      <c r="KJB151" s="309"/>
      <c r="KJC151" s="309"/>
      <c r="KJD151" s="309"/>
      <c r="KJE151" s="309"/>
      <c r="KJF151" s="309"/>
      <c r="KJG151" s="309"/>
      <c r="KJH151" s="309"/>
      <c r="KJI151" s="309"/>
      <c r="KJJ151" s="309"/>
      <c r="KJK151" s="309"/>
      <c r="KJL151" s="309"/>
      <c r="KJM151" s="309"/>
      <c r="KJN151" s="309"/>
      <c r="KJO151" s="309"/>
      <c r="KJP151" s="309"/>
      <c r="KJQ151" s="309"/>
      <c r="KJR151" s="309"/>
      <c r="KJS151" s="309"/>
      <c r="KJT151" s="309"/>
      <c r="KJU151" s="309"/>
      <c r="KJV151" s="309"/>
      <c r="KJW151" s="309"/>
      <c r="KJX151" s="309"/>
      <c r="KJY151" s="309"/>
      <c r="KJZ151" s="309"/>
      <c r="KKA151" s="309"/>
      <c r="KKB151" s="309"/>
      <c r="KKC151" s="309"/>
      <c r="KKD151" s="309"/>
      <c r="KKE151" s="309"/>
      <c r="KKF151" s="309"/>
      <c r="KKG151" s="309"/>
      <c r="KKH151" s="309"/>
      <c r="KKI151" s="309"/>
      <c r="KKJ151" s="309"/>
      <c r="KKK151" s="309"/>
      <c r="KKL151" s="309"/>
      <c r="KKM151" s="309"/>
      <c r="KKN151" s="309"/>
      <c r="KKO151" s="309"/>
      <c r="KKP151" s="309"/>
      <c r="KKQ151" s="309"/>
      <c r="KKR151" s="309"/>
      <c r="KKS151" s="309"/>
      <c r="KKT151" s="309"/>
      <c r="KKU151" s="309"/>
      <c r="KKV151" s="309"/>
      <c r="KKW151" s="309"/>
      <c r="KKX151" s="309"/>
      <c r="KKY151" s="309"/>
      <c r="KKZ151" s="309"/>
      <c r="KLA151" s="309"/>
      <c r="KLB151" s="309"/>
      <c r="KLC151" s="309"/>
      <c r="KLD151" s="309"/>
      <c r="KLE151" s="309"/>
      <c r="KLF151" s="309"/>
      <c r="KLG151" s="309"/>
      <c r="KLH151" s="309"/>
      <c r="KLI151" s="309"/>
      <c r="KLJ151" s="309"/>
      <c r="KLK151" s="309"/>
      <c r="KLL151" s="309"/>
      <c r="KLM151" s="309"/>
      <c r="KLN151" s="309"/>
      <c r="KLO151" s="309"/>
      <c r="KLP151" s="309"/>
      <c r="KLQ151" s="309"/>
      <c r="KLR151" s="309"/>
      <c r="KLS151" s="309"/>
      <c r="KLT151" s="309"/>
      <c r="KLU151" s="309"/>
      <c r="KLV151" s="309"/>
      <c r="KLW151" s="309"/>
      <c r="KLX151" s="309"/>
      <c r="KLY151" s="309"/>
      <c r="KLZ151" s="309"/>
      <c r="KMA151" s="309"/>
      <c r="KMB151" s="309"/>
      <c r="KMC151" s="309"/>
      <c r="KMD151" s="309"/>
      <c r="KME151" s="309"/>
      <c r="KMF151" s="309"/>
      <c r="KMG151" s="309"/>
      <c r="KMH151" s="309"/>
      <c r="KMI151" s="309"/>
      <c r="KMJ151" s="309"/>
      <c r="KMK151" s="309"/>
      <c r="KML151" s="309"/>
      <c r="KMM151" s="309"/>
      <c r="KMN151" s="309"/>
      <c r="KMO151" s="309"/>
      <c r="KMP151" s="309"/>
      <c r="KMQ151" s="309"/>
      <c r="KMR151" s="309"/>
      <c r="KMS151" s="309"/>
      <c r="KMT151" s="309"/>
      <c r="KMU151" s="309"/>
      <c r="KMV151" s="309"/>
      <c r="KMW151" s="309"/>
      <c r="KMX151" s="309"/>
      <c r="KMY151" s="309"/>
      <c r="KMZ151" s="309"/>
      <c r="KNA151" s="309"/>
      <c r="KNB151" s="309"/>
      <c r="KNC151" s="309"/>
      <c r="KND151" s="309"/>
      <c r="KNE151" s="309"/>
      <c r="KNF151" s="309"/>
      <c r="KNG151" s="309"/>
      <c r="KNH151" s="309"/>
      <c r="KNI151" s="309"/>
      <c r="KNJ151" s="309"/>
      <c r="KNK151" s="309"/>
      <c r="KNL151" s="309"/>
      <c r="KNM151" s="309"/>
      <c r="KNN151" s="309"/>
      <c r="KNO151" s="309"/>
      <c r="KNP151" s="309"/>
      <c r="KNQ151" s="309"/>
      <c r="KNR151" s="309"/>
      <c r="KNS151" s="309"/>
      <c r="KNT151" s="309"/>
      <c r="KNU151" s="309"/>
      <c r="KNV151" s="309"/>
      <c r="KNW151" s="309"/>
      <c r="KNX151" s="309"/>
      <c r="KNY151" s="309"/>
      <c r="KNZ151" s="309"/>
      <c r="KOA151" s="309"/>
      <c r="KOB151" s="309"/>
      <c r="KOC151" s="309"/>
      <c r="KOD151" s="309"/>
      <c r="KOE151" s="309"/>
      <c r="KOF151" s="309"/>
      <c r="KOG151" s="309"/>
      <c r="KOH151" s="309"/>
      <c r="KOI151" s="309"/>
      <c r="KOJ151" s="309"/>
      <c r="KOK151" s="309"/>
      <c r="KOL151" s="309"/>
      <c r="KOM151" s="309"/>
      <c r="KON151" s="309"/>
      <c r="KOO151" s="309"/>
      <c r="KOP151" s="309"/>
      <c r="KOQ151" s="309"/>
      <c r="KOR151" s="309"/>
      <c r="KOS151" s="309"/>
      <c r="KOT151" s="309"/>
      <c r="KOU151" s="309"/>
      <c r="KOV151" s="309"/>
      <c r="KOW151" s="309"/>
      <c r="KOX151" s="309"/>
      <c r="KOY151" s="309"/>
      <c r="KOZ151" s="309"/>
      <c r="KPA151" s="309"/>
      <c r="KPB151" s="309"/>
      <c r="KPC151" s="309"/>
      <c r="KPD151" s="309"/>
      <c r="KPE151" s="309"/>
      <c r="KPF151" s="309"/>
      <c r="KPG151" s="309"/>
      <c r="KPH151" s="309"/>
      <c r="KPI151" s="309"/>
      <c r="KPJ151" s="309"/>
      <c r="KPK151" s="309"/>
      <c r="KPL151" s="309"/>
      <c r="KPM151" s="309"/>
      <c r="KPN151" s="309"/>
      <c r="KPO151" s="309"/>
      <c r="KPP151" s="309"/>
      <c r="KPQ151" s="309"/>
      <c r="KPR151" s="309"/>
      <c r="KPS151" s="309"/>
      <c r="KPT151" s="309"/>
      <c r="KPU151" s="309"/>
      <c r="KPV151" s="309"/>
      <c r="KPW151" s="309"/>
      <c r="KPX151" s="309"/>
      <c r="KPY151" s="309"/>
      <c r="KPZ151" s="309"/>
      <c r="KQA151" s="309"/>
      <c r="KQB151" s="309"/>
      <c r="KQC151" s="309"/>
      <c r="KQD151" s="309"/>
      <c r="KQE151" s="309"/>
      <c r="KQF151" s="309"/>
      <c r="KQG151" s="309"/>
      <c r="KQH151" s="309"/>
      <c r="KQI151" s="309"/>
      <c r="KQJ151" s="309"/>
      <c r="KQK151" s="309"/>
      <c r="KQL151" s="309"/>
      <c r="KQM151" s="309"/>
      <c r="KQN151" s="309"/>
      <c r="KQO151" s="309"/>
      <c r="KQP151" s="309"/>
      <c r="KQQ151" s="309"/>
      <c r="KQR151" s="309"/>
      <c r="KQS151" s="309"/>
      <c r="KQT151" s="309"/>
      <c r="KQU151" s="309"/>
      <c r="KQV151" s="309"/>
      <c r="KQW151" s="309"/>
      <c r="KQX151" s="309"/>
      <c r="KQY151" s="309"/>
      <c r="KQZ151" s="309"/>
      <c r="KRA151" s="309"/>
      <c r="KRB151" s="309"/>
      <c r="KRC151" s="309"/>
      <c r="KRD151" s="309"/>
      <c r="KRE151" s="309"/>
      <c r="KRF151" s="309"/>
      <c r="KRG151" s="309"/>
      <c r="KRH151" s="309"/>
      <c r="KRI151" s="309"/>
      <c r="KRJ151" s="309"/>
      <c r="KRK151" s="309"/>
      <c r="KRL151" s="309"/>
      <c r="KRM151" s="309"/>
      <c r="KRN151" s="309"/>
      <c r="KRO151" s="309"/>
      <c r="KRP151" s="309"/>
      <c r="KRQ151" s="309"/>
      <c r="KRR151" s="309"/>
      <c r="KRS151" s="309"/>
      <c r="KRT151" s="309"/>
      <c r="KRU151" s="309"/>
      <c r="KRV151" s="309"/>
      <c r="KRW151" s="309"/>
      <c r="KRX151" s="309"/>
      <c r="KRY151" s="309"/>
      <c r="KRZ151" s="309"/>
      <c r="KSA151" s="309"/>
      <c r="KSB151" s="309"/>
      <c r="KSC151" s="309"/>
      <c r="KSD151" s="309"/>
      <c r="KSE151" s="309"/>
      <c r="KSF151" s="309"/>
      <c r="KSG151" s="309"/>
      <c r="KSH151" s="309"/>
      <c r="KSI151" s="309"/>
      <c r="KSJ151" s="309"/>
      <c r="KSK151" s="309"/>
      <c r="KSL151" s="309"/>
      <c r="KSM151" s="309"/>
      <c r="KSN151" s="309"/>
      <c r="KSO151" s="309"/>
      <c r="KSP151" s="309"/>
      <c r="KSQ151" s="309"/>
      <c r="KSR151" s="309"/>
      <c r="KSS151" s="309"/>
      <c r="KST151" s="309"/>
      <c r="KSU151" s="309"/>
      <c r="KSV151" s="309"/>
      <c r="KSW151" s="309"/>
      <c r="KSX151" s="309"/>
      <c r="KSY151" s="309"/>
      <c r="KSZ151" s="309"/>
      <c r="KTA151" s="309"/>
      <c r="KTB151" s="309"/>
      <c r="KTC151" s="309"/>
      <c r="KTD151" s="309"/>
      <c r="KTE151" s="309"/>
      <c r="KTF151" s="309"/>
      <c r="KTG151" s="309"/>
      <c r="KTH151" s="309"/>
      <c r="KTI151" s="309"/>
      <c r="KTJ151" s="309"/>
      <c r="KTK151" s="309"/>
      <c r="KTL151" s="309"/>
      <c r="KTM151" s="309"/>
      <c r="KTN151" s="309"/>
      <c r="KTO151" s="309"/>
      <c r="KTP151" s="309"/>
      <c r="KTQ151" s="309"/>
      <c r="KTR151" s="309"/>
      <c r="KTS151" s="309"/>
      <c r="KTT151" s="309"/>
      <c r="KTU151" s="309"/>
      <c r="KTV151" s="309"/>
      <c r="KTW151" s="309"/>
      <c r="KTX151" s="309"/>
      <c r="KTY151" s="309"/>
      <c r="KTZ151" s="309"/>
      <c r="KUA151" s="309"/>
      <c r="KUB151" s="309"/>
      <c r="KUC151" s="309"/>
      <c r="KUD151" s="309"/>
      <c r="KUE151" s="309"/>
      <c r="KUF151" s="309"/>
      <c r="KUG151" s="309"/>
      <c r="KUH151" s="309"/>
      <c r="KUI151" s="309"/>
      <c r="KUJ151" s="309"/>
      <c r="KUK151" s="309"/>
      <c r="KUL151" s="309"/>
      <c r="KUM151" s="309"/>
      <c r="KUN151" s="309"/>
      <c r="KUO151" s="309"/>
      <c r="KUP151" s="309"/>
      <c r="KUQ151" s="309"/>
      <c r="KUR151" s="309"/>
      <c r="KUS151" s="309"/>
      <c r="KUT151" s="309"/>
      <c r="KUU151" s="309"/>
      <c r="KUV151" s="309"/>
      <c r="KUW151" s="309"/>
      <c r="KUX151" s="309"/>
      <c r="KUY151" s="309"/>
      <c r="KUZ151" s="309"/>
      <c r="KVA151" s="309"/>
      <c r="KVB151" s="309"/>
      <c r="KVC151" s="309"/>
      <c r="KVD151" s="309"/>
      <c r="KVE151" s="309"/>
      <c r="KVF151" s="309"/>
      <c r="KVG151" s="309"/>
      <c r="KVH151" s="309"/>
      <c r="KVI151" s="309"/>
      <c r="KVJ151" s="309"/>
      <c r="KVK151" s="309"/>
      <c r="KVL151" s="309"/>
      <c r="KVM151" s="309"/>
      <c r="KVN151" s="309"/>
      <c r="KVO151" s="309"/>
      <c r="KVP151" s="309"/>
      <c r="KVQ151" s="309"/>
      <c r="KVR151" s="309"/>
      <c r="KVS151" s="309"/>
      <c r="KVT151" s="309"/>
      <c r="KVU151" s="309"/>
      <c r="KVV151" s="309"/>
      <c r="KVW151" s="309"/>
      <c r="KVX151" s="309"/>
      <c r="KVY151" s="309"/>
      <c r="KVZ151" s="309"/>
      <c r="KWA151" s="309"/>
      <c r="KWB151" s="309"/>
      <c r="KWC151" s="309"/>
      <c r="KWD151" s="309"/>
      <c r="KWE151" s="309"/>
      <c r="KWF151" s="309"/>
      <c r="KWG151" s="309"/>
      <c r="KWH151" s="309"/>
      <c r="KWI151" s="309"/>
      <c r="KWJ151" s="309"/>
      <c r="KWK151" s="309"/>
      <c r="KWL151" s="309"/>
      <c r="KWM151" s="309"/>
      <c r="KWN151" s="309"/>
      <c r="KWO151" s="309"/>
      <c r="KWP151" s="309"/>
      <c r="KWQ151" s="309"/>
      <c r="KWR151" s="309"/>
      <c r="KWS151" s="309"/>
      <c r="KWT151" s="309"/>
      <c r="KWU151" s="309"/>
      <c r="KWV151" s="309"/>
      <c r="KWW151" s="309"/>
      <c r="KWX151" s="309"/>
      <c r="KWY151" s="309"/>
      <c r="KWZ151" s="309"/>
      <c r="KXA151" s="309"/>
      <c r="KXB151" s="309"/>
      <c r="KXC151" s="309"/>
      <c r="KXD151" s="309"/>
      <c r="KXE151" s="309"/>
      <c r="KXF151" s="309"/>
      <c r="KXG151" s="309"/>
      <c r="KXH151" s="309"/>
      <c r="KXI151" s="309"/>
      <c r="KXJ151" s="309"/>
      <c r="KXK151" s="309"/>
      <c r="KXL151" s="309"/>
      <c r="KXM151" s="309"/>
      <c r="KXN151" s="309"/>
      <c r="KXO151" s="309"/>
      <c r="KXP151" s="309"/>
      <c r="KXQ151" s="309"/>
      <c r="KXR151" s="309"/>
      <c r="KXS151" s="309"/>
      <c r="KXT151" s="309"/>
      <c r="KXU151" s="309"/>
      <c r="KXV151" s="309"/>
      <c r="KXW151" s="309"/>
      <c r="KXX151" s="309"/>
      <c r="KXY151" s="309"/>
      <c r="KXZ151" s="309"/>
      <c r="KYA151" s="309"/>
      <c r="KYB151" s="309"/>
      <c r="KYC151" s="309"/>
      <c r="KYD151" s="309"/>
      <c r="KYE151" s="309"/>
      <c r="KYF151" s="309"/>
      <c r="KYG151" s="309"/>
      <c r="KYH151" s="309"/>
      <c r="KYI151" s="309"/>
      <c r="KYJ151" s="309"/>
      <c r="KYK151" s="309"/>
      <c r="KYL151" s="309"/>
      <c r="KYM151" s="309"/>
      <c r="KYN151" s="309"/>
      <c r="KYO151" s="309"/>
      <c r="KYP151" s="309"/>
      <c r="KYQ151" s="309"/>
      <c r="KYR151" s="309"/>
      <c r="KYS151" s="309"/>
      <c r="KYT151" s="309"/>
      <c r="KYU151" s="309"/>
      <c r="KYV151" s="309"/>
      <c r="KYW151" s="309"/>
      <c r="KYX151" s="309"/>
      <c r="KYY151" s="309"/>
      <c r="KYZ151" s="309"/>
      <c r="KZA151" s="309"/>
      <c r="KZB151" s="309"/>
      <c r="KZC151" s="309"/>
      <c r="KZD151" s="309"/>
      <c r="KZE151" s="309"/>
      <c r="KZF151" s="309"/>
      <c r="KZG151" s="309"/>
      <c r="KZH151" s="309"/>
      <c r="KZI151" s="309"/>
      <c r="KZJ151" s="309"/>
      <c r="KZK151" s="309"/>
      <c r="KZL151" s="309"/>
      <c r="KZM151" s="309"/>
      <c r="KZN151" s="309"/>
      <c r="KZO151" s="309"/>
      <c r="KZP151" s="309"/>
      <c r="KZQ151" s="309"/>
      <c r="KZR151" s="309"/>
      <c r="KZS151" s="309"/>
      <c r="KZT151" s="309"/>
      <c r="KZU151" s="309"/>
      <c r="KZV151" s="309"/>
      <c r="KZW151" s="309"/>
      <c r="KZX151" s="309"/>
      <c r="KZY151" s="309"/>
      <c r="KZZ151" s="309"/>
      <c r="LAA151" s="309"/>
      <c r="LAB151" s="309"/>
      <c r="LAC151" s="309"/>
      <c r="LAD151" s="309"/>
      <c r="LAE151" s="309"/>
      <c r="LAF151" s="309"/>
      <c r="LAG151" s="309"/>
      <c r="LAH151" s="309"/>
      <c r="LAI151" s="309"/>
      <c r="LAJ151" s="309"/>
      <c r="LAK151" s="309"/>
      <c r="LAL151" s="309"/>
      <c r="LAM151" s="309"/>
      <c r="LAN151" s="309"/>
      <c r="LAO151" s="309"/>
      <c r="LAP151" s="309"/>
      <c r="LAQ151" s="309"/>
      <c r="LAR151" s="309"/>
      <c r="LAS151" s="309"/>
      <c r="LAT151" s="309"/>
      <c r="LAU151" s="309"/>
      <c r="LAV151" s="309"/>
      <c r="LAW151" s="309"/>
      <c r="LAX151" s="309"/>
      <c r="LAY151" s="309"/>
      <c r="LAZ151" s="309"/>
      <c r="LBA151" s="309"/>
      <c r="LBB151" s="309"/>
      <c r="LBC151" s="309"/>
      <c r="LBD151" s="309"/>
      <c r="LBE151" s="309"/>
      <c r="LBF151" s="309"/>
      <c r="LBG151" s="309"/>
      <c r="LBH151" s="309"/>
      <c r="LBI151" s="309"/>
      <c r="LBJ151" s="309"/>
      <c r="LBK151" s="309"/>
      <c r="LBL151" s="309"/>
      <c r="LBM151" s="309"/>
      <c r="LBN151" s="309"/>
      <c r="LBO151" s="309"/>
      <c r="LBP151" s="309"/>
      <c r="LBQ151" s="309"/>
      <c r="LBR151" s="309"/>
      <c r="LBS151" s="309"/>
      <c r="LBT151" s="309"/>
      <c r="LBU151" s="309"/>
      <c r="LBV151" s="309"/>
      <c r="LBW151" s="309"/>
      <c r="LBX151" s="309"/>
      <c r="LBY151" s="309"/>
      <c r="LBZ151" s="309"/>
      <c r="LCA151" s="309"/>
      <c r="LCB151" s="309"/>
      <c r="LCC151" s="309"/>
      <c r="LCD151" s="309"/>
      <c r="LCE151" s="309"/>
      <c r="LCF151" s="309"/>
      <c r="LCG151" s="309"/>
      <c r="LCH151" s="309"/>
      <c r="LCI151" s="309"/>
      <c r="LCJ151" s="309"/>
      <c r="LCK151" s="309"/>
      <c r="LCL151" s="309"/>
      <c r="LCM151" s="309"/>
      <c r="LCN151" s="309"/>
      <c r="LCO151" s="309"/>
      <c r="LCP151" s="309"/>
      <c r="LCQ151" s="309"/>
      <c r="LCR151" s="309"/>
      <c r="LCS151" s="309"/>
      <c r="LCT151" s="309"/>
      <c r="LCU151" s="309"/>
      <c r="LCV151" s="309"/>
      <c r="LCW151" s="309"/>
      <c r="LCX151" s="309"/>
      <c r="LCY151" s="309"/>
      <c r="LCZ151" s="309"/>
      <c r="LDA151" s="309"/>
      <c r="LDB151" s="309"/>
      <c r="LDC151" s="309"/>
      <c r="LDD151" s="309"/>
      <c r="LDE151" s="309"/>
      <c r="LDF151" s="309"/>
      <c r="LDG151" s="309"/>
      <c r="LDH151" s="309"/>
      <c r="LDI151" s="309"/>
      <c r="LDJ151" s="309"/>
      <c r="LDK151" s="309"/>
      <c r="LDL151" s="309"/>
      <c r="LDM151" s="309"/>
      <c r="LDN151" s="309"/>
      <c r="LDO151" s="309"/>
      <c r="LDP151" s="309"/>
      <c r="LDQ151" s="309"/>
      <c r="LDR151" s="309"/>
      <c r="LDS151" s="309"/>
      <c r="LDT151" s="309"/>
      <c r="LDU151" s="309"/>
      <c r="LDV151" s="309"/>
      <c r="LDW151" s="309"/>
      <c r="LDX151" s="309"/>
      <c r="LDY151" s="309"/>
      <c r="LDZ151" s="309"/>
      <c r="LEA151" s="309"/>
      <c r="LEB151" s="309"/>
      <c r="LEC151" s="309"/>
      <c r="LED151" s="309"/>
      <c r="LEE151" s="309"/>
      <c r="LEF151" s="309"/>
      <c r="LEG151" s="309"/>
      <c r="LEH151" s="309"/>
      <c r="LEI151" s="309"/>
      <c r="LEJ151" s="309"/>
      <c r="LEK151" s="309"/>
      <c r="LEL151" s="309"/>
      <c r="LEM151" s="309"/>
      <c r="LEN151" s="309"/>
      <c r="LEO151" s="309"/>
      <c r="LEP151" s="309"/>
      <c r="LEQ151" s="309"/>
      <c r="LER151" s="309"/>
      <c r="LES151" s="309"/>
      <c r="LET151" s="309"/>
      <c r="LEU151" s="309"/>
      <c r="LEV151" s="309"/>
      <c r="LEW151" s="309"/>
      <c r="LEX151" s="309"/>
      <c r="LEY151" s="309"/>
      <c r="LEZ151" s="309"/>
      <c r="LFA151" s="309"/>
      <c r="LFB151" s="309"/>
      <c r="LFC151" s="309"/>
      <c r="LFD151" s="309"/>
      <c r="LFE151" s="309"/>
      <c r="LFF151" s="309"/>
      <c r="LFG151" s="309"/>
      <c r="LFH151" s="309"/>
      <c r="LFI151" s="309"/>
      <c r="LFJ151" s="309"/>
      <c r="LFK151" s="309"/>
      <c r="LFL151" s="309"/>
      <c r="LFM151" s="309"/>
      <c r="LFN151" s="309"/>
      <c r="LFO151" s="309"/>
      <c r="LFP151" s="309"/>
      <c r="LFQ151" s="309"/>
      <c r="LFR151" s="309"/>
      <c r="LFS151" s="309"/>
      <c r="LFT151" s="309"/>
      <c r="LFU151" s="309"/>
      <c r="LFV151" s="309"/>
      <c r="LFW151" s="309"/>
      <c r="LFX151" s="309"/>
      <c r="LFY151" s="309"/>
      <c r="LFZ151" s="309"/>
      <c r="LGA151" s="309"/>
      <c r="LGB151" s="309"/>
      <c r="LGC151" s="309"/>
      <c r="LGD151" s="309"/>
      <c r="LGE151" s="309"/>
      <c r="LGF151" s="309"/>
      <c r="LGG151" s="309"/>
      <c r="LGH151" s="309"/>
      <c r="LGI151" s="309"/>
      <c r="LGJ151" s="309"/>
      <c r="LGK151" s="309"/>
      <c r="LGL151" s="309"/>
      <c r="LGM151" s="309"/>
      <c r="LGN151" s="309"/>
      <c r="LGO151" s="309"/>
      <c r="LGP151" s="309"/>
      <c r="LGQ151" s="309"/>
      <c r="LGR151" s="309"/>
      <c r="LGS151" s="309"/>
      <c r="LGT151" s="309"/>
      <c r="LGU151" s="309"/>
      <c r="LGV151" s="309"/>
      <c r="LGW151" s="309"/>
      <c r="LGX151" s="309"/>
      <c r="LGY151" s="309"/>
      <c r="LGZ151" s="309"/>
      <c r="LHA151" s="309"/>
      <c r="LHB151" s="309"/>
      <c r="LHC151" s="309"/>
      <c r="LHD151" s="309"/>
      <c r="LHE151" s="309"/>
      <c r="LHF151" s="309"/>
      <c r="LHG151" s="309"/>
      <c r="LHH151" s="309"/>
      <c r="LHI151" s="309"/>
      <c r="LHJ151" s="309"/>
      <c r="LHK151" s="309"/>
      <c r="LHL151" s="309"/>
      <c r="LHM151" s="309"/>
      <c r="LHN151" s="309"/>
      <c r="LHO151" s="309"/>
      <c r="LHP151" s="309"/>
      <c r="LHQ151" s="309"/>
      <c r="LHR151" s="309"/>
      <c r="LHS151" s="309"/>
      <c r="LHT151" s="309"/>
      <c r="LHU151" s="309"/>
      <c r="LHV151" s="309"/>
      <c r="LHW151" s="309"/>
      <c r="LHX151" s="309"/>
      <c r="LHY151" s="309"/>
      <c r="LHZ151" s="309"/>
      <c r="LIA151" s="309"/>
      <c r="LIB151" s="309"/>
      <c r="LIC151" s="309"/>
      <c r="LID151" s="309"/>
      <c r="LIE151" s="309"/>
      <c r="LIF151" s="309"/>
      <c r="LIG151" s="309"/>
      <c r="LIH151" s="309"/>
      <c r="LII151" s="309"/>
      <c r="LIJ151" s="309"/>
      <c r="LIK151" s="309"/>
      <c r="LIL151" s="309"/>
      <c r="LIM151" s="309"/>
      <c r="LIN151" s="309"/>
      <c r="LIO151" s="309"/>
      <c r="LIP151" s="309"/>
      <c r="LIQ151" s="309"/>
      <c r="LIR151" s="309"/>
      <c r="LIS151" s="309"/>
      <c r="LIT151" s="309"/>
      <c r="LIU151" s="309"/>
      <c r="LIV151" s="309"/>
      <c r="LIW151" s="309"/>
      <c r="LIX151" s="309"/>
      <c r="LIY151" s="309"/>
      <c r="LIZ151" s="309"/>
      <c r="LJA151" s="309"/>
      <c r="LJB151" s="309"/>
      <c r="LJC151" s="309"/>
      <c r="LJD151" s="309"/>
      <c r="LJE151" s="309"/>
      <c r="LJF151" s="309"/>
      <c r="LJG151" s="309"/>
      <c r="LJH151" s="309"/>
      <c r="LJI151" s="309"/>
      <c r="LJJ151" s="309"/>
      <c r="LJK151" s="309"/>
      <c r="LJL151" s="309"/>
      <c r="LJM151" s="309"/>
      <c r="LJN151" s="309"/>
      <c r="LJO151" s="309"/>
      <c r="LJP151" s="309"/>
      <c r="LJQ151" s="309"/>
      <c r="LJR151" s="309"/>
      <c r="LJS151" s="309"/>
      <c r="LJT151" s="309"/>
      <c r="LJU151" s="309"/>
      <c r="LJV151" s="309"/>
      <c r="LJW151" s="309"/>
      <c r="LJX151" s="309"/>
      <c r="LJY151" s="309"/>
      <c r="LJZ151" s="309"/>
      <c r="LKA151" s="309"/>
      <c r="LKB151" s="309"/>
      <c r="LKC151" s="309"/>
      <c r="LKD151" s="309"/>
      <c r="LKE151" s="309"/>
      <c r="LKF151" s="309"/>
      <c r="LKG151" s="309"/>
      <c r="LKH151" s="309"/>
      <c r="LKI151" s="309"/>
      <c r="LKJ151" s="309"/>
      <c r="LKK151" s="309"/>
      <c r="LKL151" s="309"/>
      <c r="LKM151" s="309"/>
      <c r="LKN151" s="309"/>
      <c r="LKO151" s="309"/>
      <c r="LKP151" s="309"/>
      <c r="LKQ151" s="309"/>
      <c r="LKR151" s="309"/>
      <c r="LKS151" s="309"/>
      <c r="LKT151" s="309"/>
      <c r="LKU151" s="309"/>
      <c r="LKV151" s="309"/>
      <c r="LKW151" s="309"/>
      <c r="LKX151" s="309"/>
      <c r="LKY151" s="309"/>
      <c r="LKZ151" s="309"/>
      <c r="LLA151" s="309"/>
      <c r="LLB151" s="309"/>
      <c r="LLC151" s="309"/>
      <c r="LLD151" s="309"/>
      <c r="LLE151" s="309"/>
      <c r="LLF151" s="309"/>
      <c r="LLG151" s="309"/>
      <c r="LLH151" s="309"/>
      <c r="LLI151" s="309"/>
      <c r="LLJ151" s="309"/>
      <c r="LLK151" s="309"/>
      <c r="LLL151" s="309"/>
      <c r="LLM151" s="309"/>
      <c r="LLN151" s="309"/>
      <c r="LLO151" s="309"/>
      <c r="LLP151" s="309"/>
      <c r="LLQ151" s="309"/>
      <c r="LLR151" s="309"/>
      <c r="LLS151" s="309"/>
      <c r="LLT151" s="309"/>
      <c r="LLU151" s="309"/>
      <c r="LLV151" s="309"/>
      <c r="LLW151" s="309"/>
      <c r="LLX151" s="309"/>
      <c r="LLY151" s="309"/>
      <c r="LLZ151" s="309"/>
      <c r="LMA151" s="309"/>
      <c r="LMB151" s="309"/>
      <c r="LMC151" s="309"/>
      <c r="LMD151" s="309"/>
      <c r="LME151" s="309"/>
      <c r="LMF151" s="309"/>
      <c r="LMG151" s="309"/>
      <c r="LMH151" s="309"/>
      <c r="LMI151" s="309"/>
      <c r="LMJ151" s="309"/>
      <c r="LMK151" s="309"/>
      <c r="LML151" s="309"/>
      <c r="LMM151" s="309"/>
      <c r="LMN151" s="309"/>
      <c r="LMO151" s="309"/>
      <c r="LMP151" s="309"/>
      <c r="LMQ151" s="309"/>
      <c r="LMR151" s="309"/>
      <c r="LMS151" s="309"/>
      <c r="LMT151" s="309"/>
      <c r="LMU151" s="309"/>
      <c r="LMV151" s="309"/>
      <c r="LMW151" s="309"/>
      <c r="LMX151" s="309"/>
      <c r="LMY151" s="309"/>
      <c r="LMZ151" s="309"/>
      <c r="LNA151" s="309"/>
      <c r="LNB151" s="309"/>
      <c r="LNC151" s="309"/>
      <c r="LND151" s="309"/>
      <c r="LNE151" s="309"/>
      <c r="LNF151" s="309"/>
      <c r="LNG151" s="309"/>
      <c r="LNH151" s="309"/>
      <c r="LNI151" s="309"/>
      <c r="LNJ151" s="309"/>
      <c r="LNK151" s="309"/>
      <c r="LNL151" s="309"/>
      <c r="LNM151" s="309"/>
      <c r="LNN151" s="309"/>
      <c r="LNO151" s="309"/>
      <c r="LNP151" s="309"/>
      <c r="LNQ151" s="309"/>
      <c r="LNR151" s="309"/>
      <c r="LNS151" s="309"/>
      <c r="LNT151" s="309"/>
      <c r="LNU151" s="309"/>
      <c r="LNV151" s="309"/>
      <c r="LNW151" s="309"/>
      <c r="LNX151" s="309"/>
      <c r="LNY151" s="309"/>
      <c r="LNZ151" s="309"/>
      <c r="LOA151" s="309"/>
      <c r="LOB151" s="309"/>
      <c r="LOC151" s="309"/>
      <c r="LOD151" s="309"/>
      <c r="LOE151" s="309"/>
      <c r="LOF151" s="309"/>
      <c r="LOG151" s="309"/>
      <c r="LOH151" s="309"/>
      <c r="LOI151" s="309"/>
      <c r="LOJ151" s="309"/>
      <c r="LOK151" s="309"/>
      <c r="LOL151" s="309"/>
      <c r="LOM151" s="309"/>
      <c r="LON151" s="309"/>
      <c r="LOO151" s="309"/>
      <c r="LOP151" s="309"/>
      <c r="LOQ151" s="309"/>
      <c r="LOR151" s="309"/>
      <c r="LOS151" s="309"/>
      <c r="LOT151" s="309"/>
      <c r="LOU151" s="309"/>
      <c r="LOV151" s="309"/>
      <c r="LOW151" s="309"/>
      <c r="LOX151" s="309"/>
      <c r="LOY151" s="309"/>
      <c r="LOZ151" s="309"/>
      <c r="LPA151" s="309"/>
      <c r="LPB151" s="309"/>
      <c r="LPC151" s="309"/>
      <c r="LPD151" s="309"/>
      <c r="LPE151" s="309"/>
      <c r="LPF151" s="309"/>
      <c r="LPG151" s="309"/>
      <c r="LPH151" s="309"/>
      <c r="LPI151" s="309"/>
      <c r="LPJ151" s="309"/>
      <c r="LPK151" s="309"/>
      <c r="LPL151" s="309"/>
      <c r="LPM151" s="309"/>
      <c r="LPN151" s="309"/>
      <c r="LPO151" s="309"/>
      <c r="LPP151" s="309"/>
      <c r="LPQ151" s="309"/>
      <c r="LPR151" s="309"/>
      <c r="LPS151" s="309"/>
      <c r="LPT151" s="309"/>
      <c r="LPU151" s="309"/>
      <c r="LPV151" s="309"/>
      <c r="LPW151" s="309"/>
      <c r="LPX151" s="309"/>
      <c r="LPY151" s="309"/>
      <c r="LPZ151" s="309"/>
      <c r="LQA151" s="309"/>
      <c r="LQB151" s="309"/>
      <c r="LQC151" s="309"/>
      <c r="LQD151" s="309"/>
      <c r="LQE151" s="309"/>
      <c r="LQF151" s="309"/>
      <c r="LQG151" s="309"/>
      <c r="LQH151" s="309"/>
      <c r="LQI151" s="309"/>
      <c r="LQJ151" s="309"/>
      <c r="LQK151" s="309"/>
      <c r="LQL151" s="309"/>
      <c r="LQM151" s="309"/>
      <c r="LQN151" s="309"/>
      <c r="LQO151" s="309"/>
      <c r="LQP151" s="309"/>
      <c r="LQQ151" s="309"/>
      <c r="LQR151" s="309"/>
      <c r="LQS151" s="309"/>
      <c r="LQT151" s="309"/>
      <c r="LQU151" s="309"/>
      <c r="LQV151" s="309"/>
      <c r="LQW151" s="309"/>
      <c r="LQX151" s="309"/>
      <c r="LQY151" s="309"/>
      <c r="LQZ151" s="309"/>
      <c r="LRA151" s="309"/>
      <c r="LRB151" s="309"/>
      <c r="LRC151" s="309"/>
      <c r="LRD151" s="309"/>
      <c r="LRE151" s="309"/>
      <c r="LRF151" s="309"/>
      <c r="LRG151" s="309"/>
      <c r="LRH151" s="309"/>
      <c r="LRI151" s="309"/>
      <c r="LRJ151" s="309"/>
      <c r="LRK151" s="309"/>
      <c r="LRL151" s="309"/>
      <c r="LRM151" s="309"/>
      <c r="LRN151" s="309"/>
      <c r="LRO151" s="309"/>
      <c r="LRP151" s="309"/>
      <c r="LRQ151" s="309"/>
      <c r="LRR151" s="309"/>
      <c r="LRS151" s="309"/>
      <c r="LRT151" s="309"/>
      <c r="LRU151" s="309"/>
      <c r="LRV151" s="309"/>
      <c r="LRW151" s="309"/>
      <c r="LRX151" s="309"/>
      <c r="LRY151" s="309"/>
      <c r="LRZ151" s="309"/>
      <c r="LSA151" s="309"/>
      <c r="LSB151" s="309"/>
      <c r="LSC151" s="309"/>
      <c r="LSD151" s="309"/>
      <c r="LSE151" s="309"/>
      <c r="LSF151" s="309"/>
      <c r="LSG151" s="309"/>
      <c r="LSH151" s="309"/>
      <c r="LSI151" s="309"/>
      <c r="LSJ151" s="309"/>
      <c r="LSK151" s="309"/>
      <c r="LSL151" s="309"/>
      <c r="LSM151" s="309"/>
      <c r="LSN151" s="309"/>
      <c r="LSO151" s="309"/>
      <c r="LSP151" s="309"/>
      <c r="LSQ151" s="309"/>
      <c r="LSR151" s="309"/>
      <c r="LSS151" s="309"/>
      <c r="LST151" s="309"/>
      <c r="LSU151" s="309"/>
      <c r="LSV151" s="309"/>
      <c r="LSW151" s="309"/>
      <c r="LSX151" s="309"/>
      <c r="LSY151" s="309"/>
      <c r="LSZ151" s="309"/>
      <c r="LTA151" s="309"/>
      <c r="LTB151" s="309"/>
      <c r="LTC151" s="309"/>
      <c r="LTD151" s="309"/>
      <c r="LTE151" s="309"/>
      <c r="LTF151" s="309"/>
      <c r="LTG151" s="309"/>
      <c r="LTH151" s="309"/>
      <c r="LTI151" s="309"/>
      <c r="LTJ151" s="309"/>
      <c r="LTK151" s="309"/>
      <c r="LTL151" s="309"/>
      <c r="LTM151" s="309"/>
      <c r="LTN151" s="309"/>
      <c r="LTO151" s="309"/>
      <c r="LTP151" s="309"/>
      <c r="LTQ151" s="309"/>
      <c r="LTR151" s="309"/>
      <c r="LTS151" s="309"/>
      <c r="LTT151" s="309"/>
      <c r="LTU151" s="309"/>
      <c r="LTV151" s="309"/>
      <c r="LTW151" s="309"/>
      <c r="LTX151" s="309"/>
      <c r="LTY151" s="309"/>
      <c r="LTZ151" s="309"/>
      <c r="LUA151" s="309"/>
      <c r="LUB151" s="309"/>
      <c r="LUC151" s="309"/>
      <c r="LUD151" s="309"/>
      <c r="LUE151" s="309"/>
      <c r="LUF151" s="309"/>
      <c r="LUG151" s="309"/>
      <c r="LUH151" s="309"/>
      <c r="LUI151" s="309"/>
      <c r="LUJ151" s="309"/>
      <c r="LUK151" s="309"/>
      <c r="LUL151" s="309"/>
      <c r="LUM151" s="309"/>
      <c r="LUN151" s="309"/>
      <c r="LUO151" s="309"/>
      <c r="LUP151" s="309"/>
      <c r="LUQ151" s="309"/>
      <c r="LUR151" s="309"/>
      <c r="LUS151" s="309"/>
      <c r="LUT151" s="309"/>
      <c r="LUU151" s="309"/>
      <c r="LUV151" s="309"/>
      <c r="LUW151" s="309"/>
      <c r="LUX151" s="309"/>
      <c r="LUY151" s="309"/>
      <c r="LUZ151" s="309"/>
      <c r="LVA151" s="309"/>
      <c r="LVB151" s="309"/>
      <c r="LVC151" s="309"/>
      <c r="LVD151" s="309"/>
      <c r="LVE151" s="309"/>
      <c r="LVF151" s="309"/>
      <c r="LVG151" s="309"/>
      <c r="LVH151" s="309"/>
      <c r="LVI151" s="309"/>
      <c r="LVJ151" s="309"/>
      <c r="LVK151" s="309"/>
      <c r="LVL151" s="309"/>
      <c r="LVM151" s="309"/>
      <c r="LVN151" s="309"/>
      <c r="LVO151" s="309"/>
      <c r="LVP151" s="309"/>
      <c r="LVQ151" s="309"/>
      <c r="LVR151" s="309"/>
      <c r="LVS151" s="309"/>
      <c r="LVT151" s="309"/>
      <c r="LVU151" s="309"/>
      <c r="LVV151" s="309"/>
      <c r="LVW151" s="309"/>
      <c r="LVX151" s="309"/>
      <c r="LVY151" s="309"/>
      <c r="LVZ151" s="309"/>
      <c r="LWA151" s="309"/>
      <c r="LWB151" s="309"/>
      <c r="LWC151" s="309"/>
      <c r="LWD151" s="309"/>
      <c r="LWE151" s="309"/>
      <c r="LWF151" s="309"/>
      <c r="LWG151" s="309"/>
      <c r="LWH151" s="309"/>
      <c r="LWI151" s="309"/>
      <c r="LWJ151" s="309"/>
      <c r="LWK151" s="309"/>
      <c r="LWL151" s="309"/>
      <c r="LWM151" s="309"/>
      <c r="LWN151" s="309"/>
      <c r="LWO151" s="309"/>
      <c r="LWP151" s="309"/>
      <c r="LWQ151" s="309"/>
      <c r="LWR151" s="309"/>
      <c r="LWS151" s="309"/>
      <c r="LWT151" s="309"/>
      <c r="LWU151" s="309"/>
      <c r="LWV151" s="309"/>
      <c r="LWW151" s="309"/>
      <c r="LWX151" s="309"/>
      <c r="LWY151" s="309"/>
      <c r="LWZ151" s="309"/>
      <c r="LXA151" s="309"/>
      <c r="LXB151" s="309"/>
      <c r="LXC151" s="309"/>
      <c r="LXD151" s="309"/>
      <c r="LXE151" s="309"/>
      <c r="LXF151" s="309"/>
      <c r="LXG151" s="309"/>
      <c r="LXH151" s="309"/>
      <c r="LXI151" s="309"/>
      <c r="LXJ151" s="309"/>
      <c r="LXK151" s="309"/>
      <c r="LXL151" s="309"/>
      <c r="LXM151" s="309"/>
      <c r="LXN151" s="309"/>
      <c r="LXO151" s="309"/>
      <c r="LXP151" s="309"/>
      <c r="LXQ151" s="309"/>
      <c r="LXR151" s="309"/>
      <c r="LXS151" s="309"/>
      <c r="LXT151" s="309"/>
      <c r="LXU151" s="309"/>
      <c r="LXV151" s="309"/>
      <c r="LXW151" s="309"/>
      <c r="LXX151" s="309"/>
      <c r="LXY151" s="309"/>
      <c r="LXZ151" s="309"/>
      <c r="LYA151" s="309"/>
      <c r="LYB151" s="309"/>
      <c r="LYC151" s="309"/>
      <c r="LYD151" s="309"/>
      <c r="LYE151" s="309"/>
      <c r="LYF151" s="309"/>
      <c r="LYG151" s="309"/>
      <c r="LYH151" s="309"/>
      <c r="LYI151" s="309"/>
      <c r="LYJ151" s="309"/>
      <c r="LYK151" s="309"/>
      <c r="LYL151" s="309"/>
      <c r="LYM151" s="309"/>
      <c r="LYN151" s="309"/>
      <c r="LYO151" s="309"/>
      <c r="LYP151" s="309"/>
      <c r="LYQ151" s="309"/>
      <c r="LYR151" s="309"/>
      <c r="LYS151" s="309"/>
      <c r="LYT151" s="309"/>
      <c r="LYU151" s="309"/>
      <c r="LYV151" s="309"/>
      <c r="LYW151" s="309"/>
      <c r="LYX151" s="309"/>
      <c r="LYY151" s="309"/>
      <c r="LYZ151" s="309"/>
      <c r="LZA151" s="309"/>
      <c r="LZB151" s="309"/>
      <c r="LZC151" s="309"/>
      <c r="LZD151" s="309"/>
      <c r="LZE151" s="309"/>
      <c r="LZF151" s="309"/>
      <c r="LZG151" s="309"/>
      <c r="LZH151" s="309"/>
      <c r="LZI151" s="309"/>
      <c r="LZJ151" s="309"/>
      <c r="LZK151" s="309"/>
      <c r="LZL151" s="309"/>
      <c r="LZM151" s="309"/>
      <c r="LZN151" s="309"/>
      <c r="LZO151" s="309"/>
      <c r="LZP151" s="309"/>
      <c r="LZQ151" s="309"/>
      <c r="LZR151" s="309"/>
      <c r="LZS151" s="309"/>
      <c r="LZT151" s="309"/>
      <c r="LZU151" s="309"/>
      <c r="LZV151" s="309"/>
      <c r="LZW151" s="309"/>
      <c r="LZX151" s="309"/>
      <c r="LZY151" s="309"/>
      <c r="LZZ151" s="309"/>
      <c r="MAA151" s="309"/>
      <c r="MAB151" s="309"/>
      <c r="MAC151" s="309"/>
      <c r="MAD151" s="309"/>
      <c r="MAE151" s="309"/>
      <c r="MAF151" s="309"/>
      <c r="MAG151" s="309"/>
      <c r="MAH151" s="309"/>
      <c r="MAI151" s="309"/>
      <c r="MAJ151" s="309"/>
      <c r="MAK151" s="309"/>
      <c r="MAL151" s="309"/>
      <c r="MAM151" s="309"/>
      <c r="MAN151" s="309"/>
      <c r="MAO151" s="309"/>
      <c r="MAP151" s="309"/>
      <c r="MAQ151" s="309"/>
      <c r="MAR151" s="309"/>
      <c r="MAS151" s="309"/>
      <c r="MAT151" s="309"/>
      <c r="MAU151" s="309"/>
      <c r="MAV151" s="309"/>
      <c r="MAW151" s="309"/>
      <c r="MAX151" s="309"/>
      <c r="MAY151" s="309"/>
      <c r="MAZ151" s="309"/>
      <c r="MBA151" s="309"/>
      <c r="MBB151" s="309"/>
      <c r="MBC151" s="309"/>
      <c r="MBD151" s="309"/>
      <c r="MBE151" s="309"/>
      <c r="MBF151" s="309"/>
      <c r="MBG151" s="309"/>
      <c r="MBH151" s="309"/>
      <c r="MBI151" s="309"/>
      <c r="MBJ151" s="309"/>
      <c r="MBK151" s="309"/>
      <c r="MBL151" s="309"/>
      <c r="MBM151" s="309"/>
      <c r="MBN151" s="309"/>
      <c r="MBO151" s="309"/>
      <c r="MBP151" s="309"/>
      <c r="MBQ151" s="309"/>
      <c r="MBR151" s="309"/>
      <c r="MBS151" s="309"/>
      <c r="MBT151" s="309"/>
      <c r="MBU151" s="309"/>
      <c r="MBV151" s="309"/>
      <c r="MBW151" s="309"/>
      <c r="MBX151" s="309"/>
      <c r="MBY151" s="309"/>
      <c r="MBZ151" s="309"/>
      <c r="MCA151" s="309"/>
      <c r="MCB151" s="309"/>
      <c r="MCC151" s="309"/>
      <c r="MCD151" s="309"/>
      <c r="MCE151" s="309"/>
      <c r="MCF151" s="309"/>
      <c r="MCG151" s="309"/>
      <c r="MCH151" s="309"/>
      <c r="MCI151" s="309"/>
      <c r="MCJ151" s="309"/>
      <c r="MCK151" s="309"/>
      <c r="MCL151" s="309"/>
      <c r="MCM151" s="309"/>
      <c r="MCN151" s="309"/>
      <c r="MCO151" s="309"/>
      <c r="MCP151" s="309"/>
      <c r="MCQ151" s="309"/>
      <c r="MCR151" s="309"/>
      <c r="MCS151" s="309"/>
      <c r="MCT151" s="309"/>
      <c r="MCU151" s="309"/>
      <c r="MCV151" s="309"/>
      <c r="MCW151" s="309"/>
      <c r="MCX151" s="309"/>
      <c r="MCY151" s="309"/>
      <c r="MCZ151" s="309"/>
      <c r="MDA151" s="309"/>
      <c r="MDB151" s="309"/>
      <c r="MDC151" s="309"/>
      <c r="MDD151" s="309"/>
      <c r="MDE151" s="309"/>
      <c r="MDF151" s="309"/>
      <c r="MDG151" s="309"/>
      <c r="MDH151" s="309"/>
      <c r="MDI151" s="309"/>
      <c r="MDJ151" s="309"/>
      <c r="MDK151" s="309"/>
      <c r="MDL151" s="309"/>
      <c r="MDM151" s="309"/>
      <c r="MDN151" s="309"/>
      <c r="MDO151" s="309"/>
      <c r="MDP151" s="309"/>
      <c r="MDQ151" s="309"/>
      <c r="MDR151" s="309"/>
      <c r="MDS151" s="309"/>
      <c r="MDT151" s="309"/>
      <c r="MDU151" s="309"/>
      <c r="MDV151" s="309"/>
      <c r="MDW151" s="309"/>
      <c r="MDX151" s="309"/>
      <c r="MDY151" s="309"/>
      <c r="MDZ151" s="309"/>
      <c r="MEA151" s="309"/>
      <c r="MEB151" s="309"/>
      <c r="MEC151" s="309"/>
      <c r="MED151" s="309"/>
      <c r="MEE151" s="309"/>
      <c r="MEF151" s="309"/>
      <c r="MEG151" s="309"/>
      <c r="MEH151" s="309"/>
      <c r="MEI151" s="309"/>
      <c r="MEJ151" s="309"/>
      <c r="MEK151" s="309"/>
      <c r="MEL151" s="309"/>
      <c r="MEM151" s="309"/>
      <c r="MEN151" s="309"/>
      <c r="MEO151" s="309"/>
      <c r="MEP151" s="309"/>
      <c r="MEQ151" s="309"/>
      <c r="MER151" s="309"/>
      <c r="MES151" s="309"/>
      <c r="MET151" s="309"/>
      <c r="MEU151" s="309"/>
      <c r="MEV151" s="309"/>
      <c r="MEW151" s="309"/>
      <c r="MEX151" s="309"/>
      <c r="MEY151" s="309"/>
      <c r="MEZ151" s="309"/>
      <c r="MFA151" s="309"/>
      <c r="MFB151" s="309"/>
      <c r="MFC151" s="309"/>
      <c r="MFD151" s="309"/>
      <c r="MFE151" s="309"/>
      <c r="MFF151" s="309"/>
      <c r="MFG151" s="309"/>
      <c r="MFH151" s="309"/>
      <c r="MFI151" s="309"/>
      <c r="MFJ151" s="309"/>
      <c r="MFK151" s="309"/>
      <c r="MFL151" s="309"/>
      <c r="MFM151" s="309"/>
      <c r="MFN151" s="309"/>
      <c r="MFO151" s="309"/>
      <c r="MFP151" s="309"/>
      <c r="MFQ151" s="309"/>
      <c r="MFR151" s="309"/>
      <c r="MFS151" s="309"/>
      <c r="MFT151" s="309"/>
      <c r="MFU151" s="309"/>
      <c r="MFV151" s="309"/>
      <c r="MFW151" s="309"/>
      <c r="MFX151" s="309"/>
      <c r="MFY151" s="309"/>
      <c r="MFZ151" s="309"/>
      <c r="MGA151" s="309"/>
      <c r="MGB151" s="309"/>
      <c r="MGC151" s="309"/>
      <c r="MGD151" s="309"/>
      <c r="MGE151" s="309"/>
      <c r="MGF151" s="309"/>
      <c r="MGG151" s="309"/>
      <c r="MGH151" s="309"/>
      <c r="MGI151" s="309"/>
      <c r="MGJ151" s="309"/>
      <c r="MGK151" s="309"/>
      <c r="MGL151" s="309"/>
      <c r="MGM151" s="309"/>
      <c r="MGN151" s="309"/>
      <c r="MGO151" s="309"/>
      <c r="MGP151" s="309"/>
      <c r="MGQ151" s="309"/>
      <c r="MGR151" s="309"/>
      <c r="MGS151" s="309"/>
      <c r="MGT151" s="309"/>
      <c r="MGU151" s="309"/>
      <c r="MGV151" s="309"/>
      <c r="MGW151" s="309"/>
      <c r="MGX151" s="309"/>
      <c r="MGY151" s="309"/>
      <c r="MGZ151" s="309"/>
      <c r="MHA151" s="309"/>
      <c r="MHB151" s="309"/>
      <c r="MHC151" s="309"/>
      <c r="MHD151" s="309"/>
      <c r="MHE151" s="309"/>
      <c r="MHF151" s="309"/>
      <c r="MHG151" s="309"/>
      <c r="MHH151" s="309"/>
      <c r="MHI151" s="309"/>
      <c r="MHJ151" s="309"/>
      <c r="MHK151" s="309"/>
      <c r="MHL151" s="309"/>
      <c r="MHM151" s="309"/>
      <c r="MHN151" s="309"/>
      <c r="MHO151" s="309"/>
      <c r="MHP151" s="309"/>
      <c r="MHQ151" s="309"/>
      <c r="MHR151" s="309"/>
      <c r="MHS151" s="309"/>
      <c r="MHT151" s="309"/>
      <c r="MHU151" s="309"/>
      <c r="MHV151" s="309"/>
      <c r="MHW151" s="309"/>
      <c r="MHX151" s="309"/>
      <c r="MHY151" s="309"/>
      <c r="MHZ151" s="309"/>
      <c r="MIA151" s="309"/>
      <c r="MIB151" s="309"/>
      <c r="MIC151" s="309"/>
      <c r="MID151" s="309"/>
      <c r="MIE151" s="309"/>
      <c r="MIF151" s="309"/>
      <c r="MIG151" s="309"/>
      <c r="MIH151" s="309"/>
      <c r="MII151" s="309"/>
      <c r="MIJ151" s="309"/>
      <c r="MIK151" s="309"/>
      <c r="MIL151" s="309"/>
      <c r="MIM151" s="309"/>
      <c r="MIN151" s="309"/>
      <c r="MIO151" s="309"/>
      <c r="MIP151" s="309"/>
      <c r="MIQ151" s="309"/>
      <c r="MIR151" s="309"/>
      <c r="MIS151" s="309"/>
      <c r="MIT151" s="309"/>
      <c r="MIU151" s="309"/>
      <c r="MIV151" s="309"/>
      <c r="MIW151" s="309"/>
      <c r="MIX151" s="309"/>
      <c r="MIY151" s="309"/>
      <c r="MIZ151" s="309"/>
      <c r="MJA151" s="309"/>
      <c r="MJB151" s="309"/>
      <c r="MJC151" s="309"/>
      <c r="MJD151" s="309"/>
      <c r="MJE151" s="309"/>
      <c r="MJF151" s="309"/>
      <c r="MJG151" s="309"/>
      <c r="MJH151" s="309"/>
      <c r="MJI151" s="309"/>
      <c r="MJJ151" s="309"/>
      <c r="MJK151" s="309"/>
      <c r="MJL151" s="309"/>
      <c r="MJM151" s="309"/>
      <c r="MJN151" s="309"/>
      <c r="MJO151" s="309"/>
      <c r="MJP151" s="309"/>
      <c r="MJQ151" s="309"/>
      <c r="MJR151" s="309"/>
      <c r="MJS151" s="309"/>
      <c r="MJT151" s="309"/>
      <c r="MJU151" s="309"/>
      <c r="MJV151" s="309"/>
      <c r="MJW151" s="309"/>
      <c r="MJX151" s="309"/>
      <c r="MJY151" s="309"/>
      <c r="MJZ151" s="309"/>
      <c r="MKA151" s="309"/>
      <c r="MKB151" s="309"/>
      <c r="MKC151" s="309"/>
      <c r="MKD151" s="309"/>
      <c r="MKE151" s="309"/>
      <c r="MKF151" s="309"/>
      <c r="MKG151" s="309"/>
      <c r="MKH151" s="309"/>
      <c r="MKI151" s="309"/>
      <c r="MKJ151" s="309"/>
      <c r="MKK151" s="309"/>
      <c r="MKL151" s="309"/>
      <c r="MKM151" s="309"/>
      <c r="MKN151" s="309"/>
      <c r="MKO151" s="309"/>
      <c r="MKP151" s="309"/>
      <c r="MKQ151" s="309"/>
      <c r="MKR151" s="309"/>
      <c r="MKS151" s="309"/>
      <c r="MKT151" s="309"/>
      <c r="MKU151" s="309"/>
      <c r="MKV151" s="309"/>
      <c r="MKW151" s="309"/>
      <c r="MKX151" s="309"/>
      <c r="MKY151" s="309"/>
      <c r="MKZ151" s="309"/>
      <c r="MLA151" s="309"/>
      <c r="MLB151" s="309"/>
      <c r="MLC151" s="309"/>
      <c r="MLD151" s="309"/>
      <c r="MLE151" s="309"/>
      <c r="MLF151" s="309"/>
      <c r="MLG151" s="309"/>
      <c r="MLH151" s="309"/>
      <c r="MLI151" s="309"/>
      <c r="MLJ151" s="309"/>
      <c r="MLK151" s="309"/>
      <c r="MLL151" s="309"/>
      <c r="MLM151" s="309"/>
      <c r="MLN151" s="309"/>
      <c r="MLO151" s="309"/>
      <c r="MLP151" s="309"/>
      <c r="MLQ151" s="309"/>
      <c r="MLR151" s="309"/>
      <c r="MLS151" s="309"/>
      <c r="MLT151" s="309"/>
      <c r="MLU151" s="309"/>
      <c r="MLV151" s="309"/>
      <c r="MLW151" s="309"/>
      <c r="MLX151" s="309"/>
      <c r="MLY151" s="309"/>
      <c r="MLZ151" s="309"/>
      <c r="MMA151" s="309"/>
      <c r="MMB151" s="309"/>
      <c r="MMC151" s="309"/>
      <c r="MMD151" s="309"/>
      <c r="MME151" s="309"/>
      <c r="MMF151" s="309"/>
      <c r="MMG151" s="309"/>
      <c r="MMH151" s="309"/>
      <c r="MMI151" s="309"/>
      <c r="MMJ151" s="309"/>
      <c r="MMK151" s="309"/>
      <c r="MML151" s="309"/>
      <c r="MMM151" s="309"/>
      <c r="MMN151" s="309"/>
      <c r="MMO151" s="309"/>
      <c r="MMP151" s="309"/>
      <c r="MMQ151" s="309"/>
      <c r="MMR151" s="309"/>
      <c r="MMS151" s="309"/>
      <c r="MMT151" s="309"/>
      <c r="MMU151" s="309"/>
      <c r="MMV151" s="309"/>
      <c r="MMW151" s="309"/>
      <c r="MMX151" s="309"/>
      <c r="MMY151" s="309"/>
      <c r="MMZ151" s="309"/>
      <c r="MNA151" s="309"/>
      <c r="MNB151" s="309"/>
      <c r="MNC151" s="309"/>
      <c r="MND151" s="309"/>
      <c r="MNE151" s="309"/>
      <c r="MNF151" s="309"/>
      <c r="MNG151" s="309"/>
      <c r="MNH151" s="309"/>
      <c r="MNI151" s="309"/>
      <c r="MNJ151" s="309"/>
      <c r="MNK151" s="309"/>
      <c r="MNL151" s="309"/>
      <c r="MNM151" s="309"/>
      <c r="MNN151" s="309"/>
      <c r="MNO151" s="309"/>
      <c r="MNP151" s="309"/>
      <c r="MNQ151" s="309"/>
      <c r="MNR151" s="309"/>
      <c r="MNS151" s="309"/>
      <c r="MNT151" s="309"/>
      <c r="MNU151" s="309"/>
      <c r="MNV151" s="309"/>
      <c r="MNW151" s="309"/>
      <c r="MNX151" s="309"/>
      <c r="MNY151" s="309"/>
      <c r="MNZ151" s="309"/>
      <c r="MOA151" s="309"/>
      <c r="MOB151" s="309"/>
      <c r="MOC151" s="309"/>
      <c r="MOD151" s="309"/>
      <c r="MOE151" s="309"/>
      <c r="MOF151" s="309"/>
      <c r="MOG151" s="309"/>
      <c r="MOH151" s="309"/>
      <c r="MOI151" s="309"/>
      <c r="MOJ151" s="309"/>
      <c r="MOK151" s="309"/>
      <c r="MOL151" s="309"/>
      <c r="MOM151" s="309"/>
      <c r="MON151" s="309"/>
      <c r="MOO151" s="309"/>
      <c r="MOP151" s="309"/>
      <c r="MOQ151" s="309"/>
      <c r="MOR151" s="309"/>
      <c r="MOS151" s="309"/>
      <c r="MOT151" s="309"/>
      <c r="MOU151" s="309"/>
      <c r="MOV151" s="309"/>
      <c r="MOW151" s="309"/>
      <c r="MOX151" s="309"/>
      <c r="MOY151" s="309"/>
      <c r="MOZ151" s="309"/>
      <c r="MPA151" s="309"/>
      <c r="MPB151" s="309"/>
      <c r="MPC151" s="309"/>
      <c r="MPD151" s="309"/>
      <c r="MPE151" s="309"/>
      <c r="MPF151" s="309"/>
      <c r="MPG151" s="309"/>
      <c r="MPH151" s="309"/>
      <c r="MPI151" s="309"/>
      <c r="MPJ151" s="309"/>
      <c r="MPK151" s="309"/>
      <c r="MPL151" s="309"/>
      <c r="MPM151" s="309"/>
      <c r="MPN151" s="309"/>
      <c r="MPO151" s="309"/>
      <c r="MPP151" s="309"/>
      <c r="MPQ151" s="309"/>
      <c r="MPR151" s="309"/>
      <c r="MPS151" s="309"/>
      <c r="MPT151" s="309"/>
      <c r="MPU151" s="309"/>
      <c r="MPV151" s="309"/>
      <c r="MPW151" s="309"/>
      <c r="MPX151" s="309"/>
      <c r="MPY151" s="309"/>
      <c r="MPZ151" s="309"/>
      <c r="MQA151" s="309"/>
      <c r="MQB151" s="309"/>
      <c r="MQC151" s="309"/>
      <c r="MQD151" s="309"/>
      <c r="MQE151" s="309"/>
      <c r="MQF151" s="309"/>
      <c r="MQG151" s="309"/>
      <c r="MQH151" s="309"/>
      <c r="MQI151" s="309"/>
      <c r="MQJ151" s="309"/>
      <c r="MQK151" s="309"/>
      <c r="MQL151" s="309"/>
      <c r="MQM151" s="309"/>
      <c r="MQN151" s="309"/>
      <c r="MQO151" s="309"/>
      <c r="MQP151" s="309"/>
      <c r="MQQ151" s="309"/>
      <c r="MQR151" s="309"/>
      <c r="MQS151" s="309"/>
      <c r="MQT151" s="309"/>
      <c r="MQU151" s="309"/>
      <c r="MQV151" s="309"/>
      <c r="MQW151" s="309"/>
      <c r="MQX151" s="309"/>
      <c r="MQY151" s="309"/>
      <c r="MQZ151" s="309"/>
      <c r="MRA151" s="309"/>
      <c r="MRB151" s="309"/>
      <c r="MRC151" s="309"/>
      <c r="MRD151" s="309"/>
      <c r="MRE151" s="309"/>
      <c r="MRF151" s="309"/>
      <c r="MRG151" s="309"/>
      <c r="MRH151" s="309"/>
      <c r="MRI151" s="309"/>
      <c r="MRJ151" s="309"/>
      <c r="MRK151" s="309"/>
      <c r="MRL151" s="309"/>
      <c r="MRM151" s="309"/>
      <c r="MRN151" s="309"/>
      <c r="MRO151" s="309"/>
      <c r="MRP151" s="309"/>
      <c r="MRQ151" s="309"/>
      <c r="MRR151" s="309"/>
      <c r="MRS151" s="309"/>
      <c r="MRT151" s="309"/>
      <c r="MRU151" s="309"/>
      <c r="MRV151" s="309"/>
      <c r="MRW151" s="309"/>
      <c r="MRX151" s="309"/>
      <c r="MRY151" s="309"/>
      <c r="MRZ151" s="309"/>
      <c r="MSA151" s="309"/>
      <c r="MSB151" s="309"/>
      <c r="MSC151" s="309"/>
      <c r="MSD151" s="309"/>
      <c r="MSE151" s="309"/>
      <c r="MSF151" s="309"/>
      <c r="MSG151" s="309"/>
      <c r="MSH151" s="309"/>
      <c r="MSI151" s="309"/>
      <c r="MSJ151" s="309"/>
      <c r="MSK151" s="309"/>
      <c r="MSL151" s="309"/>
      <c r="MSM151" s="309"/>
      <c r="MSN151" s="309"/>
      <c r="MSO151" s="309"/>
      <c r="MSP151" s="309"/>
      <c r="MSQ151" s="309"/>
      <c r="MSR151" s="309"/>
      <c r="MSS151" s="309"/>
      <c r="MST151" s="309"/>
      <c r="MSU151" s="309"/>
      <c r="MSV151" s="309"/>
      <c r="MSW151" s="309"/>
      <c r="MSX151" s="309"/>
      <c r="MSY151" s="309"/>
      <c r="MSZ151" s="309"/>
      <c r="MTA151" s="309"/>
      <c r="MTB151" s="309"/>
      <c r="MTC151" s="309"/>
      <c r="MTD151" s="309"/>
      <c r="MTE151" s="309"/>
      <c r="MTF151" s="309"/>
      <c r="MTG151" s="309"/>
      <c r="MTH151" s="309"/>
      <c r="MTI151" s="309"/>
      <c r="MTJ151" s="309"/>
      <c r="MTK151" s="309"/>
      <c r="MTL151" s="309"/>
      <c r="MTM151" s="309"/>
      <c r="MTN151" s="309"/>
      <c r="MTO151" s="309"/>
      <c r="MTP151" s="309"/>
      <c r="MTQ151" s="309"/>
      <c r="MTR151" s="309"/>
      <c r="MTS151" s="309"/>
      <c r="MTT151" s="309"/>
      <c r="MTU151" s="309"/>
      <c r="MTV151" s="309"/>
      <c r="MTW151" s="309"/>
      <c r="MTX151" s="309"/>
      <c r="MTY151" s="309"/>
      <c r="MTZ151" s="309"/>
      <c r="MUA151" s="309"/>
      <c r="MUB151" s="309"/>
      <c r="MUC151" s="309"/>
      <c r="MUD151" s="309"/>
      <c r="MUE151" s="309"/>
      <c r="MUF151" s="309"/>
      <c r="MUG151" s="309"/>
      <c r="MUH151" s="309"/>
      <c r="MUI151" s="309"/>
      <c r="MUJ151" s="309"/>
      <c r="MUK151" s="309"/>
      <c r="MUL151" s="309"/>
      <c r="MUM151" s="309"/>
      <c r="MUN151" s="309"/>
      <c r="MUO151" s="309"/>
      <c r="MUP151" s="309"/>
      <c r="MUQ151" s="309"/>
      <c r="MUR151" s="309"/>
      <c r="MUS151" s="309"/>
      <c r="MUT151" s="309"/>
      <c r="MUU151" s="309"/>
      <c r="MUV151" s="309"/>
      <c r="MUW151" s="309"/>
      <c r="MUX151" s="309"/>
      <c r="MUY151" s="309"/>
      <c r="MUZ151" s="309"/>
      <c r="MVA151" s="309"/>
      <c r="MVB151" s="309"/>
      <c r="MVC151" s="309"/>
      <c r="MVD151" s="309"/>
      <c r="MVE151" s="309"/>
      <c r="MVF151" s="309"/>
      <c r="MVG151" s="309"/>
      <c r="MVH151" s="309"/>
      <c r="MVI151" s="309"/>
      <c r="MVJ151" s="309"/>
      <c r="MVK151" s="309"/>
      <c r="MVL151" s="309"/>
      <c r="MVM151" s="309"/>
      <c r="MVN151" s="309"/>
      <c r="MVO151" s="309"/>
      <c r="MVP151" s="309"/>
      <c r="MVQ151" s="309"/>
      <c r="MVR151" s="309"/>
      <c r="MVS151" s="309"/>
      <c r="MVT151" s="309"/>
      <c r="MVU151" s="309"/>
      <c r="MVV151" s="309"/>
      <c r="MVW151" s="309"/>
      <c r="MVX151" s="309"/>
      <c r="MVY151" s="309"/>
      <c r="MVZ151" s="309"/>
      <c r="MWA151" s="309"/>
      <c r="MWB151" s="309"/>
      <c r="MWC151" s="309"/>
      <c r="MWD151" s="309"/>
      <c r="MWE151" s="309"/>
      <c r="MWF151" s="309"/>
      <c r="MWG151" s="309"/>
      <c r="MWH151" s="309"/>
      <c r="MWI151" s="309"/>
      <c r="MWJ151" s="309"/>
      <c r="MWK151" s="309"/>
      <c r="MWL151" s="309"/>
      <c r="MWM151" s="309"/>
      <c r="MWN151" s="309"/>
      <c r="MWO151" s="309"/>
      <c r="MWP151" s="309"/>
      <c r="MWQ151" s="309"/>
      <c r="MWR151" s="309"/>
      <c r="MWS151" s="309"/>
      <c r="MWT151" s="309"/>
      <c r="MWU151" s="309"/>
      <c r="MWV151" s="309"/>
      <c r="MWW151" s="309"/>
      <c r="MWX151" s="309"/>
      <c r="MWY151" s="309"/>
      <c r="MWZ151" s="309"/>
      <c r="MXA151" s="309"/>
      <c r="MXB151" s="309"/>
      <c r="MXC151" s="309"/>
      <c r="MXD151" s="309"/>
      <c r="MXE151" s="309"/>
      <c r="MXF151" s="309"/>
      <c r="MXG151" s="309"/>
      <c r="MXH151" s="309"/>
      <c r="MXI151" s="309"/>
      <c r="MXJ151" s="309"/>
      <c r="MXK151" s="309"/>
      <c r="MXL151" s="309"/>
      <c r="MXM151" s="309"/>
      <c r="MXN151" s="309"/>
      <c r="MXO151" s="309"/>
      <c r="MXP151" s="309"/>
      <c r="MXQ151" s="309"/>
      <c r="MXR151" s="309"/>
      <c r="MXS151" s="309"/>
      <c r="MXT151" s="309"/>
      <c r="MXU151" s="309"/>
      <c r="MXV151" s="309"/>
      <c r="MXW151" s="309"/>
      <c r="MXX151" s="309"/>
      <c r="MXY151" s="309"/>
      <c r="MXZ151" s="309"/>
      <c r="MYA151" s="309"/>
      <c r="MYB151" s="309"/>
      <c r="MYC151" s="309"/>
      <c r="MYD151" s="309"/>
      <c r="MYE151" s="309"/>
      <c r="MYF151" s="309"/>
      <c r="MYG151" s="309"/>
      <c r="MYH151" s="309"/>
      <c r="MYI151" s="309"/>
      <c r="MYJ151" s="309"/>
      <c r="MYK151" s="309"/>
      <c r="MYL151" s="309"/>
      <c r="MYM151" s="309"/>
      <c r="MYN151" s="309"/>
      <c r="MYO151" s="309"/>
      <c r="MYP151" s="309"/>
      <c r="MYQ151" s="309"/>
      <c r="MYR151" s="309"/>
      <c r="MYS151" s="309"/>
      <c r="MYT151" s="309"/>
      <c r="MYU151" s="309"/>
      <c r="MYV151" s="309"/>
      <c r="MYW151" s="309"/>
      <c r="MYX151" s="309"/>
      <c r="MYY151" s="309"/>
      <c r="MYZ151" s="309"/>
      <c r="MZA151" s="309"/>
      <c r="MZB151" s="309"/>
      <c r="MZC151" s="309"/>
      <c r="MZD151" s="309"/>
      <c r="MZE151" s="309"/>
      <c r="MZF151" s="309"/>
      <c r="MZG151" s="309"/>
      <c r="MZH151" s="309"/>
      <c r="MZI151" s="309"/>
      <c r="MZJ151" s="309"/>
      <c r="MZK151" s="309"/>
      <c r="MZL151" s="309"/>
      <c r="MZM151" s="309"/>
      <c r="MZN151" s="309"/>
      <c r="MZO151" s="309"/>
      <c r="MZP151" s="309"/>
      <c r="MZQ151" s="309"/>
      <c r="MZR151" s="309"/>
      <c r="MZS151" s="309"/>
      <c r="MZT151" s="309"/>
      <c r="MZU151" s="309"/>
      <c r="MZV151" s="309"/>
      <c r="MZW151" s="309"/>
      <c r="MZX151" s="309"/>
      <c r="MZY151" s="309"/>
      <c r="MZZ151" s="309"/>
      <c r="NAA151" s="309"/>
      <c r="NAB151" s="309"/>
      <c r="NAC151" s="309"/>
      <c r="NAD151" s="309"/>
      <c r="NAE151" s="309"/>
      <c r="NAF151" s="309"/>
      <c r="NAG151" s="309"/>
      <c r="NAH151" s="309"/>
      <c r="NAI151" s="309"/>
      <c r="NAJ151" s="309"/>
      <c r="NAK151" s="309"/>
      <c r="NAL151" s="309"/>
      <c r="NAM151" s="309"/>
      <c r="NAN151" s="309"/>
      <c r="NAO151" s="309"/>
      <c r="NAP151" s="309"/>
      <c r="NAQ151" s="309"/>
      <c r="NAR151" s="309"/>
      <c r="NAS151" s="309"/>
      <c r="NAT151" s="309"/>
      <c r="NAU151" s="309"/>
      <c r="NAV151" s="309"/>
      <c r="NAW151" s="309"/>
      <c r="NAX151" s="309"/>
      <c r="NAY151" s="309"/>
      <c r="NAZ151" s="309"/>
      <c r="NBA151" s="309"/>
      <c r="NBB151" s="309"/>
      <c r="NBC151" s="309"/>
      <c r="NBD151" s="309"/>
      <c r="NBE151" s="309"/>
      <c r="NBF151" s="309"/>
      <c r="NBG151" s="309"/>
      <c r="NBH151" s="309"/>
      <c r="NBI151" s="309"/>
      <c r="NBJ151" s="309"/>
      <c r="NBK151" s="309"/>
      <c r="NBL151" s="309"/>
      <c r="NBM151" s="309"/>
      <c r="NBN151" s="309"/>
      <c r="NBO151" s="309"/>
      <c r="NBP151" s="309"/>
      <c r="NBQ151" s="309"/>
      <c r="NBR151" s="309"/>
      <c r="NBS151" s="309"/>
      <c r="NBT151" s="309"/>
      <c r="NBU151" s="309"/>
      <c r="NBV151" s="309"/>
      <c r="NBW151" s="309"/>
      <c r="NBX151" s="309"/>
      <c r="NBY151" s="309"/>
      <c r="NBZ151" s="309"/>
      <c r="NCA151" s="309"/>
      <c r="NCB151" s="309"/>
      <c r="NCC151" s="309"/>
      <c r="NCD151" s="309"/>
      <c r="NCE151" s="309"/>
      <c r="NCF151" s="309"/>
      <c r="NCG151" s="309"/>
      <c r="NCH151" s="309"/>
      <c r="NCI151" s="309"/>
      <c r="NCJ151" s="309"/>
      <c r="NCK151" s="309"/>
      <c r="NCL151" s="309"/>
      <c r="NCM151" s="309"/>
      <c r="NCN151" s="309"/>
      <c r="NCO151" s="309"/>
      <c r="NCP151" s="309"/>
      <c r="NCQ151" s="309"/>
      <c r="NCR151" s="309"/>
      <c r="NCS151" s="309"/>
      <c r="NCT151" s="309"/>
      <c r="NCU151" s="309"/>
      <c r="NCV151" s="309"/>
      <c r="NCW151" s="309"/>
      <c r="NCX151" s="309"/>
      <c r="NCY151" s="309"/>
      <c r="NCZ151" s="309"/>
      <c r="NDA151" s="309"/>
      <c r="NDB151" s="309"/>
      <c r="NDC151" s="309"/>
      <c r="NDD151" s="309"/>
      <c r="NDE151" s="309"/>
      <c r="NDF151" s="309"/>
      <c r="NDG151" s="309"/>
      <c r="NDH151" s="309"/>
      <c r="NDI151" s="309"/>
      <c r="NDJ151" s="309"/>
      <c r="NDK151" s="309"/>
      <c r="NDL151" s="309"/>
      <c r="NDM151" s="309"/>
      <c r="NDN151" s="309"/>
      <c r="NDO151" s="309"/>
      <c r="NDP151" s="309"/>
      <c r="NDQ151" s="309"/>
      <c r="NDR151" s="309"/>
      <c r="NDS151" s="309"/>
      <c r="NDT151" s="309"/>
      <c r="NDU151" s="309"/>
      <c r="NDV151" s="309"/>
      <c r="NDW151" s="309"/>
      <c r="NDX151" s="309"/>
      <c r="NDY151" s="309"/>
      <c r="NDZ151" s="309"/>
      <c r="NEA151" s="309"/>
      <c r="NEB151" s="309"/>
      <c r="NEC151" s="309"/>
      <c r="NED151" s="309"/>
      <c r="NEE151" s="309"/>
      <c r="NEF151" s="309"/>
      <c r="NEG151" s="309"/>
      <c r="NEH151" s="309"/>
      <c r="NEI151" s="309"/>
      <c r="NEJ151" s="309"/>
      <c r="NEK151" s="309"/>
      <c r="NEL151" s="309"/>
      <c r="NEM151" s="309"/>
      <c r="NEN151" s="309"/>
      <c r="NEO151" s="309"/>
      <c r="NEP151" s="309"/>
      <c r="NEQ151" s="309"/>
      <c r="NER151" s="309"/>
      <c r="NES151" s="309"/>
      <c r="NET151" s="309"/>
      <c r="NEU151" s="309"/>
      <c r="NEV151" s="309"/>
      <c r="NEW151" s="309"/>
      <c r="NEX151" s="309"/>
      <c r="NEY151" s="309"/>
      <c r="NEZ151" s="309"/>
      <c r="NFA151" s="309"/>
      <c r="NFB151" s="309"/>
      <c r="NFC151" s="309"/>
      <c r="NFD151" s="309"/>
      <c r="NFE151" s="309"/>
      <c r="NFF151" s="309"/>
      <c r="NFG151" s="309"/>
      <c r="NFH151" s="309"/>
      <c r="NFI151" s="309"/>
      <c r="NFJ151" s="309"/>
      <c r="NFK151" s="309"/>
      <c r="NFL151" s="309"/>
      <c r="NFM151" s="309"/>
      <c r="NFN151" s="309"/>
      <c r="NFO151" s="309"/>
      <c r="NFP151" s="309"/>
      <c r="NFQ151" s="309"/>
      <c r="NFR151" s="309"/>
      <c r="NFS151" s="309"/>
      <c r="NFT151" s="309"/>
      <c r="NFU151" s="309"/>
      <c r="NFV151" s="309"/>
      <c r="NFW151" s="309"/>
      <c r="NFX151" s="309"/>
      <c r="NFY151" s="309"/>
      <c r="NFZ151" s="309"/>
      <c r="NGA151" s="309"/>
      <c r="NGB151" s="309"/>
      <c r="NGC151" s="309"/>
      <c r="NGD151" s="309"/>
      <c r="NGE151" s="309"/>
      <c r="NGF151" s="309"/>
      <c r="NGG151" s="309"/>
      <c r="NGH151" s="309"/>
      <c r="NGI151" s="309"/>
      <c r="NGJ151" s="309"/>
      <c r="NGK151" s="309"/>
      <c r="NGL151" s="309"/>
      <c r="NGM151" s="309"/>
      <c r="NGN151" s="309"/>
      <c r="NGO151" s="309"/>
      <c r="NGP151" s="309"/>
      <c r="NGQ151" s="309"/>
      <c r="NGR151" s="309"/>
      <c r="NGS151" s="309"/>
      <c r="NGT151" s="309"/>
      <c r="NGU151" s="309"/>
      <c r="NGV151" s="309"/>
      <c r="NGW151" s="309"/>
      <c r="NGX151" s="309"/>
      <c r="NGY151" s="309"/>
      <c r="NGZ151" s="309"/>
      <c r="NHA151" s="309"/>
      <c r="NHB151" s="309"/>
      <c r="NHC151" s="309"/>
      <c r="NHD151" s="309"/>
      <c r="NHE151" s="309"/>
      <c r="NHF151" s="309"/>
      <c r="NHG151" s="309"/>
      <c r="NHH151" s="309"/>
      <c r="NHI151" s="309"/>
      <c r="NHJ151" s="309"/>
      <c r="NHK151" s="309"/>
      <c r="NHL151" s="309"/>
      <c r="NHM151" s="309"/>
      <c r="NHN151" s="309"/>
      <c r="NHO151" s="309"/>
      <c r="NHP151" s="309"/>
      <c r="NHQ151" s="309"/>
      <c r="NHR151" s="309"/>
      <c r="NHS151" s="309"/>
      <c r="NHT151" s="309"/>
      <c r="NHU151" s="309"/>
      <c r="NHV151" s="309"/>
      <c r="NHW151" s="309"/>
      <c r="NHX151" s="309"/>
      <c r="NHY151" s="309"/>
      <c r="NHZ151" s="309"/>
      <c r="NIA151" s="309"/>
      <c r="NIB151" s="309"/>
      <c r="NIC151" s="309"/>
      <c r="NID151" s="309"/>
      <c r="NIE151" s="309"/>
      <c r="NIF151" s="309"/>
      <c r="NIG151" s="309"/>
      <c r="NIH151" s="309"/>
      <c r="NII151" s="309"/>
      <c r="NIJ151" s="309"/>
      <c r="NIK151" s="309"/>
      <c r="NIL151" s="309"/>
      <c r="NIM151" s="309"/>
      <c r="NIN151" s="309"/>
      <c r="NIO151" s="309"/>
      <c r="NIP151" s="309"/>
      <c r="NIQ151" s="309"/>
      <c r="NIR151" s="309"/>
      <c r="NIS151" s="309"/>
      <c r="NIT151" s="309"/>
      <c r="NIU151" s="309"/>
      <c r="NIV151" s="309"/>
      <c r="NIW151" s="309"/>
      <c r="NIX151" s="309"/>
      <c r="NIY151" s="309"/>
      <c r="NIZ151" s="309"/>
      <c r="NJA151" s="309"/>
      <c r="NJB151" s="309"/>
      <c r="NJC151" s="309"/>
      <c r="NJD151" s="309"/>
      <c r="NJE151" s="309"/>
      <c r="NJF151" s="309"/>
      <c r="NJG151" s="309"/>
      <c r="NJH151" s="309"/>
      <c r="NJI151" s="309"/>
      <c r="NJJ151" s="309"/>
      <c r="NJK151" s="309"/>
      <c r="NJL151" s="309"/>
      <c r="NJM151" s="309"/>
      <c r="NJN151" s="309"/>
      <c r="NJO151" s="309"/>
      <c r="NJP151" s="309"/>
      <c r="NJQ151" s="309"/>
      <c r="NJR151" s="309"/>
      <c r="NJS151" s="309"/>
      <c r="NJT151" s="309"/>
      <c r="NJU151" s="309"/>
      <c r="NJV151" s="309"/>
      <c r="NJW151" s="309"/>
      <c r="NJX151" s="309"/>
      <c r="NJY151" s="309"/>
      <c r="NJZ151" s="309"/>
      <c r="NKA151" s="309"/>
      <c r="NKB151" s="309"/>
      <c r="NKC151" s="309"/>
      <c r="NKD151" s="309"/>
      <c r="NKE151" s="309"/>
      <c r="NKF151" s="309"/>
      <c r="NKG151" s="309"/>
      <c r="NKH151" s="309"/>
      <c r="NKI151" s="309"/>
      <c r="NKJ151" s="309"/>
      <c r="NKK151" s="309"/>
      <c r="NKL151" s="309"/>
      <c r="NKM151" s="309"/>
      <c r="NKN151" s="309"/>
      <c r="NKO151" s="309"/>
      <c r="NKP151" s="309"/>
      <c r="NKQ151" s="309"/>
      <c r="NKR151" s="309"/>
      <c r="NKS151" s="309"/>
      <c r="NKT151" s="309"/>
      <c r="NKU151" s="309"/>
      <c r="NKV151" s="309"/>
      <c r="NKW151" s="309"/>
      <c r="NKX151" s="309"/>
      <c r="NKY151" s="309"/>
      <c r="NKZ151" s="309"/>
      <c r="NLA151" s="309"/>
      <c r="NLB151" s="309"/>
      <c r="NLC151" s="309"/>
      <c r="NLD151" s="309"/>
      <c r="NLE151" s="309"/>
      <c r="NLF151" s="309"/>
      <c r="NLG151" s="309"/>
      <c r="NLH151" s="309"/>
      <c r="NLI151" s="309"/>
      <c r="NLJ151" s="309"/>
      <c r="NLK151" s="309"/>
      <c r="NLL151" s="309"/>
      <c r="NLM151" s="309"/>
      <c r="NLN151" s="309"/>
      <c r="NLO151" s="309"/>
      <c r="NLP151" s="309"/>
      <c r="NLQ151" s="309"/>
      <c r="NLR151" s="309"/>
      <c r="NLS151" s="309"/>
      <c r="NLT151" s="309"/>
      <c r="NLU151" s="309"/>
      <c r="NLV151" s="309"/>
      <c r="NLW151" s="309"/>
      <c r="NLX151" s="309"/>
      <c r="NLY151" s="309"/>
      <c r="NLZ151" s="309"/>
      <c r="NMA151" s="309"/>
      <c r="NMB151" s="309"/>
      <c r="NMC151" s="309"/>
      <c r="NMD151" s="309"/>
      <c r="NME151" s="309"/>
      <c r="NMF151" s="309"/>
      <c r="NMG151" s="309"/>
      <c r="NMH151" s="309"/>
      <c r="NMI151" s="309"/>
      <c r="NMJ151" s="309"/>
      <c r="NMK151" s="309"/>
      <c r="NML151" s="309"/>
      <c r="NMM151" s="309"/>
      <c r="NMN151" s="309"/>
      <c r="NMO151" s="309"/>
      <c r="NMP151" s="309"/>
      <c r="NMQ151" s="309"/>
      <c r="NMR151" s="309"/>
      <c r="NMS151" s="309"/>
      <c r="NMT151" s="309"/>
      <c r="NMU151" s="309"/>
      <c r="NMV151" s="309"/>
      <c r="NMW151" s="309"/>
      <c r="NMX151" s="309"/>
      <c r="NMY151" s="309"/>
      <c r="NMZ151" s="309"/>
      <c r="NNA151" s="309"/>
      <c r="NNB151" s="309"/>
      <c r="NNC151" s="309"/>
      <c r="NND151" s="309"/>
      <c r="NNE151" s="309"/>
      <c r="NNF151" s="309"/>
      <c r="NNG151" s="309"/>
      <c r="NNH151" s="309"/>
      <c r="NNI151" s="309"/>
      <c r="NNJ151" s="309"/>
      <c r="NNK151" s="309"/>
      <c r="NNL151" s="309"/>
      <c r="NNM151" s="309"/>
      <c r="NNN151" s="309"/>
      <c r="NNO151" s="309"/>
      <c r="NNP151" s="309"/>
      <c r="NNQ151" s="309"/>
      <c r="NNR151" s="309"/>
      <c r="NNS151" s="309"/>
      <c r="NNT151" s="309"/>
      <c r="NNU151" s="309"/>
      <c r="NNV151" s="309"/>
      <c r="NNW151" s="309"/>
      <c r="NNX151" s="309"/>
      <c r="NNY151" s="309"/>
      <c r="NNZ151" s="309"/>
      <c r="NOA151" s="309"/>
      <c r="NOB151" s="309"/>
      <c r="NOC151" s="309"/>
      <c r="NOD151" s="309"/>
      <c r="NOE151" s="309"/>
      <c r="NOF151" s="309"/>
      <c r="NOG151" s="309"/>
      <c r="NOH151" s="309"/>
      <c r="NOI151" s="309"/>
      <c r="NOJ151" s="309"/>
      <c r="NOK151" s="309"/>
      <c r="NOL151" s="309"/>
      <c r="NOM151" s="309"/>
      <c r="NON151" s="309"/>
      <c r="NOO151" s="309"/>
      <c r="NOP151" s="309"/>
      <c r="NOQ151" s="309"/>
      <c r="NOR151" s="309"/>
      <c r="NOS151" s="309"/>
      <c r="NOT151" s="309"/>
      <c r="NOU151" s="309"/>
      <c r="NOV151" s="309"/>
      <c r="NOW151" s="309"/>
      <c r="NOX151" s="309"/>
      <c r="NOY151" s="309"/>
      <c r="NOZ151" s="309"/>
      <c r="NPA151" s="309"/>
      <c r="NPB151" s="309"/>
      <c r="NPC151" s="309"/>
      <c r="NPD151" s="309"/>
      <c r="NPE151" s="309"/>
      <c r="NPF151" s="309"/>
      <c r="NPG151" s="309"/>
      <c r="NPH151" s="309"/>
      <c r="NPI151" s="309"/>
      <c r="NPJ151" s="309"/>
      <c r="NPK151" s="309"/>
      <c r="NPL151" s="309"/>
      <c r="NPM151" s="309"/>
      <c r="NPN151" s="309"/>
      <c r="NPO151" s="309"/>
      <c r="NPP151" s="309"/>
      <c r="NPQ151" s="309"/>
      <c r="NPR151" s="309"/>
      <c r="NPS151" s="309"/>
      <c r="NPT151" s="309"/>
      <c r="NPU151" s="309"/>
      <c r="NPV151" s="309"/>
      <c r="NPW151" s="309"/>
      <c r="NPX151" s="309"/>
      <c r="NPY151" s="309"/>
      <c r="NPZ151" s="309"/>
      <c r="NQA151" s="309"/>
      <c r="NQB151" s="309"/>
      <c r="NQC151" s="309"/>
      <c r="NQD151" s="309"/>
      <c r="NQE151" s="309"/>
      <c r="NQF151" s="309"/>
      <c r="NQG151" s="309"/>
      <c r="NQH151" s="309"/>
      <c r="NQI151" s="309"/>
      <c r="NQJ151" s="309"/>
      <c r="NQK151" s="309"/>
      <c r="NQL151" s="309"/>
      <c r="NQM151" s="309"/>
      <c r="NQN151" s="309"/>
      <c r="NQO151" s="309"/>
      <c r="NQP151" s="309"/>
      <c r="NQQ151" s="309"/>
      <c r="NQR151" s="309"/>
      <c r="NQS151" s="309"/>
      <c r="NQT151" s="309"/>
      <c r="NQU151" s="309"/>
      <c r="NQV151" s="309"/>
      <c r="NQW151" s="309"/>
      <c r="NQX151" s="309"/>
      <c r="NQY151" s="309"/>
      <c r="NQZ151" s="309"/>
      <c r="NRA151" s="309"/>
      <c r="NRB151" s="309"/>
      <c r="NRC151" s="309"/>
      <c r="NRD151" s="309"/>
      <c r="NRE151" s="309"/>
      <c r="NRF151" s="309"/>
      <c r="NRG151" s="309"/>
      <c r="NRH151" s="309"/>
      <c r="NRI151" s="309"/>
      <c r="NRJ151" s="309"/>
      <c r="NRK151" s="309"/>
      <c r="NRL151" s="309"/>
      <c r="NRM151" s="309"/>
      <c r="NRN151" s="309"/>
      <c r="NRO151" s="309"/>
      <c r="NRP151" s="309"/>
      <c r="NRQ151" s="309"/>
      <c r="NRR151" s="309"/>
      <c r="NRS151" s="309"/>
      <c r="NRT151" s="309"/>
      <c r="NRU151" s="309"/>
      <c r="NRV151" s="309"/>
      <c r="NRW151" s="309"/>
      <c r="NRX151" s="309"/>
      <c r="NRY151" s="309"/>
      <c r="NRZ151" s="309"/>
      <c r="NSA151" s="309"/>
      <c r="NSB151" s="309"/>
      <c r="NSC151" s="309"/>
      <c r="NSD151" s="309"/>
      <c r="NSE151" s="309"/>
      <c r="NSF151" s="309"/>
      <c r="NSG151" s="309"/>
      <c r="NSH151" s="309"/>
      <c r="NSI151" s="309"/>
      <c r="NSJ151" s="309"/>
      <c r="NSK151" s="309"/>
      <c r="NSL151" s="309"/>
      <c r="NSM151" s="309"/>
      <c r="NSN151" s="309"/>
      <c r="NSO151" s="309"/>
      <c r="NSP151" s="309"/>
      <c r="NSQ151" s="309"/>
      <c r="NSR151" s="309"/>
      <c r="NSS151" s="309"/>
      <c r="NST151" s="309"/>
      <c r="NSU151" s="309"/>
      <c r="NSV151" s="309"/>
      <c r="NSW151" s="309"/>
      <c r="NSX151" s="309"/>
      <c r="NSY151" s="309"/>
      <c r="NSZ151" s="309"/>
      <c r="NTA151" s="309"/>
      <c r="NTB151" s="309"/>
      <c r="NTC151" s="309"/>
      <c r="NTD151" s="309"/>
      <c r="NTE151" s="309"/>
      <c r="NTF151" s="309"/>
      <c r="NTG151" s="309"/>
      <c r="NTH151" s="309"/>
      <c r="NTI151" s="309"/>
      <c r="NTJ151" s="309"/>
      <c r="NTK151" s="309"/>
      <c r="NTL151" s="309"/>
      <c r="NTM151" s="309"/>
      <c r="NTN151" s="309"/>
      <c r="NTO151" s="309"/>
      <c r="NTP151" s="309"/>
      <c r="NTQ151" s="309"/>
      <c r="NTR151" s="309"/>
      <c r="NTS151" s="309"/>
      <c r="NTT151" s="309"/>
      <c r="NTU151" s="309"/>
      <c r="NTV151" s="309"/>
      <c r="NTW151" s="309"/>
      <c r="NTX151" s="309"/>
      <c r="NTY151" s="309"/>
      <c r="NTZ151" s="309"/>
      <c r="NUA151" s="309"/>
      <c r="NUB151" s="309"/>
      <c r="NUC151" s="309"/>
      <c r="NUD151" s="309"/>
      <c r="NUE151" s="309"/>
      <c r="NUF151" s="309"/>
      <c r="NUG151" s="309"/>
      <c r="NUH151" s="309"/>
      <c r="NUI151" s="309"/>
      <c r="NUJ151" s="309"/>
      <c r="NUK151" s="309"/>
      <c r="NUL151" s="309"/>
      <c r="NUM151" s="309"/>
      <c r="NUN151" s="309"/>
      <c r="NUO151" s="309"/>
      <c r="NUP151" s="309"/>
      <c r="NUQ151" s="309"/>
      <c r="NUR151" s="309"/>
      <c r="NUS151" s="309"/>
      <c r="NUT151" s="309"/>
      <c r="NUU151" s="309"/>
      <c r="NUV151" s="309"/>
      <c r="NUW151" s="309"/>
      <c r="NUX151" s="309"/>
      <c r="NUY151" s="309"/>
      <c r="NUZ151" s="309"/>
      <c r="NVA151" s="309"/>
      <c r="NVB151" s="309"/>
      <c r="NVC151" s="309"/>
      <c r="NVD151" s="309"/>
      <c r="NVE151" s="309"/>
      <c r="NVF151" s="309"/>
      <c r="NVG151" s="309"/>
      <c r="NVH151" s="309"/>
      <c r="NVI151" s="309"/>
      <c r="NVJ151" s="309"/>
      <c r="NVK151" s="309"/>
      <c r="NVL151" s="309"/>
      <c r="NVM151" s="309"/>
      <c r="NVN151" s="309"/>
      <c r="NVO151" s="309"/>
      <c r="NVP151" s="309"/>
      <c r="NVQ151" s="309"/>
      <c r="NVR151" s="309"/>
      <c r="NVS151" s="309"/>
      <c r="NVT151" s="309"/>
      <c r="NVU151" s="309"/>
      <c r="NVV151" s="309"/>
      <c r="NVW151" s="309"/>
      <c r="NVX151" s="309"/>
      <c r="NVY151" s="309"/>
      <c r="NVZ151" s="309"/>
      <c r="NWA151" s="309"/>
      <c r="NWB151" s="309"/>
      <c r="NWC151" s="309"/>
      <c r="NWD151" s="309"/>
      <c r="NWE151" s="309"/>
      <c r="NWF151" s="309"/>
      <c r="NWG151" s="309"/>
      <c r="NWH151" s="309"/>
      <c r="NWI151" s="309"/>
      <c r="NWJ151" s="309"/>
      <c r="NWK151" s="309"/>
      <c r="NWL151" s="309"/>
      <c r="NWM151" s="309"/>
      <c r="NWN151" s="309"/>
      <c r="NWO151" s="309"/>
      <c r="NWP151" s="309"/>
      <c r="NWQ151" s="309"/>
      <c r="NWR151" s="309"/>
      <c r="NWS151" s="309"/>
      <c r="NWT151" s="309"/>
      <c r="NWU151" s="309"/>
      <c r="NWV151" s="309"/>
      <c r="NWW151" s="309"/>
      <c r="NWX151" s="309"/>
      <c r="NWY151" s="309"/>
      <c r="NWZ151" s="309"/>
      <c r="NXA151" s="309"/>
      <c r="NXB151" s="309"/>
      <c r="NXC151" s="309"/>
      <c r="NXD151" s="309"/>
      <c r="NXE151" s="309"/>
      <c r="NXF151" s="309"/>
      <c r="NXG151" s="309"/>
      <c r="NXH151" s="309"/>
      <c r="NXI151" s="309"/>
      <c r="NXJ151" s="309"/>
      <c r="NXK151" s="309"/>
      <c r="NXL151" s="309"/>
      <c r="NXM151" s="309"/>
      <c r="NXN151" s="309"/>
      <c r="NXO151" s="309"/>
      <c r="NXP151" s="309"/>
      <c r="NXQ151" s="309"/>
      <c r="NXR151" s="309"/>
      <c r="NXS151" s="309"/>
      <c r="NXT151" s="309"/>
      <c r="NXU151" s="309"/>
      <c r="NXV151" s="309"/>
      <c r="NXW151" s="309"/>
      <c r="NXX151" s="309"/>
      <c r="NXY151" s="309"/>
      <c r="NXZ151" s="309"/>
      <c r="NYA151" s="309"/>
      <c r="NYB151" s="309"/>
      <c r="NYC151" s="309"/>
      <c r="NYD151" s="309"/>
      <c r="NYE151" s="309"/>
      <c r="NYF151" s="309"/>
      <c r="NYG151" s="309"/>
      <c r="NYH151" s="309"/>
      <c r="NYI151" s="309"/>
      <c r="NYJ151" s="309"/>
      <c r="NYK151" s="309"/>
      <c r="NYL151" s="309"/>
      <c r="NYM151" s="309"/>
      <c r="NYN151" s="309"/>
      <c r="NYO151" s="309"/>
      <c r="NYP151" s="309"/>
      <c r="NYQ151" s="309"/>
      <c r="NYR151" s="309"/>
      <c r="NYS151" s="309"/>
      <c r="NYT151" s="309"/>
      <c r="NYU151" s="309"/>
      <c r="NYV151" s="309"/>
      <c r="NYW151" s="309"/>
      <c r="NYX151" s="309"/>
      <c r="NYY151" s="309"/>
      <c r="NYZ151" s="309"/>
      <c r="NZA151" s="309"/>
      <c r="NZB151" s="309"/>
      <c r="NZC151" s="309"/>
      <c r="NZD151" s="309"/>
      <c r="NZE151" s="309"/>
      <c r="NZF151" s="309"/>
      <c r="NZG151" s="309"/>
      <c r="NZH151" s="309"/>
      <c r="NZI151" s="309"/>
      <c r="NZJ151" s="309"/>
      <c r="NZK151" s="309"/>
      <c r="NZL151" s="309"/>
      <c r="NZM151" s="309"/>
      <c r="NZN151" s="309"/>
      <c r="NZO151" s="309"/>
      <c r="NZP151" s="309"/>
      <c r="NZQ151" s="309"/>
      <c r="NZR151" s="309"/>
      <c r="NZS151" s="309"/>
      <c r="NZT151" s="309"/>
      <c r="NZU151" s="309"/>
      <c r="NZV151" s="309"/>
      <c r="NZW151" s="309"/>
      <c r="NZX151" s="309"/>
      <c r="NZY151" s="309"/>
      <c r="NZZ151" s="309"/>
      <c r="OAA151" s="309"/>
      <c r="OAB151" s="309"/>
      <c r="OAC151" s="309"/>
      <c r="OAD151" s="309"/>
      <c r="OAE151" s="309"/>
      <c r="OAF151" s="309"/>
      <c r="OAG151" s="309"/>
      <c r="OAH151" s="309"/>
      <c r="OAI151" s="309"/>
      <c r="OAJ151" s="309"/>
      <c r="OAK151" s="309"/>
      <c r="OAL151" s="309"/>
      <c r="OAM151" s="309"/>
      <c r="OAN151" s="309"/>
      <c r="OAO151" s="309"/>
      <c r="OAP151" s="309"/>
      <c r="OAQ151" s="309"/>
      <c r="OAR151" s="309"/>
      <c r="OAS151" s="309"/>
      <c r="OAT151" s="309"/>
      <c r="OAU151" s="309"/>
      <c r="OAV151" s="309"/>
      <c r="OAW151" s="309"/>
      <c r="OAX151" s="309"/>
      <c r="OAY151" s="309"/>
      <c r="OAZ151" s="309"/>
      <c r="OBA151" s="309"/>
      <c r="OBB151" s="309"/>
      <c r="OBC151" s="309"/>
      <c r="OBD151" s="309"/>
      <c r="OBE151" s="309"/>
      <c r="OBF151" s="309"/>
      <c r="OBG151" s="309"/>
      <c r="OBH151" s="309"/>
      <c r="OBI151" s="309"/>
      <c r="OBJ151" s="309"/>
      <c r="OBK151" s="309"/>
      <c r="OBL151" s="309"/>
      <c r="OBM151" s="309"/>
      <c r="OBN151" s="309"/>
      <c r="OBO151" s="309"/>
      <c r="OBP151" s="309"/>
      <c r="OBQ151" s="309"/>
      <c r="OBR151" s="309"/>
      <c r="OBS151" s="309"/>
      <c r="OBT151" s="309"/>
      <c r="OBU151" s="309"/>
      <c r="OBV151" s="309"/>
      <c r="OBW151" s="309"/>
      <c r="OBX151" s="309"/>
      <c r="OBY151" s="309"/>
      <c r="OBZ151" s="309"/>
      <c r="OCA151" s="309"/>
      <c r="OCB151" s="309"/>
      <c r="OCC151" s="309"/>
      <c r="OCD151" s="309"/>
      <c r="OCE151" s="309"/>
      <c r="OCF151" s="309"/>
      <c r="OCG151" s="309"/>
      <c r="OCH151" s="309"/>
      <c r="OCI151" s="309"/>
      <c r="OCJ151" s="309"/>
      <c r="OCK151" s="309"/>
      <c r="OCL151" s="309"/>
      <c r="OCM151" s="309"/>
      <c r="OCN151" s="309"/>
      <c r="OCO151" s="309"/>
      <c r="OCP151" s="309"/>
      <c r="OCQ151" s="309"/>
      <c r="OCR151" s="309"/>
      <c r="OCS151" s="309"/>
      <c r="OCT151" s="309"/>
      <c r="OCU151" s="309"/>
      <c r="OCV151" s="309"/>
      <c r="OCW151" s="309"/>
      <c r="OCX151" s="309"/>
      <c r="OCY151" s="309"/>
      <c r="OCZ151" s="309"/>
      <c r="ODA151" s="309"/>
      <c r="ODB151" s="309"/>
      <c r="ODC151" s="309"/>
      <c r="ODD151" s="309"/>
      <c r="ODE151" s="309"/>
      <c r="ODF151" s="309"/>
      <c r="ODG151" s="309"/>
      <c r="ODH151" s="309"/>
      <c r="ODI151" s="309"/>
      <c r="ODJ151" s="309"/>
      <c r="ODK151" s="309"/>
      <c r="ODL151" s="309"/>
      <c r="ODM151" s="309"/>
      <c r="ODN151" s="309"/>
      <c r="ODO151" s="309"/>
      <c r="ODP151" s="309"/>
      <c r="ODQ151" s="309"/>
      <c r="ODR151" s="309"/>
      <c r="ODS151" s="309"/>
      <c r="ODT151" s="309"/>
      <c r="ODU151" s="309"/>
      <c r="ODV151" s="309"/>
      <c r="ODW151" s="309"/>
      <c r="ODX151" s="309"/>
      <c r="ODY151" s="309"/>
      <c r="ODZ151" s="309"/>
      <c r="OEA151" s="309"/>
      <c r="OEB151" s="309"/>
      <c r="OEC151" s="309"/>
      <c r="OED151" s="309"/>
      <c r="OEE151" s="309"/>
      <c r="OEF151" s="309"/>
      <c r="OEG151" s="309"/>
      <c r="OEH151" s="309"/>
      <c r="OEI151" s="309"/>
      <c r="OEJ151" s="309"/>
      <c r="OEK151" s="309"/>
      <c r="OEL151" s="309"/>
      <c r="OEM151" s="309"/>
      <c r="OEN151" s="309"/>
      <c r="OEO151" s="309"/>
      <c r="OEP151" s="309"/>
      <c r="OEQ151" s="309"/>
      <c r="OER151" s="309"/>
      <c r="OES151" s="309"/>
      <c r="OET151" s="309"/>
      <c r="OEU151" s="309"/>
      <c r="OEV151" s="309"/>
      <c r="OEW151" s="309"/>
      <c r="OEX151" s="309"/>
      <c r="OEY151" s="309"/>
      <c r="OEZ151" s="309"/>
      <c r="OFA151" s="309"/>
      <c r="OFB151" s="309"/>
      <c r="OFC151" s="309"/>
      <c r="OFD151" s="309"/>
      <c r="OFE151" s="309"/>
      <c r="OFF151" s="309"/>
      <c r="OFG151" s="309"/>
      <c r="OFH151" s="309"/>
      <c r="OFI151" s="309"/>
      <c r="OFJ151" s="309"/>
      <c r="OFK151" s="309"/>
      <c r="OFL151" s="309"/>
      <c r="OFM151" s="309"/>
      <c r="OFN151" s="309"/>
      <c r="OFO151" s="309"/>
      <c r="OFP151" s="309"/>
      <c r="OFQ151" s="309"/>
      <c r="OFR151" s="309"/>
      <c r="OFS151" s="309"/>
      <c r="OFT151" s="309"/>
      <c r="OFU151" s="309"/>
      <c r="OFV151" s="309"/>
      <c r="OFW151" s="309"/>
      <c r="OFX151" s="309"/>
      <c r="OFY151" s="309"/>
      <c r="OFZ151" s="309"/>
      <c r="OGA151" s="309"/>
      <c r="OGB151" s="309"/>
      <c r="OGC151" s="309"/>
      <c r="OGD151" s="309"/>
      <c r="OGE151" s="309"/>
      <c r="OGF151" s="309"/>
      <c r="OGG151" s="309"/>
      <c r="OGH151" s="309"/>
      <c r="OGI151" s="309"/>
      <c r="OGJ151" s="309"/>
      <c r="OGK151" s="309"/>
      <c r="OGL151" s="309"/>
      <c r="OGM151" s="309"/>
      <c r="OGN151" s="309"/>
      <c r="OGO151" s="309"/>
      <c r="OGP151" s="309"/>
      <c r="OGQ151" s="309"/>
      <c r="OGR151" s="309"/>
      <c r="OGS151" s="309"/>
      <c r="OGT151" s="309"/>
      <c r="OGU151" s="309"/>
      <c r="OGV151" s="309"/>
      <c r="OGW151" s="309"/>
      <c r="OGX151" s="309"/>
      <c r="OGY151" s="309"/>
      <c r="OGZ151" s="309"/>
      <c r="OHA151" s="309"/>
      <c r="OHB151" s="309"/>
      <c r="OHC151" s="309"/>
      <c r="OHD151" s="309"/>
      <c r="OHE151" s="309"/>
      <c r="OHF151" s="309"/>
      <c r="OHG151" s="309"/>
      <c r="OHH151" s="309"/>
      <c r="OHI151" s="309"/>
      <c r="OHJ151" s="309"/>
      <c r="OHK151" s="309"/>
      <c r="OHL151" s="309"/>
      <c r="OHM151" s="309"/>
      <c r="OHN151" s="309"/>
      <c r="OHO151" s="309"/>
      <c r="OHP151" s="309"/>
      <c r="OHQ151" s="309"/>
      <c r="OHR151" s="309"/>
      <c r="OHS151" s="309"/>
      <c r="OHT151" s="309"/>
      <c r="OHU151" s="309"/>
      <c r="OHV151" s="309"/>
      <c r="OHW151" s="309"/>
      <c r="OHX151" s="309"/>
      <c r="OHY151" s="309"/>
      <c r="OHZ151" s="309"/>
      <c r="OIA151" s="309"/>
      <c r="OIB151" s="309"/>
      <c r="OIC151" s="309"/>
      <c r="OID151" s="309"/>
      <c r="OIE151" s="309"/>
      <c r="OIF151" s="309"/>
      <c r="OIG151" s="309"/>
      <c r="OIH151" s="309"/>
      <c r="OII151" s="309"/>
      <c r="OIJ151" s="309"/>
      <c r="OIK151" s="309"/>
      <c r="OIL151" s="309"/>
      <c r="OIM151" s="309"/>
      <c r="OIN151" s="309"/>
      <c r="OIO151" s="309"/>
      <c r="OIP151" s="309"/>
      <c r="OIQ151" s="309"/>
      <c r="OIR151" s="309"/>
      <c r="OIS151" s="309"/>
      <c r="OIT151" s="309"/>
      <c r="OIU151" s="309"/>
      <c r="OIV151" s="309"/>
      <c r="OIW151" s="309"/>
      <c r="OIX151" s="309"/>
      <c r="OIY151" s="309"/>
      <c r="OIZ151" s="309"/>
      <c r="OJA151" s="309"/>
      <c r="OJB151" s="309"/>
      <c r="OJC151" s="309"/>
      <c r="OJD151" s="309"/>
      <c r="OJE151" s="309"/>
      <c r="OJF151" s="309"/>
      <c r="OJG151" s="309"/>
      <c r="OJH151" s="309"/>
      <c r="OJI151" s="309"/>
      <c r="OJJ151" s="309"/>
      <c r="OJK151" s="309"/>
      <c r="OJL151" s="309"/>
      <c r="OJM151" s="309"/>
      <c r="OJN151" s="309"/>
      <c r="OJO151" s="309"/>
      <c r="OJP151" s="309"/>
      <c r="OJQ151" s="309"/>
      <c r="OJR151" s="309"/>
      <c r="OJS151" s="309"/>
      <c r="OJT151" s="309"/>
      <c r="OJU151" s="309"/>
      <c r="OJV151" s="309"/>
      <c r="OJW151" s="309"/>
      <c r="OJX151" s="309"/>
      <c r="OJY151" s="309"/>
      <c r="OJZ151" s="309"/>
      <c r="OKA151" s="309"/>
      <c r="OKB151" s="309"/>
      <c r="OKC151" s="309"/>
      <c r="OKD151" s="309"/>
      <c r="OKE151" s="309"/>
      <c r="OKF151" s="309"/>
      <c r="OKG151" s="309"/>
      <c r="OKH151" s="309"/>
      <c r="OKI151" s="309"/>
      <c r="OKJ151" s="309"/>
      <c r="OKK151" s="309"/>
      <c r="OKL151" s="309"/>
      <c r="OKM151" s="309"/>
      <c r="OKN151" s="309"/>
      <c r="OKO151" s="309"/>
      <c r="OKP151" s="309"/>
      <c r="OKQ151" s="309"/>
      <c r="OKR151" s="309"/>
      <c r="OKS151" s="309"/>
      <c r="OKT151" s="309"/>
      <c r="OKU151" s="309"/>
      <c r="OKV151" s="309"/>
      <c r="OKW151" s="309"/>
      <c r="OKX151" s="309"/>
      <c r="OKY151" s="309"/>
      <c r="OKZ151" s="309"/>
      <c r="OLA151" s="309"/>
      <c r="OLB151" s="309"/>
      <c r="OLC151" s="309"/>
      <c r="OLD151" s="309"/>
      <c r="OLE151" s="309"/>
      <c r="OLF151" s="309"/>
      <c r="OLG151" s="309"/>
      <c r="OLH151" s="309"/>
      <c r="OLI151" s="309"/>
      <c r="OLJ151" s="309"/>
      <c r="OLK151" s="309"/>
      <c r="OLL151" s="309"/>
      <c r="OLM151" s="309"/>
      <c r="OLN151" s="309"/>
      <c r="OLO151" s="309"/>
      <c r="OLP151" s="309"/>
      <c r="OLQ151" s="309"/>
      <c r="OLR151" s="309"/>
      <c r="OLS151" s="309"/>
      <c r="OLT151" s="309"/>
      <c r="OLU151" s="309"/>
      <c r="OLV151" s="309"/>
      <c r="OLW151" s="309"/>
      <c r="OLX151" s="309"/>
      <c r="OLY151" s="309"/>
      <c r="OLZ151" s="309"/>
      <c r="OMA151" s="309"/>
      <c r="OMB151" s="309"/>
      <c r="OMC151" s="309"/>
      <c r="OMD151" s="309"/>
      <c r="OME151" s="309"/>
      <c r="OMF151" s="309"/>
      <c r="OMG151" s="309"/>
      <c r="OMH151" s="309"/>
      <c r="OMI151" s="309"/>
      <c r="OMJ151" s="309"/>
      <c r="OMK151" s="309"/>
      <c r="OML151" s="309"/>
      <c r="OMM151" s="309"/>
      <c r="OMN151" s="309"/>
      <c r="OMO151" s="309"/>
      <c r="OMP151" s="309"/>
      <c r="OMQ151" s="309"/>
      <c r="OMR151" s="309"/>
      <c r="OMS151" s="309"/>
      <c r="OMT151" s="309"/>
      <c r="OMU151" s="309"/>
      <c r="OMV151" s="309"/>
      <c r="OMW151" s="309"/>
      <c r="OMX151" s="309"/>
      <c r="OMY151" s="309"/>
      <c r="OMZ151" s="309"/>
      <c r="ONA151" s="309"/>
      <c r="ONB151" s="309"/>
      <c r="ONC151" s="309"/>
      <c r="OND151" s="309"/>
      <c r="ONE151" s="309"/>
      <c r="ONF151" s="309"/>
      <c r="ONG151" s="309"/>
      <c r="ONH151" s="309"/>
      <c r="ONI151" s="309"/>
      <c r="ONJ151" s="309"/>
      <c r="ONK151" s="309"/>
      <c r="ONL151" s="309"/>
      <c r="ONM151" s="309"/>
      <c r="ONN151" s="309"/>
      <c r="ONO151" s="309"/>
      <c r="ONP151" s="309"/>
      <c r="ONQ151" s="309"/>
      <c r="ONR151" s="309"/>
      <c r="ONS151" s="309"/>
      <c r="ONT151" s="309"/>
      <c r="ONU151" s="309"/>
      <c r="ONV151" s="309"/>
      <c r="ONW151" s="309"/>
      <c r="ONX151" s="309"/>
      <c r="ONY151" s="309"/>
      <c r="ONZ151" s="309"/>
      <c r="OOA151" s="309"/>
      <c r="OOB151" s="309"/>
      <c r="OOC151" s="309"/>
      <c r="OOD151" s="309"/>
      <c r="OOE151" s="309"/>
      <c r="OOF151" s="309"/>
      <c r="OOG151" s="309"/>
      <c r="OOH151" s="309"/>
      <c r="OOI151" s="309"/>
      <c r="OOJ151" s="309"/>
      <c r="OOK151" s="309"/>
      <c r="OOL151" s="309"/>
      <c r="OOM151" s="309"/>
      <c r="OON151" s="309"/>
      <c r="OOO151" s="309"/>
      <c r="OOP151" s="309"/>
      <c r="OOQ151" s="309"/>
      <c r="OOR151" s="309"/>
      <c r="OOS151" s="309"/>
      <c r="OOT151" s="309"/>
      <c r="OOU151" s="309"/>
      <c r="OOV151" s="309"/>
      <c r="OOW151" s="309"/>
      <c r="OOX151" s="309"/>
      <c r="OOY151" s="309"/>
      <c r="OOZ151" s="309"/>
      <c r="OPA151" s="309"/>
      <c r="OPB151" s="309"/>
      <c r="OPC151" s="309"/>
      <c r="OPD151" s="309"/>
      <c r="OPE151" s="309"/>
      <c r="OPF151" s="309"/>
      <c r="OPG151" s="309"/>
      <c r="OPH151" s="309"/>
      <c r="OPI151" s="309"/>
      <c r="OPJ151" s="309"/>
      <c r="OPK151" s="309"/>
      <c r="OPL151" s="309"/>
      <c r="OPM151" s="309"/>
      <c r="OPN151" s="309"/>
      <c r="OPO151" s="309"/>
      <c r="OPP151" s="309"/>
      <c r="OPQ151" s="309"/>
      <c r="OPR151" s="309"/>
      <c r="OPS151" s="309"/>
      <c r="OPT151" s="309"/>
      <c r="OPU151" s="309"/>
      <c r="OPV151" s="309"/>
      <c r="OPW151" s="309"/>
      <c r="OPX151" s="309"/>
      <c r="OPY151" s="309"/>
      <c r="OPZ151" s="309"/>
      <c r="OQA151" s="309"/>
      <c r="OQB151" s="309"/>
      <c r="OQC151" s="309"/>
      <c r="OQD151" s="309"/>
      <c r="OQE151" s="309"/>
      <c r="OQF151" s="309"/>
      <c r="OQG151" s="309"/>
      <c r="OQH151" s="309"/>
      <c r="OQI151" s="309"/>
      <c r="OQJ151" s="309"/>
      <c r="OQK151" s="309"/>
      <c r="OQL151" s="309"/>
      <c r="OQM151" s="309"/>
      <c r="OQN151" s="309"/>
      <c r="OQO151" s="309"/>
      <c r="OQP151" s="309"/>
      <c r="OQQ151" s="309"/>
      <c r="OQR151" s="309"/>
      <c r="OQS151" s="309"/>
      <c r="OQT151" s="309"/>
      <c r="OQU151" s="309"/>
      <c r="OQV151" s="309"/>
      <c r="OQW151" s="309"/>
      <c r="OQX151" s="309"/>
      <c r="OQY151" s="309"/>
      <c r="OQZ151" s="309"/>
      <c r="ORA151" s="309"/>
      <c r="ORB151" s="309"/>
      <c r="ORC151" s="309"/>
      <c r="ORD151" s="309"/>
      <c r="ORE151" s="309"/>
      <c r="ORF151" s="309"/>
      <c r="ORG151" s="309"/>
      <c r="ORH151" s="309"/>
      <c r="ORI151" s="309"/>
      <c r="ORJ151" s="309"/>
      <c r="ORK151" s="309"/>
      <c r="ORL151" s="309"/>
      <c r="ORM151" s="309"/>
      <c r="ORN151" s="309"/>
      <c r="ORO151" s="309"/>
      <c r="ORP151" s="309"/>
      <c r="ORQ151" s="309"/>
      <c r="ORR151" s="309"/>
      <c r="ORS151" s="309"/>
      <c r="ORT151" s="309"/>
      <c r="ORU151" s="309"/>
      <c r="ORV151" s="309"/>
      <c r="ORW151" s="309"/>
      <c r="ORX151" s="309"/>
      <c r="ORY151" s="309"/>
      <c r="ORZ151" s="309"/>
      <c r="OSA151" s="309"/>
      <c r="OSB151" s="309"/>
      <c r="OSC151" s="309"/>
      <c r="OSD151" s="309"/>
      <c r="OSE151" s="309"/>
      <c r="OSF151" s="309"/>
      <c r="OSG151" s="309"/>
      <c r="OSH151" s="309"/>
      <c r="OSI151" s="309"/>
      <c r="OSJ151" s="309"/>
      <c r="OSK151" s="309"/>
      <c r="OSL151" s="309"/>
      <c r="OSM151" s="309"/>
      <c r="OSN151" s="309"/>
      <c r="OSO151" s="309"/>
      <c r="OSP151" s="309"/>
      <c r="OSQ151" s="309"/>
      <c r="OSR151" s="309"/>
      <c r="OSS151" s="309"/>
      <c r="OST151" s="309"/>
      <c r="OSU151" s="309"/>
      <c r="OSV151" s="309"/>
      <c r="OSW151" s="309"/>
      <c r="OSX151" s="309"/>
      <c r="OSY151" s="309"/>
      <c r="OSZ151" s="309"/>
      <c r="OTA151" s="309"/>
      <c r="OTB151" s="309"/>
      <c r="OTC151" s="309"/>
      <c r="OTD151" s="309"/>
      <c r="OTE151" s="309"/>
      <c r="OTF151" s="309"/>
      <c r="OTG151" s="309"/>
      <c r="OTH151" s="309"/>
      <c r="OTI151" s="309"/>
      <c r="OTJ151" s="309"/>
      <c r="OTK151" s="309"/>
      <c r="OTL151" s="309"/>
      <c r="OTM151" s="309"/>
      <c r="OTN151" s="309"/>
      <c r="OTO151" s="309"/>
      <c r="OTP151" s="309"/>
      <c r="OTQ151" s="309"/>
      <c r="OTR151" s="309"/>
      <c r="OTS151" s="309"/>
      <c r="OTT151" s="309"/>
      <c r="OTU151" s="309"/>
      <c r="OTV151" s="309"/>
      <c r="OTW151" s="309"/>
      <c r="OTX151" s="309"/>
      <c r="OTY151" s="309"/>
      <c r="OTZ151" s="309"/>
      <c r="OUA151" s="309"/>
      <c r="OUB151" s="309"/>
      <c r="OUC151" s="309"/>
      <c r="OUD151" s="309"/>
      <c r="OUE151" s="309"/>
      <c r="OUF151" s="309"/>
      <c r="OUG151" s="309"/>
      <c r="OUH151" s="309"/>
      <c r="OUI151" s="309"/>
      <c r="OUJ151" s="309"/>
      <c r="OUK151" s="309"/>
      <c r="OUL151" s="309"/>
      <c r="OUM151" s="309"/>
      <c r="OUN151" s="309"/>
      <c r="OUO151" s="309"/>
      <c r="OUP151" s="309"/>
      <c r="OUQ151" s="309"/>
      <c r="OUR151" s="309"/>
      <c r="OUS151" s="309"/>
      <c r="OUT151" s="309"/>
      <c r="OUU151" s="309"/>
      <c r="OUV151" s="309"/>
      <c r="OUW151" s="309"/>
      <c r="OUX151" s="309"/>
      <c r="OUY151" s="309"/>
      <c r="OUZ151" s="309"/>
      <c r="OVA151" s="309"/>
      <c r="OVB151" s="309"/>
      <c r="OVC151" s="309"/>
      <c r="OVD151" s="309"/>
      <c r="OVE151" s="309"/>
      <c r="OVF151" s="309"/>
      <c r="OVG151" s="309"/>
      <c r="OVH151" s="309"/>
      <c r="OVI151" s="309"/>
      <c r="OVJ151" s="309"/>
      <c r="OVK151" s="309"/>
      <c r="OVL151" s="309"/>
      <c r="OVM151" s="309"/>
      <c r="OVN151" s="309"/>
      <c r="OVO151" s="309"/>
      <c r="OVP151" s="309"/>
      <c r="OVQ151" s="309"/>
      <c r="OVR151" s="309"/>
      <c r="OVS151" s="309"/>
      <c r="OVT151" s="309"/>
      <c r="OVU151" s="309"/>
      <c r="OVV151" s="309"/>
      <c r="OVW151" s="309"/>
      <c r="OVX151" s="309"/>
      <c r="OVY151" s="309"/>
      <c r="OVZ151" s="309"/>
      <c r="OWA151" s="309"/>
      <c r="OWB151" s="309"/>
      <c r="OWC151" s="309"/>
      <c r="OWD151" s="309"/>
      <c r="OWE151" s="309"/>
      <c r="OWF151" s="309"/>
      <c r="OWG151" s="309"/>
      <c r="OWH151" s="309"/>
      <c r="OWI151" s="309"/>
      <c r="OWJ151" s="309"/>
      <c r="OWK151" s="309"/>
      <c r="OWL151" s="309"/>
      <c r="OWM151" s="309"/>
      <c r="OWN151" s="309"/>
      <c r="OWO151" s="309"/>
      <c r="OWP151" s="309"/>
      <c r="OWQ151" s="309"/>
      <c r="OWR151" s="309"/>
      <c r="OWS151" s="309"/>
      <c r="OWT151" s="309"/>
      <c r="OWU151" s="309"/>
      <c r="OWV151" s="309"/>
      <c r="OWW151" s="309"/>
      <c r="OWX151" s="309"/>
      <c r="OWY151" s="309"/>
      <c r="OWZ151" s="309"/>
      <c r="OXA151" s="309"/>
      <c r="OXB151" s="309"/>
      <c r="OXC151" s="309"/>
      <c r="OXD151" s="309"/>
      <c r="OXE151" s="309"/>
      <c r="OXF151" s="309"/>
      <c r="OXG151" s="309"/>
      <c r="OXH151" s="309"/>
      <c r="OXI151" s="309"/>
      <c r="OXJ151" s="309"/>
      <c r="OXK151" s="309"/>
      <c r="OXL151" s="309"/>
      <c r="OXM151" s="309"/>
      <c r="OXN151" s="309"/>
      <c r="OXO151" s="309"/>
      <c r="OXP151" s="309"/>
      <c r="OXQ151" s="309"/>
      <c r="OXR151" s="309"/>
      <c r="OXS151" s="309"/>
      <c r="OXT151" s="309"/>
      <c r="OXU151" s="309"/>
      <c r="OXV151" s="309"/>
      <c r="OXW151" s="309"/>
      <c r="OXX151" s="309"/>
      <c r="OXY151" s="309"/>
      <c r="OXZ151" s="309"/>
      <c r="OYA151" s="309"/>
      <c r="OYB151" s="309"/>
      <c r="OYC151" s="309"/>
      <c r="OYD151" s="309"/>
      <c r="OYE151" s="309"/>
      <c r="OYF151" s="309"/>
      <c r="OYG151" s="309"/>
      <c r="OYH151" s="309"/>
      <c r="OYI151" s="309"/>
      <c r="OYJ151" s="309"/>
      <c r="OYK151" s="309"/>
      <c r="OYL151" s="309"/>
      <c r="OYM151" s="309"/>
      <c r="OYN151" s="309"/>
      <c r="OYO151" s="309"/>
      <c r="OYP151" s="309"/>
      <c r="OYQ151" s="309"/>
      <c r="OYR151" s="309"/>
      <c r="OYS151" s="309"/>
      <c r="OYT151" s="309"/>
      <c r="OYU151" s="309"/>
      <c r="OYV151" s="309"/>
      <c r="OYW151" s="309"/>
      <c r="OYX151" s="309"/>
      <c r="OYY151" s="309"/>
      <c r="OYZ151" s="309"/>
      <c r="OZA151" s="309"/>
      <c r="OZB151" s="309"/>
      <c r="OZC151" s="309"/>
      <c r="OZD151" s="309"/>
      <c r="OZE151" s="309"/>
      <c r="OZF151" s="309"/>
      <c r="OZG151" s="309"/>
      <c r="OZH151" s="309"/>
      <c r="OZI151" s="309"/>
      <c r="OZJ151" s="309"/>
      <c r="OZK151" s="309"/>
      <c r="OZL151" s="309"/>
      <c r="OZM151" s="309"/>
      <c r="OZN151" s="309"/>
      <c r="OZO151" s="309"/>
      <c r="OZP151" s="309"/>
      <c r="OZQ151" s="309"/>
      <c r="OZR151" s="309"/>
      <c r="OZS151" s="309"/>
      <c r="OZT151" s="309"/>
      <c r="OZU151" s="309"/>
      <c r="OZV151" s="309"/>
      <c r="OZW151" s="309"/>
      <c r="OZX151" s="309"/>
      <c r="OZY151" s="309"/>
      <c r="OZZ151" s="309"/>
      <c r="PAA151" s="309"/>
      <c r="PAB151" s="309"/>
      <c r="PAC151" s="309"/>
      <c r="PAD151" s="309"/>
      <c r="PAE151" s="309"/>
      <c r="PAF151" s="309"/>
      <c r="PAG151" s="309"/>
      <c r="PAH151" s="309"/>
      <c r="PAI151" s="309"/>
      <c r="PAJ151" s="309"/>
      <c r="PAK151" s="309"/>
      <c r="PAL151" s="309"/>
      <c r="PAM151" s="309"/>
      <c r="PAN151" s="309"/>
      <c r="PAO151" s="309"/>
      <c r="PAP151" s="309"/>
      <c r="PAQ151" s="309"/>
      <c r="PAR151" s="309"/>
      <c r="PAS151" s="309"/>
      <c r="PAT151" s="309"/>
      <c r="PAU151" s="309"/>
      <c r="PAV151" s="309"/>
      <c r="PAW151" s="309"/>
      <c r="PAX151" s="309"/>
      <c r="PAY151" s="309"/>
      <c r="PAZ151" s="309"/>
      <c r="PBA151" s="309"/>
      <c r="PBB151" s="309"/>
      <c r="PBC151" s="309"/>
      <c r="PBD151" s="309"/>
      <c r="PBE151" s="309"/>
      <c r="PBF151" s="309"/>
      <c r="PBG151" s="309"/>
      <c r="PBH151" s="309"/>
      <c r="PBI151" s="309"/>
      <c r="PBJ151" s="309"/>
      <c r="PBK151" s="309"/>
      <c r="PBL151" s="309"/>
      <c r="PBM151" s="309"/>
      <c r="PBN151" s="309"/>
      <c r="PBO151" s="309"/>
      <c r="PBP151" s="309"/>
      <c r="PBQ151" s="309"/>
      <c r="PBR151" s="309"/>
      <c r="PBS151" s="309"/>
      <c r="PBT151" s="309"/>
      <c r="PBU151" s="309"/>
      <c r="PBV151" s="309"/>
      <c r="PBW151" s="309"/>
      <c r="PBX151" s="309"/>
      <c r="PBY151" s="309"/>
      <c r="PBZ151" s="309"/>
      <c r="PCA151" s="309"/>
      <c r="PCB151" s="309"/>
      <c r="PCC151" s="309"/>
      <c r="PCD151" s="309"/>
      <c r="PCE151" s="309"/>
      <c r="PCF151" s="309"/>
      <c r="PCG151" s="309"/>
      <c r="PCH151" s="309"/>
      <c r="PCI151" s="309"/>
      <c r="PCJ151" s="309"/>
      <c r="PCK151" s="309"/>
      <c r="PCL151" s="309"/>
      <c r="PCM151" s="309"/>
      <c r="PCN151" s="309"/>
      <c r="PCO151" s="309"/>
      <c r="PCP151" s="309"/>
      <c r="PCQ151" s="309"/>
      <c r="PCR151" s="309"/>
      <c r="PCS151" s="309"/>
      <c r="PCT151" s="309"/>
      <c r="PCU151" s="309"/>
      <c r="PCV151" s="309"/>
      <c r="PCW151" s="309"/>
      <c r="PCX151" s="309"/>
      <c r="PCY151" s="309"/>
      <c r="PCZ151" s="309"/>
      <c r="PDA151" s="309"/>
      <c r="PDB151" s="309"/>
      <c r="PDC151" s="309"/>
      <c r="PDD151" s="309"/>
      <c r="PDE151" s="309"/>
      <c r="PDF151" s="309"/>
      <c r="PDG151" s="309"/>
      <c r="PDH151" s="309"/>
      <c r="PDI151" s="309"/>
      <c r="PDJ151" s="309"/>
      <c r="PDK151" s="309"/>
      <c r="PDL151" s="309"/>
      <c r="PDM151" s="309"/>
      <c r="PDN151" s="309"/>
      <c r="PDO151" s="309"/>
      <c r="PDP151" s="309"/>
      <c r="PDQ151" s="309"/>
      <c r="PDR151" s="309"/>
      <c r="PDS151" s="309"/>
      <c r="PDT151" s="309"/>
      <c r="PDU151" s="309"/>
      <c r="PDV151" s="309"/>
      <c r="PDW151" s="309"/>
      <c r="PDX151" s="309"/>
      <c r="PDY151" s="309"/>
      <c r="PDZ151" s="309"/>
      <c r="PEA151" s="309"/>
      <c r="PEB151" s="309"/>
      <c r="PEC151" s="309"/>
      <c r="PED151" s="309"/>
      <c r="PEE151" s="309"/>
      <c r="PEF151" s="309"/>
      <c r="PEG151" s="309"/>
      <c r="PEH151" s="309"/>
      <c r="PEI151" s="309"/>
      <c r="PEJ151" s="309"/>
      <c r="PEK151" s="309"/>
      <c r="PEL151" s="309"/>
      <c r="PEM151" s="309"/>
      <c r="PEN151" s="309"/>
      <c r="PEO151" s="309"/>
      <c r="PEP151" s="309"/>
      <c r="PEQ151" s="309"/>
      <c r="PER151" s="309"/>
      <c r="PES151" s="309"/>
      <c r="PET151" s="309"/>
      <c r="PEU151" s="309"/>
      <c r="PEV151" s="309"/>
      <c r="PEW151" s="309"/>
      <c r="PEX151" s="309"/>
      <c r="PEY151" s="309"/>
      <c r="PEZ151" s="309"/>
      <c r="PFA151" s="309"/>
      <c r="PFB151" s="309"/>
      <c r="PFC151" s="309"/>
      <c r="PFD151" s="309"/>
      <c r="PFE151" s="309"/>
      <c r="PFF151" s="309"/>
      <c r="PFG151" s="309"/>
      <c r="PFH151" s="309"/>
      <c r="PFI151" s="309"/>
      <c r="PFJ151" s="309"/>
      <c r="PFK151" s="309"/>
      <c r="PFL151" s="309"/>
      <c r="PFM151" s="309"/>
      <c r="PFN151" s="309"/>
      <c r="PFO151" s="309"/>
      <c r="PFP151" s="309"/>
      <c r="PFQ151" s="309"/>
      <c r="PFR151" s="309"/>
      <c r="PFS151" s="309"/>
      <c r="PFT151" s="309"/>
      <c r="PFU151" s="309"/>
      <c r="PFV151" s="309"/>
      <c r="PFW151" s="309"/>
      <c r="PFX151" s="309"/>
      <c r="PFY151" s="309"/>
      <c r="PFZ151" s="309"/>
      <c r="PGA151" s="309"/>
      <c r="PGB151" s="309"/>
      <c r="PGC151" s="309"/>
      <c r="PGD151" s="309"/>
      <c r="PGE151" s="309"/>
      <c r="PGF151" s="309"/>
      <c r="PGG151" s="309"/>
      <c r="PGH151" s="309"/>
      <c r="PGI151" s="309"/>
      <c r="PGJ151" s="309"/>
      <c r="PGK151" s="309"/>
      <c r="PGL151" s="309"/>
      <c r="PGM151" s="309"/>
      <c r="PGN151" s="309"/>
      <c r="PGO151" s="309"/>
      <c r="PGP151" s="309"/>
      <c r="PGQ151" s="309"/>
      <c r="PGR151" s="309"/>
      <c r="PGS151" s="309"/>
      <c r="PGT151" s="309"/>
      <c r="PGU151" s="309"/>
      <c r="PGV151" s="309"/>
      <c r="PGW151" s="309"/>
      <c r="PGX151" s="309"/>
      <c r="PGY151" s="309"/>
      <c r="PGZ151" s="309"/>
      <c r="PHA151" s="309"/>
      <c r="PHB151" s="309"/>
      <c r="PHC151" s="309"/>
      <c r="PHD151" s="309"/>
      <c r="PHE151" s="309"/>
      <c r="PHF151" s="309"/>
      <c r="PHG151" s="309"/>
      <c r="PHH151" s="309"/>
      <c r="PHI151" s="309"/>
      <c r="PHJ151" s="309"/>
      <c r="PHK151" s="309"/>
      <c r="PHL151" s="309"/>
      <c r="PHM151" s="309"/>
      <c r="PHN151" s="309"/>
      <c r="PHO151" s="309"/>
      <c r="PHP151" s="309"/>
      <c r="PHQ151" s="309"/>
      <c r="PHR151" s="309"/>
      <c r="PHS151" s="309"/>
      <c r="PHT151" s="309"/>
      <c r="PHU151" s="309"/>
      <c r="PHV151" s="309"/>
      <c r="PHW151" s="309"/>
      <c r="PHX151" s="309"/>
      <c r="PHY151" s="309"/>
      <c r="PHZ151" s="309"/>
      <c r="PIA151" s="309"/>
      <c r="PIB151" s="309"/>
      <c r="PIC151" s="309"/>
      <c r="PID151" s="309"/>
      <c r="PIE151" s="309"/>
      <c r="PIF151" s="309"/>
      <c r="PIG151" s="309"/>
      <c r="PIH151" s="309"/>
      <c r="PII151" s="309"/>
      <c r="PIJ151" s="309"/>
      <c r="PIK151" s="309"/>
      <c r="PIL151" s="309"/>
      <c r="PIM151" s="309"/>
      <c r="PIN151" s="309"/>
      <c r="PIO151" s="309"/>
      <c r="PIP151" s="309"/>
      <c r="PIQ151" s="309"/>
      <c r="PIR151" s="309"/>
      <c r="PIS151" s="309"/>
      <c r="PIT151" s="309"/>
      <c r="PIU151" s="309"/>
      <c r="PIV151" s="309"/>
      <c r="PIW151" s="309"/>
      <c r="PIX151" s="309"/>
      <c r="PIY151" s="309"/>
      <c r="PIZ151" s="309"/>
      <c r="PJA151" s="309"/>
      <c r="PJB151" s="309"/>
      <c r="PJC151" s="309"/>
      <c r="PJD151" s="309"/>
      <c r="PJE151" s="309"/>
      <c r="PJF151" s="309"/>
      <c r="PJG151" s="309"/>
      <c r="PJH151" s="309"/>
      <c r="PJI151" s="309"/>
      <c r="PJJ151" s="309"/>
      <c r="PJK151" s="309"/>
      <c r="PJL151" s="309"/>
      <c r="PJM151" s="309"/>
      <c r="PJN151" s="309"/>
      <c r="PJO151" s="309"/>
      <c r="PJP151" s="309"/>
      <c r="PJQ151" s="309"/>
      <c r="PJR151" s="309"/>
      <c r="PJS151" s="309"/>
      <c r="PJT151" s="309"/>
      <c r="PJU151" s="309"/>
      <c r="PJV151" s="309"/>
      <c r="PJW151" s="309"/>
      <c r="PJX151" s="309"/>
      <c r="PJY151" s="309"/>
      <c r="PJZ151" s="309"/>
      <c r="PKA151" s="309"/>
      <c r="PKB151" s="309"/>
      <c r="PKC151" s="309"/>
      <c r="PKD151" s="309"/>
      <c r="PKE151" s="309"/>
      <c r="PKF151" s="309"/>
      <c r="PKG151" s="309"/>
      <c r="PKH151" s="309"/>
      <c r="PKI151" s="309"/>
      <c r="PKJ151" s="309"/>
      <c r="PKK151" s="309"/>
      <c r="PKL151" s="309"/>
      <c r="PKM151" s="309"/>
      <c r="PKN151" s="309"/>
      <c r="PKO151" s="309"/>
      <c r="PKP151" s="309"/>
      <c r="PKQ151" s="309"/>
      <c r="PKR151" s="309"/>
      <c r="PKS151" s="309"/>
      <c r="PKT151" s="309"/>
      <c r="PKU151" s="309"/>
      <c r="PKV151" s="309"/>
      <c r="PKW151" s="309"/>
      <c r="PKX151" s="309"/>
      <c r="PKY151" s="309"/>
      <c r="PKZ151" s="309"/>
      <c r="PLA151" s="309"/>
      <c r="PLB151" s="309"/>
      <c r="PLC151" s="309"/>
      <c r="PLD151" s="309"/>
      <c r="PLE151" s="309"/>
      <c r="PLF151" s="309"/>
      <c r="PLG151" s="309"/>
      <c r="PLH151" s="309"/>
      <c r="PLI151" s="309"/>
      <c r="PLJ151" s="309"/>
      <c r="PLK151" s="309"/>
      <c r="PLL151" s="309"/>
      <c r="PLM151" s="309"/>
      <c r="PLN151" s="309"/>
      <c r="PLO151" s="309"/>
      <c r="PLP151" s="309"/>
      <c r="PLQ151" s="309"/>
      <c r="PLR151" s="309"/>
      <c r="PLS151" s="309"/>
      <c r="PLT151" s="309"/>
      <c r="PLU151" s="309"/>
      <c r="PLV151" s="309"/>
      <c r="PLW151" s="309"/>
      <c r="PLX151" s="309"/>
      <c r="PLY151" s="309"/>
      <c r="PLZ151" s="309"/>
      <c r="PMA151" s="309"/>
      <c r="PMB151" s="309"/>
      <c r="PMC151" s="309"/>
      <c r="PMD151" s="309"/>
      <c r="PME151" s="309"/>
      <c r="PMF151" s="309"/>
      <c r="PMG151" s="309"/>
      <c r="PMH151" s="309"/>
      <c r="PMI151" s="309"/>
      <c r="PMJ151" s="309"/>
      <c r="PMK151" s="309"/>
      <c r="PML151" s="309"/>
      <c r="PMM151" s="309"/>
      <c r="PMN151" s="309"/>
      <c r="PMO151" s="309"/>
      <c r="PMP151" s="309"/>
      <c r="PMQ151" s="309"/>
      <c r="PMR151" s="309"/>
      <c r="PMS151" s="309"/>
      <c r="PMT151" s="309"/>
      <c r="PMU151" s="309"/>
      <c r="PMV151" s="309"/>
      <c r="PMW151" s="309"/>
      <c r="PMX151" s="309"/>
      <c r="PMY151" s="309"/>
      <c r="PMZ151" s="309"/>
      <c r="PNA151" s="309"/>
      <c r="PNB151" s="309"/>
      <c r="PNC151" s="309"/>
      <c r="PND151" s="309"/>
      <c r="PNE151" s="309"/>
      <c r="PNF151" s="309"/>
      <c r="PNG151" s="309"/>
      <c r="PNH151" s="309"/>
      <c r="PNI151" s="309"/>
      <c r="PNJ151" s="309"/>
      <c r="PNK151" s="309"/>
      <c r="PNL151" s="309"/>
      <c r="PNM151" s="309"/>
      <c r="PNN151" s="309"/>
      <c r="PNO151" s="309"/>
      <c r="PNP151" s="309"/>
      <c r="PNQ151" s="309"/>
      <c r="PNR151" s="309"/>
      <c r="PNS151" s="309"/>
      <c r="PNT151" s="309"/>
      <c r="PNU151" s="309"/>
      <c r="PNV151" s="309"/>
      <c r="PNW151" s="309"/>
      <c r="PNX151" s="309"/>
      <c r="PNY151" s="309"/>
      <c r="PNZ151" s="309"/>
      <c r="POA151" s="309"/>
      <c r="POB151" s="309"/>
      <c r="POC151" s="309"/>
      <c r="POD151" s="309"/>
      <c r="POE151" s="309"/>
      <c r="POF151" s="309"/>
      <c r="POG151" s="309"/>
      <c r="POH151" s="309"/>
      <c r="POI151" s="309"/>
      <c r="POJ151" s="309"/>
      <c r="POK151" s="309"/>
      <c r="POL151" s="309"/>
      <c r="POM151" s="309"/>
      <c r="PON151" s="309"/>
      <c r="POO151" s="309"/>
      <c r="POP151" s="309"/>
      <c r="POQ151" s="309"/>
      <c r="POR151" s="309"/>
      <c r="POS151" s="309"/>
      <c r="POT151" s="309"/>
      <c r="POU151" s="309"/>
      <c r="POV151" s="309"/>
      <c r="POW151" s="309"/>
      <c r="POX151" s="309"/>
      <c r="POY151" s="309"/>
      <c r="POZ151" s="309"/>
      <c r="PPA151" s="309"/>
      <c r="PPB151" s="309"/>
      <c r="PPC151" s="309"/>
      <c r="PPD151" s="309"/>
      <c r="PPE151" s="309"/>
      <c r="PPF151" s="309"/>
      <c r="PPG151" s="309"/>
      <c r="PPH151" s="309"/>
      <c r="PPI151" s="309"/>
      <c r="PPJ151" s="309"/>
      <c r="PPK151" s="309"/>
      <c r="PPL151" s="309"/>
      <c r="PPM151" s="309"/>
      <c r="PPN151" s="309"/>
      <c r="PPO151" s="309"/>
      <c r="PPP151" s="309"/>
      <c r="PPQ151" s="309"/>
      <c r="PPR151" s="309"/>
      <c r="PPS151" s="309"/>
      <c r="PPT151" s="309"/>
      <c r="PPU151" s="309"/>
      <c r="PPV151" s="309"/>
      <c r="PPW151" s="309"/>
      <c r="PPX151" s="309"/>
      <c r="PPY151" s="309"/>
      <c r="PPZ151" s="309"/>
      <c r="PQA151" s="309"/>
      <c r="PQB151" s="309"/>
      <c r="PQC151" s="309"/>
      <c r="PQD151" s="309"/>
      <c r="PQE151" s="309"/>
      <c r="PQF151" s="309"/>
      <c r="PQG151" s="309"/>
      <c r="PQH151" s="309"/>
      <c r="PQI151" s="309"/>
      <c r="PQJ151" s="309"/>
      <c r="PQK151" s="309"/>
      <c r="PQL151" s="309"/>
      <c r="PQM151" s="309"/>
      <c r="PQN151" s="309"/>
      <c r="PQO151" s="309"/>
      <c r="PQP151" s="309"/>
      <c r="PQQ151" s="309"/>
      <c r="PQR151" s="309"/>
      <c r="PQS151" s="309"/>
      <c r="PQT151" s="309"/>
      <c r="PQU151" s="309"/>
      <c r="PQV151" s="309"/>
      <c r="PQW151" s="309"/>
      <c r="PQX151" s="309"/>
      <c r="PQY151" s="309"/>
      <c r="PQZ151" s="309"/>
      <c r="PRA151" s="309"/>
      <c r="PRB151" s="309"/>
      <c r="PRC151" s="309"/>
      <c r="PRD151" s="309"/>
      <c r="PRE151" s="309"/>
      <c r="PRF151" s="309"/>
      <c r="PRG151" s="309"/>
      <c r="PRH151" s="309"/>
      <c r="PRI151" s="309"/>
      <c r="PRJ151" s="309"/>
      <c r="PRK151" s="309"/>
      <c r="PRL151" s="309"/>
      <c r="PRM151" s="309"/>
      <c r="PRN151" s="309"/>
      <c r="PRO151" s="309"/>
      <c r="PRP151" s="309"/>
      <c r="PRQ151" s="309"/>
      <c r="PRR151" s="309"/>
      <c r="PRS151" s="309"/>
      <c r="PRT151" s="309"/>
      <c r="PRU151" s="309"/>
      <c r="PRV151" s="309"/>
      <c r="PRW151" s="309"/>
      <c r="PRX151" s="309"/>
      <c r="PRY151" s="309"/>
      <c r="PRZ151" s="309"/>
      <c r="PSA151" s="309"/>
      <c r="PSB151" s="309"/>
      <c r="PSC151" s="309"/>
      <c r="PSD151" s="309"/>
      <c r="PSE151" s="309"/>
      <c r="PSF151" s="309"/>
      <c r="PSG151" s="309"/>
      <c r="PSH151" s="309"/>
      <c r="PSI151" s="309"/>
      <c r="PSJ151" s="309"/>
      <c r="PSK151" s="309"/>
      <c r="PSL151" s="309"/>
      <c r="PSM151" s="309"/>
      <c r="PSN151" s="309"/>
      <c r="PSO151" s="309"/>
      <c r="PSP151" s="309"/>
      <c r="PSQ151" s="309"/>
      <c r="PSR151" s="309"/>
      <c r="PSS151" s="309"/>
      <c r="PST151" s="309"/>
      <c r="PSU151" s="309"/>
      <c r="PSV151" s="309"/>
      <c r="PSW151" s="309"/>
      <c r="PSX151" s="309"/>
      <c r="PSY151" s="309"/>
      <c r="PSZ151" s="309"/>
      <c r="PTA151" s="309"/>
      <c r="PTB151" s="309"/>
      <c r="PTC151" s="309"/>
      <c r="PTD151" s="309"/>
      <c r="PTE151" s="309"/>
      <c r="PTF151" s="309"/>
      <c r="PTG151" s="309"/>
      <c r="PTH151" s="309"/>
      <c r="PTI151" s="309"/>
      <c r="PTJ151" s="309"/>
      <c r="PTK151" s="309"/>
      <c r="PTL151" s="309"/>
      <c r="PTM151" s="309"/>
      <c r="PTN151" s="309"/>
      <c r="PTO151" s="309"/>
      <c r="PTP151" s="309"/>
      <c r="PTQ151" s="309"/>
      <c r="PTR151" s="309"/>
      <c r="PTS151" s="309"/>
      <c r="PTT151" s="309"/>
      <c r="PTU151" s="309"/>
      <c r="PTV151" s="309"/>
      <c r="PTW151" s="309"/>
      <c r="PTX151" s="309"/>
      <c r="PTY151" s="309"/>
      <c r="PTZ151" s="309"/>
      <c r="PUA151" s="309"/>
      <c r="PUB151" s="309"/>
      <c r="PUC151" s="309"/>
      <c r="PUD151" s="309"/>
      <c r="PUE151" s="309"/>
      <c r="PUF151" s="309"/>
      <c r="PUG151" s="309"/>
      <c r="PUH151" s="309"/>
      <c r="PUI151" s="309"/>
      <c r="PUJ151" s="309"/>
      <c r="PUK151" s="309"/>
      <c r="PUL151" s="309"/>
      <c r="PUM151" s="309"/>
      <c r="PUN151" s="309"/>
      <c r="PUO151" s="309"/>
      <c r="PUP151" s="309"/>
      <c r="PUQ151" s="309"/>
      <c r="PUR151" s="309"/>
      <c r="PUS151" s="309"/>
      <c r="PUT151" s="309"/>
      <c r="PUU151" s="309"/>
      <c r="PUV151" s="309"/>
      <c r="PUW151" s="309"/>
      <c r="PUX151" s="309"/>
      <c r="PUY151" s="309"/>
      <c r="PUZ151" s="309"/>
      <c r="PVA151" s="309"/>
      <c r="PVB151" s="309"/>
      <c r="PVC151" s="309"/>
      <c r="PVD151" s="309"/>
      <c r="PVE151" s="309"/>
      <c r="PVF151" s="309"/>
      <c r="PVG151" s="309"/>
      <c r="PVH151" s="309"/>
      <c r="PVI151" s="309"/>
      <c r="PVJ151" s="309"/>
      <c r="PVK151" s="309"/>
      <c r="PVL151" s="309"/>
      <c r="PVM151" s="309"/>
      <c r="PVN151" s="309"/>
      <c r="PVO151" s="309"/>
      <c r="PVP151" s="309"/>
      <c r="PVQ151" s="309"/>
      <c r="PVR151" s="309"/>
      <c r="PVS151" s="309"/>
      <c r="PVT151" s="309"/>
      <c r="PVU151" s="309"/>
      <c r="PVV151" s="309"/>
      <c r="PVW151" s="309"/>
      <c r="PVX151" s="309"/>
      <c r="PVY151" s="309"/>
      <c r="PVZ151" s="309"/>
      <c r="PWA151" s="309"/>
      <c r="PWB151" s="309"/>
      <c r="PWC151" s="309"/>
      <c r="PWD151" s="309"/>
      <c r="PWE151" s="309"/>
      <c r="PWF151" s="309"/>
      <c r="PWG151" s="309"/>
      <c r="PWH151" s="309"/>
      <c r="PWI151" s="309"/>
      <c r="PWJ151" s="309"/>
      <c r="PWK151" s="309"/>
      <c r="PWL151" s="309"/>
      <c r="PWM151" s="309"/>
      <c r="PWN151" s="309"/>
      <c r="PWO151" s="309"/>
      <c r="PWP151" s="309"/>
      <c r="PWQ151" s="309"/>
      <c r="PWR151" s="309"/>
      <c r="PWS151" s="309"/>
      <c r="PWT151" s="309"/>
      <c r="PWU151" s="309"/>
      <c r="PWV151" s="309"/>
      <c r="PWW151" s="309"/>
      <c r="PWX151" s="309"/>
      <c r="PWY151" s="309"/>
      <c r="PWZ151" s="309"/>
      <c r="PXA151" s="309"/>
      <c r="PXB151" s="309"/>
      <c r="PXC151" s="309"/>
      <c r="PXD151" s="309"/>
      <c r="PXE151" s="309"/>
      <c r="PXF151" s="309"/>
      <c r="PXG151" s="309"/>
      <c r="PXH151" s="309"/>
      <c r="PXI151" s="309"/>
      <c r="PXJ151" s="309"/>
      <c r="PXK151" s="309"/>
      <c r="PXL151" s="309"/>
      <c r="PXM151" s="309"/>
      <c r="PXN151" s="309"/>
      <c r="PXO151" s="309"/>
      <c r="PXP151" s="309"/>
      <c r="PXQ151" s="309"/>
      <c r="PXR151" s="309"/>
      <c r="PXS151" s="309"/>
      <c r="PXT151" s="309"/>
      <c r="PXU151" s="309"/>
      <c r="PXV151" s="309"/>
      <c r="PXW151" s="309"/>
      <c r="PXX151" s="309"/>
      <c r="PXY151" s="309"/>
      <c r="PXZ151" s="309"/>
      <c r="PYA151" s="309"/>
      <c r="PYB151" s="309"/>
      <c r="PYC151" s="309"/>
      <c r="PYD151" s="309"/>
      <c r="PYE151" s="309"/>
      <c r="PYF151" s="309"/>
      <c r="PYG151" s="309"/>
      <c r="PYH151" s="309"/>
      <c r="PYI151" s="309"/>
      <c r="PYJ151" s="309"/>
      <c r="PYK151" s="309"/>
      <c r="PYL151" s="309"/>
      <c r="PYM151" s="309"/>
      <c r="PYN151" s="309"/>
      <c r="PYO151" s="309"/>
      <c r="PYP151" s="309"/>
      <c r="PYQ151" s="309"/>
      <c r="PYR151" s="309"/>
      <c r="PYS151" s="309"/>
      <c r="PYT151" s="309"/>
      <c r="PYU151" s="309"/>
      <c r="PYV151" s="309"/>
      <c r="PYW151" s="309"/>
      <c r="PYX151" s="309"/>
      <c r="PYY151" s="309"/>
      <c r="PYZ151" s="309"/>
      <c r="PZA151" s="309"/>
      <c r="PZB151" s="309"/>
      <c r="PZC151" s="309"/>
      <c r="PZD151" s="309"/>
      <c r="PZE151" s="309"/>
      <c r="PZF151" s="309"/>
      <c r="PZG151" s="309"/>
      <c r="PZH151" s="309"/>
      <c r="PZI151" s="309"/>
      <c r="PZJ151" s="309"/>
      <c r="PZK151" s="309"/>
      <c r="PZL151" s="309"/>
      <c r="PZM151" s="309"/>
      <c r="PZN151" s="309"/>
      <c r="PZO151" s="309"/>
      <c r="PZP151" s="309"/>
      <c r="PZQ151" s="309"/>
      <c r="PZR151" s="309"/>
      <c r="PZS151" s="309"/>
      <c r="PZT151" s="309"/>
      <c r="PZU151" s="309"/>
      <c r="PZV151" s="309"/>
      <c r="PZW151" s="309"/>
      <c r="PZX151" s="309"/>
      <c r="PZY151" s="309"/>
      <c r="PZZ151" s="309"/>
      <c r="QAA151" s="309"/>
      <c r="QAB151" s="309"/>
      <c r="QAC151" s="309"/>
      <c r="QAD151" s="309"/>
      <c r="QAE151" s="309"/>
      <c r="QAF151" s="309"/>
      <c r="QAG151" s="309"/>
      <c r="QAH151" s="309"/>
      <c r="QAI151" s="309"/>
      <c r="QAJ151" s="309"/>
      <c r="QAK151" s="309"/>
      <c r="QAL151" s="309"/>
      <c r="QAM151" s="309"/>
      <c r="QAN151" s="309"/>
      <c r="QAO151" s="309"/>
      <c r="QAP151" s="309"/>
      <c r="QAQ151" s="309"/>
      <c r="QAR151" s="309"/>
      <c r="QAS151" s="309"/>
      <c r="QAT151" s="309"/>
      <c r="QAU151" s="309"/>
      <c r="QAV151" s="309"/>
      <c r="QAW151" s="309"/>
      <c r="QAX151" s="309"/>
      <c r="QAY151" s="309"/>
      <c r="QAZ151" s="309"/>
      <c r="QBA151" s="309"/>
      <c r="QBB151" s="309"/>
      <c r="QBC151" s="309"/>
      <c r="QBD151" s="309"/>
      <c r="QBE151" s="309"/>
      <c r="QBF151" s="309"/>
      <c r="QBG151" s="309"/>
      <c r="QBH151" s="309"/>
      <c r="QBI151" s="309"/>
      <c r="QBJ151" s="309"/>
      <c r="QBK151" s="309"/>
      <c r="QBL151" s="309"/>
      <c r="QBM151" s="309"/>
      <c r="QBN151" s="309"/>
      <c r="QBO151" s="309"/>
      <c r="QBP151" s="309"/>
      <c r="QBQ151" s="309"/>
      <c r="QBR151" s="309"/>
      <c r="QBS151" s="309"/>
      <c r="QBT151" s="309"/>
      <c r="QBU151" s="309"/>
      <c r="QBV151" s="309"/>
      <c r="QBW151" s="309"/>
      <c r="QBX151" s="309"/>
      <c r="QBY151" s="309"/>
      <c r="QBZ151" s="309"/>
      <c r="QCA151" s="309"/>
      <c r="QCB151" s="309"/>
      <c r="QCC151" s="309"/>
      <c r="QCD151" s="309"/>
      <c r="QCE151" s="309"/>
      <c r="QCF151" s="309"/>
      <c r="QCG151" s="309"/>
      <c r="QCH151" s="309"/>
      <c r="QCI151" s="309"/>
      <c r="QCJ151" s="309"/>
      <c r="QCK151" s="309"/>
      <c r="QCL151" s="309"/>
      <c r="QCM151" s="309"/>
      <c r="QCN151" s="309"/>
      <c r="QCO151" s="309"/>
      <c r="QCP151" s="309"/>
      <c r="QCQ151" s="309"/>
      <c r="QCR151" s="309"/>
      <c r="QCS151" s="309"/>
      <c r="QCT151" s="309"/>
      <c r="QCU151" s="309"/>
      <c r="QCV151" s="309"/>
      <c r="QCW151" s="309"/>
      <c r="QCX151" s="309"/>
      <c r="QCY151" s="309"/>
      <c r="QCZ151" s="309"/>
      <c r="QDA151" s="309"/>
      <c r="QDB151" s="309"/>
      <c r="QDC151" s="309"/>
      <c r="QDD151" s="309"/>
      <c r="QDE151" s="309"/>
      <c r="QDF151" s="309"/>
      <c r="QDG151" s="309"/>
      <c r="QDH151" s="309"/>
      <c r="QDI151" s="309"/>
      <c r="QDJ151" s="309"/>
      <c r="QDK151" s="309"/>
      <c r="QDL151" s="309"/>
      <c r="QDM151" s="309"/>
      <c r="QDN151" s="309"/>
      <c r="QDO151" s="309"/>
      <c r="QDP151" s="309"/>
      <c r="QDQ151" s="309"/>
      <c r="QDR151" s="309"/>
      <c r="QDS151" s="309"/>
      <c r="QDT151" s="309"/>
      <c r="QDU151" s="309"/>
      <c r="QDV151" s="309"/>
      <c r="QDW151" s="309"/>
      <c r="QDX151" s="309"/>
      <c r="QDY151" s="309"/>
      <c r="QDZ151" s="309"/>
      <c r="QEA151" s="309"/>
      <c r="QEB151" s="309"/>
      <c r="QEC151" s="309"/>
      <c r="QED151" s="309"/>
      <c r="QEE151" s="309"/>
      <c r="QEF151" s="309"/>
      <c r="QEG151" s="309"/>
      <c r="QEH151" s="309"/>
      <c r="QEI151" s="309"/>
      <c r="QEJ151" s="309"/>
      <c r="QEK151" s="309"/>
      <c r="QEL151" s="309"/>
      <c r="QEM151" s="309"/>
      <c r="QEN151" s="309"/>
      <c r="QEO151" s="309"/>
      <c r="QEP151" s="309"/>
      <c r="QEQ151" s="309"/>
      <c r="QER151" s="309"/>
      <c r="QES151" s="309"/>
      <c r="QET151" s="309"/>
      <c r="QEU151" s="309"/>
      <c r="QEV151" s="309"/>
      <c r="QEW151" s="309"/>
      <c r="QEX151" s="309"/>
      <c r="QEY151" s="309"/>
      <c r="QEZ151" s="309"/>
      <c r="QFA151" s="309"/>
      <c r="QFB151" s="309"/>
      <c r="QFC151" s="309"/>
      <c r="QFD151" s="309"/>
      <c r="QFE151" s="309"/>
      <c r="QFF151" s="309"/>
      <c r="QFG151" s="309"/>
      <c r="QFH151" s="309"/>
      <c r="QFI151" s="309"/>
      <c r="QFJ151" s="309"/>
      <c r="QFK151" s="309"/>
      <c r="QFL151" s="309"/>
      <c r="QFM151" s="309"/>
      <c r="QFN151" s="309"/>
      <c r="QFO151" s="309"/>
      <c r="QFP151" s="309"/>
      <c r="QFQ151" s="309"/>
      <c r="QFR151" s="309"/>
      <c r="QFS151" s="309"/>
      <c r="QFT151" s="309"/>
      <c r="QFU151" s="309"/>
      <c r="QFV151" s="309"/>
      <c r="QFW151" s="309"/>
      <c r="QFX151" s="309"/>
      <c r="QFY151" s="309"/>
      <c r="QFZ151" s="309"/>
      <c r="QGA151" s="309"/>
      <c r="QGB151" s="309"/>
      <c r="QGC151" s="309"/>
      <c r="QGD151" s="309"/>
      <c r="QGE151" s="309"/>
      <c r="QGF151" s="309"/>
      <c r="QGG151" s="309"/>
      <c r="QGH151" s="309"/>
      <c r="QGI151" s="309"/>
      <c r="QGJ151" s="309"/>
      <c r="QGK151" s="309"/>
      <c r="QGL151" s="309"/>
      <c r="QGM151" s="309"/>
      <c r="QGN151" s="309"/>
      <c r="QGO151" s="309"/>
      <c r="QGP151" s="309"/>
      <c r="QGQ151" s="309"/>
      <c r="QGR151" s="309"/>
      <c r="QGS151" s="309"/>
      <c r="QGT151" s="309"/>
      <c r="QGU151" s="309"/>
      <c r="QGV151" s="309"/>
      <c r="QGW151" s="309"/>
      <c r="QGX151" s="309"/>
      <c r="QGY151" s="309"/>
      <c r="QGZ151" s="309"/>
      <c r="QHA151" s="309"/>
      <c r="QHB151" s="309"/>
      <c r="QHC151" s="309"/>
      <c r="QHD151" s="309"/>
      <c r="QHE151" s="309"/>
      <c r="QHF151" s="309"/>
      <c r="QHG151" s="309"/>
      <c r="QHH151" s="309"/>
      <c r="QHI151" s="309"/>
      <c r="QHJ151" s="309"/>
      <c r="QHK151" s="309"/>
      <c r="QHL151" s="309"/>
      <c r="QHM151" s="309"/>
      <c r="QHN151" s="309"/>
      <c r="QHO151" s="309"/>
      <c r="QHP151" s="309"/>
      <c r="QHQ151" s="309"/>
      <c r="QHR151" s="309"/>
      <c r="QHS151" s="309"/>
      <c r="QHT151" s="309"/>
      <c r="QHU151" s="309"/>
      <c r="QHV151" s="309"/>
      <c r="QHW151" s="309"/>
      <c r="QHX151" s="309"/>
      <c r="QHY151" s="309"/>
      <c r="QHZ151" s="309"/>
      <c r="QIA151" s="309"/>
      <c r="QIB151" s="309"/>
      <c r="QIC151" s="309"/>
      <c r="QID151" s="309"/>
      <c r="QIE151" s="309"/>
      <c r="QIF151" s="309"/>
      <c r="QIG151" s="309"/>
      <c r="QIH151" s="309"/>
      <c r="QII151" s="309"/>
      <c r="QIJ151" s="309"/>
      <c r="QIK151" s="309"/>
      <c r="QIL151" s="309"/>
      <c r="QIM151" s="309"/>
      <c r="QIN151" s="309"/>
      <c r="QIO151" s="309"/>
      <c r="QIP151" s="309"/>
      <c r="QIQ151" s="309"/>
      <c r="QIR151" s="309"/>
      <c r="QIS151" s="309"/>
      <c r="QIT151" s="309"/>
      <c r="QIU151" s="309"/>
      <c r="QIV151" s="309"/>
      <c r="QIW151" s="309"/>
      <c r="QIX151" s="309"/>
      <c r="QIY151" s="309"/>
      <c r="QIZ151" s="309"/>
      <c r="QJA151" s="309"/>
      <c r="QJB151" s="309"/>
      <c r="QJC151" s="309"/>
      <c r="QJD151" s="309"/>
      <c r="QJE151" s="309"/>
      <c r="QJF151" s="309"/>
      <c r="QJG151" s="309"/>
      <c r="QJH151" s="309"/>
      <c r="QJI151" s="309"/>
      <c r="QJJ151" s="309"/>
      <c r="QJK151" s="309"/>
      <c r="QJL151" s="309"/>
      <c r="QJM151" s="309"/>
      <c r="QJN151" s="309"/>
      <c r="QJO151" s="309"/>
      <c r="QJP151" s="309"/>
      <c r="QJQ151" s="309"/>
      <c r="QJR151" s="309"/>
      <c r="QJS151" s="309"/>
      <c r="QJT151" s="309"/>
      <c r="QJU151" s="309"/>
      <c r="QJV151" s="309"/>
      <c r="QJW151" s="309"/>
      <c r="QJX151" s="309"/>
      <c r="QJY151" s="309"/>
      <c r="QJZ151" s="309"/>
      <c r="QKA151" s="309"/>
      <c r="QKB151" s="309"/>
      <c r="QKC151" s="309"/>
      <c r="QKD151" s="309"/>
      <c r="QKE151" s="309"/>
      <c r="QKF151" s="309"/>
      <c r="QKG151" s="309"/>
      <c r="QKH151" s="309"/>
      <c r="QKI151" s="309"/>
      <c r="QKJ151" s="309"/>
      <c r="QKK151" s="309"/>
      <c r="QKL151" s="309"/>
      <c r="QKM151" s="309"/>
      <c r="QKN151" s="309"/>
      <c r="QKO151" s="309"/>
      <c r="QKP151" s="309"/>
      <c r="QKQ151" s="309"/>
      <c r="QKR151" s="309"/>
      <c r="QKS151" s="309"/>
      <c r="QKT151" s="309"/>
      <c r="QKU151" s="309"/>
      <c r="QKV151" s="309"/>
      <c r="QKW151" s="309"/>
      <c r="QKX151" s="309"/>
      <c r="QKY151" s="309"/>
      <c r="QKZ151" s="309"/>
      <c r="QLA151" s="309"/>
      <c r="QLB151" s="309"/>
      <c r="QLC151" s="309"/>
      <c r="QLD151" s="309"/>
      <c r="QLE151" s="309"/>
      <c r="QLF151" s="309"/>
      <c r="QLG151" s="309"/>
      <c r="QLH151" s="309"/>
      <c r="QLI151" s="309"/>
      <c r="QLJ151" s="309"/>
      <c r="QLK151" s="309"/>
      <c r="QLL151" s="309"/>
      <c r="QLM151" s="309"/>
      <c r="QLN151" s="309"/>
      <c r="QLO151" s="309"/>
      <c r="QLP151" s="309"/>
      <c r="QLQ151" s="309"/>
      <c r="QLR151" s="309"/>
      <c r="QLS151" s="309"/>
      <c r="QLT151" s="309"/>
      <c r="QLU151" s="309"/>
      <c r="QLV151" s="309"/>
      <c r="QLW151" s="309"/>
      <c r="QLX151" s="309"/>
      <c r="QLY151" s="309"/>
      <c r="QLZ151" s="309"/>
      <c r="QMA151" s="309"/>
      <c r="QMB151" s="309"/>
      <c r="QMC151" s="309"/>
      <c r="QMD151" s="309"/>
      <c r="QME151" s="309"/>
      <c r="QMF151" s="309"/>
      <c r="QMG151" s="309"/>
      <c r="QMH151" s="309"/>
      <c r="QMI151" s="309"/>
      <c r="QMJ151" s="309"/>
      <c r="QMK151" s="309"/>
      <c r="QML151" s="309"/>
      <c r="QMM151" s="309"/>
      <c r="QMN151" s="309"/>
      <c r="QMO151" s="309"/>
      <c r="QMP151" s="309"/>
      <c r="QMQ151" s="309"/>
      <c r="QMR151" s="309"/>
      <c r="QMS151" s="309"/>
      <c r="QMT151" s="309"/>
      <c r="QMU151" s="309"/>
      <c r="QMV151" s="309"/>
      <c r="QMW151" s="309"/>
      <c r="QMX151" s="309"/>
      <c r="QMY151" s="309"/>
      <c r="QMZ151" s="309"/>
      <c r="QNA151" s="309"/>
      <c r="QNB151" s="309"/>
      <c r="QNC151" s="309"/>
      <c r="QND151" s="309"/>
      <c r="QNE151" s="309"/>
      <c r="QNF151" s="309"/>
      <c r="QNG151" s="309"/>
      <c r="QNH151" s="309"/>
      <c r="QNI151" s="309"/>
      <c r="QNJ151" s="309"/>
      <c r="QNK151" s="309"/>
      <c r="QNL151" s="309"/>
      <c r="QNM151" s="309"/>
      <c r="QNN151" s="309"/>
      <c r="QNO151" s="309"/>
      <c r="QNP151" s="309"/>
      <c r="QNQ151" s="309"/>
      <c r="QNR151" s="309"/>
      <c r="QNS151" s="309"/>
      <c r="QNT151" s="309"/>
      <c r="QNU151" s="309"/>
      <c r="QNV151" s="309"/>
      <c r="QNW151" s="309"/>
      <c r="QNX151" s="309"/>
      <c r="QNY151" s="309"/>
      <c r="QNZ151" s="309"/>
      <c r="QOA151" s="309"/>
      <c r="QOB151" s="309"/>
      <c r="QOC151" s="309"/>
      <c r="QOD151" s="309"/>
      <c r="QOE151" s="309"/>
      <c r="QOF151" s="309"/>
      <c r="QOG151" s="309"/>
      <c r="QOH151" s="309"/>
      <c r="QOI151" s="309"/>
      <c r="QOJ151" s="309"/>
      <c r="QOK151" s="309"/>
      <c r="QOL151" s="309"/>
      <c r="QOM151" s="309"/>
      <c r="QON151" s="309"/>
      <c r="QOO151" s="309"/>
      <c r="QOP151" s="309"/>
      <c r="QOQ151" s="309"/>
      <c r="QOR151" s="309"/>
      <c r="QOS151" s="309"/>
      <c r="QOT151" s="309"/>
      <c r="QOU151" s="309"/>
      <c r="QOV151" s="309"/>
      <c r="QOW151" s="309"/>
      <c r="QOX151" s="309"/>
      <c r="QOY151" s="309"/>
      <c r="QOZ151" s="309"/>
      <c r="QPA151" s="309"/>
      <c r="QPB151" s="309"/>
      <c r="QPC151" s="309"/>
      <c r="QPD151" s="309"/>
      <c r="QPE151" s="309"/>
      <c r="QPF151" s="309"/>
      <c r="QPG151" s="309"/>
      <c r="QPH151" s="309"/>
      <c r="QPI151" s="309"/>
      <c r="QPJ151" s="309"/>
      <c r="QPK151" s="309"/>
      <c r="QPL151" s="309"/>
      <c r="QPM151" s="309"/>
      <c r="QPN151" s="309"/>
      <c r="QPO151" s="309"/>
      <c r="QPP151" s="309"/>
      <c r="QPQ151" s="309"/>
      <c r="QPR151" s="309"/>
      <c r="QPS151" s="309"/>
      <c r="QPT151" s="309"/>
      <c r="QPU151" s="309"/>
      <c r="QPV151" s="309"/>
      <c r="QPW151" s="309"/>
      <c r="QPX151" s="309"/>
      <c r="QPY151" s="309"/>
      <c r="QPZ151" s="309"/>
      <c r="QQA151" s="309"/>
      <c r="QQB151" s="309"/>
      <c r="QQC151" s="309"/>
      <c r="QQD151" s="309"/>
      <c r="QQE151" s="309"/>
      <c r="QQF151" s="309"/>
      <c r="QQG151" s="309"/>
      <c r="QQH151" s="309"/>
      <c r="QQI151" s="309"/>
      <c r="QQJ151" s="309"/>
      <c r="QQK151" s="309"/>
      <c r="QQL151" s="309"/>
      <c r="QQM151" s="309"/>
      <c r="QQN151" s="309"/>
      <c r="QQO151" s="309"/>
      <c r="QQP151" s="309"/>
      <c r="QQQ151" s="309"/>
      <c r="QQR151" s="309"/>
      <c r="QQS151" s="309"/>
      <c r="QQT151" s="309"/>
      <c r="QQU151" s="309"/>
      <c r="QQV151" s="309"/>
      <c r="QQW151" s="309"/>
      <c r="QQX151" s="309"/>
      <c r="QQY151" s="309"/>
      <c r="QQZ151" s="309"/>
      <c r="QRA151" s="309"/>
      <c r="QRB151" s="309"/>
      <c r="QRC151" s="309"/>
      <c r="QRD151" s="309"/>
      <c r="QRE151" s="309"/>
      <c r="QRF151" s="309"/>
      <c r="QRG151" s="309"/>
      <c r="QRH151" s="309"/>
      <c r="QRI151" s="309"/>
      <c r="QRJ151" s="309"/>
      <c r="QRK151" s="309"/>
      <c r="QRL151" s="309"/>
      <c r="QRM151" s="309"/>
      <c r="QRN151" s="309"/>
      <c r="QRO151" s="309"/>
      <c r="QRP151" s="309"/>
      <c r="QRQ151" s="309"/>
      <c r="QRR151" s="309"/>
      <c r="QRS151" s="309"/>
      <c r="QRT151" s="309"/>
      <c r="QRU151" s="309"/>
      <c r="QRV151" s="309"/>
      <c r="QRW151" s="309"/>
      <c r="QRX151" s="309"/>
      <c r="QRY151" s="309"/>
      <c r="QRZ151" s="309"/>
      <c r="QSA151" s="309"/>
      <c r="QSB151" s="309"/>
      <c r="QSC151" s="309"/>
      <c r="QSD151" s="309"/>
      <c r="QSE151" s="309"/>
      <c r="QSF151" s="309"/>
      <c r="QSG151" s="309"/>
      <c r="QSH151" s="309"/>
      <c r="QSI151" s="309"/>
      <c r="QSJ151" s="309"/>
      <c r="QSK151" s="309"/>
      <c r="QSL151" s="309"/>
      <c r="QSM151" s="309"/>
      <c r="QSN151" s="309"/>
      <c r="QSO151" s="309"/>
      <c r="QSP151" s="309"/>
      <c r="QSQ151" s="309"/>
      <c r="QSR151" s="309"/>
      <c r="QSS151" s="309"/>
      <c r="QST151" s="309"/>
      <c r="QSU151" s="309"/>
      <c r="QSV151" s="309"/>
      <c r="QSW151" s="309"/>
      <c r="QSX151" s="309"/>
      <c r="QSY151" s="309"/>
      <c r="QSZ151" s="309"/>
      <c r="QTA151" s="309"/>
      <c r="QTB151" s="309"/>
      <c r="QTC151" s="309"/>
      <c r="QTD151" s="309"/>
      <c r="QTE151" s="309"/>
      <c r="QTF151" s="309"/>
      <c r="QTG151" s="309"/>
      <c r="QTH151" s="309"/>
      <c r="QTI151" s="309"/>
      <c r="QTJ151" s="309"/>
      <c r="QTK151" s="309"/>
      <c r="QTL151" s="309"/>
      <c r="QTM151" s="309"/>
      <c r="QTN151" s="309"/>
      <c r="QTO151" s="309"/>
      <c r="QTP151" s="309"/>
      <c r="QTQ151" s="309"/>
      <c r="QTR151" s="309"/>
      <c r="QTS151" s="309"/>
      <c r="QTT151" s="309"/>
      <c r="QTU151" s="309"/>
      <c r="QTV151" s="309"/>
      <c r="QTW151" s="309"/>
      <c r="QTX151" s="309"/>
      <c r="QTY151" s="309"/>
      <c r="QTZ151" s="309"/>
      <c r="QUA151" s="309"/>
      <c r="QUB151" s="309"/>
      <c r="QUC151" s="309"/>
      <c r="QUD151" s="309"/>
      <c r="QUE151" s="309"/>
      <c r="QUF151" s="309"/>
      <c r="QUG151" s="309"/>
      <c r="QUH151" s="309"/>
      <c r="QUI151" s="309"/>
      <c r="QUJ151" s="309"/>
      <c r="QUK151" s="309"/>
      <c r="QUL151" s="309"/>
      <c r="QUM151" s="309"/>
      <c r="QUN151" s="309"/>
      <c r="QUO151" s="309"/>
      <c r="QUP151" s="309"/>
      <c r="QUQ151" s="309"/>
      <c r="QUR151" s="309"/>
      <c r="QUS151" s="309"/>
      <c r="QUT151" s="309"/>
      <c r="QUU151" s="309"/>
      <c r="QUV151" s="309"/>
      <c r="QUW151" s="309"/>
      <c r="QUX151" s="309"/>
      <c r="QUY151" s="309"/>
      <c r="QUZ151" s="309"/>
      <c r="QVA151" s="309"/>
      <c r="QVB151" s="309"/>
      <c r="QVC151" s="309"/>
      <c r="QVD151" s="309"/>
      <c r="QVE151" s="309"/>
      <c r="QVF151" s="309"/>
      <c r="QVG151" s="309"/>
      <c r="QVH151" s="309"/>
      <c r="QVI151" s="309"/>
      <c r="QVJ151" s="309"/>
      <c r="QVK151" s="309"/>
      <c r="QVL151" s="309"/>
      <c r="QVM151" s="309"/>
      <c r="QVN151" s="309"/>
      <c r="QVO151" s="309"/>
      <c r="QVP151" s="309"/>
      <c r="QVQ151" s="309"/>
      <c r="QVR151" s="309"/>
      <c r="QVS151" s="309"/>
      <c r="QVT151" s="309"/>
      <c r="QVU151" s="309"/>
      <c r="QVV151" s="309"/>
      <c r="QVW151" s="309"/>
      <c r="QVX151" s="309"/>
      <c r="QVY151" s="309"/>
      <c r="QVZ151" s="309"/>
      <c r="QWA151" s="309"/>
      <c r="QWB151" s="309"/>
      <c r="QWC151" s="309"/>
      <c r="QWD151" s="309"/>
      <c r="QWE151" s="309"/>
      <c r="QWF151" s="309"/>
      <c r="QWG151" s="309"/>
      <c r="QWH151" s="309"/>
      <c r="QWI151" s="309"/>
      <c r="QWJ151" s="309"/>
      <c r="QWK151" s="309"/>
      <c r="QWL151" s="309"/>
      <c r="QWM151" s="309"/>
      <c r="QWN151" s="309"/>
      <c r="QWO151" s="309"/>
      <c r="QWP151" s="309"/>
      <c r="QWQ151" s="309"/>
      <c r="QWR151" s="309"/>
      <c r="QWS151" s="309"/>
      <c r="QWT151" s="309"/>
      <c r="QWU151" s="309"/>
      <c r="QWV151" s="309"/>
      <c r="QWW151" s="309"/>
      <c r="QWX151" s="309"/>
      <c r="QWY151" s="309"/>
      <c r="QWZ151" s="309"/>
      <c r="QXA151" s="309"/>
      <c r="QXB151" s="309"/>
      <c r="QXC151" s="309"/>
      <c r="QXD151" s="309"/>
      <c r="QXE151" s="309"/>
      <c r="QXF151" s="309"/>
      <c r="QXG151" s="309"/>
      <c r="QXH151" s="309"/>
      <c r="QXI151" s="309"/>
      <c r="QXJ151" s="309"/>
      <c r="QXK151" s="309"/>
      <c r="QXL151" s="309"/>
      <c r="QXM151" s="309"/>
      <c r="QXN151" s="309"/>
      <c r="QXO151" s="309"/>
      <c r="QXP151" s="309"/>
      <c r="QXQ151" s="309"/>
      <c r="QXR151" s="309"/>
      <c r="QXS151" s="309"/>
      <c r="QXT151" s="309"/>
      <c r="QXU151" s="309"/>
      <c r="QXV151" s="309"/>
      <c r="QXW151" s="309"/>
      <c r="QXX151" s="309"/>
      <c r="QXY151" s="309"/>
      <c r="QXZ151" s="309"/>
      <c r="QYA151" s="309"/>
      <c r="QYB151" s="309"/>
      <c r="QYC151" s="309"/>
      <c r="QYD151" s="309"/>
      <c r="QYE151" s="309"/>
      <c r="QYF151" s="309"/>
      <c r="QYG151" s="309"/>
      <c r="QYH151" s="309"/>
      <c r="QYI151" s="309"/>
      <c r="QYJ151" s="309"/>
      <c r="QYK151" s="309"/>
      <c r="QYL151" s="309"/>
      <c r="QYM151" s="309"/>
      <c r="QYN151" s="309"/>
      <c r="QYO151" s="309"/>
      <c r="QYP151" s="309"/>
      <c r="QYQ151" s="309"/>
      <c r="QYR151" s="309"/>
      <c r="QYS151" s="309"/>
      <c r="QYT151" s="309"/>
      <c r="QYU151" s="309"/>
      <c r="QYV151" s="309"/>
      <c r="QYW151" s="309"/>
      <c r="QYX151" s="309"/>
      <c r="QYY151" s="309"/>
      <c r="QYZ151" s="309"/>
      <c r="QZA151" s="309"/>
      <c r="QZB151" s="309"/>
      <c r="QZC151" s="309"/>
      <c r="QZD151" s="309"/>
      <c r="QZE151" s="309"/>
      <c r="QZF151" s="309"/>
      <c r="QZG151" s="309"/>
      <c r="QZH151" s="309"/>
      <c r="QZI151" s="309"/>
      <c r="QZJ151" s="309"/>
      <c r="QZK151" s="309"/>
      <c r="QZL151" s="309"/>
      <c r="QZM151" s="309"/>
      <c r="QZN151" s="309"/>
      <c r="QZO151" s="309"/>
      <c r="QZP151" s="309"/>
      <c r="QZQ151" s="309"/>
      <c r="QZR151" s="309"/>
      <c r="QZS151" s="309"/>
      <c r="QZT151" s="309"/>
      <c r="QZU151" s="309"/>
      <c r="QZV151" s="309"/>
      <c r="QZW151" s="309"/>
      <c r="QZX151" s="309"/>
      <c r="QZY151" s="309"/>
      <c r="QZZ151" s="309"/>
      <c r="RAA151" s="309"/>
      <c r="RAB151" s="309"/>
      <c r="RAC151" s="309"/>
      <c r="RAD151" s="309"/>
      <c r="RAE151" s="309"/>
      <c r="RAF151" s="309"/>
      <c r="RAG151" s="309"/>
      <c r="RAH151" s="309"/>
      <c r="RAI151" s="309"/>
      <c r="RAJ151" s="309"/>
      <c r="RAK151" s="309"/>
      <c r="RAL151" s="309"/>
      <c r="RAM151" s="309"/>
      <c r="RAN151" s="309"/>
      <c r="RAO151" s="309"/>
      <c r="RAP151" s="309"/>
      <c r="RAQ151" s="309"/>
      <c r="RAR151" s="309"/>
      <c r="RAS151" s="309"/>
      <c r="RAT151" s="309"/>
      <c r="RAU151" s="309"/>
      <c r="RAV151" s="309"/>
      <c r="RAW151" s="309"/>
      <c r="RAX151" s="309"/>
      <c r="RAY151" s="309"/>
      <c r="RAZ151" s="309"/>
      <c r="RBA151" s="309"/>
      <c r="RBB151" s="309"/>
      <c r="RBC151" s="309"/>
      <c r="RBD151" s="309"/>
      <c r="RBE151" s="309"/>
      <c r="RBF151" s="309"/>
      <c r="RBG151" s="309"/>
      <c r="RBH151" s="309"/>
      <c r="RBI151" s="309"/>
      <c r="RBJ151" s="309"/>
      <c r="RBK151" s="309"/>
      <c r="RBL151" s="309"/>
      <c r="RBM151" s="309"/>
      <c r="RBN151" s="309"/>
      <c r="RBO151" s="309"/>
      <c r="RBP151" s="309"/>
      <c r="RBQ151" s="309"/>
      <c r="RBR151" s="309"/>
      <c r="RBS151" s="309"/>
      <c r="RBT151" s="309"/>
      <c r="RBU151" s="309"/>
      <c r="RBV151" s="309"/>
      <c r="RBW151" s="309"/>
      <c r="RBX151" s="309"/>
      <c r="RBY151" s="309"/>
      <c r="RBZ151" s="309"/>
      <c r="RCA151" s="309"/>
      <c r="RCB151" s="309"/>
      <c r="RCC151" s="309"/>
      <c r="RCD151" s="309"/>
      <c r="RCE151" s="309"/>
      <c r="RCF151" s="309"/>
      <c r="RCG151" s="309"/>
      <c r="RCH151" s="309"/>
      <c r="RCI151" s="309"/>
      <c r="RCJ151" s="309"/>
      <c r="RCK151" s="309"/>
      <c r="RCL151" s="309"/>
      <c r="RCM151" s="309"/>
      <c r="RCN151" s="309"/>
      <c r="RCO151" s="309"/>
      <c r="RCP151" s="309"/>
      <c r="RCQ151" s="309"/>
      <c r="RCR151" s="309"/>
      <c r="RCS151" s="309"/>
      <c r="RCT151" s="309"/>
      <c r="RCU151" s="309"/>
      <c r="RCV151" s="309"/>
      <c r="RCW151" s="309"/>
      <c r="RCX151" s="309"/>
      <c r="RCY151" s="309"/>
      <c r="RCZ151" s="309"/>
      <c r="RDA151" s="309"/>
      <c r="RDB151" s="309"/>
      <c r="RDC151" s="309"/>
      <c r="RDD151" s="309"/>
      <c r="RDE151" s="309"/>
      <c r="RDF151" s="309"/>
      <c r="RDG151" s="309"/>
      <c r="RDH151" s="309"/>
      <c r="RDI151" s="309"/>
      <c r="RDJ151" s="309"/>
      <c r="RDK151" s="309"/>
      <c r="RDL151" s="309"/>
      <c r="RDM151" s="309"/>
      <c r="RDN151" s="309"/>
      <c r="RDO151" s="309"/>
      <c r="RDP151" s="309"/>
      <c r="RDQ151" s="309"/>
      <c r="RDR151" s="309"/>
      <c r="RDS151" s="309"/>
      <c r="RDT151" s="309"/>
      <c r="RDU151" s="309"/>
      <c r="RDV151" s="309"/>
      <c r="RDW151" s="309"/>
      <c r="RDX151" s="309"/>
      <c r="RDY151" s="309"/>
      <c r="RDZ151" s="309"/>
      <c r="REA151" s="309"/>
      <c r="REB151" s="309"/>
      <c r="REC151" s="309"/>
      <c r="RED151" s="309"/>
      <c r="REE151" s="309"/>
      <c r="REF151" s="309"/>
      <c r="REG151" s="309"/>
      <c r="REH151" s="309"/>
      <c r="REI151" s="309"/>
      <c r="REJ151" s="309"/>
      <c r="REK151" s="309"/>
      <c r="REL151" s="309"/>
      <c r="REM151" s="309"/>
      <c r="REN151" s="309"/>
      <c r="REO151" s="309"/>
      <c r="REP151" s="309"/>
      <c r="REQ151" s="309"/>
      <c r="RER151" s="309"/>
      <c r="RES151" s="309"/>
      <c r="RET151" s="309"/>
      <c r="REU151" s="309"/>
      <c r="REV151" s="309"/>
      <c r="REW151" s="309"/>
      <c r="REX151" s="309"/>
      <c r="REY151" s="309"/>
      <c r="REZ151" s="309"/>
      <c r="RFA151" s="309"/>
      <c r="RFB151" s="309"/>
      <c r="RFC151" s="309"/>
      <c r="RFD151" s="309"/>
      <c r="RFE151" s="309"/>
      <c r="RFF151" s="309"/>
      <c r="RFG151" s="309"/>
      <c r="RFH151" s="309"/>
      <c r="RFI151" s="309"/>
      <c r="RFJ151" s="309"/>
      <c r="RFK151" s="309"/>
      <c r="RFL151" s="309"/>
      <c r="RFM151" s="309"/>
      <c r="RFN151" s="309"/>
      <c r="RFO151" s="309"/>
      <c r="RFP151" s="309"/>
      <c r="RFQ151" s="309"/>
      <c r="RFR151" s="309"/>
      <c r="RFS151" s="309"/>
      <c r="RFT151" s="309"/>
      <c r="RFU151" s="309"/>
      <c r="RFV151" s="309"/>
      <c r="RFW151" s="309"/>
      <c r="RFX151" s="309"/>
      <c r="RFY151" s="309"/>
      <c r="RFZ151" s="309"/>
      <c r="RGA151" s="309"/>
      <c r="RGB151" s="309"/>
      <c r="RGC151" s="309"/>
      <c r="RGD151" s="309"/>
      <c r="RGE151" s="309"/>
      <c r="RGF151" s="309"/>
      <c r="RGG151" s="309"/>
      <c r="RGH151" s="309"/>
      <c r="RGI151" s="309"/>
      <c r="RGJ151" s="309"/>
      <c r="RGK151" s="309"/>
      <c r="RGL151" s="309"/>
      <c r="RGM151" s="309"/>
      <c r="RGN151" s="309"/>
      <c r="RGO151" s="309"/>
      <c r="RGP151" s="309"/>
      <c r="RGQ151" s="309"/>
      <c r="RGR151" s="309"/>
      <c r="RGS151" s="309"/>
      <c r="RGT151" s="309"/>
      <c r="RGU151" s="309"/>
      <c r="RGV151" s="309"/>
      <c r="RGW151" s="309"/>
      <c r="RGX151" s="309"/>
      <c r="RGY151" s="309"/>
      <c r="RGZ151" s="309"/>
      <c r="RHA151" s="309"/>
      <c r="RHB151" s="309"/>
      <c r="RHC151" s="309"/>
      <c r="RHD151" s="309"/>
      <c r="RHE151" s="309"/>
      <c r="RHF151" s="309"/>
      <c r="RHG151" s="309"/>
      <c r="RHH151" s="309"/>
      <c r="RHI151" s="309"/>
      <c r="RHJ151" s="309"/>
      <c r="RHK151" s="309"/>
      <c r="RHL151" s="309"/>
      <c r="RHM151" s="309"/>
      <c r="RHN151" s="309"/>
      <c r="RHO151" s="309"/>
      <c r="RHP151" s="309"/>
      <c r="RHQ151" s="309"/>
      <c r="RHR151" s="309"/>
      <c r="RHS151" s="309"/>
      <c r="RHT151" s="309"/>
      <c r="RHU151" s="309"/>
      <c r="RHV151" s="309"/>
      <c r="RHW151" s="309"/>
      <c r="RHX151" s="309"/>
      <c r="RHY151" s="309"/>
      <c r="RHZ151" s="309"/>
      <c r="RIA151" s="309"/>
      <c r="RIB151" s="309"/>
      <c r="RIC151" s="309"/>
      <c r="RID151" s="309"/>
      <c r="RIE151" s="309"/>
      <c r="RIF151" s="309"/>
      <c r="RIG151" s="309"/>
      <c r="RIH151" s="309"/>
      <c r="RII151" s="309"/>
      <c r="RIJ151" s="309"/>
      <c r="RIK151" s="309"/>
      <c r="RIL151" s="309"/>
      <c r="RIM151" s="309"/>
      <c r="RIN151" s="309"/>
      <c r="RIO151" s="309"/>
      <c r="RIP151" s="309"/>
      <c r="RIQ151" s="309"/>
      <c r="RIR151" s="309"/>
      <c r="RIS151" s="309"/>
      <c r="RIT151" s="309"/>
      <c r="RIU151" s="309"/>
      <c r="RIV151" s="309"/>
      <c r="RIW151" s="309"/>
      <c r="RIX151" s="309"/>
      <c r="RIY151" s="309"/>
      <c r="RIZ151" s="309"/>
      <c r="RJA151" s="309"/>
      <c r="RJB151" s="309"/>
      <c r="RJC151" s="309"/>
      <c r="RJD151" s="309"/>
      <c r="RJE151" s="309"/>
      <c r="RJF151" s="309"/>
      <c r="RJG151" s="309"/>
      <c r="RJH151" s="309"/>
      <c r="RJI151" s="309"/>
      <c r="RJJ151" s="309"/>
      <c r="RJK151" s="309"/>
      <c r="RJL151" s="309"/>
      <c r="RJM151" s="309"/>
      <c r="RJN151" s="309"/>
      <c r="RJO151" s="309"/>
      <c r="RJP151" s="309"/>
      <c r="RJQ151" s="309"/>
      <c r="RJR151" s="309"/>
      <c r="RJS151" s="309"/>
      <c r="RJT151" s="309"/>
      <c r="RJU151" s="309"/>
      <c r="RJV151" s="309"/>
      <c r="RJW151" s="309"/>
      <c r="RJX151" s="309"/>
      <c r="RJY151" s="309"/>
      <c r="RJZ151" s="309"/>
      <c r="RKA151" s="309"/>
      <c r="RKB151" s="309"/>
      <c r="RKC151" s="309"/>
      <c r="RKD151" s="309"/>
      <c r="RKE151" s="309"/>
      <c r="RKF151" s="309"/>
      <c r="RKG151" s="309"/>
      <c r="RKH151" s="309"/>
      <c r="RKI151" s="309"/>
      <c r="RKJ151" s="309"/>
      <c r="RKK151" s="309"/>
      <c r="RKL151" s="309"/>
      <c r="RKM151" s="309"/>
      <c r="RKN151" s="309"/>
      <c r="RKO151" s="309"/>
      <c r="RKP151" s="309"/>
      <c r="RKQ151" s="309"/>
      <c r="RKR151" s="309"/>
      <c r="RKS151" s="309"/>
      <c r="RKT151" s="309"/>
      <c r="RKU151" s="309"/>
      <c r="RKV151" s="309"/>
      <c r="RKW151" s="309"/>
      <c r="RKX151" s="309"/>
      <c r="RKY151" s="309"/>
      <c r="RKZ151" s="309"/>
      <c r="RLA151" s="309"/>
      <c r="RLB151" s="309"/>
      <c r="RLC151" s="309"/>
      <c r="RLD151" s="309"/>
      <c r="RLE151" s="309"/>
      <c r="RLF151" s="309"/>
      <c r="RLG151" s="309"/>
      <c r="RLH151" s="309"/>
      <c r="RLI151" s="309"/>
      <c r="RLJ151" s="309"/>
      <c r="RLK151" s="309"/>
      <c r="RLL151" s="309"/>
      <c r="RLM151" s="309"/>
      <c r="RLN151" s="309"/>
      <c r="RLO151" s="309"/>
      <c r="RLP151" s="309"/>
      <c r="RLQ151" s="309"/>
      <c r="RLR151" s="309"/>
      <c r="RLS151" s="309"/>
      <c r="RLT151" s="309"/>
      <c r="RLU151" s="309"/>
      <c r="RLV151" s="309"/>
      <c r="RLW151" s="309"/>
      <c r="RLX151" s="309"/>
      <c r="RLY151" s="309"/>
      <c r="RLZ151" s="309"/>
      <c r="RMA151" s="309"/>
      <c r="RMB151" s="309"/>
      <c r="RMC151" s="309"/>
      <c r="RMD151" s="309"/>
      <c r="RME151" s="309"/>
      <c r="RMF151" s="309"/>
      <c r="RMG151" s="309"/>
      <c r="RMH151" s="309"/>
      <c r="RMI151" s="309"/>
      <c r="RMJ151" s="309"/>
      <c r="RMK151" s="309"/>
      <c r="RML151" s="309"/>
      <c r="RMM151" s="309"/>
      <c r="RMN151" s="309"/>
      <c r="RMO151" s="309"/>
      <c r="RMP151" s="309"/>
      <c r="RMQ151" s="309"/>
      <c r="RMR151" s="309"/>
      <c r="RMS151" s="309"/>
      <c r="RMT151" s="309"/>
      <c r="RMU151" s="309"/>
      <c r="RMV151" s="309"/>
      <c r="RMW151" s="309"/>
      <c r="RMX151" s="309"/>
      <c r="RMY151" s="309"/>
      <c r="RMZ151" s="309"/>
      <c r="RNA151" s="309"/>
      <c r="RNB151" s="309"/>
      <c r="RNC151" s="309"/>
      <c r="RND151" s="309"/>
      <c r="RNE151" s="309"/>
      <c r="RNF151" s="309"/>
      <c r="RNG151" s="309"/>
      <c r="RNH151" s="309"/>
      <c r="RNI151" s="309"/>
      <c r="RNJ151" s="309"/>
      <c r="RNK151" s="309"/>
      <c r="RNL151" s="309"/>
      <c r="RNM151" s="309"/>
      <c r="RNN151" s="309"/>
      <c r="RNO151" s="309"/>
      <c r="RNP151" s="309"/>
      <c r="RNQ151" s="309"/>
      <c r="RNR151" s="309"/>
      <c r="RNS151" s="309"/>
      <c r="RNT151" s="309"/>
      <c r="RNU151" s="309"/>
      <c r="RNV151" s="309"/>
      <c r="RNW151" s="309"/>
      <c r="RNX151" s="309"/>
      <c r="RNY151" s="309"/>
      <c r="RNZ151" s="309"/>
      <c r="ROA151" s="309"/>
      <c r="ROB151" s="309"/>
      <c r="ROC151" s="309"/>
      <c r="ROD151" s="309"/>
      <c r="ROE151" s="309"/>
      <c r="ROF151" s="309"/>
      <c r="ROG151" s="309"/>
      <c r="ROH151" s="309"/>
      <c r="ROI151" s="309"/>
      <c r="ROJ151" s="309"/>
      <c r="ROK151" s="309"/>
      <c r="ROL151" s="309"/>
      <c r="ROM151" s="309"/>
      <c r="RON151" s="309"/>
      <c r="ROO151" s="309"/>
      <c r="ROP151" s="309"/>
      <c r="ROQ151" s="309"/>
      <c r="ROR151" s="309"/>
      <c r="ROS151" s="309"/>
      <c r="ROT151" s="309"/>
      <c r="ROU151" s="309"/>
      <c r="ROV151" s="309"/>
      <c r="ROW151" s="309"/>
      <c r="ROX151" s="309"/>
      <c r="ROY151" s="309"/>
      <c r="ROZ151" s="309"/>
      <c r="RPA151" s="309"/>
      <c r="RPB151" s="309"/>
      <c r="RPC151" s="309"/>
      <c r="RPD151" s="309"/>
      <c r="RPE151" s="309"/>
      <c r="RPF151" s="309"/>
      <c r="RPG151" s="309"/>
      <c r="RPH151" s="309"/>
      <c r="RPI151" s="309"/>
      <c r="RPJ151" s="309"/>
      <c r="RPK151" s="309"/>
      <c r="RPL151" s="309"/>
      <c r="RPM151" s="309"/>
      <c r="RPN151" s="309"/>
      <c r="RPO151" s="309"/>
      <c r="RPP151" s="309"/>
      <c r="RPQ151" s="309"/>
      <c r="RPR151" s="309"/>
      <c r="RPS151" s="309"/>
      <c r="RPT151" s="309"/>
      <c r="RPU151" s="309"/>
      <c r="RPV151" s="309"/>
      <c r="RPW151" s="309"/>
      <c r="RPX151" s="309"/>
      <c r="RPY151" s="309"/>
      <c r="RPZ151" s="309"/>
      <c r="RQA151" s="309"/>
      <c r="RQB151" s="309"/>
      <c r="RQC151" s="309"/>
      <c r="RQD151" s="309"/>
      <c r="RQE151" s="309"/>
      <c r="RQF151" s="309"/>
      <c r="RQG151" s="309"/>
      <c r="RQH151" s="309"/>
      <c r="RQI151" s="309"/>
      <c r="RQJ151" s="309"/>
      <c r="RQK151" s="309"/>
      <c r="RQL151" s="309"/>
      <c r="RQM151" s="309"/>
      <c r="RQN151" s="309"/>
      <c r="RQO151" s="309"/>
      <c r="RQP151" s="309"/>
      <c r="RQQ151" s="309"/>
      <c r="RQR151" s="309"/>
      <c r="RQS151" s="309"/>
      <c r="RQT151" s="309"/>
      <c r="RQU151" s="309"/>
      <c r="RQV151" s="309"/>
      <c r="RQW151" s="309"/>
      <c r="RQX151" s="309"/>
      <c r="RQY151" s="309"/>
      <c r="RQZ151" s="309"/>
      <c r="RRA151" s="309"/>
      <c r="RRB151" s="309"/>
      <c r="RRC151" s="309"/>
      <c r="RRD151" s="309"/>
      <c r="RRE151" s="309"/>
      <c r="RRF151" s="309"/>
      <c r="RRG151" s="309"/>
      <c r="RRH151" s="309"/>
      <c r="RRI151" s="309"/>
      <c r="RRJ151" s="309"/>
      <c r="RRK151" s="309"/>
      <c r="RRL151" s="309"/>
      <c r="RRM151" s="309"/>
      <c r="RRN151" s="309"/>
      <c r="RRO151" s="309"/>
      <c r="RRP151" s="309"/>
      <c r="RRQ151" s="309"/>
      <c r="RRR151" s="309"/>
      <c r="RRS151" s="309"/>
      <c r="RRT151" s="309"/>
      <c r="RRU151" s="309"/>
      <c r="RRV151" s="309"/>
      <c r="RRW151" s="309"/>
      <c r="RRX151" s="309"/>
      <c r="RRY151" s="309"/>
      <c r="RRZ151" s="309"/>
      <c r="RSA151" s="309"/>
      <c r="RSB151" s="309"/>
      <c r="RSC151" s="309"/>
      <c r="RSD151" s="309"/>
      <c r="RSE151" s="309"/>
      <c r="RSF151" s="309"/>
      <c r="RSG151" s="309"/>
      <c r="RSH151" s="309"/>
      <c r="RSI151" s="309"/>
      <c r="RSJ151" s="309"/>
      <c r="RSK151" s="309"/>
      <c r="RSL151" s="309"/>
      <c r="RSM151" s="309"/>
      <c r="RSN151" s="309"/>
      <c r="RSO151" s="309"/>
      <c r="RSP151" s="309"/>
      <c r="RSQ151" s="309"/>
      <c r="RSR151" s="309"/>
      <c r="RSS151" s="309"/>
      <c r="RST151" s="309"/>
      <c r="RSU151" s="309"/>
      <c r="RSV151" s="309"/>
      <c r="RSW151" s="309"/>
      <c r="RSX151" s="309"/>
      <c r="RSY151" s="309"/>
      <c r="RSZ151" s="309"/>
      <c r="RTA151" s="309"/>
      <c r="RTB151" s="309"/>
      <c r="RTC151" s="309"/>
      <c r="RTD151" s="309"/>
      <c r="RTE151" s="309"/>
      <c r="RTF151" s="309"/>
      <c r="RTG151" s="309"/>
      <c r="RTH151" s="309"/>
      <c r="RTI151" s="309"/>
      <c r="RTJ151" s="309"/>
      <c r="RTK151" s="309"/>
      <c r="RTL151" s="309"/>
      <c r="RTM151" s="309"/>
      <c r="RTN151" s="309"/>
      <c r="RTO151" s="309"/>
      <c r="RTP151" s="309"/>
      <c r="RTQ151" s="309"/>
      <c r="RTR151" s="309"/>
      <c r="RTS151" s="309"/>
      <c r="RTT151" s="309"/>
      <c r="RTU151" s="309"/>
      <c r="RTV151" s="309"/>
      <c r="RTW151" s="309"/>
      <c r="RTX151" s="309"/>
      <c r="RTY151" s="309"/>
      <c r="RTZ151" s="309"/>
      <c r="RUA151" s="309"/>
      <c r="RUB151" s="309"/>
      <c r="RUC151" s="309"/>
      <c r="RUD151" s="309"/>
      <c r="RUE151" s="309"/>
      <c r="RUF151" s="309"/>
      <c r="RUG151" s="309"/>
      <c r="RUH151" s="309"/>
      <c r="RUI151" s="309"/>
      <c r="RUJ151" s="309"/>
      <c r="RUK151" s="309"/>
      <c r="RUL151" s="309"/>
      <c r="RUM151" s="309"/>
      <c r="RUN151" s="309"/>
      <c r="RUO151" s="309"/>
      <c r="RUP151" s="309"/>
      <c r="RUQ151" s="309"/>
      <c r="RUR151" s="309"/>
      <c r="RUS151" s="309"/>
      <c r="RUT151" s="309"/>
      <c r="RUU151" s="309"/>
      <c r="RUV151" s="309"/>
      <c r="RUW151" s="309"/>
      <c r="RUX151" s="309"/>
      <c r="RUY151" s="309"/>
      <c r="RUZ151" s="309"/>
      <c r="RVA151" s="309"/>
      <c r="RVB151" s="309"/>
      <c r="RVC151" s="309"/>
      <c r="RVD151" s="309"/>
      <c r="RVE151" s="309"/>
      <c r="RVF151" s="309"/>
      <c r="RVG151" s="309"/>
      <c r="RVH151" s="309"/>
      <c r="RVI151" s="309"/>
      <c r="RVJ151" s="309"/>
      <c r="RVK151" s="309"/>
      <c r="RVL151" s="309"/>
      <c r="RVM151" s="309"/>
      <c r="RVN151" s="309"/>
      <c r="RVO151" s="309"/>
      <c r="RVP151" s="309"/>
      <c r="RVQ151" s="309"/>
      <c r="RVR151" s="309"/>
      <c r="RVS151" s="309"/>
      <c r="RVT151" s="309"/>
      <c r="RVU151" s="309"/>
      <c r="RVV151" s="309"/>
      <c r="RVW151" s="309"/>
      <c r="RVX151" s="309"/>
      <c r="RVY151" s="309"/>
      <c r="RVZ151" s="309"/>
      <c r="RWA151" s="309"/>
      <c r="RWB151" s="309"/>
      <c r="RWC151" s="309"/>
      <c r="RWD151" s="309"/>
      <c r="RWE151" s="309"/>
      <c r="RWF151" s="309"/>
      <c r="RWG151" s="309"/>
      <c r="RWH151" s="309"/>
      <c r="RWI151" s="309"/>
      <c r="RWJ151" s="309"/>
      <c r="RWK151" s="309"/>
      <c r="RWL151" s="309"/>
      <c r="RWM151" s="309"/>
      <c r="RWN151" s="309"/>
      <c r="RWO151" s="309"/>
      <c r="RWP151" s="309"/>
      <c r="RWQ151" s="309"/>
      <c r="RWR151" s="309"/>
      <c r="RWS151" s="309"/>
      <c r="RWT151" s="309"/>
      <c r="RWU151" s="309"/>
      <c r="RWV151" s="309"/>
      <c r="RWW151" s="309"/>
      <c r="RWX151" s="309"/>
      <c r="RWY151" s="309"/>
      <c r="RWZ151" s="309"/>
      <c r="RXA151" s="309"/>
      <c r="RXB151" s="309"/>
      <c r="RXC151" s="309"/>
      <c r="RXD151" s="309"/>
      <c r="RXE151" s="309"/>
      <c r="RXF151" s="309"/>
      <c r="RXG151" s="309"/>
      <c r="RXH151" s="309"/>
      <c r="RXI151" s="309"/>
      <c r="RXJ151" s="309"/>
      <c r="RXK151" s="309"/>
      <c r="RXL151" s="309"/>
      <c r="RXM151" s="309"/>
      <c r="RXN151" s="309"/>
      <c r="RXO151" s="309"/>
      <c r="RXP151" s="309"/>
      <c r="RXQ151" s="309"/>
      <c r="RXR151" s="309"/>
      <c r="RXS151" s="309"/>
      <c r="RXT151" s="309"/>
      <c r="RXU151" s="309"/>
      <c r="RXV151" s="309"/>
      <c r="RXW151" s="309"/>
      <c r="RXX151" s="309"/>
      <c r="RXY151" s="309"/>
      <c r="RXZ151" s="309"/>
      <c r="RYA151" s="309"/>
      <c r="RYB151" s="309"/>
      <c r="RYC151" s="309"/>
      <c r="RYD151" s="309"/>
      <c r="RYE151" s="309"/>
      <c r="RYF151" s="309"/>
      <c r="RYG151" s="309"/>
      <c r="RYH151" s="309"/>
      <c r="RYI151" s="309"/>
      <c r="RYJ151" s="309"/>
      <c r="RYK151" s="309"/>
      <c r="RYL151" s="309"/>
      <c r="RYM151" s="309"/>
      <c r="RYN151" s="309"/>
      <c r="RYO151" s="309"/>
      <c r="RYP151" s="309"/>
      <c r="RYQ151" s="309"/>
      <c r="RYR151" s="309"/>
      <c r="RYS151" s="309"/>
      <c r="RYT151" s="309"/>
      <c r="RYU151" s="309"/>
      <c r="RYV151" s="309"/>
      <c r="RYW151" s="309"/>
      <c r="RYX151" s="309"/>
      <c r="RYY151" s="309"/>
      <c r="RYZ151" s="309"/>
      <c r="RZA151" s="309"/>
      <c r="RZB151" s="309"/>
      <c r="RZC151" s="309"/>
      <c r="RZD151" s="309"/>
      <c r="RZE151" s="309"/>
      <c r="RZF151" s="309"/>
      <c r="RZG151" s="309"/>
      <c r="RZH151" s="309"/>
      <c r="RZI151" s="309"/>
      <c r="RZJ151" s="309"/>
      <c r="RZK151" s="309"/>
      <c r="RZL151" s="309"/>
      <c r="RZM151" s="309"/>
      <c r="RZN151" s="309"/>
      <c r="RZO151" s="309"/>
      <c r="RZP151" s="309"/>
      <c r="RZQ151" s="309"/>
      <c r="RZR151" s="309"/>
      <c r="RZS151" s="309"/>
      <c r="RZT151" s="309"/>
      <c r="RZU151" s="309"/>
      <c r="RZV151" s="309"/>
      <c r="RZW151" s="309"/>
      <c r="RZX151" s="309"/>
      <c r="RZY151" s="309"/>
      <c r="RZZ151" s="309"/>
      <c r="SAA151" s="309"/>
      <c r="SAB151" s="309"/>
      <c r="SAC151" s="309"/>
      <c r="SAD151" s="309"/>
      <c r="SAE151" s="309"/>
      <c r="SAF151" s="309"/>
      <c r="SAG151" s="309"/>
      <c r="SAH151" s="309"/>
      <c r="SAI151" s="309"/>
      <c r="SAJ151" s="309"/>
      <c r="SAK151" s="309"/>
      <c r="SAL151" s="309"/>
      <c r="SAM151" s="309"/>
      <c r="SAN151" s="309"/>
      <c r="SAO151" s="309"/>
      <c r="SAP151" s="309"/>
      <c r="SAQ151" s="309"/>
      <c r="SAR151" s="309"/>
      <c r="SAS151" s="309"/>
      <c r="SAT151" s="309"/>
      <c r="SAU151" s="309"/>
      <c r="SAV151" s="309"/>
      <c r="SAW151" s="309"/>
      <c r="SAX151" s="309"/>
      <c r="SAY151" s="309"/>
      <c r="SAZ151" s="309"/>
      <c r="SBA151" s="309"/>
      <c r="SBB151" s="309"/>
      <c r="SBC151" s="309"/>
      <c r="SBD151" s="309"/>
      <c r="SBE151" s="309"/>
      <c r="SBF151" s="309"/>
      <c r="SBG151" s="309"/>
      <c r="SBH151" s="309"/>
      <c r="SBI151" s="309"/>
      <c r="SBJ151" s="309"/>
      <c r="SBK151" s="309"/>
      <c r="SBL151" s="309"/>
      <c r="SBM151" s="309"/>
      <c r="SBN151" s="309"/>
      <c r="SBO151" s="309"/>
      <c r="SBP151" s="309"/>
      <c r="SBQ151" s="309"/>
      <c r="SBR151" s="309"/>
      <c r="SBS151" s="309"/>
      <c r="SBT151" s="309"/>
      <c r="SBU151" s="309"/>
      <c r="SBV151" s="309"/>
      <c r="SBW151" s="309"/>
      <c r="SBX151" s="309"/>
      <c r="SBY151" s="309"/>
      <c r="SBZ151" s="309"/>
      <c r="SCA151" s="309"/>
      <c r="SCB151" s="309"/>
      <c r="SCC151" s="309"/>
      <c r="SCD151" s="309"/>
      <c r="SCE151" s="309"/>
      <c r="SCF151" s="309"/>
      <c r="SCG151" s="309"/>
      <c r="SCH151" s="309"/>
      <c r="SCI151" s="309"/>
      <c r="SCJ151" s="309"/>
      <c r="SCK151" s="309"/>
      <c r="SCL151" s="309"/>
      <c r="SCM151" s="309"/>
      <c r="SCN151" s="309"/>
      <c r="SCO151" s="309"/>
      <c r="SCP151" s="309"/>
      <c r="SCQ151" s="309"/>
      <c r="SCR151" s="309"/>
      <c r="SCS151" s="309"/>
      <c r="SCT151" s="309"/>
      <c r="SCU151" s="309"/>
      <c r="SCV151" s="309"/>
      <c r="SCW151" s="309"/>
      <c r="SCX151" s="309"/>
      <c r="SCY151" s="309"/>
      <c r="SCZ151" s="309"/>
      <c r="SDA151" s="309"/>
      <c r="SDB151" s="309"/>
      <c r="SDC151" s="309"/>
      <c r="SDD151" s="309"/>
      <c r="SDE151" s="309"/>
      <c r="SDF151" s="309"/>
      <c r="SDG151" s="309"/>
      <c r="SDH151" s="309"/>
      <c r="SDI151" s="309"/>
      <c r="SDJ151" s="309"/>
      <c r="SDK151" s="309"/>
      <c r="SDL151" s="309"/>
      <c r="SDM151" s="309"/>
      <c r="SDN151" s="309"/>
      <c r="SDO151" s="309"/>
      <c r="SDP151" s="309"/>
      <c r="SDQ151" s="309"/>
      <c r="SDR151" s="309"/>
      <c r="SDS151" s="309"/>
      <c r="SDT151" s="309"/>
      <c r="SDU151" s="309"/>
      <c r="SDV151" s="309"/>
      <c r="SDW151" s="309"/>
      <c r="SDX151" s="309"/>
      <c r="SDY151" s="309"/>
      <c r="SDZ151" s="309"/>
      <c r="SEA151" s="309"/>
      <c r="SEB151" s="309"/>
      <c r="SEC151" s="309"/>
      <c r="SED151" s="309"/>
      <c r="SEE151" s="309"/>
      <c r="SEF151" s="309"/>
      <c r="SEG151" s="309"/>
      <c r="SEH151" s="309"/>
      <c r="SEI151" s="309"/>
      <c r="SEJ151" s="309"/>
      <c r="SEK151" s="309"/>
      <c r="SEL151" s="309"/>
      <c r="SEM151" s="309"/>
      <c r="SEN151" s="309"/>
      <c r="SEO151" s="309"/>
      <c r="SEP151" s="309"/>
      <c r="SEQ151" s="309"/>
      <c r="SER151" s="309"/>
      <c r="SES151" s="309"/>
      <c r="SET151" s="309"/>
      <c r="SEU151" s="309"/>
      <c r="SEV151" s="309"/>
      <c r="SEW151" s="309"/>
      <c r="SEX151" s="309"/>
      <c r="SEY151" s="309"/>
      <c r="SEZ151" s="309"/>
      <c r="SFA151" s="309"/>
      <c r="SFB151" s="309"/>
      <c r="SFC151" s="309"/>
      <c r="SFD151" s="309"/>
      <c r="SFE151" s="309"/>
      <c r="SFF151" s="309"/>
      <c r="SFG151" s="309"/>
      <c r="SFH151" s="309"/>
      <c r="SFI151" s="309"/>
      <c r="SFJ151" s="309"/>
      <c r="SFK151" s="309"/>
      <c r="SFL151" s="309"/>
      <c r="SFM151" s="309"/>
      <c r="SFN151" s="309"/>
      <c r="SFO151" s="309"/>
      <c r="SFP151" s="309"/>
      <c r="SFQ151" s="309"/>
      <c r="SFR151" s="309"/>
      <c r="SFS151" s="309"/>
      <c r="SFT151" s="309"/>
      <c r="SFU151" s="309"/>
      <c r="SFV151" s="309"/>
      <c r="SFW151" s="309"/>
      <c r="SFX151" s="309"/>
      <c r="SFY151" s="309"/>
      <c r="SFZ151" s="309"/>
      <c r="SGA151" s="309"/>
      <c r="SGB151" s="309"/>
      <c r="SGC151" s="309"/>
      <c r="SGD151" s="309"/>
      <c r="SGE151" s="309"/>
      <c r="SGF151" s="309"/>
      <c r="SGG151" s="309"/>
      <c r="SGH151" s="309"/>
      <c r="SGI151" s="309"/>
      <c r="SGJ151" s="309"/>
      <c r="SGK151" s="309"/>
      <c r="SGL151" s="309"/>
      <c r="SGM151" s="309"/>
      <c r="SGN151" s="309"/>
      <c r="SGO151" s="309"/>
      <c r="SGP151" s="309"/>
      <c r="SGQ151" s="309"/>
      <c r="SGR151" s="309"/>
      <c r="SGS151" s="309"/>
      <c r="SGT151" s="309"/>
      <c r="SGU151" s="309"/>
      <c r="SGV151" s="309"/>
      <c r="SGW151" s="309"/>
      <c r="SGX151" s="309"/>
      <c r="SGY151" s="309"/>
      <c r="SGZ151" s="309"/>
      <c r="SHA151" s="309"/>
      <c r="SHB151" s="309"/>
      <c r="SHC151" s="309"/>
      <c r="SHD151" s="309"/>
      <c r="SHE151" s="309"/>
      <c r="SHF151" s="309"/>
      <c r="SHG151" s="309"/>
      <c r="SHH151" s="309"/>
      <c r="SHI151" s="309"/>
      <c r="SHJ151" s="309"/>
      <c r="SHK151" s="309"/>
      <c r="SHL151" s="309"/>
      <c r="SHM151" s="309"/>
      <c r="SHN151" s="309"/>
      <c r="SHO151" s="309"/>
      <c r="SHP151" s="309"/>
      <c r="SHQ151" s="309"/>
      <c r="SHR151" s="309"/>
      <c r="SHS151" s="309"/>
      <c r="SHT151" s="309"/>
      <c r="SHU151" s="309"/>
      <c r="SHV151" s="309"/>
      <c r="SHW151" s="309"/>
      <c r="SHX151" s="309"/>
      <c r="SHY151" s="309"/>
      <c r="SHZ151" s="309"/>
      <c r="SIA151" s="309"/>
      <c r="SIB151" s="309"/>
      <c r="SIC151" s="309"/>
      <c r="SID151" s="309"/>
      <c r="SIE151" s="309"/>
      <c r="SIF151" s="309"/>
      <c r="SIG151" s="309"/>
      <c r="SIH151" s="309"/>
      <c r="SII151" s="309"/>
      <c r="SIJ151" s="309"/>
      <c r="SIK151" s="309"/>
      <c r="SIL151" s="309"/>
      <c r="SIM151" s="309"/>
      <c r="SIN151" s="309"/>
      <c r="SIO151" s="309"/>
      <c r="SIP151" s="309"/>
      <c r="SIQ151" s="309"/>
      <c r="SIR151" s="309"/>
      <c r="SIS151" s="309"/>
      <c r="SIT151" s="309"/>
      <c r="SIU151" s="309"/>
      <c r="SIV151" s="309"/>
      <c r="SIW151" s="309"/>
      <c r="SIX151" s="309"/>
      <c r="SIY151" s="309"/>
      <c r="SIZ151" s="309"/>
      <c r="SJA151" s="309"/>
      <c r="SJB151" s="309"/>
      <c r="SJC151" s="309"/>
      <c r="SJD151" s="309"/>
      <c r="SJE151" s="309"/>
      <c r="SJF151" s="309"/>
      <c r="SJG151" s="309"/>
      <c r="SJH151" s="309"/>
      <c r="SJI151" s="309"/>
      <c r="SJJ151" s="309"/>
      <c r="SJK151" s="309"/>
      <c r="SJL151" s="309"/>
      <c r="SJM151" s="309"/>
      <c r="SJN151" s="309"/>
      <c r="SJO151" s="309"/>
      <c r="SJP151" s="309"/>
      <c r="SJQ151" s="309"/>
      <c r="SJR151" s="309"/>
      <c r="SJS151" s="309"/>
      <c r="SJT151" s="309"/>
      <c r="SJU151" s="309"/>
      <c r="SJV151" s="309"/>
      <c r="SJW151" s="309"/>
      <c r="SJX151" s="309"/>
      <c r="SJY151" s="309"/>
      <c r="SJZ151" s="309"/>
      <c r="SKA151" s="309"/>
      <c r="SKB151" s="309"/>
      <c r="SKC151" s="309"/>
      <c r="SKD151" s="309"/>
      <c r="SKE151" s="309"/>
      <c r="SKF151" s="309"/>
      <c r="SKG151" s="309"/>
      <c r="SKH151" s="309"/>
      <c r="SKI151" s="309"/>
      <c r="SKJ151" s="309"/>
      <c r="SKK151" s="309"/>
      <c r="SKL151" s="309"/>
      <c r="SKM151" s="309"/>
      <c r="SKN151" s="309"/>
      <c r="SKO151" s="309"/>
      <c r="SKP151" s="309"/>
      <c r="SKQ151" s="309"/>
      <c r="SKR151" s="309"/>
      <c r="SKS151" s="309"/>
      <c r="SKT151" s="309"/>
      <c r="SKU151" s="309"/>
      <c r="SKV151" s="309"/>
      <c r="SKW151" s="309"/>
      <c r="SKX151" s="309"/>
      <c r="SKY151" s="309"/>
      <c r="SKZ151" s="309"/>
      <c r="SLA151" s="309"/>
      <c r="SLB151" s="309"/>
      <c r="SLC151" s="309"/>
      <c r="SLD151" s="309"/>
      <c r="SLE151" s="309"/>
      <c r="SLF151" s="309"/>
      <c r="SLG151" s="309"/>
      <c r="SLH151" s="309"/>
      <c r="SLI151" s="309"/>
      <c r="SLJ151" s="309"/>
      <c r="SLK151" s="309"/>
      <c r="SLL151" s="309"/>
      <c r="SLM151" s="309"/>
      <c r="SLN151" s="309"/>
      <c r="SLO151" s="309"/>
      <c r="SLP151" s="309"/>
      <c r="SLQ151" s="309"/>
      <c r="SLR151" s="309"/>
      <c r="SLS151" s="309"/>
      <c r="SLT151" s="309"/>
      <c r="SLU151" s="309"/>
      <c r="SLV151" s="309"/>
      <c r="SLW151" s="309"/>
      <c r="SLX151" s="309"/>
      <c r="SLY151" s="309"/>
      <c r="SLZ151" s="309"/>
      <c r="SMA151" s="309"/>
      <c r="SMB151" s="309"/>
      <c r="SMC151" s="309"/>
      <c r="SMD151" s="309"/>
      <c r="SME151" s="309"/>
      <c r="SMF151" s="309"/>
      <c r="SMG151" s="309"/>
      <c r="SMH151" s="309"/>
      <c r="SMI151" s="309"/>
      <c r="SMJ151" s="309"/>
      <c r="SMK151" s="309"/>
      <c r="SML151" s="309"/>
      <c r="SMM151" s="309"/>
      <c r="SMN151" s="309"/>
      <c r="SMO151" s="309"/>
      <c r="SMP151" s="309"/>
      <c r="SMQ151" s="309"/>
      <c r="SMR151" s="309"/>
      <c r="SMS151" s="309"/>
      <c r="SMT151" s="309"/>
      <c r="SMU151" s="309"/>
      <c r="SMV151" s="309"/>
      <c r="SMW151" s="309"/>
      <c r="SMX151" s="309"/>
      <c r="SMY151" s="309"/>
      <c r="SMZ151" s="309"/>
      <c r="SNA151" s="309"/>
      <c r="SNB151" s="309"/>
      <c r="SNC151" s="309"/>
      <c r="SND151" s="309"/>
      <c r="SNE151" s="309"/>
      <c r="SNF151" s="309"/>
      <c r="SNG151" s="309"/>
      <c r="SNH151" s="309"/>
      <c r="SNI151" s="309"/>
      <c r="SNJ151" s="309"/>
      <c r="SNK151" s="309"/>
      <c r="SNL151" s="309"/>
      <c r="SNM151" s="309"/>
      <c r="SNN151" s="309"/>
      <c r="SNO151" s="309"/>
      <c r="SNP151" s="309"/>
      <c r="SNQ151" s="309"/>
      <c r="SNR151" s="309"/>
      <c r="SNS151" s="309"/>
      <c r="SNT151" s="309"/>
      <c r="SNU151" s="309"/>
      <c r="SNV151" s="309"/>
      <c r="SNW151" s="309"/>
      <c r="SNX151" s="309"/>
      <c r="SNY151" s="309"/>
      <c r="SNZ151" s="309"/>
      <c r="SOA151" s="309"/>
      <c r="SOB151" s="309"/>
      <c r="SOC151" s="309"/>
      <c r="SOD151" s="309"/>
      <c r="SOE151" s="309"/>
      <c r="SOF151" s="309"/>
      <c r="SOG151" s="309"/>
      <c r="SOH151" s="309"/>
      <c r="SOI151" s="309"/>
      <c r="SOJ151" s="309"/>
      <c r="SOK151" s="309"/>
      <c r="SOL151" s="309"/>
      <c r="SOM151" s="309"/>
      <c r="SON151" s="309"/>
      <c r="SOO151" s="309"/>
      <c r="SOP151" s="309"/>
      <c r="SOQ151" s="309"/>
      <c r="SOR151" s="309"/>
      <c r="SOS151" s="309"/>
      <c r="SOT151" s="309"/>
      <c r="SOU151" s="309"/>
      <c r="SOV151" s="309"/>
      <c r="SOW151" s="309"/>
      <c r="SOX151" s="309"/>
      <c r="SOY151" s="309"/>
      <c r="SOZ151" s="309"/>
      <c r="SPA151" s="309"/>
      <c r="SPB151" s="309"/>
      <c r="SPC151" s="309"/>
      <c r="SPD151" s="309"/>
      <c r="SPE151" s="309"/>
      <c r="SPF151" s="309"/>
      <c r="SPG151" s="309"/>
      <c r="SPH151" s="309"/>
      <c r="SPI151" s="309"/>
      <c r="SPJ151" s="309"/>
      <c r="SPK151" s="309"/>
      <c r="SPL151" s="309"/>
      <c r="SPM151" s="309"/>
      <c r="SPN151" s="309"/>
      <c r="SPO151" s="309"/>
      <c r="SPP151" s="309"/>
      <c r="SPQ151" s="309"/>
      <c r="SPR151" s="309"/>
      <c r="SPS151" s="309"/>
      <c r="SPT151" s="309"/>
      <c r="SPU151" s="309"/>
      <c r="SPV151" s="309"/>
      <c r="SPW151" s="309"/>
      <c r="SPX151" s="309"/>
      <c r="SPY151" s="309"/>
      <c r="SPZ151" s="309"/>
      <c r="SQA151" s="309"/>
      <c r="SQB151" s="309"/>
      <c r="SQC151" s="309"/>
      <c r="SQD151" s="309"/>
      <c r="SQE151" s="309"/>
      <c r="SQF151" s="309"/>
      <c r="SQG151" s="309"/>
      <c r="SQH151" s="309"/>
      <c r="SQI151" s="309"/>
      <c r="SQJ151" s="309"/>
      <c r="SQK151" s="309"/>
      <c r="SQL151" s="309"/>
      <c r="SQM151" s="309"/>
      <c r="SQN151" s="309"/>
      <c r="SQO151" s="309"/>
      <c r="SQP151" s="309"/>
      <c r="SQQ151" s="309"/>
      <c r="SQR151" s="309"/>
      <c r="SQS151" s="309"/>
      <c r="SQT151" s="309"/>
      <c r="SQU151" s="309"/>
      <c r="SQV151" s="309"/>
      <c r="SQW151" s="309"/>
      <c r="SQX151" s="309"/>
      <c r="SQY151" s="309"/>
      <c r="SQZ151" s="309"/>
      <c r="SRA151" s="309"/>
      <c r="SRB151" s="309"/>
      <c r="SRC151" s="309"/>
      <c r="SRD151" s="309"/>
      <c r="SRE151" s="309"/>
      <c r="SRF151" s="309"/>
      <c r="SRG151" s="309"/>
      <c r="SRH151" s="309"/>
      <c r="SRI151" s="309"/>
      <c r="SRJ151" s="309"/>
      <c r="SRK151" s="309"/>
      <c r="SRL151" s="309"/>
      <c r="SRM151" s="309"/>
      <c r="SRN151" s="309"/>
      <c r="SRO151" s="309"/>
      <c r="SRP151" s="309"/>
      <c r="SRQ151" s="309"/>
      <c r="SRR151" s="309"/>
      <c r="SRS151" s="309"/>
      <c r="SRT151" s="309"/>
      <c r="SRU151" s="309"/>
      <c r="SRV151" s="309"/>
      <c r="SRW151" s="309"/>
      <c r="SRX151" s="309"/>
      <c r="SRY151" s="309"/>
      <c r="SRZ151" s="309"/>
      <c r="SSA151" s="309"/>
      <c r="SSB151" s="309"/>
      <c r="SSC151" s="309"/>
      <c r="SSD151" s="309"/>
      <c r="SSE151" s="309"/>
      <c r="SSF151" s="309"/>
      <c r="SSG151" s="309"/>
      <c r="SSH151" s="309"/>
      <c r="SSI151" s="309"/>
      <c r="SSJ151" s="309"/>
      <c r="SSK151" s="309"/>
      <c r="SSL151" s="309"/>
      <c r="SSM151" s="309"/>
      <c r="SSN151" s="309"/>
      <c r="SSO151" s="309"/>
      <c r="SSP151" s="309"/>
      <c r="SSQ151" s="309"/>
      <c r="SSR151" s="309"/>
      <c r="SSS151" s="309"/>
      <c r="SST151" s="309"/>
      <c r="SSU151" s="309"/>
      <c r="SSV151" s="309"/>
      <c r="SSW151" s="309"/>
      <c r="SSX151" s="309"/>
      <c r="SSY151" s="309"/>
      <c r="SSZ151" s="309"/>
      <c r="STA151" s="309"/>
      <c r="STB151" s="309"/>
      <c r="STC151" s="309"/>
      <c r="STD151" s="309"/>
      <c r="STE151" s="309"/>
      <c r="STF151" s="309"/>
      <c r="STG151" s="309"/>
      <c r="STH151" s="309"/>
      <c r="STI151" s="309"/>
      <c r="STJ151" s="309"/>
      <c r="STK151" s="309"/>
      <c r="STL151" s="309"/>
      <c r="STM151" s="309"/>
      <c r="STN151" s="309"/>
      <c r="STO151" s="309"/>
      <c r="STP151" s="309"/>
      <c r="STQ151" s="309"/>
      <c r="STR151" s="309"/>
      <c r="STS151" s="309"/>
      <c r="STT151" s="309"/>
      <c r="STU151" s="309"/>
      <c r="STV151" s="309"/>
      <c r="STW151" s="309"/>
      <c r="STX151" s="309"/>
      <c r="STY151" s="309"/>
      <c r="STZ151" s="309"/>
      <c r="SUA151" s="309"/>
      <c r="SUB151" s="309"/>
      <c r="SUC151" s="309"/>
      <c r="SUD151" s="309"/>
      <c r="SUE151" s="309"/>
      <c r="SUF151" s="309"/>
      <c r="SUG151" s="309"/>
      <c r="SUH151" s="309"/>
      <c r="SUI151" s="309"/>
      <c r="SUJ151" s="309"/>
      <c r="SUK151" s="309"/>
      <c r="SUL151" s="309"/>
      <c r="SUM151" s="309"/>
      <c r="SUN151" s="309"/>
      <c r="SUO151" s="309"/>
      <c r="SUP151" s="309"/>
      <c r="SUQ151" s="309"/>
      <c r="SUR151" s="309"/>
      <c r="SUS151" s="309"/>
      <c r="SUT151" s="309"/>
      <c r="SUU151" s="309"/>
      <c r="SUV151" s="309"/>
      <c r="SUW151" s="309"/>
      <c r="SUX151" s="309"/>
      <c r="SUY151" s="309"/>
      <c r="SUZ151" s="309"/>
      <c r="SVA151" s="309"/>
      <c r="SVB151" s="309"/>
      <c r="SVC151" s="309"/>
      <c r="SVD151" s="309"/>
      <c r="SVE151" s="309"/>
      <c r="SVF151" s="309"/>
      <c r="SVG151" s="309"/>
      <c r="SVH151" s="309"/>
      <c r="SVI151" s="309"/>
      <c r="SVJ151" s="309"/>
      <c r="SVK151" s="309"/>
      <c r="SVL151" s="309"/>
      <c r="SVM151" s="309"/>
      <c r="SVN151" s="309"/>
      <c r="SVO151" s="309"/>
      <c r="SVP151" s="309"/>
      <c r="SVQ151" s="309"/>
      <c r="SVR151" s="309"/>
      <c r="SVS151" s="309"/>
      <c r="SVT151" s="309"/>
      <c r="SVU151" s="309"/>
      <c r="SVV151" s="309"/>
      <c r="SVW151" s="309"/>
      <c r="SVX151" s="309"/>
      <c r="SVY151" s="309"/>
      <c r="SVZ151" s="309"/>
      <c r="SWA151" s="309"/>
      <c r="SWB151" s="309"/>
      <c r="SWC151" s="309"/>
      <c r="SWD151" s="309"/>
      <c r="SWE151" s="309"/>
      <c r="SWF151" s="309"/>
      <c r="SWG151" s="309"/>
      <c r="SWH151" s="309"/>
      <c r="SWI151" s="309"/>
      <c r="SWJ151" s="309"/>
      <c r="SWK151" s="309"/>
      <c r="SWL151" s="309"/>
      <c r="SWM151" s="309"/>
      <c r="SWN151" s="309"/>
      <c r="SWO151" s="309"/>
      <c r="SWP151" s="309"/>
      <c r="SWQ151" s="309"/>
      <c r="SWR151" s="309"/>
      <c r="SWS151" s="309"/>
      <c r="SWT151" s="309"/>
      <c r="SWU151" s="309"/>
      <c r="SWV151" s="309"/>
      <c r="SWW151" s="309"/>
      <c r="SWX151" s="309"/>
      <c r="SWY151" s="309"/>
      <c r="SWZ151" s="309"/>
      <c r="SXA151" s="309"/>
      <c r="SXB151" s="309"/>
      <c r="SXC151" s="309"/>
      <c r="SXD151" s="309"/>
      <c r="SXE151" s="309"/>
      <c r="SXF151" s="309"/>
      <c r="SXG151" s="309"/>
      <c r="SXH151" s="309"/>
      <c r="SXI151" s="309"/>
      <c r="SXJ151" s="309"/>
      <c r="SXK151" s="309"/>
      <c r="SXL151" s="309"/>
      <c r="SXM151" s="309"/>
      <c r="SXN151" s="309"/>
      <c r="SXO151" s="309"/>
      <c r="SXP151" s="309"/>
      <c r="SXQ151" s="309"/>
      <c r="SXR151" s="309"/>
      <c r="SXS151" s="309"/>
      <c r="SXT151" s="309"/>
      <c r="SXU151" s="309"/>
      <c r="SXV151" s="309"/>
      <c r="SXW151" s="309"/>
      <c r="SXX151" s="309"/>
      <c r="SXY151" s="309"/>
      <c r="SXZ151" s="309"/>
      <c r="SYA151" s="309"/>
      <c r="SYB151" s="309"/>
      <c r="SYC151" s="309"/>
      <c r="SYD151" s="309"/>
      <c r="SYE151" s="309"/>
      <c r="SYF151" s="309"/>
      <c r="SYG151" s="309"/>
      <c r="SYH151" s="309"/>
      <c r="SYI151" s="309"/>
      <c r="SYJ151" s="309"/>
      <c r="SYK151" s="309"/>
      <c r="SYL151" s="309"/>
      <c r="SYM151" s="309"/>
      <c r="SYN151" s="309"/>
      <c r="SYO151" s="309"/>
      <c r="SYP151" s="309"/>
      <c r="SYQ151" s="309"/>
      <c r="SYR151" s="309"/>
      <c r="SYS151" s="309"/>
      <c r="SYT151" s="309"/>
      <c r="SYU151" s="309"/>
      <c r="SYV151" s="309"/>
      <c r="SYW151" s="309"/>
      <c r="SYX151" s="309"/>
      <c r="SYY151" s="309"/>
      <c r="SYZ151" s="309"/>
      <c r="SZA151" s="309"/>
      <c r="SZB151" s="309"/>
      <c r="SZC151" s="309"/>
      <c r="SZD151" s="309"/>
      <c r="SZE151" s="309"/>
      <c r="SZF151" s="309"/>
      <c r="SZG151" s="309"/>
      <c r="SZH151" s="309"/>
      <c r="SZI151" s="309"/>
      <c r="SZJ151" s="309"/>
      <c r="SZK151" s="309"/>
      <c r="SZL151" s="309"/>
      <c r="SZM151" s="309"/>
      <c r="SZN151" s="309"/>
      <c r="SZO151" s="309"/>
      <c r="SZP151" s="309"/>
      <c r="SZQ151" s="309"/>
      <c r="SZR151" s="309"/>
      <c r="SZS151" s="309"/>
      <c r="SZT151" s="309"/>
      <c r="SZU151" s="309"/>
      <c r="SZV151" s="309"/>
      <c r="SZW151" s="309"/>
      <c r="SZX151" s="309"/>
      <c r="SZY151" s="309"/>
      <c r="SZZ151" s="309"/>
      <c r="TAA151" s="309"/>
      <c r="TAB151" s="309"/>
      <c r="TAC151" s="309"/>
      <c r="TAD151" s="309"/>
      <c r="TAE151" s="309"/>
      <c r="TAF151" s="309"/>
      <c r="TAG151" s="309"/>
      <c r="TAH151" s="309"/>
      <c r="TAI151" s="309"/>
      <c r="TAJ151" s="309"/>
      <c r="TAK151" s="309"/>
      <c r="TAL151" s="309"/>
      <c r="TAM151" s="309"/>
      <c r="TAN151" s="309"/>
      <c r="TAO151" s="309"/>
      <c r="TAP151" s="309"/>
      <c r="TAQ151" s="309"/>
      <c r="TAR151" s="309"/>
      <c r="TAS151" s="309"/>
      <c r="TAT151" s="309"/>
      <c r="TAU151" s="309"/>
      <c r="TAV151" s="309"/>
      <c r="TAW151" s="309"/>
      <c r="TAX151" s="309"/>
      <c r="TAY151" s="309"/>
      <c r="TAZ151" s="309"/>
      <c r="TBA151" s="309"/>
      <c r="TBB151" s="309"/>
      <c r="TBC151" s="309"/>
      <c r="TBD151" s="309"/>
      <c r="TBE151" s="309"/>
      <c r="TBF151" s="309"/>
      <c r="TBG151" s="309"/>
      <c r="TBH151" s="309"/>
      <c r="TBI151" s="309"/>
      <c r="TBJ151" s="309"/>
      <c r="TBK151" s="309"/>
      <c r="TBL151" s="309"/>
      <c r="TBM151" s="309"/>
      <c r="TBN151" s="309"/>
      <c r="TBO151" s="309"/>
      <c r="TBP151" s="309"/>
      <c r="TBQ151" s="309"/>
      <c r="TBR151" s="309"/>
      <c r="TBS151" s="309"/>
      <c r="TBT151" s="309"/>
      <c r="TBU151" s="309"/>
      <c r="TBV151" s="309"/>
      <c r="TBW151" s="309"/>
      <c r="TBX151" s="309"/>
      <c r="TBY151" s="309"/>
      <c r="TBZ151" s="309"/>
      <c r="TCA151" s="309"/>
      <c r="TCB151" s="309"/>
      <c r="TCC151" s="309"/>
      <c r="TCD151" s="309"/>
      <c r="TCE151" s="309"/>
      <c r="TCF151" s="309"/>
      <c r="TCG151" s="309"/>
      <c r="TCH151" s="309"/>
      <c r="TCI151" s="309"/>
      <c r="TCJ151" s="309"/>
      <c r="TCK151" s="309"/>
      <c r="TCL151" s="309"/>
      <c r="TCM151" s="309"/>
      <c r="TCN151" s="309"/>
      <c r="TCO151" s="309"/>
      <c r="TCP151" s="309"/>
      <c r="TCQ151" s="309"/>
      <c r="TCR151" s="309"/>
      <c r="TCS151" s="309"/>
      <c r="TCT151" s="309"/>
      <c r="TCU151" s="309"/>
      <c r="TCV151" s="309"/>
      <c r="TCW151" s="309"/>
      <c r="TCX151" s="309"/>
      <c r="TCY151" s="309"/>
      <c r="TCZ151" s="309"/>
      <c r="TDA151" s="309"/>
      <c r="TDB151" s="309"/>
      <c r="TDC151" s="309"/>
      <c r="TDD151" s="309"/>
      <c r="TDE151" s="309"/>
      <c r="TDF151" s="309"/>
      <c r="TDG151" s="309"/>
      <c r="TDH151" s="309"/>
      <c r="TDI151" s="309"/>
      <c r="TDJ151" s="309"/>
      <c r="TDK151" s="309"/>
      <c r="TDL151" s="309"/>
      <c r="TDM151" s="309"/>
      <c r="TDN151" s="309"/>
      <c r="TDO151" s="309"/>
      <c r="TDP151" s="309"/>
      <c r="TDQ151" s="309"/>
      <c r="TDR151" s="309"/>
      <c r="TDS151" s="309"/>
      <c r="TDT151" s="309"/>
      <c r="TDU151" s="309"/>
      <c r="TDV151" s="309"/>
      <c r="TDW151" s="309"/>
      <c r="TDX151" s="309"/>
      <c r="TDY151" s="309"/>
      <c r="TDZ151" s="309"/>
      <c r="TEA151" s="309"/>
      <c r="TEB151" s="309"/>
      <c r="TEC151" s="309"/>
      <c r="TED151" s="309"/>
      <c r="TEE151" s="309"/>
      <c r="TEF151" s="309"/>
      <c r="TEG151" s="309"/>
      <c r="TEH151" s="309"/>
      <c r="TEI151" s="309"/>
      <c r="TEJ151" s="309"/>
      <c r="TEK151" s="309"/>
      <c r="TEL151" s="309"/>
      <c r="TEM151" s="309"/>
      <c r="TEN151" s="309"/>
      <c r="TEO151" s="309"/>
      <c r="TEP151" s="309"/>
      <c r="TEQ151" s="309"/>
      <c r="TER151" s="309"/>
      <c r="TES151" s="309"/>
      <c r="TET151" s="309"/>
      <c r="TEU151" s="309"/>
      <c r="TEV151" s="309"/>
      <c r="TEW151" s="309"/>
      <c r="TEX151" s="309"/>
      <c r="TEY151" s="309"/>
      <c r="TEZ151" s="309"/>
      <c r="TFA151" s="309"/>
      <c r="TFB151" s="309"/>
      <c r="TFC151" s="309"/>
      <c r="TFD151" s="309"/>
      <c r="TFE151" s="309"/>
      <c r="TFF151" s="309"/>
      <c r="TFG151" s="309"/>
      <c r="TFH151" s="309"/>
      <c r="TFI151" s="309"/>
      <c r="TFJ151" s="309"/>
      <c r="TFK151" s="309"/>
      <c r="TFL151" s="309"/>
      <c r="TFM151" s="309"/>
      <c r="TFN151" s="309"/>
      <c r="TFO151" s="309"/>
      <c r="TFP151" s="309"/>
      <c r="TFQ151" s="309"/>
      <c r="TFR151" s="309"/>
      <c r="TFS151" s="309"/>
      <c r="TFT151" s="309"/>
      <c r="TFU151" s="309"/>
      <c r="TFV151" s="309"/>
      <c r="TFW151" s="309"/>
      <c r="TFX151" s="309"/>
      <c r="TFY151" s="309"/>
      <c r="TFZ151" s="309"/>
      <c r="TGA151" s="309"/>
      <c r="TGB151" s="309"/>
      <c r="TGC151" s="309"/>
      <c r="TGD151" s="309"/>
      <c r="TGE151" s="309"/>
      <c r="TGF151" s="309"/>
      <c r="TGG151" s="309"/>
      <c r="TGH151" s="309"/>
      <c r="TGI151" s="309"/>
      <c r="TGJ151" s="309"/>
      <c r="TGK151" s="309"/>
      <c r="TGL151" s="309"/>
      <c r="TGM151" s="309"/>
      <c r="TGN151" s="309"/>
      <c r="TGO151" s="309"/>
      <c r="TGP151" s="309"/>
      <c r="TGQ151" s="309"/>
      <c r="TGR151" s="309"/>
      <c r="TGS151" s="309"/>
      <c r="TGT151" s="309"/>
      <c r="TGU151" s="309"/>
      <c r="TGV151" s="309"/>
      <c r="TGW151" s="309"/>
      <c r="TGX151" s="309"/>
      <c r="TGY151" s="309"/>
      <c r="TGZ151" s="309"/>
      <c r="THA151" s="309"/>
      <c r="THB151" s="309"/>
      <c r="THC151" s="309"/>
      <c r="THD151" s="309"/>
      <c r="THE151" s="309"/>
      <c r="THF151" s="309"/>
      <c r="THG151" s="309"/>
      <c r="THH151" s="309"/>
      <c r="THI151" s="309"/>
      <c r="THJ151" s="309"/>
      <c r="THK151" s="309"/>
      <c r="THL151" s="309"/>
      <c r="THM151" s="309"/>
      <c r="THN151" s="309"/>
      <c r="THO151" s="309"/>
      <c r="THP151" s="309"/>
      <c r="THQ151" s="309"/>
      <c r="THR151" s="309"/>
      <c r="THS151" s="309"/>
      <c r="THT151" s="309"/>
      <c r="THU151" s="309"/>
      <c r="THV151" s="309"/>
      <c r="THW151" s="309"/>
      <c r="THX151" s="309"/>
      <c r="THY151" s="309"/>
      <c r="THZ151" s="309"/>
      <c r="TIA151" s="309"/>
      <c r="TIB151" s="309"/>
      <c r="TIC151" s="309"/>
      <c r="TID151" s="309"/>
      <c r="TIE151" s="309"/>
      <c r="TIF151" s="309"/>
      <c r="TIG151" s="309"/>
      <c r="TIH151" s="309"/>
      <c r="TII151" s="309"/>
      <c r="TIJ151" s="309"/>
      <c r="TIK151" s="309"/>
      <c r="TIL151" s="309"/>
      <c r="TIM151" s="309"/>
      <c r="TIN151" s="309"/>
      <c r="TIO151" s="309"/>
      <c r="TIP151" s="309"/>
      <c r="TIQ151" s="309"/>
      <c r="TIR151" s="309"/>
      <c r="TIS151" s="309"/>
      <c r="TIT151" s="309"/>
      <c r="TIU151" s="309"/>
      <c r="TIV151" s="309"/>
      <c r="TIW151" s="309"/>
      <c r="TIX151" s="309"/>
      <c r="TIY151" s="309"/>
      <c r="TIZ151" s="309"/>
      <c r="TJA151" s="309"/>
      <c r="TJB151" s="309"/>
      <c r="TJC151" s="309"/>
      <c r="TJD151" s="309"/>
      <c r="TJE151" s="309"/>
      <c r="TJF151" s="309"/>
      <c r="TJG151" s="309"/>
      <c r="TJH151" s="309"/>
      <c r="TJI151" s="309"/>
      <c r="TJJ151" s="309"/>
      <c r="TJK151" s="309"/>
      <c r="TJL151" s="309"/>
      <c r="TJM151" s="309"/>
      <c r="TJN151" s="309"/>
      <c r="TJO151" s="309"/>
      <c r="TJP151" s="309"/>
      <c r="TJQ151" s="309"/>
      <c r="TJR151" s="309"/>
      <c r="TJS151" s="309"/>
      <c r="TJT151" s="309"/>
      <c r="TJU151" s="309"/>
      <c r="TJV151" s="309"/>
      <c r="TJW151" s="309"/>
      <c r="TJX151" s="309"/>
      <c r="TJY151" s="309"/>
      <c r="TJZ151" s="309"/>
      <c r="TKA151" s="309"/>
      <c r="TKB151" s="309"/>
      <c r="TKC151" s="309"/>
      <c r="TKD151" s="309"/>
      <c r="TKE151" s="309"/>
      <c r="TKF151" s="309"/>
      <c r="TKG151" s="309"/>
      <c r="TKH151" s="309"/>
      <c r="TKI151" s="309"/>
      <c r="TKJ151" s="309"/>
      <c r="TKK151" s="309"/>
      <c r="TKL151" s="309"/>
      <c r="TKM151" s="309"/>
      <c r="TKN151" s="309"/>
      <c r="TKO151" s="309"/>
      <c r="TKP151" s="309"/>
      <c r="TKQ151" s="309"/>
      <c r="TKR151" s="309"/>
      <c r="TKS151" s="309"/>
      <c r="TKT151" s="309"/>
      <c r="TKU151" s="309"/>
      <c r="TKV151" s="309"/>
      <c r="TKW151" s="309"/>
      <c r="TKX151" s="309"/>
      <c r="TKY151" s="309"/>
      <c r="TKZ151" s="309"/>
      <c r="TLA151" s="309"/>
      <c r="TLB151" s="309"/>
      <c r="TLC151" s="309"/>
      <c r="TLD151" s="309"/>
      <c r="TLE151" s="309"/>
      <c r="TLF151" s="309"/>
      <c r="TLG151" s="309"/>
      <c r="TLH151" s="309"/>
      <c r="TLI151" s="309"/>
      <c r="TLJ151" s="309"/>
      <c r="TLK151" s="309"/>
      <c r="TLL151" s="309"/>
      <c r="TLM151" s="309"/>
      <c r="TLN151" s="309"/>
      <c r="TLO151" s="309"/>
      <c r="TLP151" s="309"/>
      <c r="TLQ151" s="309"/>
      <c r="TLR151" s="309"/>
      <c r="TLS151" s="309"/>
      <c r="TLT151" s="309"/>
      <c r="TLU151" s="309"/>
      <c r="TLV151" s="309"/>
      <c r="TLW151" s="309"/>
      <c r="TLX151" s="309"/>
      <c r="TLY151" s="309"/>
      <c r="TLZ151" s="309"/>
      <c r="TMA151" s="309"/>
      <c r="TMB151" s="309"/>
      <c r="TMC151" s="309"/>
      <c r="TMD151" s="309"/>
      <c r="TME151" s="309"/>
      <c r="TMF151" s="309"/>
      <c r="TMG151" s="309"/>
      <c r="TMH151" s="309"/>
      <c r="TMI151" s="309"/>
      <c r="TMJ151" s="309"/>
      <c r="TMK151" s="309"/>
      <c r="TML151" s="309"/>
      <c r="TMM151" s="309"/>
      <c r="TMN151" s="309"/>
      <c r="TMO151" s="309"/>
      <c r="TMP151" s="309"/>
      <c r="TMQ151" s="309"/>
      <c r="TMR151" s="309"/>
      <c r="TMS151" s="309"/>
      <c r="TMT151" s="309"/>
      <c r="TMU151" s="309"/>
      <c r="TMV151" s="309"/>
      <c r="TMW151" s="309"/>
      <c r="TMX151" s="309"/>
      <c r="TMY151" s="309"/>
      <c r="TMZ151" s="309"/>
      <c r="TNA151" s="309"/>
      <c r="TNB151" s="309"/>
      <c r="TNC151" s="309"/>
      <c r="TND151" s="309"/>
      <c r="TNE151" s="309"/>
      <c r="TNF151" s="309"/>
      <c r="TNG151" s="309"/>
      <c r="TNH151" s="309"/>
      <c r="TNI151" s="309"/>
      <c r="TNJ151" s="309"/>
      <c r="TNK151" s="309"/>
      <c r="TNL151" s="309"/>
      <c r="TNM151" s="309"/>
      <c r="TNN151" s="309"/>
      <c r="TNO151" s="309"/>
      <c r="TNP151" s="309"/>
      <c r="TNQ151" s="309"/>
      <c r="TNR151" s="309"/>
      <c r="TNS151" s="309"/>
      <c r="TNT151" s="309"/>
      <c r="TNU151" s="309"/>
      <c r="TNV151" s="309"/>
      <c r="TNW151" s="309"/>
      <c r="TNX151" s="309"/>
      <c r="TNY151" s="309"/>
      <c r="TNZ151" s="309"/>
      <c r="TOA151" s="309"/>
      <c r="TOB151" s="309"/>
      <c r="TOC151" s="309"/>
      <c r="TOD151" s="309"/>
      <c r="TOE151" s="309"/>
      <c r="TOF151" s="309"/>
      <c r="TOG151" s="309"/>
      <c r="TOH151" s="309"/>
      <c r="TOI151" s="309"/>
      <c r="TOJ151" s="309"/>
      <c r="TOK151" s="309"/>
      <c r="TOL151" s="309"/>
      <c r="TOM151" s="309"/>
      <c r="TON151" s="309"/>
      <c r="TOO151" s="309"/>
      <c r="TOP151" s="309"/>
      <c r="TOQ151" s="309"/>
      <c r="TOR151" s="309"/>
      <c r="TOS151" s="309"/>
      <c r="TOT151" s="309"/>
      <c r="TOU151" s="309"/>
      <c r="TOV151" s="309"/>
      <c r="TOW151" s="309"/>
      <c r="TOX151" s="309"/>
      <c r="TOY151" s="309"/>
      <c r="TOZ151" s="309"/>
      <c r="TPA151" s="309"/>
      <c r="TPB151" s="309"/>
      <c r="TPC151" s="309"/>
      <c r="TPD151" s="309"/>
      <c r="TPE151" s="309"/>
      <c r="TPF151" s="309"/>
      <c r="TPG151" s="309"/>
      <c r="TPH151" s="309"/>
      <c r="TPI151" s="309"/>
      <c r="TPJ151" s="309"/>
      <c r="TPK151" s="309"/>
      <c r="TPL151" s="309"/>
      <c r="TPM151" s="309"/>
      <c r="TPN151" s="309"/>
      <c r="TPO151" s="309"/>
      <c r="TPP151" s="309"/>
      <c r="TPQ151" s="309"/>
      <c r="TPR151" s="309"/>
      <c r="TPS151" s="309"/>
      <c r="TPT151" s="309"/>
      <c r="TPU151" s="309"/>
      <c r="TPV151" s="309"/>
      <c r="TPW151" s="309"/>
      <c r="TPX151" s="309"/>
      <c r="TPY151" s="309"/>
      <c r="TPZ151" s="309"/>
      <c r="TQA151" s="309"/>
      <c r="TQB151" s="309"/>
      <c r="TQC151" s="309"/>
      <c r="TQD151" s="309"/>
      <c r="TQE151" s="309"/>
      <c r="TQF151" s="309"/>
      <c r="TQG151" s="309"/>
      <c r="TQH151" s="309"/>
      <c r="TQI151" s="309"/>
      <c r="TQJ151" s="309"/>
      <c r="TQK151" s="309"/>
      <c r="TQL151" s="309"/>
      <c r="TQM151" s="309"/>
      <c r="TQN151" s="309"/>
      <c r="TQO151" s="309"/>
      <c r="TQP151" s="309"/>
      <c r="TQQ151" s="309"/>
      <c r="TQR151" s="309"/>
      <c r="TQS151" s="309"/>
      <c r="TQT151" s="309"/>
      <c r="TQU151" s="309"/>
      <c r="TQV151" s="309"/>
      <c r="TQW151" s="309"/>
      <c r="TQX151" s="309"/>
      <c r="TQY151" s="309"/>
      <c r="TQZ151" s="309"/>
      <c r="TRA151" s="309"/>
      <c r="TRB151" s="309"/>
      <c r="TRC151" s="309"/>
      <c r="TRD151" s="309"/>
      <c r="TRE151" s="309"/>
      <c r="TRF151" s="309"/>
      <c r="TRG151" s="309"/>
      <c r="TRH151" s="309"/>
      <c r="TRI151" s="309"/>
      <c r="TRJ151" s="309"/>
      <c r="TRK151" s="309"/>
      <c r="TRL151" s="309"/>
      <c r="TRM151" s="309"/>
      <c r="TRN151" s="309"/>
      <c r="TRO151" s="309"/>
      <c r="TRP151" s="309"/>
      <c r="TRQ151" s="309"/>
      <c r="TRR151" s="309"/>
      <c r="TRS151" s="309"/>
      <c r="TRT151" s="309"/>
      <c r="TRU151" s="309"/>
      <c r="TRV151" s="309"/>
      <c r="TRW151" s="309"/>
      <c r="TRX151" s="309"/>
      <c r="TRY151" s="309"/>
      <c r="TRZ151" s="309"/>
      <c r="TSA151" s="309"/>
      <c r="TSB151" s="309"/>
      <c r="TSC151" s="309"/>
      <c r="TSD151" s="309"/>
      <c r="TSE151" s="309"/>
      <c r="TSF151" s="309"/>
      <c r="TSG151" s="309"/>
      <c r="TSH151" s="309"/>
      <c r="TSI151" s="309"/>
      <c r="TSJ151" s="309"/>
      <c r="TSK151" s="309"/>
      <c r="TSL151" s="309"/>
      <c r="TSM151" s="309"/>
      <c r="TSN151" s="309"/>
      <c r="TSO151" s="309"/>
      <c r="TSP151" s="309"/>
      <c r="TSQ151" s="309"/>
      <c r="TSR151" s="309"/>
      <c r="TSS151" s="309"/>
      <c r="TST151" s="309"/>
      <c r="TSU151" s="309"/>
      <c r="TSV151" s="309"/>
      <c r="TSW151" s="309"/>
      <c r="TSX151" s="309"/>
      <c r="TSY151" s="309"/>
      <c r="TSZ151" s="309"/>
      <c r="TTA151" s="309"/>
      <c r="TTB151" s="309"/>
      <c r="TTC151" s="309"/>
      <c r="TTD151" s="309"/>
      <c r="TTE151" s="309"/>
      <c r="TTF151" s="309"/>
      <c r="TTG151" s="309"/>
      <c r="TTH151" s="309"/>
      <c r="TTI151" s="309"/>
      <c r="TTJ151" s="309"/>
      <c r="TTK151" s="309"/>
      <c r="TTL151" s="309"/>
      <c r="TTM151" s="309"/>
      <c r="TTN151" s="309"/>
      <c r="TTO151" s="309"/>
      <c r="TTP151" s="309"/>
      <c r="TTQ151" s="309"/>
      <c r="TTR151" s="309"/>
      <c r="TTS151" s="309"/>
      <c r="TTT151" s="309"/>
      <c r="TTU151" s="309"/>
      <c r="TTV151" s="309"/>
      <c r="TTW151" s="309"/>
      <c r="TTX151" s="309"/>
      <c r="TTY151" s="309"/>
      <c r="TTZ151" s="309"/>
      <c r="TUA151" s="309"/>
      <c r="TUB151" s="309"/>
      <c r="TUC151" s="309"/>
      <c r="TUD151" s="309"/>
      <c r="TUE151" s="309"/>
      <c r="TUF151" s="309"/>
      <c r="TUG151" s="309"/>
      <c r="TUH151" s="309"/>
      <c r="TUI151" s="309"/>
      <c r="TUJ151" s="309"/>
      <c r="TUK151" s="309"/>
      <c r="TUL151" s="309"/>
      <c r="TUM151" s="309"/>
      <c r="TUN151" s="309"/>
      <c r="TUO151" s="309"/>
      <c r="TUP151" s="309"/>
      <c r="TUQ151" s="309"/>
      <c r="TUR151" s="309"/>
      <c r="TUS151" s="309"/>
      <c r="TUT151" s="309"/>
      <c r="TUU151" s="309"/>
      <c r="TUV151" s="309"/>
      <c r="TUW151" s="309"/>
      <c r="TUX151" s="309"/>
      <c r="TUY151" s="309"/>
      <c r="TUZ151" s="309"/>
      <c r="TVA151" s="309"/>
      <c r="TVB151" s="309"/>
      <c r="TVC151" s="309"/>
      <c r="TVD151" s="309"/>
      <c r="TVE151" s="309"/>
      <c r="TVF151" s="309"/>
      <c r="TVG151" s="309"/>
      <c r="TVH151" s="309"/>
      <c r="TVI151" s="309"/>
      <c r="TVJ151" s="309"/>
      <c r="TVK151" s="309"/>
      <c r="TVL151" s="309"/>
      <c r="TVM151" s="309"/>
      <c r="TVN151" s="309"/>
      <c r="TVO151" s="309"/>
      <c r="TVP151" s="309"/>
      <c r="TVQ151" s="309"/>
      <c r="TVR151" s="309"/>
      <c r="TVS151" s="309"/>
      <c r="TVT151" s="309"/>
      <c r="TVU151" s="309"/>
      <c r="TVV151" s="309"/>
      <c r="TVW151" s="309"/>
      <c r="TVX151" s="309"/>
      <c r="TVY151" s="309"/>
      <c r="TVZ151" s="309"/>
      <c r="TWA151" s="309"/>
      <c r="TWB151" s="309"/>
      <c r="TWC151" s="309"/>
      <c r="TWD151" s="309"/>
      <c r="TWE151" s="309"/>
      <c r="TWF151" s="309"/>
      <c r="TWG151" s="309"/>
      <c r="TWH151" s="309"/>
      <c r="TWI151" s="309"/>
      <c r="TWJ151" s="309"/>
      <c r="TWK151" s="309"/>
      <c r="TWL151" s="309"/>
      <c r="TWM151" s="309"/>
      <c r="TWN151" s="309"/>
      <c r="TWO151" s="309"/>
      <c r="TWP151" s="309"/>
      <c r="TWQ151" s="309"/>
      <c r="TWR151" s="309"/>
      <c r="TWS151" s="309"/>
      <c r="TWT151" s="309"/>
      <c r="TWU151" s="309"/>
      <c r="TWV151" s="309"/>
      <c r="TWW151" s="309"/>
      <c r="TWX151" s="309"/>
      <c r="TWY151" s="309"/>
      <c r="TWZ151" s="309"/>
      <c r="TXA151" s="309"/>
      <c r="TXB151" s="309"/>
      <c r="TXC151" s="309"/>
      <c r="TXD151" s="309"/>
      <c r="TXE151" s="309"/>
      <c r="TXF151" s="309"/>
      <c r="TXG151" s="309"/>
      <c r="TXH151" s="309"/>
      <c r="TXI151" s="309"/>
      <c r="TXJ151" s="309"/>
      <c r="TXK151" s="309"/>
      <c r="TXL151" s="309"/>
      <c r="TXM151" s="309"/>
      <c r="TXN151" s="309"/>
      <c r="TXO151" s="309"/>
      <c r="TXP151" s="309"/>
      <c r="TXQ151" s="309"/>
      <c r="TXR151" s="309"/>
      <c r="TXS151" s="309"/>
      <c r="TXT151" s="309"/>
      <c r="TXU151" s="309"/>
      <c r="TXV151" s="309"/>
      <c r="TXW151" s="309"/>
      <c r="TXX151" s="309"/>
      <c r="TXY151" s="309"/>
      <c r="TXZ151" s="309"/>
      <c r="TYA151" s="309"/>
      <c r="TYB151" s="309"/>
      <c r="TYC151" s="309"/>
      <c r="TYD151" s="309"/>
      <c r="TYE151" s="309"/>
      <c r="TYF151" s="309"/>
      <c r="TYG151" s="309"/>
      <c r="TYH151" s="309"/>
      <c r="TYI151" s="309"/>
      <c r="TYJ151" s="309"/>
      <c r="TYK151" s="309"/>
      <c r="TYL151" s="309"/>
      <c r="TYM151" s="309"/>
      <c r="TYN151" s="309"/>
      <c r="TYO151" s="309"/>
      <c r="TYP151" s="309"/>
      <c r="TYQ151" s="309"/>
      <c r="TYR151" s="309"/>
      <c r="TYS151" s="309"/>
      <c r="TYT151" s="309"/>
      <c r="TYU151" s="309"/>
      <c r="TYV151" s="309"/>
      <c r="TYW151" s="309"/>
      <c r="TYX151" s="309"/>
      <c r="TYY151" s="309"/>
      <c r="TYZ151" s="309"/>
      <c r="TZA151" s="309"/>
      <c r="TZB151" s="309"/>
      <c r="TZC151" s="309"/>
      <c r="TZD151" s="309"/>
      <c r="TZE151" s="309"/>
      <c r="TZF151" s="309"/>
      <c r="TZG151" s="309"/>
      <c r="TZH151" s="309"/>
      <c r="TZI151" s="309"/>
      <c r="TZJ151" s="309"/>
      <c r="TZK151" s="309"/>
      <c r="TZL151" s="309"/>
      <c r="TZM151" s="309"/>
      <c r="TZN151" s="309"/>
      <c r="TZO151" s="309"/>
      <c r="TZP151" s="309"/>
      <c r="TZQ151" s="309"/>
      <c r="TZR151" s="309"/>
      <c r="TZS151" s="309"/>
      <c r="TZT151" s="309"/>
      <c r="TZU151" s="309"/>
      <c r="TZV151" s="309"/>
      <c r="TZW151" s="309"/>
      <c r="TZX151" s="309"/>
      <c r="TZY151" s="309"/>
      <c r="TZZ151" s="309"/>
      <c r="UAA151" s="309"/>
      <c r="UAB151" s="309"/>
      <c r="UAC151" s="309"/>
      <c r="UAD151" s="309"/>
      <c r="UAE151" s="309"/>
      <c r="UAF151" s="309"/>
      <c r="UAG151" s="309"/>
      <c r="UAH151" s="309"/>
      <c r="UAI151" s="309"/>
      <c r="UAJ151" s="309"/>
      <c r="UAK151" s="309"/>
      <c r="UAL151" s="309"/>
      <c r="UAM151" s="309"/>
      <c r="UAN151" s="309"/>
      <c r="UAO151" s="309"/>
      <c r="UAP151" s="309"/>
      <c r="UAQ151" s="309"/>
      <c r="UAR151" s="309"/>
      <c r="UAS151" s="309"/>
      <c r="UAT151" s="309"/>
      <c r="UAU151" s="309"/>
      <c r="UAV151" s="309"/>
      <c r="UAW151" s="309"/>
      <c r="UAX151" s="309"/>
      <c r="UAY151" s="309"/>
      <c r="UAZ151" s="309"/>
      <c r="UBA151" s="309"/>
      <c r="UBB151" s="309"/>
      <c r="UBC151" s="309"/>
      <c r="UBD151" s="309"/>
      <c r="UBE151" s="309"/>
      <c r="UBF151" s="309"/>
      <c r="UBG151" s="309"/>
      <c r="UBH151" s="309"/>
      <c r="UBI151" s="309"/>
      <c r="UBJ151" s="309"/>
      <c r="UBK151" s="309"/>
      <c r="UBL151" s="309"/>
      <c r="UBM151" s="309"/>
      <c r="UBN151" s="309"/>
      <c r="UBO151" s="309"/>
      <c r="UBP151" s="309"/>
      <c r="UBQ151" s="309"/>
      <c r="UBR151" s="309"/>
      <c r="UBS151" s="309"/>
      <c r="UBT151" s="309"/>
      <c r="UBU151" s="309"/>
      <c r="UBV151" s="309"/>
      <c r="UBW151" s="309"/>
      <c r="UBX151" s="309"/>
      <c r="UBY151" s="309"/>
      <c r="UBZ151" s="309"/>
      <c r="UCA151" s="309"/>
      <c r="UCB151" s="309"/>
      <c r="UCC151" s="309"/>
      <c r="UCD151" s="309"/>
      <c r="UCE151" s="309"/>
      <c r="UCF151" s="309"/>
      <c r="UCG151" s="309"/>
      <c r="UCH151" s="309"/>
      <c r="UCI151" s="309"/>
      <c r="UCJ151" s="309"/>
      <c r="UCK151" s="309"/>
      <c r="UCL151" s="309"/>
      <c r="UCM151" s="309"/>
      <c r="UCN151" s="309"/>
      <c r="UCO151" s="309"/>
      <c r="UCP151" s="309"/>
      <c r="UCQ151" s="309"/>
      <c r="UCR151" s="309"/>
      <c r="UCS151" s="309"/>
      <c r="UCT151" s="309"/>
      <c r="UCU151" s="309"/>
      <c r="UCV151" s="309"/>
      <c r="UCW151" s="309"/>
      <c r="UCX151" s="309"/>
      <c r="UCY151" s="309"/>
      <c r="UCZ151" s="309"/>
      <c r="UDA151" s="309"/>
      <c r="UDB151" s="309"/>
      <c r="UDC151" s="309"/>
      <c r="UDD151" s="309"/>
      <c r="UDE151" s="309"/>
      <c r="UDF151" s="309"/>
      <c r="UDG151" s="309"/>
      <c r="UDH151" s="309"/>
      <c r="UDI151" s="309"/>
      <c r="UDJ151" s="309"/>
      <c r="UDK151" s="309"/>
      <c r="UDL151" s="309"/>
      <c r="UDM151" s="309"/>
      <c r="UDN151" s="309"/>
      <c r="UDO151" s="309"/>
      <c r="UDP151" s="309"/>
      <c r="UDQ151" s="309"/>
      <c r="UDR151" s="309"/>
      <c r="UDS151" s="309"/>
      <c r="UDT151" s="309"/>
      <c r="UDU151" s="309"/>
      <c r="UDV151" s="309"/>
      <c r="UDW151" s="309"/>
      <c r="UDX151" s="309"/>
      <c r="UDY151" s="309"/>
      <c r="UDZ151" s="309"/>
      <c r="UEA151" s="309"/>
      <c r="UEB151" s="309"/>
      <c r="UEC151" s="309"/>
      <c r="UED151" s="309"/>
      <c r="UEE151" s="309"/>
      <c r="UEF151" s="309"/>
      <c r="UEG151" s="309"/>
      <c r="UEH151" s="309"/>
      <c r="UEI151" s="309"/>
      <c r="UEJ151" s="309"/>
      <c r="UEK151" s="309"/>
      <c r="UEL151" s="309"/>
      <c r="UEM151" s="309"/>
      <c r="UEN151" s="309"/>
      <c r="UEO151" s="309"/>
      <c r="UEP151" s="309"/>
      <c r="UEQ151" s="309"/>
      <c r="UER151" s="309"/>
      <c r="UES151" s="309"/>
      <c r="UET151" s="309"/>
      <c r="UEU151" s="309"/>
      <c r="UEV151" s="309"/>
      <c r="UEW151" s="309"/>
      <c r="UEX151" s="309"/>
      <c r="UEY151" s="309"/>
      <c r="UEZ151" s="309"/>
      <c r="UFA151" s="309"/>
      <c r="UFB151" s="309"/>
      <c r="UFC151" s="309"/>
      <c r="UFD151" s="309"/>
      <c r="UFE151" s="309"/>
      <c r="UFF151" s="309"/>
      <c r="UFG151" s="309"/>
      <c r="UFH151" s="309"/>
      <c r="UFI151" s="309"/>
      <c r="UFJ151" s="309"/>
      <c r="UFK151" s="309"/>
      <c r="UFL151" s="309"/>
      <c r="UFM151" s="309"/>
      <c r="UFN151" s="309"/>
      <c r="UFO151" s="309"/>
      <c r="UFP151" s="309"/>
      <c r="UFQ151" s="309"/>
      <c r="UFR151" s="309"/>
      <c r="UFS151" s="309"/>
      <c r="UFT151" s="309"/>
      <c r="UFU151" s="309"/>
      <c r="UFV151" s="309"/>
      <c r="UFW151" s="309"/>
      <c r="UFX151" s="309"/>
      <c r="UFY151" s="309"/>
      <c r="UFZ151" s="309"/>
      <c r="UGA151" s="309"/>
      <c r="UGB151" s="309"/>
      <c r="UGC151" s="309"/>
      <c r="UGD151" s="309"/>
      <c r="UGE151" s="309"/>
      <c r="UGF151" s="309"/>
      <c r="UGG151" s="309"/>
      <c r="UGH151" s="309"/>
      <c r="UGI151" s="309"/>
      <c r="UGJ151" s="309"/>
      <c r="UGK151" s="309"/>
      <c r="UGL151" s="309"/>
      <c r="UGM151" s="309"/>
      <c r="UGN151" s="309"/>
      <c r="UGO151" s="309"/>
      <c r="UGP151" s="309"/>
      <c r="UGQ151" s="309"/>
      <c r="UGR151" s="309"/>
      <c r="UGS151" s="309"/>
      <c r="UGT151" s="309"/>
      <c r="UGU151" s="309"/>
      <c r="UGV151" s="309"/>
      <c r="UGW151" s="309"/>
      <c r="UGX151" s="309"/>
      <c r="UGY151" s="309"/>
      <c r="UGZ151" s="309"/>
      <c r="UHA151" s="309"/>
      <c r="UHB151" s="309"/>
      <c r="UHC151" s="309"/>
      <c r="UHD151" s="309"/>
      <c r="UHE151" s="309"/>
      <c r="UHF151" s="309"/>
      <c r="UHG151" s="309"/>
      <c r="UHH151" s="309"/>
      <c r="UHI151" s="309"/>
      <c r="UHJ151" s="309"/>
      <c r="UHK151" s="309"/>
      <c r="UHL151" s="309"/>
      <c r="UHM151" s="309"/>
      <c r="UHN151" s="309"/>
      <c r="UHO151" s="309"/>
      <c r="UHP151" s="309"/>
      <c r="UHQ151" s="309"/>
      <c r="UHR151" s="309"/>
      <c r="UHS151" s="309"/>
      <c r="UHT151" s="309"/>
      <c r="UHU151" s="309"/>
      <c r="UHV151" s="309"/>
      <c r="UHW151" s="309"/>
      <c r="UHX151" s="309"/>
      <c r="UHY151" s="309"/>
      <c r="UHZ151" s="309"/>
      <c r="UIA151" s="309"/>
      <c r="UIB151" s="309"/>
      <c r="UIC151" s="309"/>
      <c r="UID151" s="309"/>
      <c r="UIE151" s="309"/>
      <c r="UIF151" s="309"/>
      <c r="UIG151" s="309"/>
      <c r="UIH151" s="309"/>
      <c r="UII151" s="309"/>
      <c r="UIJ151" s="309"/>
      <c r="UIK151" s="309"/>
      <c r="UIL151" s="309"/>
      <c r="UIM151" s="309"/>
      <c r="UIN151" s="309"/>
      <c r="UIO151" s="309"/>
      <c r="UIP151" s="309"/>
      <c r="UIQ151" s="309"/>
      <c r="UIR151" s="309"/>
      <c r="UIS151" s="309"/>
      <c r="UIT151" s="309"/>
      <c r="UIU151" s="309"/>
      <c r="UIV151" s="309"/>
      <c r="UIW151" s="309"/>
      <c r="UIX151" s="309"/>
      <c r="UIY151" s="309"/>
      <c r="UIZ151" s="309"/>
      <c r="UJA151" s="309"/>
      <c r="UJB151" s="309"/>
      <c r="UJC151" s="309"/>
      <c r="UJD151" s="309"/>
      <c r="UJE151" s="309"/>
      <c r="UJF151" s="309"/>
      <c r="UJG151" s="309"/>
      <c r="UJH151" s="309"/>
      <c r="UJI151" s="309"/>
      <c r="UJJ151" s="309"/>
      <c r="UJK151" s="309"/>
      <c r="UJL151" s="309"/>
      <c r="UJM151" s="309"/>
      <c r="UJN151" s="309"/>
      <c r="UJO151" s="309"/>
      <c r="UJP151" s="309"/>
      <c r="UJQ151" s="309"/>
      <c r="UJR151" s="309"/>
      <c r="UJS151" s="309"/>
      <c r="UJT151" s="309"/>
      <c r="UJU151" s="309"/>
      <c r="UJV151" s="309"/>
      <c r="UJW151" s="309"/>
      <c r="UJX151" s="309"/>
      <c r="UJY151" s="309"/>
      <c r="UJZ151" s="309"/>
      <c r="UKA151" s="309"/>
      <c r="UKB151" s="309"/>
      <c r="UKC151" s="309"/>
      <c r="UKD151" s="309"/>
      <c r="UKE151" s="309"/>
      <c r="UKF151" s="309"/>
      <c r="UKG151" s="309"/>
      <c r="UKH151" s="309"/>
      <c r="UKI151" s="309"/>
      <c r="UKJ151" s="309"/>
      <c r="UKK151" s="309"/>
      <c r="UKL151" s="309"/>
      <c r="UKM151" s="309"/>
      <c r="UKN151" s="309"/>
      <c r="UKO151" s="309"/>
      <c r="UKP151" s="309"/>
      <c r="UKQ151" s="309"/>
      <c r="UKR151" s="309"/>
      <c r="UKS151" s="309"/>
      <c r="UKT151" s="309"/>
      <c r="UKU151" s="309"/>
      <c r="UKV151" s="309"/>
      <c r="UKW151" s="309"/>
      <c r="UKX151" s="309"/>
      <c r="UKY151" s="309"/>
      <c r="UKZ151" s="309"/>
      <c r="ULA151" s="309"/>
      <c r="ULB151" s="309"/>
      <c r="ULC151" s="309"/>
      <c r="ULD151" s="309"/>
      <c r="ULE151" s="309"/>
      <c r="ULF151" s="309"/>
      <c r="ULG151" s="309"/>
      <c r="ULH151" s="309"/>
      <c r="ULI151" s="309"/>
      <c r="ULJ151" s="309"/>
      <c r="ULK151" s="309"/>
      <c r="ULL151" s="309"/>
      <c r="ULM151" s="309"/>
      <c r="ULN151" s="309"/>
      <c r="ULO151" s="309"/>
      <c r="ULP151" s="309"/>
      <c r="ULQ151" s="309"/>
      <c r="ULR151" s="309"/>
      <c r="ULS151" s="309"/>
      <c r="ULT151" s="309"/>
      <c r="ULU151" s="309"/>
      <c r="ULV151" s="309"/>
      <c r="ULW151" s="309"/>
      <c r="ULX151" s="309"/>
      <c r="ULY151" s="309"/>
      <c r="ULZ151" s="309"/>
      <c r="UMA151" s="309"/>
      <c r="UMB151" s="309"/>
      <c r="UMC151" s="309"/>
      <c r="UMD151" s="309"/>
      <c r="UME151" s="309"/>
      <c r="UMF151" s="309"/>
      <c r="UMG151" s="309"/>
      <c r="UMH151" s="309"/>
      <c r="UMI151" s="309"/>
      <c r="UMJ151" s="309"/>
      <c r="UMK151" s="309"/>
      <c r="UML151" s="309"/>
      <c r="UMM151" s="309"/>
      <c r="UMN151" s="309"/>
      <c r="UMO151" s="309"/>
      <c r="UMP151" s="309"/>
      <c r="UMQ151" s="309"/>
      <c r="UMR151" s="309"/>
      <c r="UMS151" s="309"/>
      <c r="UMT151" s="309"/>
      <c r="UMU151" s="309"/>
      <c r="UMV151" s="309"/>
      <c r="UMW151" s="309"/>
      <c r="UMX151" s="309"/>
      <c r="UMY151" s="309"/>
      <c r="UMZ151" s="309"/>
      <c r="UNA151" s="309"/>
      <c r="UNB151" s="309"/>
      <c r="UNC151" s="309"/>
      <c r="UND151" s="309"/>
      <c r="UNE151" s="309"/>
      <c r="UNF151" s="309"/>
      <c r="UNG151" s="309"/>
      <c r="UNH151" s="309"/>
      <c r="UNI151" s="309"/>
      <c r="UNJ151" s="309"/>
      <c r="UNK151" s="309"/>
      <c r="UNL151" s="309"/>
      <c r="UNM151" s="309"/>
      <c r="UNN151" s="309"/>
      <c r="UNO151" s="309"/>
      <c r="UNP151" s="309"/>
      <c r="UNQ151" s="309"/>
      <c r="UNR151" s="309"/>
      <c r="UNS151" s="309"/>
      <c r="UNT151" s="309"/>
      <c r="UNU151" s="309"/>
      <c r="UNV151" s="309"/>
      <c r="UNW151" s="309"/>
      <c r="UNX151" s="309"/>
      <c r="UNY151" s="309"/>
      <c r="UNZ151" s="309"/>
      <c r="UOA151" s="309"/>
      <c r="UOB151" s="309"/>
      <c r="UOC151" s="309"/>
      <c r="UOD151" s="309"/>
      <c r="UOE151" s="309"/>
      <c r="UOF151" s="309"/>
      <c r="UOG151" s="309"/>
      <c r="UOH151" s="309"/>
      <c r="UOI151" s="309"/>
      <c r="UOJ151" s="309"/>
      <c r="UOK151" s="309"/>
      <c r="UOL151" s="309"/>
      <c r="UOM151" s="309"/>
      <c r="UON151" s="309"/>
      <c r="UOO151" s="309"/>
      <c r="UOP151" s="309"/>
      <c r="UOQ151" s="309"/>
      <c r="UOR151" s="309"/>
      <c r="UOS151" s="309"/>
      <c r="UOT151" s="309"/>
      <c r="UOU151" s="309"/>
      <c r="UOV151" s="309"/>
      <c r="UOW151" s="309"/>
      <c r="UOX151" s="309"/>
      <c r="UOY151" s="309"/>
      <c r="UOZ151" s="309"/>
      <c r="UPA151" s="309"/>
      <c r="UPB151" s="309"/>
      <c r="UPC151" s="309"/>
      <c r="UPD151" s="309"/>
      <c r="UPE151" s="309"/>
      <c r="UPF151" s="309"/>
      <c r="UPG151" s="309"/>
      <c r="UPH151" s="309"/>
      <c r="UPI151" s="309"/>
      <c r="UPJ151" s="309"/>
      <c r="UPK151" s="309"/>
      <c r="UPL151" s="309"/>
      <c r="UPM151" s="309"/>
      <c r="UPN151" s="309"/>
      <c r="UPO151" s="309"/>
      <c r="UPP151" s="309"/>
      <c r="UPQ151" s="309"/>
      <c r="UPR151" s="309"/>
      <c r="UPS151" s="309"/>
      <c r="UPT151" s="309"/>
      <c r="UPU151" s="309"/>
      <c r="UPV151" s="309"/>
      <c r="UPW151" s="309"/>
      <c r="UPX151" s="309"/>
      <c r="UPY151" s="309"/>
      <c r="UPZ151" s="309"/>
      <c r="UQA151" s="309"/>
      <c r="UQB151" s="309"/>
      <c r="UQC151" s="309"/>
      <c r="UQD151" s="309"/>
      <c r="UQE151" s="309"/>
      <c r="UQF151" s="309"/>
      <c r="UQG151" s="309"/>
      <c r="UQH151" s="309"/>
      <c r="UQI151" s="309"/>
      <c r="UQJ151" s="309"/>
      <c r="UQK151" s="309"/>
      <c r="UQL151" s="309"/>
      <c r="UQM151" s="309"/>
      <c r="UQN151" s="309"/>
      <c r="UQO151" s="309"/>
      <c r="UQP151" s="309"/>
      <c r="UQQ151" s="309"/>
      <c r="UQR151" s="309"/>
      <c r="UQS151" s="309"/>
      <c r="UQT151" s="309"/>
      <c r="UQU151" s="309"/>
      <c r="UQV151" s="309"/>
      <c r="UQW151" s="309"/>
      <c r="UQX151" s="309"/>
      <c r="UQY151" s="309"/>
      <c r="UQZ151" s="309"/>
      <c r="URA151" s="309"/>
      <c r="URB151" s="309"/>
      <c r="URC151" s="309"/>
      <c r="URD151" s="309"/>
      <c r="URE151" s="309"/>
      <c r="URF151" s="309"/>
      <c r="URG151" s="309"/>
      <c r="URH151" s="309"/>
      <c r="URI151" s="309"/>
      <c r="URJ151" s="309"/>
      <c r="URK151" s="309"/>
      <c r="URL151" s="309"/>
      <c r="URM151" s="309"/>
      <c r="URN151" s="309"/>
      <c r="URO151" s="309"/>
      <c r="URP151" s="309"/>
      <c r="URQ151" s="309"/>
      <c r="URR151" s="309"/>
      <c r="URS151" s="309"/>
      <c r="URT151" s="309"/>
      <c r="URU151" s="309"/>
      <c r="URV151" s="309"/>
      <c r="URW151" s="309"/>
      <c r="URX151" s="309"/>
      <c r="URY151" s="309"/>
      <c r="URZ151" s="309"/>
      <c r="USA151" s="309"/>
      <c r="USB151" s="309"/>
      <c r="USC151" s="309"/>
      <c r="USD151" s="309"/>
      <c r="USE151" s="309"/>
      <c r="USF151" s="309"/>
      <c r="USG151" s="309"/>
      <c r="USH151" s="309"/>
      <c r="USI151" s="309"/>
      <c r="USJ151" s="309"/>
      <c r="USK151" s="309"/>
      <c r="USL151" s="309"/>
      <c r="USM151" s="309"/>
      <c r="USN151" s="309"/>
      <c r="USO151" s="309"/>
      <c r="USP151" s="309"/>
      <c r="USQ151" s="309"/>
      <c r="USR151" s="309"/>
      <c r="USS151" s="309"/>
      <c r="UST151" s="309"/>
      <c r="USU151" s="309"/>
      <c r="USV151" s="309"/>
      <c r="USW151" s="309"/>
      <c r="USX151" s="309"/>
      <c r="USY151" s="309"/>
      <c r="USZ151" s="309"/>
      <c r="UTA151" s="309"/>
      <c r="UTB151" s="309"/>
      <c r="UTC151" s="309"/>
      <c r="UTD151" s="309"/>
      <c r="UTE151" s="309"/>
      <c r="UTF151" s="309"/>
      <c r="UTG151" s="309"/>
      <c r="UTH151" s="309"/>
      <c r="UTI151" s="309"/>
      <c r="UTJ151" s="309"/>
      <c r="UTK151" s="309"/>
      <c r="UTL151" s="309"/>
      <c r="UTM151" s="309"/>
      <c r="UTN151" s="309"/>
      <c r="UTO151" s="309"/>
      <c r="UTP151" s="309"/>
      <c r="UTQ151" s="309"/>
      <c r="UTR151" s="309"/>
      <c r="UTS151" s="309"/>
      <c r="UTT151" s="309"/>
      <c r="UTU151" s="309"/>
      <c r="UTV151" s="309"/>
      <c r="UTW151" s="309"/>
      <c r="UTX151" s="309"/>
      <c r="UTY151" s="309"/>
      <c r="UTZ151" s="309"/>
      <c r="UUA151" s="309"/>
      <c r="UUB151" s="309"/>
      <c r="UUC151" s="309"/>
      <c r="UUD151" s="309"/>
      <c r="UUE151" s="309"/>
      <c r="UUF151" s="309"/>
      <c r="UUG151" s="309"/>
      <c r="UUH151" s="309"/>
      <c r="UUI151" s="309"/>
      <c r="UUJ151" s="309"/>
      <c r="UUK151" s="309"/>
      <c r="UUL151" s="309"/>
      <c r="UUM151" s="309"/>
      <c r="UUN151" s="309"/>
      <c r="UUO151" s="309"/>
      <c r="UUP151" s="309"/>
      <c r="UUQ151" s="309"/>
      <c r="UUR151" s="309"/>
      <c r="UUS151" s="309"/>
      <c r="UUT151" s="309"/>
      <c r="UUU151" s="309"/>
      <c r="UUV151" s="309"/>
      <c r="UUW151" s="309"/>
      <c r="UUX151" s="309"/>
      <c r="UUY151" s="309"/>
      <c r="UUZ151" s="309"/>
      <c r="UVA151" s="309"/>
      <c r="UVB151" s="309"/>
      <c r="UVC151" s="309"/>
      <c r="UVD151" s="309"/>
      <c r="UVE151" s="309"/>
      <c r="UVF151" s="309"/>
      <c r="UVG151" s="309"/>
      <c r="UVH151" s="309"/>
      <c r="UVI151" s="309"/>
      <c r="UVJ151" s="309"/>
      <c r="UVK151" s="309"/>
      <c r="UVL151" s="309"/>
      <c r="UVM151" s="309"/>
      <c r="UVN151" s="309"/>
      <c r="UVO151" s="309"/>
      <c r="UVP151" s="309"/>
      <c r="UVQ151" s="309"/>
      <c r="UVR151" s="309"/>
      <c r="UVS151" s="309"/>
      <c r="UVT151" s="309"/>
      <c r="UVU151" s="309"/>
      <c r="UVV151" s="309"/>
      <c r="UVW151" s="309"/>
      <c r="UVX151" s="309"/>
      <c r="UVY151" s="309"/>
      <c r="UVZ151" s="309"/>
      <c r="UWA151" s="309"/>
      <c r="UWB151" s="309"/>
      <c r="UWC151" s="309"/>
      <c r="UWD151" s="309"/>
      <c r="UWE151" s="309"/>
      <c r="UWF151" s="309"/>
      <c r="UWG151" s="309"/>
      <c r="UWH151" s="309"/>
      <c r="UWI151" s="309"/>
      <c r="UWJ151" s="309"/>
      <c r="UWK151" s="309"/>
      <c r="UWL151" s="309"/>
      <c r="UWM151" s="309"/>
      <c r="UWN151" s="309"/>
      <c r="UWO151" s="309"/>
      <c r="UWP151" s="309"/>
      <c r="UWQ151" s="309"/>
      <c r="UWR151" s="309"/>
      <c r="UWS151" s="309"/>
      <c r="UWT151" s="309"/>
      <c r="UWU151" s="309"/>
      <c r="UWV151" s="309"/>
      <c r="UWW151" s="309"/>
      <c r="UWX151" s="309"/>
      <c r="UWY151" s="309"/>
      <c r="UWZ151" s="309"/>
      <c r="UXA151" s="309"/>
      <c r="UXB151" s="309"/>
      <c r="UXC151" s="309"/>
      <c r="UXD151" s="309"/>
      <c r="UXE151" s="309"/>
      <c r="UXF151" s="309"/>
      <c r="UXG151" s="309"/>
      <c r="UXH151" s="309"/>
      <c r="UXI151" s="309"/>
      <c r="UXJ151" s="309"/>
      <c r="UXK151" s="309"/>
      <c r="UXL151" s="309"/>
      <c r="UXM151" s="309"/>
      <c r="UXN151" s="309"/>
      <c r="UXO151" s="309"/>
      <c r="UXP151" s="309"/>
      <c r="UXQ151" s="309"/>
      <c r="UXR151" s="309"/>
      <c r="UXS151" s="309"/>
      <c r="UXT151" s="309"/>
      <c r="UXU151" s="309"/>
      <c r="UXV151" s="309"/>
      <c r="UXW151" s="309"/>
      <c r="UXX151" s="309"/>
      <c r="UXY151" s="309"/>
      <c r="UXZ151" s="309"/>
      <c r="UYA151" s="309"/>
      <c r="UYB151" s="309"/>
      <c r="UYC151" s="309"/>
      <c r="UYD151" s="309"/>
      <c r="UYE151" s="309"/>
      <c r="UYF151" s="309"/>
      <c r="UYG151" s="309"/>
      <c r="UYH151" s="309"/>
      <c r="UYI151" s="309"/>
      <c r="UYJ151" s="309"/>
      <c r="UYK151" s="309"/>
      <c r="UYL151" s="309"/>
      <c r="UYM151" s="309"/>
      <c r="UYN151" s="309"/>
      <c r="UYO151" s="309"/>
      <c r="UYP151" s="309"/>
      <c r="UYQ151" s="309"/>
      <c r="UYR151" s="309"/>
      <c r="UYS151" s="309"/>
      <c r="UYT151" s="309"/>
      <c r="UYU151" s="309"/>
      <c r="UYV151" s="309"/>
      <c r="UYW151" s="309"/>
      <c r="UYX151" s="309"/>
      <c r="UYY151" s="309"/>
      <c r="UYZ151" s="309"/>
      <c r="UZA151" s="309"/>
      <c r="UZB151" s="309"/>
      <c r="UZC151" s="309"/>
      <c r="UZD151" s="309"/>
      <c r="UZE151" s="309"/>
      <c r="UZF151" s="309"/>
      <c r="UZG151" s="309"/>
      <c r="UZH151" s="309"/>
      <c r="UZI151" s="309"/>
      <c r="UZJ151" s="309"/>
      <c r="UZK151" s="309"/>
      <c r="UZL151" s="309"/>
      <c r="UZM151" s="309"/>
      <c r="UZN151" s="309"/>
      <c r="UZO151" s="309"/>
      <c r="UZP151" s="309"/>
      <c r="UZQ151" s="309"/>
      <c r="UZR151" s="309"/>
      <c r="UZS151" s="309"/>
      <c r="UZT151" s="309"/>
      <c r="UZU151" s="309"/>
      <c r="UZV151" s="309"/>
      <c r="UZW151" s="309"/>
      <c r="UZX151" s="309"/>
      <c r="UZY151" s="309"/>
      <c r="UZZ151" s="309"/>
      <c r="VAA151" s="309"/>
      <c r="VAB151" s="309"/>
      <c r="VAC151" s="309"/>
      <c r="VAD151" s="309"/>
      <c r="VAE151" s="309"/>
      <c r="VAF151" s="309"/>
      <c r="VAG151" s="309"/>
      <c r="VAH151" s="309"/>
      <c r="VAI151" s="309"/>
      <c r="VAJ151" s="309"/>
      <c r="VAK151" s="309"/>
      <c r="VAL151" s="309"/>
      <c r="VAM151" s="309"/>
      <c r="VAN151" s="309"/>
      <c r="VAO151" s="309"/>
      <c r="VAP151" s="309"/>
      <c r="VAQ151" s="309"/>
      <c r="VAR151" s="309"/>
      <c r="VAS151" s="309"/>
      <c r="VAT151" s="309"/>
      <c r="VAU151" s="309"/>
      <c r="VAV151" s="309"/>
      <c r="VAW151" s="309"/>
      <c r="VAX151" s="309"/>
      <c r="VAY151" s="309"/>
      <c r="VAZ151" s="309"/>
      <c r="VBA151" s="309"/>
      <c r="VBB151" s="309"/>
      <c r="VBC151" s="309"/>
      <c r="VBD151" s="309"/>
      <c r="VBE151" s="309"/>
      <c r="VBF151" s="309"/>
      <c r="VBG151" s="309"/>
      <c r="VBH151" s="309"/>
      <c r="VBI151" s="309"/>
      <c r="VBJ151" s="309"/>
      <c r="VBK151" s="309"/>
      <c r="VBL151" s="309"/>
      <c r="VBM151" s="309"/>
      <c r="VBN151" s="309"/>
      <c r="VBO151" s="309"/>
      <c r="VBP151" s="309"/>
      <c r="VBQ151" s="309"/>
      <c r="VBR151" s="309"/>
      <c r="VBS151" s="309"/>
      <c r="VBT151" s="309"/>
      <c r="VBU151" s="309"/>
      <c r="VBV151" s="309"/>
      <c r="VBW151" s="309"/>
      <c r="VBX151" s="309"/>
      <c r="VBY151" s="309"/>
      <c r="VBZ151" s="309"/>
      <c r="VCA151" s="309"/>
      <c r="VCB151" s="309"/>
      <c r="VCC151" s="309"/>
      <c r="VCD151" s="309"/>
      <c r="VCE151" s="309"/>
      <c r="VCF151" s="309"/>
      <c r="VCG151" s="309"/>
      <c r="VCH151" s="309"/>
      <c r="VCI151" s="309"/>
      <c r="VCJ151" s="309"/>
      <c r="VCK151" s="309"/>
      <c r="VCL151" s="309"/>
      <c r="VCM151" s="309"/>
      <c r="VCN151" s="309"/>
      <c r="VCO151" s="309"/>
      <c r="VCP151" s="309"/>
      <c r="VCQ151" s="309"/>
      <c r="VCR151" s="309"/>
      <c r="VCS151" s="309"/>
      <c r="VCT151" s="309"/>
      <c r="VCU151" s="309"/>
      <c r="VCV151" s="309"/>
      <c r="VCW151" s="309"/>
      <c r="VCX151" s="309"/>
      <c r="VCY151" s="309"/>
      <c r="VCZ151" s="309"/>
      <c r="VDA151" s="309"/>
      <c r="VDB151" s="309"/>
      <c r="VDC151" s="309"/>
      <c r="VDD151" s="309"/>
      <c r="VDE151" s="309"/>
      <c r="VDF151" s="309"/>
      <c r="VDG151" s="309"/>
      <c r="VDH151" s="309"/>
      <c r="VDI151" s="309"/>
      <c r="VDJ151" s="309"/>
      <c r="VDK151" s="309"/>
      <c r="VDL151" s="309"/>
      <c r="VDM151" s="309"/>
      <c r="VDN151" s="309"/>
      <c r="VDO151" s="309"/>
      <c r="VDP151" s="309"/>
      <c r="VDQ151" s="309"/>
      <c r="VDR151" s="309"/>
      <c r="VDS151" s="309"/>
      <c r="VDT151" s="309"/>
      <c r="VDU151" s="309"/>
      <c r="VDV151" s="309"/>
      <c r="VDW151" s="309"/>
      <c r="VDX151" s="309"/>
      <c r="VDY151" s="309"/>
      <c r="VDZ151" s="309"/>
      <c r="VEA151" s="309"/>
      <c r="VEB151" s="309"/>
      <c r="VEC151" s="309"/>
      <c r="VED151" s="309"/>
      <c r="VEE151" s="309"/>
      <c r="VEF151" s="309"/>
      <c r="VEG151" s="309"/>
      <c r="VEH151" s="309"/>
      <c r="VEI151" s="309"/>
      <c r="VEJ151" s="309"/>
      <c r="VEK151" s="309"/>
      <c r="VEL151" s="309"/>
      <c r="VEM151" s="309"/>
      <c r="VEN151" s="309"/>
      <c r="VEO151" s="309"/>
      <c r="VEP151" s="309"/>
      <c r="VEQ151" s="309"/>
      <c r="VER151" s="309"/>
      <c r="VES151" s="309"/>
      <c r="VET151" s="309"/>
      <c r="VEU151" s="309"/>
      <c r="VEV151" s="309"/>
      <c r="VEW151" s="309"/>
      <c r="VEX151" s="309"/>
      <c r="VEY151" s="309"/>
      <c r="VEZ151" s="309"/>
      <c r="VFA151" s="309"/>
      <c r="VFB151" s="309"/>
      <c r="VFC151" s="309"/>
      <c r="VFD151" s="309"/>
      <c r="VFE151" s="309"/>
      <c r="VFF151" s="309"/>
      <c r="VFG151" s="309"/>
      <c r="VFH151" s="309"/>
      <c r="VFI151" s="309"/>
      <c r="VFJ151" s="309"/>
      <c r="VFK151" s="309"/>
      <c r="VFL151" s="309"/>
      <c r="VFM151" s="309"/>
      <c r="VFN151" s="309"/>
      <c r="VFO151" s="309"/>
      <c r="VFP151" s="309"/>
      <c r="VFQ151" s="309"/>
      <c r="VFR151" s="309"/>
      <c r="VFS151" s="309"/>
      <c r="VFT151" s="309"/>
      <c r="VFU151" s="309"/>
      <c r="VFV151" s="309"/>
      <c r="VFW151" s="309"/>
      <c r="VFX151" s="309"/>
      <c r="VFY151" s="309"/>
      <c r="VFZ151" s="309"/>
      <c r="VGA151" s="309"/>
      <c r="VGB151" s="309"/>
      <c r="VGC151" s="309"/>
      <c r="VGD151" s="309"/>
      <c r="VGE151" s="309"/>
      <c r="VGF151" s="309"/>
      <c r="VGG151" s="309"/>
      <c r="VGH151" s="309"/>
      <c r="VGI151" s="309"/>
      <c r="VGJ151" s="309"/>
      <c r="VGK151" s="309"/>
      <c r="VGL151" s="309"/>
      <c r="VGM151" s="309"/>
      <c r="VGN151" s="309"/>
      <c r="VGO151" s="309"/>
      <c r="VGP151" s="309"/>
      <c r="VGQ151" s="309"/>
      <c r="VGR151" s="309"/>
      <c r="VGS151" s="309"/>
      <c r="VGT151" s="309"/>
      <c r="VGU151" s="309"/>
      <c r="VGV151" s="309"/>
      <c r="VGW151" s="309"/>
      <c r="VGX151" s="309"/>
      <c r="VGY151" s="309"/>
      <c r="VGZ151" s="309"/>
      <c r="VHA151" s="309"/>
      <c r="VHB151" s="309"/>
      <c r="VHC151" s="309"/>
      <c r="VHD151" s="309"/>
      <c r="VHE151" s="309"/>
      <c r="VHF151" s="309"/>
      <c r="VHG151" s="309"/>
      <c r="VHH151" s="309"/>
      <c r="VHI151" s="309"/>
      <c r="VHJ151" s="309"/>
      <c r="VHK151" s="309"/>
      <c r="VHL151" s="309"/>
      <c r="VHM151" s="309"/>
      <c r="VHN151" s="309"/>
      <c r="VHO151" s="309"/>
      <c r="VHP151" s="309"/>
      <c r="VHQ151" s="309"/>
      <c r="VHR151" s="309"/>
      <c r="VHS151" s="309"/>
      <c r="VHT151" s="309"/>
      <c r="VHU151" s="309"/>
      <c r="VHV151" s="309"/>
      <c r="VHW151" s="309"/>
      <c r="VHX151" s="309"/>
      <c r="VHY151" s="309"/>
      <c r="VHZ151" s="309"/>
      <c r="VIA151" s="309"/>
      <c r="VIB151" s="309"/>
      <c r="VIC151" s="309"/>
      <c r="VID151" s="309"/>
      <c r="VIE151" s="309"/>
      <c r="VIF151" s="309"/>
      <c r="VIG151" s="309"/>
      <c r="VIH151" s="309"/>
      <c r="VII151" s="309"/>
      <c r="VIJ151" s="309"/>
      <c r="VIK151" s="309"/>
      <c r="VIL151" s="309"/>
      <c r="VIM151" s="309"/>
      <c r="VIN151" s="309"/>
      <c r="VIO151" s="309"/>
      <c r="VIP151" s="309"/>
      <c r="VIQ151" s="309"/>
      <c r="VIR151" s="309"/>
      <c r="VIS151" s="309"/>
      <c r="VIT151" s="309"/>
      <c r="VIU151" s="309"/>
      <c r="VIV151" s="309"/>
      <c r="VIW151" s="309"/>
      <c r="VIX151" s="309"/>
      <c r="VIY151" s="309"/>
      <c r="VIZ151" s="309"/>
      <c r="VJA151" s="309"/>
      <c r="VJB151" s="309"/>
      <c r="VJC151" s="309"/>
      <c r="VJD151" s="309"/>
      <c r="VJE151" s="309"/>
      <c r="VJF151" s="309"/>
      <c r="VJG151" s="309"/>
      <c r="VJH151" s="309"/>
      <c r="VJI151" s="309"/>
      <c r="VJJ151" s="309"/>
      <c r="VJK151" s="309"/>
      <c r="VJL151" s="309"/>
      <c r="VJM151" s="309"/>
      <c r="VJN151" s="309"/>
      <c r="VJO151" s="309"/>
      <c r="VJP151" s="309"/>
      <c r="VJQ151" s="309"/>
      <c r="VJR151" s="309"/>
      <c r="VJS151" s="309"/>
      <c r="VJT151" s="309"/>
      <c r="VJU151" s="309"/>
      <c r="VJV151" s="309"/>
      <c r="VJW151" s="309"/>
      <c r="VJX151" s="309"/>
      <c r="VJY151" s="309"/>
      <c r="VJZ151" s="309"/>
      <c r="VKA151" s="309"/>
      <c r="VKB151" s="309"/>
      <c r="VKC151" s="309"/>
      <c r="VKD151" s="309"/>
      <c r="VKE151" s="309"/>
      <c r="VKF151" s="309"/>
      <c r="VKG151" s="309"/>
      <c r="VKH151" s="309"/>
      <c r="VKI151" s="309"/>
      <c r="VKJ151" s="309"/>
      <c r="VKK151" s="309"/>
      <c r="VKL151" s="309"/>
      <c r="VKM151" s="309"/>
      <c r="VKN151" s="309"/>
      <c r="VKO151" s="309"/>
      <c r="VKP151" s="309"/>
      <c r="VKQ151" s="309"/>
      <c r="VKR151" s="309"/>
      <c r="VKS151" s="309"/>
      <c r="VKT151" s="309"/>
      <c r="VKU151" s="309"/>
      <c r="VKV151" s="309"/>
      <c r="VKW151" s="309"/>
      <c r="VKX151" s="309"/>
      <c r="VKY151" s="309"/>
      <c r="VKZ151" s="309"/>
      <c r="VLA151" s="309"/>
      <c r="VLB151" s="309"/>
      <c r="VLC151" s="309"/>
      <c r="VLD151" s="309"/>
      <c r="VLE151" s="309"/>
      <c r="VLF151" s="309"/>
      <c r="VLG151" s="309"/>
      <c r="VLH151" s="309"/>
      <c r="VLI151" s="309"/>
      <c r="VLJ151" s="309"/>
      <c r="VLK151" s="309"/>
      <c r="VLL151" s="309"/>
      <c r="VLM151" s="309"/>
      <c r="VLN151" s="309"/>
      <c r="VLO151" s="309"/>
      <c r="VLP151" s="309"/>
      <c r="VLQ151" s="309"/>
      <c r="VLR151" s="309"/>
      <c r="VLS151" s="309"/>
      <c r="VLT151" s="309"/>
      <c r="VLU151" s="309"/>
      <c r="VLV151" s="309"/>
      <c r="VLW151" s="309"/>
      <c r="VLX151" s="309"/>
      <c r="VLY151" s="309"/>
      <c r="VLZ151" s="309"/>
      <c r="VMA151" s="309"/>
      <c r="VMB151" s="309"/>
      <c r="VMC151" s="309"/>
      <c r="VMD151" s="309"/>
      <c r="VME151" s="309"/>
      <c r="VMF151" s="309"/>
      <c r="VMG151" s="309"/>
      <c r="VMH151" s="309"/>
      <c r="VMI151" s="309"/>
      <c r="VMJ151" s="309"/>
      <c r="VMK151" s="309"/>
      <c r="VML151" s="309"/>
      <c r="VMM151" s="309"/>
      <c r="VMN151" s="309"/>
      <c r="VMO151" s="309"/>
      <c r="VMP151" s="309"/>
      <c r="VMQ151" s="309"/>
      <c r="VMR151" s="309"/>
      <c r="VMS151" s="309"/>
      <c r="VMT151" s="309"/>
      <c r="VMU151" s="309"/>
      <c r="VMV151" s="309"/>
      <c r="VMW151" s="309"/>
      <c r="VMX151" s="309"/>
      <c r="VMY151" s="309"/>
      <c r="VMZ151" s="309"/>
      <c r="VNA151" s="309"/>
      <c r="VNB151" s="309"/>
      <c r="VNC151" s="309"/>
      <c r="VND151" s="309"/>
      <c r="VNE151" s="309"/>
      <c r="VNF151" s="309"/>
      <c r="VNG151" s="309"/>
      <c r="VNH151" s="309"/>
      <c r="VNI151" s="309"/>
      <c r="VNJ151" s="309"/>
      <c r="VNK151" s="309"/>
      <c r="VNL151" s="309"/>
      <c r="VNM151" s="309"/>
      <c r="VNN151" s="309"/>
      <c r="VNO151" s="309"/>
      <c r="VNP151" s="309"/>
      <c r="VNQ151" s="309"/>
      <c r="VNR151" s="309"/>
      <c r="VNS151" s="309"/>
      <c r="VNT151" s="309"/>
      <c r="VNU151" s="309"/>
      <c r="VNV151" s="309"/>
      <c r="VNW151" s="309"/>
      <c r="VNX151" s="309"/>
      <c r="VNY151" s="309"/>
      <c r="VNZ151" s="309"/>
      <c r="VOA151" s="309"/>
      <c r="VOB151" s="309"/>
      <c r="VOC151" s="309"/>
      <c r="VOD151" s="309"/>
      <c r="VOE151" s="309"/>
      <c r="VOF151" s="309"/>
      <c r="VOG151" s="309"/>
      <c r="VOH151" s="309"/>
      <c r="VOI151" s="309"/>
      <c r="VOJ151" s="309"/>
      <c r="VOK151" s="309"/>
      <c r="VOL151" s="309"/>
      <c r="VOM151" s="309"/>
      <c r="VON151" s="309"/>
      <c r="VOO151" s="309"/>
      <c r="VOP151" s="309"/>
      <c r="VOQ151" s="309"/>
      <c r="VOR151" s="309"/>
      <c r="VOS151" s="309"/>
      <c r="VOT151" s="309"/>
      <c r="VOU151" s="309"/>
      <c r="VOV151" s="309"/>
      <c r="VOW151" s="309"/>
      <c r="VOX151" s="309"/>
      <c r="VOY151" s="309"/>
      <c r="VOZ151" s="309"/>
      <c r="VPA151" s="309"/>
      <c r="VPB151" s="309"/>
      <c r="VPC151" s="309"/>
      <c r="VPD151" s="309"/>
      <c r="VPE151" s="309"/>
      <c r="VPF151" s="309"/>
      <c r="VPG151" s="309"/>
      <c r="VPH151" s="309"/>
      <c r="VPI151" s="309"/>
      <c r="VPJ151" s="309"/>
      <c r="VPK151" s="309"/>
      <c r="VPL151" s="309"/>
      <c r="VPM151" s="309"/>
      <c r="VPN151" s="309"/>
      <c r="VPO151" s="309"/>
      <c r="VPP151" s="309"/>
      <c r="VPQ151" s="309"/>
      <c r="VPR151" s="309"/>
      <c r="VPS151" s="309"/>
      <c r="VPT151" s="309"/>
      <c r="VPU151" s="309"/>
      <c r="VPV151" s="309"/>
      <c r="VPW151" s="309"/>
      <c r="VPX151" s="309"/>
      <c r="VPY151" s="309"/>
      <c r="VPZ151" s="309"/>
      <c r="VQA151" s="309"/>
      <c r="VQB151" s="309"/>
      <c r="VQC151" s="309"/>
      <c r="VQD151" s="309"/>
      <c r="VQE151" s="309"/>
      <c r="VQF151" s="309"/>
      <c r="VQG151" s="309"/>
      <c r="VQH151" s="309"/>
      <c r="VQI151" s="309"/>
      <c r="VQJ151" s="309"/>
      <c r="VQK151" s="309"/>
      <c r="VQL151" s="309"/>
      <c r="VQM151" s="309"/>
      <c r="VQN151" s="309"/>
      <c r="VQO151" s="309"/>
      <c r="VQP151" s="309"/>
      <c r="VQQ151" s="309"/>
      <c r="VQR151" s="309"/>
      <c r="VQS151" s="309"/>
      <c r="VQT151" s="309"/>
      <c r="VQU151" s="309"/>
      <c r="VQV151" s="309"/>
      <c r="VQW151" s="309"/>
      <c r="VQX151" s="309"/>
      <c r="VQY151" s="309"/>
      <c r="VQZ151" s="309"/>
      <c r="VRA151" s="309"/>
      <c r="VRB151" s="309"/>
      <c r="VRC151" s="309"/>
      <c r="VRD151" s="309"/>
      <c r="VRE151" s="309"/>
      <c r="VRF151" s="309"/>
      <c r="VRG151" s="309"/>
      <c r="VRH151" s="309"/>
      <c r="VRI151" s="309"/>
      <c r="VRJ151" s="309"/>
      <c r="VRK151" s="309"/>
      <c r="VRL151" s="309"/>
      <c r="VRM151" s="309"/>
      <c r="VRN151" s="309"/>
      <c r="VRO151" s="309"/>
      <c r="VRP151" s="309"/>
      <c r="VRQ151" s="309"/>
      <c r="VRR151" s="309"/>
      <c r="VRS151" s="309"/>
      <c r="VRT151" s="309"/>
      <c r="VRU151" s="309"/>
      <c r="VRV151" s="309"/>
      <c r="VRW151" s="309"/>
      <c r="VRX151" s="309"/>
      <c r="VRY151" s="309"/>
      <c r="VRZ151" s="309"/>
      <c r="VSA151" s="309"/>
      <c r="VSB151" s="309"/>
      <c r="VSC151" s="309"/>
      <c r="VSD151" s="309"/>
      <c r="VSE151" s="309"/>
      <c r="VSF151" s="309"/>
      <c r="VSG151" s="309"/>
      <c r="VSH151" s="309"/>
      <c r="VSI151" s="309"/>
      <c r="VSJ151" s="309"/>
      <c r="VSK151" s="309"/>
      <c r="VSL151" s="309"/>
      <c r="VSM151" s="309"/>
      <c r="VSN151" s="309"/>
      <c r="VSO151" s="309"/>
      <c r="VSP151" s="309"/>
      <c r="VSQ151" s="309"/>
      <c r="VSR151" s="309"/>
      <c r="VSS151" s="309"/>
      <c r="VST151" s="309"/>
      <c r="VSU151" s="309"/>
      <c r="VSV151" s="309"/>
      <c r="VSW151" s="309"/>
      <c r="VSX151" s="309"/>
      <c r="VSY151" s="309"/>
      <c r="VSZ151" s="309"/>
      <c r="VTA151" s="309"/>
      <c r="VTB151" s="309"/>
      <c r="VTC151" s="309"/>
      <c r="VTD151" s="309"/>
      <c r="VTE151" s="309"/>
      <c r="VTF151" s="309"/>
      <c r="VTG151" s="309"/>
      <c r="VTH151" s="309"/>
      <c r="VTI151" s="309"/>
      <c r="VTJ151" s="309"/>
      <c r="VTK151" s="309"/>
      <c r="VTL151" s="309"/>
      <c r="VTM151" s="309"/>
      <c r="VTN151" s="309"/>
      <c r="VTO151" s="309"/>
      <c r="VTP151" s="309"/>
      <c r="VTQ151" s="309"/>
      <c r="VTR151" s="309"/>
      <c r="VTS151" s="309"/>
      <c r="VTT151" s="309"/>
      <c r="VTU151" s="309"/>
      <c r="VTV151" s="309"/>
      <c r="VTW151" s="309"/>
      <c r="VTX151" s="309"/>
      <c r="VTY151" s="309"/>
      <c r="VTZ151" s="309"/>
      <c r="VUA151" s="309"/>
      <c r="VUB151" s="309"/>
      <c r="VUC151" s="309"/>
      <c r="VUD151" s="309"/>
      <c r="VUE151" s="309"/>
      <c r="VUF151" s="309"/>
      <c r="VUG151" s="309"/>
      <c r="VUH151" s="309"/>
      <c r="VUI151" s="309"/>
      <c r="VUJ151" s="309"/>
      <c r="VUK151" s="309"/>
      <c r="VUL151" s="309"/>
      <c r="VUM151" s="309"/>
      <c r="VUN151" s="309"/>
      <c r="VUO151" s="309"/>
      <c r="VUP151" s="309"/>
      <c r="VUQ151" s="309"/>
      <c r="VUR151" s="309"/>
      <c r="VUS151" s="309"/>
      <c r="VUT151" s="309"/>
      <c r="VUU151" s="309"/>
      <c r="VUV151" s="309"/>
      <c r="VUW151" s="309"/>
      <c r="VUX151" s="309"/>
      <c r="VUY151" s="309"/>
      <c r="VUZ151" s="309"/>
      <c r="VVA151" s="309"/>
      <c r="VVB151" s="309"/>
      <c r="VVC151" s="309"/>
      <c r="VVD151" s="309"/>
      <c r="VVE151" s="309"/>
      <c r="VVF151" s="309"/>
      <c r="VVG151" s="309"/>
      <c r="VVH151" s="309"/>
      <c r="VVI151" s="309"/>
      <c r="VVJ151" s="309"/>
      <c r="VVK151" s="309"/>
      <c r="VVL151" s="309"/>
      <c r="VVM151" s="309"/>
      <c r="VVN151" s="309"/>
      <c r="VVO151" s="309"/>
      <c r="VVP151" s="309"/>
      <c r="VVQ151" s="309"/>
      <c r="VVR151" s="309"/>
      <c r="VVS151" s="309"/>
      <c r="VVT151" s="309"/>
      <c r="VVU151" s="309"/>
      <c r="VVV151" s="309"/>
      <c r="VVW151" s="309"/>
      <c r="VVX151" s="309"/>
      <c r="VVY151" s="309"/>
      <c r="VVZ151" s="309"/>
      <c r="VWA151" s="309"/>
      <c r="VWB151" s="309"/>
      <c r="VWC151" s="309"/>
      <c r="VWD151" s="309"/>
      <c r="VWE151" s="309"/>
      <c r="VWF151" s="309"/>
      <c r="VWG151" s="309"/>
      <c r="VWH151" s="309"/>
      <c r="VWI151" s="309"/>
      <c r="VWJ151" s="309"/>
      <c r="VWK151" s="309"/>
      <c r="VWL151" s="309"/>
      <c r="VWM151" s="309"/>
      <c r="VWN151" s="309"/>
      <c r="VWO151" s="309"/>
      <c r="VWP151" s="309"/>
      <c r="VWQ151" s="309"/>
      <c r="VWR151" s="309"/>
      <c r="VWS151" s="309"/>
      <c r="VWT151" s="309"/>
      <c r="VWU151" s="309"/>
      <c r="VWV151" s="309"/>
      <c r="VWW151" s="309"/>
      <c r="VWX151" s="309"/>
      <c r="VWY151" s="309"/>
      <c r="VWZ151" s="309"/>
      <c r="VXA151" s="309"/>
      <c r="VXB151" s="309"/>
      <c r="VXC151" s="309"/>
      <c r="VXD151" s="309"/>
      <c r="VXE151" s="309"/>
      <c r="VXF151" s="309"/>
      <c r="VXG151" s="309"/>
      <c r="VXH151" s="309"/>
      <c r="VXI151" s="309"/>
      <c r="VXJ151" s="309"/>
      <c r="VXK151" s="309"/>
      <c r="VXL151" s="309"/>
      <c r="VXM151" s="309"/>
      <c r="VXN151" s="309"/>
      <c r="VXO151" s="309"/>
      <c r="VXP151" s="309"/>
      <c r="VXQ151" s="309"/>
      <c r="VXR151" s="309"/>
      <c r="VXS151" s="309"/>
      <c r="VXT151" s="309"/>
      <c r="VXU151" s="309"/>
      <c r="VXV151" s="309"/>
      <c r="VXW151" s="309"/>
      <c r="VXX151" s="309"/>
      <c r="VXY151" s="309"/>
      <c r="VXZ151" s="309"/>
      <c r="VYA151" s="309"/>
      <c r="VYB151" s="309"/>
      <c r="VYC151" s="309"/>
      <c r="VYD151" s="309"/>
      <c r="VYE151" s="309"/>
      <c r="VYF151" s="309"/>
      <c r="VYG151" s="309"/>
      <c r="VYH151" s="309"/>
      <c r="VYI151" s="309"/>
      <c r="VYJ151" s="309"/>
      <c r="VYK151" s="309"/>
      <c r="VYL151" s="309"/>
      <c r="VYM151" s="309"/>
      <c r="VYN151" s="309"/>
      <c r="VYO151" s="309"/>
      <c r="VYP151" s="309"/>
      <c r="VYQ151" s="309"/>
      <c r="VYR151" s="309"/>
      <c r="VYS151" s="309"/>
      <c r="VYT151" s="309"/>
      <c r="VYU151" s="309"/>
      <c r="VYV151" s="309"/>
      <c r="VYW151" s="309"/>
      <c r="VYX151" s="309"/>
      <c r="VYY151" s="309"/>
      <c r="VYZ151" s="309"/>
      <c r="VZA151" s="309"/>
      <c r="VZB151" s="309"/>
      <c r="VZC151" s="309"/>
      <c r="VZD151" s="309"/>
      <c r="VZE151" s="309"/>
      <c r="VZF151" s="309"/>
      <c r="VZG151" s="309"/>
      <c r="VZH151" s="309"/>
      <c r="VZI151" s="309"/>
      <c r="VZJ151" s="309"/>
      <c r="VZK151" s="309"/>
      <c r="VZL151" s="309"/>
      <c r="VZM151" s="309"/>
      <c r="VZN151" s="309"/>
      <c r="VZO151" s="309"/>
      <c r="VZP151" s="309"/>
      <c r="VZQ151" s="309"/>
      <c r="VZR151" s="309"/>
      <c r="VZS151" s="309"/>
      <c r="VZT151" s="309"/>
      <c r="VZU151" s="309"/>
      <c r="VZV151" s="309"/>
      <c r="VZW151" s="309"/>
      <c r="VZX151" s="309"/>
      <c r="VZY151" s="309"/>
      <c r="VZZ151" s="309"/>
      <c r="WAA151" s="309"/>
      <c r="WAB151" s="309"/>
      <c r="WAC151" s="309"/>
      <c r="WAD151" s="309"/>
      <c r="WAE151" s="309"/>
      <c r="WAF151" s="309"/>
      <c r="WAG151" s="309"/>
      <c r="WAH151" s="309"/>
      <c r="WAI151" s="309"/>
      <c r="WAJ151" s="309"/>
      <c r="WAK151" s="309"/>
      <c r="WAL151" s="309"/>
      <c r="WAM151" s="309"/>
      <c r="WAN151" s="309"/>
      <c r="WAO151" s="309"/>
      <c r="WAP151" s="309"/>
      <c r="WAQ151" s="309"/>
      <c r="WAR151" s="309"/>
      <c r="WAS151" s="309"/>
      <c r="WAT151" s="309"/>
      <c r="WAU151" s="309"/>
      <c r="WAV151" s="309"/>
      <c r="WAW151" s="309"/>
      <c r="WAX151" s="309"/>
      <c r="WAY151" s="309"/>
      <c r="WAZ151" s="309"/>
      <c r="WBA151" s="309"/>
      <c r="WBB151" s="309"/>
      <c r="WBC151" s="309"/>
      <c r="WBD151" s="309"/>
      <c r="WBE151" s="309"/>
      <c r="WBF151" s="309"/>
      <c r="WBG151" s="309"/>
      <c r="WBH151" s="309"/>
      <c r="WBI151" s="309"/>
      <c r="WBJ151" s="309"/>
      <c r="WBK151" s="309"/>
      <c r="WBL151" s="309"/>
      <c r="WBM151" s="309"/>
      <c r="WBN151" s="309"/>
      <c r="WBO151" s="309"/>
      <c r="WBP151" s="309"/>
      <c r="WBQ151" s="309"/>
      <c r="WBR151" s="309"/>
      <c r="WBS151" s="309"/>
      <c r="WBT151" s="309"/>
      <c r="WBU151" s="309"/>
      <c r="WBV151" s="309"/>
      <c r="WBW151" s="309"/>
      <c r="WBX151" s="309"/>
      <c r="WBY151" s="309"/>
      <c r="WBZ151" s="309"/>
      <c r="WCA151" s="309"/>
      <c r="WCB151" s="309"/>
      <c r="WCC151" s="309"/>
      <c r="WCD151" s="309"/>
      <c r="WCE151" s="309"/>
      <c r="WCF151" s="309"/>
      <c r="WCG151" s="309"/>
      <c r="WCH151" s="309"/>
      <c r="WCI151" s="309"/>
      <c r="WCJ151" s="309"/>
      <c r="WCK151" s="309"/>
      <c r="WCL151" s="309"/>
      <c r="WCM151" s="309"/>
      <c r="WCN151" s="309"/>
      <c r="WCO151" s="309"/>
      <c r="WCP151" s="309"/>
      <c r="WCQ151" s="309"/>
      <c r="WCR151" s="309"/>
      <c r="WCS151" s="309"/>
      <c r="WCT151" s="309"/>
      <c r="WCU151" s="309"/>
      <c r="WCV151" s="309"/>
      <c r="WCW151" s="309"/>
      <c r="WCX151" s="309"/>
      <c r="WCY151" s="309"/>
      <c r="WCZ151" s="309"/>
      <c r="WDA151" s="309"/>
      <c r="WDB151" s="309"/>
      <c r="WDC151" s="309"/>
      <c r="WDD151" s="309"/>
      <c r="WDE151" s="309"/>
      <c r="WDF151" s="309"/>
      <c r="WDG151" s="309"/>
      <c r="WDH151" s="309"/>
      <c r="WDI151" s="309"/>
      <c r="WDJ151" s="309"/>
      <c r="WDK151" s="309"/>
      <c r="WDL151" s="309"/>
      <c r="WDM151" s="309"/>
      <c r="WDN151" s="309"/>
      <c r="WDO151" s="309"/>
      <c r="WDP151" s="309"/>
      <c r="WDQ151" s="309"/>
      <c r="WDR151" s="309"/>
      <c r="WDS151" s="309"/>
      <c r="WDT151" s="309"/>
      <c r="WDU151" s="309"/>
      <c r="WDV151" s="309"/>
      <c r="WDW151" s="309"/>
      <c r="WDX151" s="309"/>
      <c r="WDY151" s="309"/>
      <c r="WDZ151" s="309"/>
      <c r="WEA151" s="309"/>
      <c r="WEB151" s="309"/>
      <c r="WEC151" s="309"/>
      <c r="WED151" s="309"/>
      <c r="WEE151" s="309"/>
      <c r="WEF151" s="309"/>
      <c r="WEG151" s="309"/>
      <c r="WEH151" s="309"/>
      <c r="WEI151" s="309"/>
      <c r="WEJ151" s="309"/>
      <c r="WEK151" s="309"/>
      <c r="WEL151" s="309"/>
      <c r="WEM151" s="309"/>
      <c r="WEN151" s="309"/>
      <c r="WEO151" s="309"/>
      <c r="WEP151" s="309"/>
      <c r="WEQ151" s="309"/>
      <c r="WER151" s="309"/>
      <c r="WES151" s="309"/>
      <c r="WET151" s="309"/>
      <c r="WEU151" s="309"/>
      <c r="WEV151" s="309"/>
      <c r="WEW151" s="309"/>
      <c r="WEX151" s="309"/>
      <c r="WEY151" s="309"/>
      <c r="WEZ151" s="309"/>
      <c r="WFA151" s="309"/>
      <c r="WFB151" s="309"/>
      <c r="WFC151" s="309"/>
      <c r="WFD151" s="309"/>
      <c r="WFE151" s="309"/>
      <c r="WFF151" s="309"/>
      <c r="WFG151" s="309"/>
      <c r="WFH151" s="309"/>
      <c r="WFI151" s="309"/>
      <c r="WFJ151" s="309"/>
      <c r="WFK151" s="309"/>
      <c r="WFL151" s="309"/>
      <c r="WFM151" s="309"/>
      <c r="WFN151" s="309"/>
      <c r="WFO151" s="309"/>
      <c r="WFP151" s="309"/>
      <c r="WFQ151" s="309"/>
      <c r="WFR151" s="309"/>
      <c r="WFS151" s="309"/>
      <c r="WFT151" s="309"/>
      <c r="WFU151" s="309"/>
      <c r="WFV151" s="309"/>
      <c r="WFW151" s="309"/>
      <c r="WFX151" s="309"/>
      <c r="WFY151" s="309"/>
      <c r="WFZ151" s="309"/>
      <c r="WGA151" s="309"/>
      <c r="WGB151" s="309"/>
      <c r="WGC151" s="309"/>
      <c r="WGD151" s="309"/>
      <c r="WGE151" s="309"/>
      <c r="WGF151" s="309"/>
      <c r="WGG151" s="309"/>
      <c r="WGH151" s="309"/>
      <c r="WGI151" s="309"/>
      <c r="WGJ151" s="309"/>
      <c r="WGK151" s="309"/>
      <c r="WGL151" s="309"/>
      <c r="WGM151" s="309"/>
      <c r="WGN151" s="309"/>
      <c r="WGO151" s="309"/>
      <c r="WGP151" s="309"/>
      <c r="WGQ151" s="309"/>
      <c r="WGR151" s="309"/>
      <c r="WGS151" s="309"/>
      <c r="WGT151" s="309"/>
      <c r="WGU151" s="309"/>
      <c r="WGV151" s="309"/>
      <c r="WGW151" s="309"/>
      <c r="WGX151" s="309"/>
      <c r="WGY151" s="309"/>
      <c r="WGZ151" s="309"/>
      <c r="WHA151" s="309"/>
      <c r="WHB151" s="309"/>
      <c r="WHC151" s="309"/>
      <c r="WHD151" s="309"/>
      <c r="WHE151" s="309"/>
      <c r="WHF151" s="309"/>
      <c r="WHG151" s="309"/>
      <c r="WHH151" s="309"/>
      <c r="WHI151" s="309"/>
      <c r="WHJ151" s="309"/>
      <c r="WHK151" s="309"/>
      <c r="WHL151" s="309"/>
      <c r="WHM151" s="309"/>
      <c r="WHN151" s="309"/>
      <c r="WHO151" s="309"/>
      <c r="WHP151" s="309"/>
      <c r="WHQ151" s="309"/>
      <c r="WHR151" s="309"/>
      <c r="WHS151" s="309"/>
      <c r="WHT151" s="309"/>
      <c r="WHU151" s="309"/>
      <c r="WHV151" s="309"/>
      <c r="WHW151" s="309"/>
      <c r="WHX151" s="309"/>
      <c r="WHY151" s="309"/>
      <c r="WHZ151" s="309"/>
      <c r="WIA151" s="309"/>
      <c r="WIB151" s="309"/>
      <c r="WIC151" s="309"/>
      <c r="WID151" s="309"/>
      <c r="WIE151" s="309"/>
      <c r="WIF151" s="309"/>
      <c r="WIG151" s="309"/>
      <c r="WIH151" s="309"/>
      <c r="WII151" s="309"/>
      <c r="WIJ151" s="309"/>
      <c r="WIK151" s="309"/>
      <c r="WIL151" s="309"/>
      <c r="WIM151" s="309"/>
      <c r="WIN151" s="309"/>
      <c r="WIO151" s="309"/>
      <c r="WIP151" s="309"/>
      <c r="WIQ151" s="309"/>
      <c r="WIR151" s="309"/>
      <c r="WIS151" s="309"/>
      <c r="WIT151" s="309"/>
      <c r="WIU151" s="309"/>
      <c r="WIV151" s="309"/>
      <c r="WIW151" s="309"/>
      <c r="WIX151" s="309"/>
      <c r="WIY151" s="309"/>
      <c r="WIZ151" s="309"/>
      <c r="WJA151" s="309"/>
      <c r="WJB151" s="309"/>
      <c r="WJC151" s="309"/>
      <c r="WJD151" s="309"/>
      <c r="WJE151" s="309"/>
      <c r="WJF151" s="309"/>
      <c r="WJG151" s="309"/>
      <c r="WJH151" s="309"/>
      <c r="WJI151" s="309"/>
      <c r="WJJ151" s="309"/>
      <c r="WJK151" s="309"/>
      <c r="WJL151" s="309"/>
      <c r="WJM151" s="309"/>
      <c r="WJN151" s="309"/>
      <c r="WJO151" s="309"/>
      <c r="WJP151" s="309"/>
      <c r="WJQ151" s="309"/>
      <c r="WJR151" s="309"/>
      <c r="WJS151" s="309"/>
      <c r="WJT151" s="309"/>
      <c r="WJU151" s="309"/>
      <c r="WJV151" s="309"/>
      <c r="WJW151" s="309"/>
      <c r="WJX151" s="309"/>
      <c r="WJY151" s="309"/>
      <c r="WJZ151" s="309"/>
      <c r="WKA151" s="309"/>
      <c r="WKB151" s="309"/>
      <c r="WKC151" s="309"/>
      <c r="WKD151" s="309"/>
      <c r="WKE151" s="309"/>
      <c r="WKF151" s="309"/>
      <c r="WKG151" s="309"/>
      <c r="WKH151" s="309"/>
      <c r="WKI151" s="309"/>
      <c r="WKJ151" s="309"/>
      <c r="WKK151" s="309"/>
      <c r="WKL151" s="309"/>
      <c r="WKM151" s="309"/>
      <c r="WKN151" s="309"/>
      <c r="WKO151" s="309"/>
      <c r="WKP151" s="309"/>
      <c r="WKQ151" s="309"/>
      <c r="WKR151" s="309"/>
      <c r="WKS151" s="309"/>
      <c r="WKT151" s="309"/>
      <c r="WKU151" s="309"/>
      <c r="WKV151" s="309"/>
      <c r="WKW151" s="309"/>
      <c r="WKX151" s="309"/>
      <c r="WKY151" s="309"/>
      <c r="WKZ151" s="309"/>
      <c r="WLA151" s="309"/>
      <c r="WLB151" s="309"/>
      <c r="WLC151" s="309"/>
      <c r="WLD151" s="309"/>
      <c r="WLE151" s="309"/>
      <c r="WLF151" s="309"/>
      <c r="WLG151" s="309"/>
      <c r="WLH151" s="309"/>
      <c r="WLI151" s="309"/>
      <c r="WLJ151" s="309"/>
      <c r="WLK151" s="309"/>
      <c r="WLL151" s="309"/>
      <c r="WLM151" s="309"/>
      <c r="WLN151" s="309"/>
      <c r="WLO151" s="309"/>
      <c r="WLP151" s="309"/>
      <c r="WLQ151" s="309"/>
      <c r="WLR151" s="309"/>
      <c r="WLS151" s="309"/>
      <c r="WLT151" s="309"/>
      <c r="WLU151" s="309"/>
      <c r="WLV151" s="309"/>
      <c r="WLW151" s="309"/>
      <c r="WLX151" s="309"/>
      <c r="WLY151" s="309"/>
      <c r="WLZ151" s="309"/>
      <c r="WMA151" s="309"/>
      <c r="WMB151" s="309"/>
      <c r="WMC151" s="309"/>
      <c r="WMD151" s="309"/>
      <c r="WME151" s="309"/>
      <c r="WMF151" s="309"/>
      <c r="WMG151" s="309"/>
      <c r="WMH151" s="309"/>
      <c r="WMI151" s="309"/>
      <c r="WMJ151" s="309"/>
      <c r="WMK151" s="309"/>
      <c r="WML151" s="309"/>
      <c r="WMM151" s="309"/>
      <c r="WMN151" s="309"/>
      <c r="WMO151" s="309"/>
      <c r="WMP151" s="309"/>
      <c r="WMQ151" s="309"/>
      <c r="WMR151" s="309"/>
      <c r="WMS151" s="309"/>
      <c r="WMT151" s="309"/>
      <c r="WMU151" s="309"/>
      <c r="WMV151" s="309"/>
      <c r="WMW151" s="309"/>
      <c r="WMX151" s="309"/>
      <c r="WMY151" s="309"/>
      <c r="WMZ151" s="309"/>
      <c r="WNA151" s="309"/>
      <c r="WNB151" s="309"/>
      <c r="WNC151" s="309"/>
      <c r="WND151" s="309"/>
      <c r="WNE151" s="309"/>
      <c r="WNF151" s="309"/>
      <c r="WNG151" s="309"/>
      <c r="WNH151" s="309"/>
      <c r="WNI151" s="309"/>
      <c r="WNJ151" s="309"/>
      <c r="WNK151" s="309"/>
      <c r="WNL151" s="309"/>
      <c r="WNM151" s="309"/>
      <c r="WNN151" s="309"/>
      <c r="WNO151" s="309"/>
      <c r="WNP151" s="309"/>
      <c r="WNQ151" s="309"/>
      <c r="WNR151" s="309"/>
      <c r="WNS151" s="309"/>
      <c r="WNT151" s="309"/>
      <c r="WNU151" s="309"/>
      <c r="WNV151" s="309"/>
      <c r="WNW151" s="309"/>
      <c r="WNX151" s="309"/>
      <c r="WNY151" s="309"/>
      <c r="WNZ151" s="309"/>
      <c r="WOA151" s="309"/>
      <c r="WOB151" s="309"/>
      <c r="WOC151" s="309"/>
      <c r="WOD151" s="309"/>
      <c r="WOE151" s="309"/>
      <c r="WOF151" s="309"/>
      <c r="WOG151" s="309"/>
      <c r="WOH151" s="309"/>
      <c r="WOI151" s="309"/>
      <c r="WOJ151" s="309"/>
      <c r="WOK151" s="309"/>
      <c r="WOL151" s="309"/>
      <c r="WOM151" s="309"/>
      <c r="WON151" s="309"/>
      <c r="WOO151" s="309"/>
      <c r="WOP151" s="309"/>
      <c r="WOQ151" s="309"/>
      <c r="WOR151" s="309"/>
      <c r="WOS151" s="309"/>
      <c r="WOT151" s="309"/>
      <c r="WOU151" s="309"/>
      <c r="WOV151" s="309"/>
      <c r="WOW151" s="309"/>
      <c r="WOX151" s="309"/>
      <c r="WOY151" s="309"/>
      <c r="WOZ151" s="309"/>
      <c r="WPA151" s="309"/>
      <c r="WPB151" s="309"/>
      <c r="WPC151" s="309"/>
      <c r="WPD151" s="309"/>
      <c r="WPE151" s="309"/>
      <c r="WPF151" s="309"/>
      <c r="WPG151" s="309"/>
      <c r="WPH151" s="309"/>
      <c r="WPI151" s="309"/>
      <c r="WPJ151" s="309"/>
      <c r="WPK151" s="309"/>
      <c r="WPL151" s="309"/>
      <c r="WPM151" s="309"/>
      <c r="WPN151" s="309"/>
      <c r="WPO151" s="309"/>
      <c r="WPP151" s="309"/>
      <c r="WPQ151" s="309"/>
      <c r="WPR151" s="309"/>
      <c r="WPS151" s="309"/>
      <c r="WPT151" s="309"/>
      <c r="WPU151" s="309"/>
      <c r="WPV151" s="309"/>
      <c r="WPW151" s="309"/>
      <c r="WPX151" s="309"/>
      <c r="WPY151" s="309"/>
      <c r="WPZ151" s="309"/>
      <c r="WQA151" s="309"/>
      <c r="WQB151" s="309"/>
      <c r="WQC151" s="309"/>
      <c r="WQD151" s="309"/>
      <c r="WQE151" s="309"/>
      <c r="WQF151" s="309"/>
      <c r="WQG151" s="309"/>
      <c r="WQH151" s="309"/>
      <c r="WQI151" s="309"/>
      <c r="WQJ151" s="309"/>
      <c r="WQK151" s="309"/>
      <c r="WQL151" s="309"/>
      <c r="WQM151" s="309"/>
      <c r="WQN151" s="309"/>
      <c r="WQO151" s="309"/>
      <c r="WQP151" s="309"/>
      <c r="WQQ151" s="309"/>
      <c r="WQR151" s="309"/>
      <c r="WQS151" s="309"/>
      <c r="WQT151" s="309"/>
      <c r="WQU151" s="309"/>
      <c r="WQV151" s="309"/>
      <c r="WQW151" s="309"/>
      <c r="WQX151" s="309"/>
      <c r="WQY151" s="309"/>
      <c r="WQZ151" s="309"/>
      <c r="WRA151" s="309"/>
      <c r="WRB151" s="309"/>
      <c r="WRC151" s="309"/>
      <c r="WRD151" s="309"/>
      <c r="WRE151" s="309"/>
      <c r="WRF151" s="309"/>
      <c r="WRG151" s="309"/>
      <c r="WRH151" s="309"/>
      <c r="WRI151" s="309"/>
      <c r="WRJ151" s="309"/>
      <c r="WRK151" s="309"/>
      <c r="WRL151" s="309"/>
      <c r="WRM151" s="309"/>
      <c r="WRN151" s="309"/>
      <c r="WRO151" s="309"/>
      <c r="WRP151" s="309"/>
      <c r="WRQ151" s="309"/>
      <c r="WRR151" s="309"/>
      <c r="WRS151" s="309"/>
      <c r="WRT151" s="309"/>
      <c r="WRU151" s="309"/>
      <c r="WRV151" s="309"/>
      <c r="WRW151" s="309"/>
      <c r="WRX151" s="309"/>
      <c r="WRY151" s="309"/>
      <c r="WRZ151" s="309"/>
      <c r="WSA151" s="309"/>
      <c r="WSB151" s="309"/>
      <c r="WSC151" s="309"/>
      <c r="WSD151" s="309"/>
      <c r="WSE151" s="309"/>
      <c r="WSF151" s="309"/>
      <c r="WSG151" s="309"/>
      <c r="WSH151" s="309"/>
      <c r="WSI151" s="309"/>
      <c r="WSJ151" s="309"/>
      <c r="WSK151" s="309"/>
      <c r="WSL151" s="309"/>
      <c r="WSM151" s="309"/>
      <c r="WSN151" s="309"/>
      <c r="WSO151" s="309"/>
      <c r="WSP151" s="309"/>
      <c r="WSQ151" s="309"/>
      <c r="WSR151" s="309"/>
      <c r="WSS151" s="309"/>
      <c r="WST151" s="309"/>
      <c r="WSU151" s="309"/>
      <c r="WSV151" s="309"/>
      <c r="WSW151" s="309"/>
      <c r="WSX151" s="309"/>
      <c r="WSY151" s="309"/>
      <c r="WSZ151" s="309"/>
      <c r="WTA151" s="309"/>
      <c r="WTB151" s="309"/>
      <c r="WTC151" s="309"/>
      <c r="WTD151" s="309"/>
      <c r="WTE151" s="309"/>
      <c r="WTF151" s="309"/>
      <c r="WTG151" s="309"/>
      <c r="WTH151" s="309"/>
      <c r="WTI151" s="309"/>
      <c r="WTJ151" s="309"/>
      <c r="WTK151" s="309"/>
      <c r="WTL151" s="309"/>
      <c r="WTM151" s="309"/>
      <c r="WTN151" s="309"/>
      <c r="WTO151" s="309"/>
      <c r="WTP151" s="309"/>
      <c r="WTQ151" s="309"/>
      <c r="WTR151" s="309"/>
      <c r="WTS151" s="309"/>
      <c r="WTT151" s="309"/>
      <c r="WTU151" s="309"/>
      <c r="WTV151" s="309"/>
      <c r="WTW151" s="309"/>
      <c r="WTX151" s="309"/>
      <c r="WTY151" s="309"/>
      <c r="WTZ151" s="309"/>
      <c r="WUA151" s="309"/>
      <c r="WUB151" s="309"/>
      <c r="WUC151" s="309"/>
      <c r="WUD151" s="309"/>
      <c r="WUE151" s="309"/>
      <c r="WUF151" s="309"/>
      <c r="WUG151" s="309"/>
      <c r="WUH151" s="309"/>
      <c r="WUI151" s="309"/>
      <c r="WUJ151" s="309"/>
      <c r="WUK151" s="309"/>
      <c r="WUL151" s="309"/>
      <c r="WUM151" s="309"/>
      <c r="WUN151" s="309"/>
      <c r="WUO151" s="309"/>
      <c r="WUP151" s="309"/>
      <c r="WUQ151" s="309"/>
      <c r="WUR151" s="309"/>
      <c r="WUS151" s="309"/>
      <c r="WUT151" s="309"/>
      <c r="WUU151" s="309"/>
      <c r="WUV151" s="309"/>
      <c r="WUW151" s="309"/>
      <c r="WUX151" s="309"/>
      <c r="WUY151" s="309"/>
      <c r="WUZ151" s="309"/>
      <c r="WVA151" s="309"/>
      <c r="WVB151" s="309"/>
      <c r="WVC151" s="309"/>
      <c r="WVD151" s="309"/>
      <c r="WVE151" s="309"/>
      <c r="WVF151" s="309"/>
      <c r="WVG151" s="309"/>
      <c r="WVH151" s="309"/>
      <c r="WVI151" s="309"/>
      <c r="WVJ151" s="309"/>
      <c r="WVK151" s="309"/>
      <c r="WVL151" s="309"/>
      <c r="WVM151" s="309"/>
      <c r="WVN151" s="309"/>
      <c r="WVO151" s="309"/>
      <c r="WVP151" s="309"/>
      <c r="WVQ151" s="309"/>
      <c r="WVR151" s="309"/>
      <c r="WVS151" s="309"/>
      <c r="WVT151" s="309"/>
      <c r="WVU151" s="309"/>
      <c r="WVV151" s="309"/>
      <c r="WVW151" s="309"/>
      <c r="WVX151" s="309"/>
      <c r="WVY151" s="309"/>
      <c r="WVZ151" s="309"/>
      <c r="WWA151" s="309"/>
      <c r="WWB151" s="309"/>
      <c r="WWC151" s="309"/>
      <c r="WWD151" s="309"/>
      <c r="WWE151" s="309"/>
      <c r="WWF151" s="309"/>
      <c r="WWG151" s="309"/>
      <c r="WWH151" s="309"/>
      <c r="WWI151" s="309"/>
      <c r="WWJ151" s="309"/>
      <c r="WWK151" s="309"/>
      <c r="WWL151" s="309"/>
      <c r="WWM151" s="309"/>
      <c r="WWN151" s="309"/>
      <c r="WWO151" s="309"/>
      <c r="WWP151" s="309"/>
      <c r="WWQ151" s="309"/>
      <c r="WWR151" s="309"/>
      <c r="WWS151" s="309"/>
      <c r="WWT151" s="309"/>
      <c r="WWU151" s="309"/>
      <c r="WWV151" s="309"/>
      <c r="WWW151" s="309"/>
      <c r="WWX151" s="309"/>
      <c r="WWY151" s="309"/>
      <c r="WWZ151" s="309"/>
      <c r="WXA151" s="309"/>
      <c r="WXB151" s="309"/>
      <c r="WXC151" s="309"/>
      <c r="WXD151" s="309"/>
      <c r="WXE151" s="309"/>
      <c r="WXF151" s="309"/>
      <c r="WXG151" s="309"/>
      <c r="WXH151" s="309"/>
      <c r="WXI151" s="309"/>
      <c r="WXJ151" s="309"/>
      <c r="WXK151" s="309"/>
      <c r="WXL151" s="309"/>
      <c r="WXM151" s="309"/>
      <c r="WXN151" s="309"/>
      <c r="WXO151" s="309"/>
      <c r="WXP151" s="309"/>
      <c r="WXQ151" s="309"/>
      <c r="WXR151" s="309"/>
      <c r="WXS151" s="309"/>
      <c r="WXT151" s="309"/>
      <c r="WXU151" s="309"/>
      <c r="WXV151" s="309"/>
      <c r="WXW151" s="309"/>
      <c r="WXX151" s="309"/>
      <c r="WXY151" s="309"/>
      <c r="WXZ151" s="309"/>
      <c r="WYA151" s="309"/>
      <c r="WYB151" s="309"/>
      <c r="WYC151" s="309"/>
      <c r="WYD151" s="309"/>
      <c r="WYE151" s="309"/>
      <c r="WYF151" s="309"/>
      <c r="WYG151" s="309"/>
      <c r="WYH151" s="309"/>
      <c r="WYI151" s="309"/>
      <c r="WYJ151" s="309"/>
      <c r="WYK151" s="309"/>
      <c r="WYL151" s="309"/>
      <c r="WYM151" s="309"/>
      <c r="WYN151" s="309"/>
      <c r="WYO151" s="309"/>
      <c r="WYP151" s="309"/>
      <c r="WYQ151" s="309"/>
      <c r="WYR151" s="309"/>
      <c r="WYS151" s="309"/>
      <c r="WYT151" s="309"/>
      <c r="WYU151" s="309"/>
      <c r="WYV151" s="309"/>
      <c r="WYW151" s="309"/>
      <c r="WYX151" s="309"/>
      <c r="WYY151" s="309"/>
      <c r="WYZ151" s="309"/>
      <c r="WZA151" s="309"/>
      <c r="WZB151" s="309"/>
      <c r="WZC151" s="309"/>
      <c r="WZD151" s="309"/>
      <c r="WZE151" s="309"/>
      <c r="WZF151" s="309"/>
      <c r="WZG151" s="309"/>
      <c r="WZH151" s="309"/>
      <c r="WZI151" s="309"/>
      <c r="WZJ151" s="309"/>
      <c r="WZK151" s="309"/>
      <c r="WZL151" s="309"/>
      <c r="WZM151" s="309"/>
      <c r="WZN151" s="309"/>
      <c r="WZO151" s="309"/>
      <c r="WZP151" s="309"/>
      <c r="WZQ151" s="309"/>
      <c r="WZR151" s="309"/>
      <c r="WZS151" s="309"/>
      <c r="WZT151" s="309"/>
      <c r="WZU151" s="309"/>
      <c r="WZV151" s="309"/>
      <c r="WZW151" s="309"/>
      <c r="WZX151" s="309"/>
      <c r="WZY151" s="309"/>
      <c r="WZZ151" s="309"/>
      <c r="XAA151" s="309"/>
      <c r="XAB151" s="309"/>
      <c r="XAC151" s="309"/>
      <c r="XAD151" s="309"/>
      <c r="XAE151" s="309"/>
      <c r="XAF151" s="309"/>
      <c r="XAG151" s="309"/>
      <c r="XAH151" s="309"/>
      <c r="XAI151" s="309"/>
      <c r="XAJ151" s="309"/>
      <c r="XAK151" s="309"/>
      <c r="XAL151" s="309"/>
      <c r="XAM151" s="309"/>
      <c r="XAN151" s="309"/>
      <c r="XAO151" s="309"/>
      <c r="XAP151" s="309"/>
      <c r="XAQ151" s="309"/>
      <c r="XAR151" s="309"/>
      <c r="XAS151" s="309"/>
      <c r="XAT151" s="309"/>
      <c r="XAU151" s="309"/>
      <c r="XAV151" s="309"/>
      <c r="XAW151" s="309"/>
      <c r="XAX151" s="309"/>
      <c r="XAY151" s="309"/>
      <c r="XAZ151" s="309"/>
      <c r="XBA151" s="309"/>
      <c r="XBB151" s="309"/>
      <c r="XBC151" s="309"/>
      <c r="XBD151" s="309"/>
      <c r="XBE151" s="309"/>
      <c r="XBF151" s="309"/>
      <c r="XBG151" s="309"/>
      <c r="XBH151" s="309"/>
      <c r="XBI151" s="309"/>
      <c r="XBJ151" s="309"/>
      <c r="XBK151" s="309"/>
      <c r="XBL151" s="309"/>
      <c r="XBM151" s="309"/>
      <c r="XBN151" s="309"/>
      <c r="XBO151" s="309"/>
      <c r="XBP151" s="309"/>
      <c r="XBQ151" s="309"/>
      <c r="XBR151" s="309"/>
      <c r="XBS151" s="309"/>
      <c r="XBT151" s="309"/>
      <c r="XBU151" s="309"/>
      <c r="XBV151" s="309"/>
      <c r="XBW151" s="309"/>
      <c r="XBX151" s="309"/>
      <c r="XBY151" s="309"/>
      <c r="XBZ151" s="309"/>
      <c r="XCA151" s="309"/>
      <c r="XCB151" s="309"/>
      <c r="XCC151" s="309"/>
      <c r="XCD151" s="309"/>
      <c r="XCE151" s="309"/>
      <c r="XCF151" s="309"/>
      <c r="XCG151" s="309"/>
      <c r="XCH151" s="309"/>
      <c r="XCI151" s="309"/>
      <c r="XCJ151" s="309"/>
      <c r="XCK151" s="309"/>
      <c r="XCL151" s="309"/>
      <c r="XCM151" s="309"/>
      <c r="XCN151" s="309"/>
      <c r="XCO151" s="309"/>
      <c r="XCP151" s="309"/>
      <c r="XCQ151" s="309"/>
      <c r="XCR151" s="309"/>
      <c r="XCS151" s="309"/>
      <c r="XCT151" s="309"/>
      <c r="XCU151" s="309"/>
      <c r="XCV151" s="309"/>
      <c r="XCW151" s="309"/>
      <c r="XCX151" s="309"/>
      <c r="XCY151" s="309"/>
      <c r="XCZ151" s="309"/>
      <c r="XDA151" s="309"/>
      <c r="XDB151" s="309"/>
      <c r="XDC151" s="309"/>
      <c r="XDD151" s="309"/>
      <c r="XDE151" s="309"/>
      <c r="XDF151" s="309"/>
      <c r="XDG151" s="309"/>
      <c r="XDH151" s="309"/>
      <c r="XDI151" s="309"/>
      <c r="XDJ151" s="309"/>
      <c r="XDK151" s="309"/>
      <c r="XDL151" s="309"/>
      <c r="XDM151" s="309"/>
      <c r="XDN151" s="309"/>
      <c r="XDO151" s="309"/>
      <c r="XDP151" s="309"/>
      <c r="XDQ151" s="309"/>
      <c r="XDR151" s="309"/>
      <c r="XDS151" s="309"/>
      <c r="XDT151" s="309"/>
      <c r="XDU151" s="309"/>
      <c r="XDV151" s="309"/>
      <c r="XDW151" s="309"/>
      <c r="XDX151" s="309"/>
      <c r="XDY151" s="309"/>
      <c r="XDZ151" s="309"/>
      <c r="XEA151" s="309"/>
      <c r="XEB151" s="309"/>
      <c r="XEC151" s="309"/>
      <c r="XED151" s="309"/>
      <c r="XEE151" s="309"/>
      <c r="XEF151" s="309"/>
      <c r="XEG151" s="309"/>
      <c r="XEH151" s="309"/>
      <c r="XEI151" s="309"/>
      <c r="XEJ151" s="309"/>
      <c r="XEK151" s="309"/>
      <c r="XEL151" s="309"/>
      <c r="XEM151" s="309"/>
      <c r="XEN151" s="309"/>
      <c r="XEO151" s="309"/>
      <c r="XEP151" s="309"/>
      <c r="XEQ151" s="309"/>
      <c r="XER151" s="309"/>
      <c r="XES151" s="309"/>
      <c r="XET151" s="309"/>
      <c r="XEU151" s="309"/>
      <c r="XEV151" s="309"/>
      <c r="XEW151" s="309"/>
      <c r="XEX151" s="309"/>
    </row>
    <row r="152" spans="1:16378" s="47" customFormat="1" ht="14.4" customHeight="1">
      <c r="A152" s="302"/>
      <c r="B152" s="302"/>
      <c r="C152" s="302"/>
      <c r="D152" s="302"/>
      <c r="E152" s="302"/>
      <c r="F152" s="302"/>
      <c r="G152" s="302"/>
      <c r="H152" s="302"/>
      <c r="I152" s="102"/>
      <c r="J152" s="408"/>
      <c r="K152" s="408"/>
      <c r="L152" s="102"/>
      <c r="M152" s="117">
        <f t="shared" si="12"/>
        <v>0</v>
      </c>
      <c r="N152" s="102"/>
      <c r="O152" s="105"/>
      <c r="P152" s="128"/>
      <c r="Q152" s="94">
        <f t="shared" si="13"/>
        <v>0</v>
      </c>
      <c r="R152" s="95"/>
      <c r="S152" s="427"/>
      <c r="T152" s="427"/>
      <c r="U152" s="427"/>
    </row>
    <row r="153" spans="1:16378" s="47" customFormat="1" ht="14.4" customHeight="1">
      <c r="A153" s="302"/>
      <c r="B153" s="302"/>
      <c r="C153" s="302"/>
      <c r="D153" s="302"/>
      <c r="E153" s="302"/>
      <c r="F153" s="302"/>
      <c r="G153" s="302"/>
      <c r="H153" s="302"/>
      <c r="I153" s="102"/>
      <c r="J153" s="408"/>
      <c r="K153" s="408"/>
      <c r="L153" s="102"/>
      <c r="M153" s="117">
        <f t="shared" si="12"/>
        <v>0</v>
      </c>
      <c r="N153" s="102"/>
      <c r="O153" s="105"/>
      <c r="P153" s="128"/>
      <c r="Q153" s="94">
        <f t="shared" si="13"/>
        <v>0</v>
      </c>
      <c r="R153" s="95"/>
      <c r="S153" s="427"/>
      <c r="T153" s="427"/>
      <c r="U153" s="427"/>
    </row>
    <row r="154" spans="1:16378" s="47" customFormat="1" ht="14.4" customHeight="1" thickBot="1">
      <c r="A154" s="302"/>
      <c r="B154" s="302"/>
      <c r="C154" s="302"/>
      <c r="D154" s="302"/>
      <c r="E154" s="302"/>
      <c r="F154" s="302"/>
      <c r="G154" s="302"/>
      <c r="H154" s="302"/>
      <c r="I154" s="102"/>
      <c r="J154" s="408"/>
      <c r="K154" s="408"/>
      <c r="L154" s="102"/>
      <c r="M154" s="117">
        <f t="shared" si="12"/>
        <v>0</v>
      </c>
      <c r="N154" s="102"/>
      <c r="O154" s="105"/>
      <c r="P154" s="128"/>
      <c r="Q154" s="201">
        <f t="shared" si="13"/>
        <v>0</v>
      </c>
      <c r="R154" s="196"/>
      <c r="S154" s="508"/>
      <c r="T154" s="508"/>
      <c r="U154" s="508"/>
    </row>
    <row r="155" spans="1:16378" s="47" customFormat="1" ht="18" customHeight="1">
      <c r="A155" s="305" t="s">
        <v>42</v>
      </c>
      <c r="B155" s="306"/>
      <c r="C155" s="306"/>
      <c r="D155" s="306"/>
      <c r="E155" s="306"/>
      <c r="F155" s="306"/>
      <c r="G155" s="306"/>
      <c r="H155" s="307"/>
      <c r="I155" s="93">
        <f>SUM(I139:I154)</f>
        <v>0</v>
      </c>
      <c r="J155" s="409">
        <f>SUM(J139:J154)</f>
        <v>0</v>
      </c>
      <c r="K155" s="410"/>
      <c r="L155" s="93">
        <f>SUM(L139:L154)</f>
        <v>0</v>
      </c>
      <c r="M155" s="93">
        <f>SUM(M139:M154)</f>
        <v>0</v>
      </c>
      <c r="N155" s="93">
        <f>SUM(N139:N154)</f>
        <v>0</v>
      </c>
      <c r="O155" s="92"/>
      <c r="P155" s="130"/>
      <c r="Q155" s="500" t="s">
        <v>242</v>
      </c>
      <c r="R155" s="502" t="s">
        <v>170</v>
      </c>
      <c r="S155" s="438" t="s">
        <v>288</v>
      </c>
      <c r="T155" s="439"/>
      <c r="U155" s="220">
        <f>M8</f>
        <v>0</v>
      </c>
    </row>
    <row r="156" spans="1:16378" s="47" customFormat="1" ht="18" customHeight="1">
      <c r="A156" s="107"/>
      <c r="B156" s="107"/>
      <c r="C156" s="42"/>
      <c r="D156" s="42"/>
      <c r="E156" s="42"/>
      <c r="F156" s="42"/>
      <c r="G156" s="42"/>
      <c r="H156" s="42"/>
      <c r="I156" s="42"/>
      <c r="J156" s="42"/>
      <c r="K156" s="42"/>
      <c r="L156" s="42"/>
      <c r="M156" s="34"/>
      <c r="N156" s="34"/>
      <c r="O156" s="91"/>
      <c r="P156" s="131"/>
      <c r="Q156" s="501"/>
      <c r="R156" s="503"/>
      <c r="S156" s="423" t="s">
        <v>324</v>
      </c>
      <c r="T156" s="424"/>
      <c r="U156" s="221">
        <f>M161</f>
        <v>0</v>
      </c>
    </row>
    <row r="157" spans="1:16378" s="47" customFormat="1" ht="19.5" customHeight="1">
      <c r="A157" s="305" t="s">
        <v>233</v>
      </c>
      <c r="B157" s="306"/>
      <c r="C157" s="306"/>
      <c r="D157" s="306"/>
      <c r="E157" s="306"/>
      <c r="F157" s="306"/>
      <c r="G157" s="306"/>
      <c r="H157" s="307"/>
      <c r="I157" s="93">
        <f>I78+I92+I113+I134+I155</f>
        <v>0</v>
      </c>
      <c r="J157" s="409">
        <f t="shared" ref="J157" si="14">J78+J92+J113+J134+J155</f>
        <v>0</v>
      </c>
      <c r="K157" s="410"/>
      <c r="L157" s="93">
        <f>L78+L92+L113+L134+L155</f>
        <v>0</v>
      </c>
      <c r="M157" s="93">
        <f>M78+M92+M113+M134+M155</f>
        <v>0</v>
      </c>
      <c r="N157" s="93">
        <f>N78+N92+N113+N134+N155</f>
        <v>0</v>
      </c>
      <c r="O157" s="91"/>
      <c r="P157" s="131"/>
      <c r="Q157" s="194">
        <f>SUM(Q42:Q156)</f>
        <v>0</v>
      </c>
      <c r="R157" s="197">
        <f>SUM(R42:R156)</f>
        <v>0</v>
      </c>
      <c r="S157" s="423" t="s">
        <v>318</v>
      </c>
      <c r="T157" s="424"/>
      <c r="U157" s="222">
        <f>U156+'Réclamation 2'!U157</f>
        <v>0</v>
      </c>
    </row>
    <row r="158" spans="1:16378" s="47" customFormat="1" ht="19.5" customHeight="1">
      <c r="A158" s="107"/>
      <c r="B158" s="107"/>
      <c r="C158" s="42"/>
      <c r="D158" s="42"/>
      <c r="E158" s="42"/>
      <c r="F158" s="42"/>
      <c r="G158" s="42"/>
      <c r="H158" s="42"/>
      <c r="I158" s="42"/>
      <c r="J158" s="42"/>
      <c r="K158" s="42"/>
      <c r="L158" s="42"/>
      <c r="M158" s="34"/>
      <c r="N158" s="34"/>
      <c r="O158" s="91"/>
      <c r="P158" s="131"/>
      <c r="Q158" s="195" t="s">
        <v>283</v>
      </c>
      <c r="R158" s="198">
        <f>IFERROR(R157/Q157,0)</f>
        <v>0</v>
      </c>
      <c r="S158" s="425" t="s">
        <v>325</v>
      </c>
      <c r="T158" s="426"/>
      <c r="U158" s="222">
        <f>'Réclamation 2'!U158+'Réclamation 2'!U160</f>
        <v>0</v>
      </c>
    </row>
    <row r="159" spans="1:16378" s="47" customFormat="1" ht="19.5" customHeight="1">
      <c r="A159" s="305" t="s">
        <v>234</v>
      </c>
      <c r="B159" s="306"/>
      <c r="C159" s="306"/>
      <c r="D159" s="306"/>
      <c r="E159" s="306"/>
      <c r="F159" s="306"/>
      <c r="G159" s="306"/>
      <c r="H159" s="307"/>
      <c r="I159" s="93" t="s">
        <v>44</v>
      </c>
      <c r="J159" s="408"/>
      <c r="K159" s="408"/>
      <c r="L159" s="93" t="s">
        <v>44</v>
      </c>
      <c r="M159" s="93">
        <f>N159-J159</f>
        <v>0</v>
      </c>
      <c r="N159" s="93">
        <f>N157*0.15</f>
        <v>0</v>
      </c>
      <c r="O159" s="91"/>
      <c r="P159" s="131"/>
      <c r="Q159" s="529" t="s">
        <v>284</v>
      </c>
      <c r="R159" s="531">
        <f>Q157*1.15</f>
        <v>0</v>
      </c>
      <c r="S159" s="425" t="s">
        <v>319</v>
      </c>
      <c r="T159" s="426"/>
      <c r="U159" s="223">
        <f>U155-U158</f>
        <v>0</v>
      </c>
    </row>
    <row r="160" spans="1:16378" s="47" customFormat="1" ht="19.5" customHeight="1">
      <c r="A160" s="107"/>
      <c r="B160" s="107"/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34"/>
      <c r="N160" s="34"/>
      <c r="O160" s="91"/>
      <c r="P160" s="131"/>
      <c r="Q160" s="530"/>
      <c r="R160" s="532"/>
      <c r="S160" s="527" t="s">
        <v>326</v>
      </c>
      <c r="T160" s="528"/>
      <c r="U160" s="224"/>
      <c r="V160" s="206"/>
    </row>
    <row r="161" spans="1:22" s="47" customFormat="1" ht="19.5" customHeight="1">
      <c r="A161" s="305" t="s">
        <v>235</v>
      </c>
      <c r="B161" s="306"/>
      <c r="C161" s="306"/>
      <c r="D161" s="306"/>
      <c r="E161" s="306"/>
      <c r="F161" s="306"/>
      <c r="G161" s="306"/>
      <c r="H161" s="307"/>
      <c r="I161" s="93">
        <f>I157</f>
        <v>0</v>
      </c>
      <c r="J161" s="409">
        <f t="shared" ref="J161:N161" si="15">J157+J159</f>
        <v>0</v>
      </c>
      <c r="K161" s="410"/>
      <c r="L161" s="93">
        <f>L157</f>
        <v>0</v>
      </c>
      <c r="M161" s="93">
        <f t="shared" si="15"/>
        <v>0</v>
      </c>
      <c r="N161" s="93">
        <f t="shared" si="15"/>
        <v>0</v>
      </c>
      <c r="O161" s="91"/>
      <c r="P161" s="131"/>
      <c r="Q161" s="553" t="s">
        <v>291</v>
      </c>
      <c r="R161" s="553"/>
      <c r="S161" s="553"/>
      <c r="T161" s="553"/>
      <c r="U161" s="553"/>
      <c r="V161" s="553"/>
    </row>
    <row r="162" spans="1:22" s="47" customFormat="1" ht="20.149999999999999" customHeight="1">
      <c r="A162" s="504"/>
      <c r="B162" s="505"/>
      <c r="C162" s="505"/>
      <c r="D162" s="505"/>
      <c r="E162" s="505"/>
      <c r="F162" s="505"/>
      <c r="G162" s="505"/>
      <c r="H162" s="506"/>
      <c r="I162" s="60">
        <f>IFERROR(I161/N161,0)</f>
        <v>0</v>
      </c>
      <c r="J162" s="303">
        <f>IFERROR(J161/N161,0)</f>
        <v>0</v>
      </c>
      <c r="K162" s="304"/>
      <c r="L162" s="60">
        <f>IFERROR(L161/N161,0)</f>
        <v>0</v>
      </c>
      <c r="M162" s="60">
        <f>IFERROR(M161/N161,0)</f>
        <v>0</v>
      </c>
      <c r="N162" s="87">
        <f>IFERROR(N161/N161,0)</f>
        <v>0</v>
      </c>
      <c r="O162" s="91"/>
      <c r="P162" s="131"/>
      <c r="Q162" s="568"/>
      <c r="R162" s="556" t="s">
        <v>293</v>
      </c>
      <c r="S162" s="557"/>
      <c r="T162" s="557"/>
      <c r="U162" s="557"/>
      <c r="V162" s="558"/>
    </row>
    <row r="163" spans="1:22" s="47" customFormat="1" ht="20.149999999999999" customHeight="1">
      <c r="I163" s="324"/>
      <c r="J163" s="324"/>
      <c r="K163" s="324"/>
      <c r="L163" s="324"/>
      <c r="M163" s="324"/>
      <c r="O163" s="91"/>
      <c r="P163" s="131"/>
      <c r="Q163" s="569"/>
      <c r="R163" s="559"/>
      <c r="S163" s="560"/>
      <c r="T163" s="560"/>
      <c r="U163" s="560"/>
      <c r="V163" s="561"/>
    </row>
    <row r="164" spans="1:22" s="47" customFormat="1" ht="20.5" customHeight="1">
      <c r="I164" s="382"/>
      <c r="J164" s="382"/>
      <c r="K164" s="382"/>
      <c r="L164" s="382"/>
      <c r="M164" s="382"/>
      <c r="O164" s="91"/>
      <c r="P164" s="131"/>
      <c r="Q164" s="569"/>
      <c r="R164" s="559"/>
      <c r="S164" s="560"/>
      <c r="T164" s="560"/>
      <c r="U164" s="560"/>
      <c r="V164" s="561"/>
    </row>
    <row r="165" spans="1:22" ht="26.15" customHeight="1">
      <c r="A165" s="47"/>
      <c r="B165" s="47"/>
      <c r="C165" s="47"/>
      <c r="D165" s="47"/>
      <c r="E165" s="47"/>
      <c r="F165" s="47"/>
      <c r="G165" s="47"/>
      <c r="H165" s="47"/>
      <c r="I165" s="296" t="s">
        <v>50</v>
      </c>
      <c r="J165" s="297"/>
      <c r="K165" s="298"/>
      <c r="L165" s="119">
        <f>M161</f>
        <v>0</v>
      </c>
      <c r="M165" s="381" t="str">
        <f>IF(M157&gt;Source!A90,"Aide demandée au programme trop élevée; Maximum : "&amp;Source!A90&amp;" $","")</f>
        <v/>
      </c>
      <c r="N165" s="382"/>
      <c r="O165" s="91"/>
      <c r="P165" s="131"/>
      <c r="Q165" s="570"/>
      <c r="R165" s="562"/>
      <c r="S165" s="563"/>
      <c r="T165" s="563"/>
      <c r="U165" s="563"/>
      <c r="V165" s="564"/>
    </row>
    <row r="166" spans="1:22" ht="28.5" customHeight="1">
      <c r="A166" s="47"/>
      <c r="B166" s="47"/>
      <c r="C166" s="47"/>
      <c r="D166" s="47"/>
      <c r="E166" s="47"/>
      <c r="F166" s="47"/>
      <c r="G166" s="47"/>
      <c r="H166" s="47"/>
      <c r="I166" s="296" t="s">
        <v>200</v>
      </c>
      <c r="J166" s="297"/>
      <c r="K166" s="298"/>
      <c r="L166" s="119">
        <f>L161</f>
        <v>0</v>
      </c>
      <c r="M166" s="381">
        <f>IF((M31+M32+M33+M34)&gt;L157,"Autre contribution gouvernementale non ventilée dans sa totalité",IF((M31+M32+M33+M34)&lt;L157,"Autre contribution gouvernementale supérieure au montant à la section 1 (cellule M31 à M34)",0))</f>
        <v>0</v>
      </c>
      <c r="N166" s="382"/>
      <c r="O166" s="382"/>
      <c r="Q166" s="568"/>
      <c r="R166" s="556" t="s">
        <v>292</v>
      </c>
      <c r="S166" s="557"/>
      <c r="T166" s="557"/>
      <c r="U166" s="557"/>
      <c r="V166" s="558"/>
    </row>
    <row r="167" spans="1:22" ht="34.5" customHeight="1">
      <c r="A167" s="47"/>
      <c r="B167" s="47"/>
      <c r="C167" s="47"/>
      <c r="D167" s="47"/>
      <c r="E167" s="47"/>
      <c r="F167" s="47"/>
      <c r="G167" s="47"/>
      <c r="H167" s="47"/>
      <c r="I167" s="296" t="s">
        <v>137</v>
      </c>
      <c r="J167" s="297"/>
      <c r="K167" s="298"/>
      <c r="L167" s="119">
        <f>I161+J161</f>
        <v>0</v>
      </c>
      <c r="M167" s="381">
        <f>IF(M28&gt;(I161+J161),"Contribution du demandeur ou des partenaires non ventilée dans sa totalité",IF(M28&lt;(I161+J161),"Contribution du demandeur ou des partenaires ventilée à la Section 2 est supérieure au montant à la Section 1 (cellule M28)",0))</f>
        <v>0</v>
      </c>
      <c r="N167" s="382"/>
      <c r="O167" s="382"/>
      <c r="Q167" s="569"/>
      <c r="R167" s="562"/>
      <c r="S167" s="563"/>
      <c r="T167" s="563"/>
      <c r="U167" s="563"/>
      <c r="V167" s="564"/>
    </row>
    <row r="168" spans="1:22" ht="31" customHeight="1">
      <c r="A168" s="47"/>
      <c r="B168" s="47"/>
      <c r="C168" s="47"/>
      <c r="D168" s="382"/>
      <c r="E168" s="382"/>
      <c r="F168" s="382"/>
      <c r="G168" s="47"/>
      <c r="H168" s="47"/>
      <c r="I168" s="296" t="s">
        <v>252</v>
      </c>
      <c r="J168" s="297"/>
      <c r="K168" s="298"/>
      <c r="L168" s="120">
        <f>SUM(L165:L167)</f>
        <v>0</v>
      </c>
      <c r="M168" s="381"/>
      <c r="N168" s="382"/>
      <c r="Q168" s="572"/>
      <c r="R168" s="556" t="s">
        <v>296</v>
      </c>
      <c r="S168" s="557"/>
      <c r="T168" s="557"/>
      <c r="U168" s="557"/>
      <c r="V168" s="558"/>
    </row>
    <row r="169" spans="1:22" ht="20.149999999999999" customHeight="1">
      <c r="A169" s="47"/>
      <c r="B169" s="47"/>
      <c r="C169" s="47"/>
      <c r="D169" s="382"/>
      <c r="E169" s="382"/>
      <c r="F169" s="382"/>
      <c r="G169" s="47"/>
      <c r="H169" s="47"/>
      <c r="M169" s="573"/>
      <c r="N169" s="573"/>
      <c r="O169" s="42"/>
      <c r="P169" s="132"/>
      <c r="Q169" s="572"/>
      <c r="R169" s="559"/>
      <c r="S169" s="560"/>
      <c r="T169" s="560"/>
      <c r="U169" s="560"/>
      <c r="V169" s="561"/>
    </row>
    <row r="170" spans="1:22" ht="24" customHeight="1">
      <c r="A170" s="47"/>
      <c r="B170" s="47"/>
      <c r="C170" s="47"/>
      <c r="D170" s="47"/>
      <c r="E170" s="47"/>
      <c r="F170" s="47"/>
      <c r="G170" s="47"/>
      <c r="H170" s="47"/>
      <c r="O170" s="42"/>
      <c r="P170" s="132"/>
      <c r="Q170" s="572"/>
      <c r="R170" s="559"/>
      <c r="S170" s="560"/>
      <c r="T170" s="560"/>
      <c r="U170" s="560"/>
      <c r="V170" s="561"/>
    </row>
    <row r="171" spans="1:22" ht="31.75" customHeight="1">
      <c r="A171" s="47"/>
      <c r="B171" s="47"/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Q171" s="572"/>
      <c r="R171" s="559"/>
      <c r="S171" s="560"/>
      <c r="T171" s="560"/>
      <c r="U171" s="560"/>
      <c r="V171" s="561"/>
    </row>
    <row r="172" spans="1:22" ht="15" customHeight="1">
      <c r="A172" s="507" t="s">
        <v>216</v>
      </c>
      <c r="B172" s="507"/>
      <c r="C172" s="507"/>
      <c r="D172" s="507"/>
      <c r="E172" s="507"/>
      <c r="F172" s="507"/>
      <c r="G172" s="507"/>
      <c r="H172" s="507"/>
      <c r="I172" s="507"/>
      <c r="J172" s="507"/>
      <c r="K172" s="507"/>
      <c r="L172" s="507"/>
      <c r="M172" s="507"/>
      <c r="N172" s="47"/>
      <c r="Q172" s="572"/>
      <c r="R172" s="559"/>
      <c r="S172" s="560"/>
      <c r="T172" s="560"/>
      <c r="U172" s="560"/>
      <c r="V172" s="561"/>
    </row>
    <row r="173" spans="1:22" ht="17.149999999999999" customHeight="1">
      <c r="A173" s="491" t="s">
        <v>217</v>
      </c>
      <c r="B173" s="491"/>
      <c r="C173" s="491"/>
      <c r="D173" s="491"/>
      <c r="E173" s="491"/>
      <c r="F173" s="491"/>
      <c r="G173" s="491"/>
      <c r="H173" s="491"/>
      <c r="I173" s="491"/>
      <c r="J173" s="491"/>
      <c r="K173" s="491"/>
      <c r="L173" s="491"/>
      <c r="M173" s="491"/>
      <c r="N173" s="47"/>
      <c r="Q173" s="572"/>
      <c r="R173" s="562"/>
      <c r="S173" s="563"/>
      <c r="T173" s="563"/>
      <c r="U173" s="563"/>
      <c r="V173" s="564"/>
    </row>
    <row r="174" spans="1:22" ht="13.75" customHeight="1">
      <c r="A174" s="495" t="s">
        <v>219</v>
      </c>
      <c r="B174" s="495"/>
      <c r="C174" s="495"/>
      <c r="D174" s="496"/>
      <c r="E174" s="496"/>
      <c r="F174" s="496"/>
      <c r="G174" s="496"/>
      <c r="H174" s="496"/>
      <c r="I174" s="496"/>
      <c r="J174" s="496"/>
      <c r="K174" s="496"/>
      <c r="L174" s="496"/>
      <c r="M174" s="496"/>
      <c r="Q174" s="205"/>
      <c r="R174" s="207" t="s">
        <v>289</v>
      </c>
      <c r="S174" s="565" t="s">
        <v>294</v>
      </c>
      <c r="T174" s="566"/>
      <c r="U174" s="566"/>
      <c r="V174" s="567"/>
    </row>
    <row r="175" spans="1:22" ht="42" customHeight="1">
      <c r="A175" s="495"/>
      <c r="B175" s="495"/>
      <c r="C175" s="495"/>
      <c r="D175" s="496"/>
      <c r="E175" s="496"/>
      <c r="F175" s="496"/>
      <c r="G175" s="496"/>
      <c r="H175" s="496"/>
      <c r="I175" s="496"/>
      <c r="J175" s="496"/>
      <c r="K175" s="496"/>
      <c r="L175" s="496"/>
      <c r="M175" s="496"/>
      <c r="Q175" s="204"/>
      <c r="R175" s="565" t="s">
        <v>295</v>
      </c>
      <c r="S175" s="566"/>
      <c r="T175" s="566"/>
      <c r="U175" s="566"/>
      <c r="V175" s="567"/>
    </row>
    <row r="176" spans="1:22" ht="14.4" customHeight="1">
      <c r="A176" s="491" t="s">
        <v>218</v>
      </c>
      <c r="B176" s="491"/>
      <c r="C176" s="491"/>
      <c r="D176" s="491"/>
      <c r="E176" s="491"/>
      <c r="F176" s="491"/>
      <c r="G176" s="491"/>
      <c r="H176" s="491"/>
      <c r="I176" s="491"/>
      <c r="J176" s="491"/>
      <c r="K176" s="491"/>
      <c r="L176" s="491"/>
      <c r="M176" s="491"/>
      <c r="Q176" s="526" t="s">
        <v>278</v>
      </c>
      <c r="R176" s="526"/>
      <c r="S176" s="526"/>
      <c r="T176" s="526"/>
      <c r="U176" s="526"/>
      <c r="V176" s="203"/>
    </row>
    <row r="177" spans="1:21">
      <c r="A177" s="495" t="s">
        <v>223</v>
      </c>
      <c r="B177" s="495"/>
      <c r="C177" s="495"/>
      <c r="D177" s="491" t="s">
        <v>220</v>
      </c>
      <c r="E177" s="491"/>
      <c r="F177" s="496"/>
      <c r="G177" s="496"/>
      <c r="H177" s="496"/>
      <c r="I177" s="496"/>
      <c r="J177" s="496"/>
      <c r="K177" s="496"/>
      <c r="L177" s="496"/>
      <c r="M177" s="496"/>
      <c r="Q177" s="526"/>
      <c r="R177" s="526"/>
      <c r="S177" s="526"/>
      <c r="T177" s="526"/>
      <c r="U177" s="526"/>
    </row>
    <row r="178" spans="1:21">
      <c r="A178" s="495"/>
      <c r="B178" s="495"/>
      <c r="C178" s="495"/>
      <c r="D178" s="491"/>
      <c r="E178" s="491"/>
      <c r="F178" s="496"/>
      <c r="G178" s="496"/>
      <c r="H178" s="496"/>
      <c r="I178" s="496"/>
      <c r="J178" s="496"/>
      <c r="K178" s="496"/>
      <c r="L178" s="496"/>
      <c r="M178" s="496"/>
      <c r="Q178" s="526"/>
      <c r="R178" s="526"/>
      <c r="S178" s="526"/>
      <c r="T178" s="526"/>
      <c r="U178" s="526"/>
    </row>
    <row r="179" spans="1:21" ht="13.75" customHeight="1">
      <c r="A179" s="495"/>
      <c r="B179" s="495"/>
      <c r="C179" s="495"/>
      <c r="D179" s="491"/>
      <c r="E179" s="491"/>
      <c r="F179" s="496"/>
      <c r="G179" s="496"/>
      <c r="H179" s="496"/>
      <c r="I179" s="496"/>
      <c r="J179" s="496"/>
      <c r="K179" s="496"/>
      <c r="L179" s="496"/>
      <c r="M179" s="496"/>
      <c r="Q179" s="526"/>
      <c r="R179" s="526"/>
      <c r="S179" s="526"/>
      <c r="T179" s="526"/>
      <c r="U179" s="526"/>
    </row>
    <row r="180" spans="1:21" ht="14.4" customHeight="1">
      <c r="A180" s="495"/>
      <c r="B180" s="495"/>
      <c r="C180" s="495"/>
      <c r="D180" s="491"/>
      <c r="E180" s="491"/>
      <c r="F180" s="497" t="s">
        <v>221</v>
      </c>
      <c r="G180" s="497"/>
      <c r="H180" s="497"/>
      <c r="I180" s="497"/>
      <c r="J180" s="497" t="s">
        <v>222</v>
      </c>
      <c r="K180" s="497"/>
      <c r="L180" s="497"/>
      <c r="M180" s="497"/>
      <c r="Q180" s="539" t="s">
        <v>280</v>
      </c>
      <c r="R180" s="540"/>
      <c r="S180" s="545" t="s">
        <v>281</v>
      </c>
      <c r="T180" s="547"/>
      <c r="U180" s="548"/>
    </row>
    <row r="181" spans="1:21">
      <c r="A181" s="495"/>
      <c r="B181" s="495"/>
      <c r="C181" s="495"/>
      <c r="D181" s="498" t="s">
        <v>241</v>
      </c>
      <c r="E181" s="498"/>
      <c r="F181" s="496"/>
      <c r="G181" s="496"/>
      <c r="H181" s="496"/>
      <c r="I181" s="496"/>
      <c r="J181" s="496"/>
      <c r="K181" s="496"/>
      <c r="L181" s="496"/>
      <c r="M181" s="496"/>
      <c r="Q181" s="541" t="s">
        <v>175</v>
      </c>
      <c r="R181" s="542"/>
      <c r="S181" s="546"/>
      <c r="T181" s="549"/>
      <c r="U181" s="550"/>
    </row>
    <row r="182" spans="1:21">
      <c r="A182" s="495"/>
      <c r="B182" s="495"/>
      <c r="C182" s="495"/>
      <c r="D182" s="498"/>
      <c r="E182" s="498"/>
      <c r="F182" s="496"/>
      <c r="G182" s="496"/>
      <c r="H182" s="496"/>
      <c r="I182" s="496"/>
      <c r="J182" s="496"/>
      <c r="K182" s="496"/>
      <c r="L182" s="496"/>
      <c r="M182" s="496"/>
      <c r="Q182" s="543"/>
      <c r="R182" s="544"/>
      <c r="S182" s="141" t="s">
        <v>277</v>
      </c>
      <c r="T182" s="551"/>
      <c r="U182" s="552"/>
    </row>
    <row r="183" spans="1:21" ht="14.4" customHeight="1">
      <c r="A183" s="495"/>
      <c r="B183" s="495"/>
      <c r="C183" s="495"/>
      <c r="D183" s="498"/>
      <c r="E183" s="498"/>
      <c r="F183" s="497" t="s">
        <v>221</v>
      </c>
      <c r="G183" s="497"/>
      <c r="H183" s="497"/>
      <c r="I183" s="497"/>
      <c r="J183" s="497" t="s">
        <v>222</v>
      </c>
      <c r="K183" s="497"/>
      <c r="L183" s="497"/>
      <c r="M183" s="497"/>
      <c r="Q183" s="533" t="s">
        <v>287</v>
      </c>
      <c r="R183" s="534"/>
      <c r="S183" s="189" t="s">
        <v>286</v>
      </c>
      <c r="T183" s="537"/>
      <c r="U183" s="537"/>
    </row>
    <row r="184" spans="1:21" ht="15" thickBot="1">
      <c r="A184" s="1"/>
      <c r="B184" s="1"/>
      <c r="C184" s="1"/>
      <c r="D184" s="1"/>
      <c r="E184" s="1"/>
      <c r="F184" s="499" t="s">
        <v>224</v>
      </c>
      <c r="G184" s="499"/>
      <c r="H184" s="499"/>
      <c r="I184" s="499"/>
      <c r="J184" s="499"/>
      <c r="K184" s="499"/>
      <c r="L184" s="499"/>
      <c r="M184" s="499"/>
      <c r="Q184" s="535"/>
      <c r="R184" s="536"/>
      <c r="S184" s="202" t="s">
        <v>277</v>
      </c>
      <c r="T184" s="538"/>
      <c r="U184" s="538"/>
    </row>
    <row r="185" spans="1:21" ht="14.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</row>
    <row r="186" spans="1:21">
      <c r="T186" s="199" t="s">
        <v>175</v>
      </c>
      <c r="U186" s="199" t="s">
        <v>175</v>
      </c>
    </row>
    <row r="187" spans="1:21">
      <c r="T187" s="199" t="s">
        <v>270</v>
      </c>
      <c r="U187" s="199" t="s">
        <v>74</v>
      </c>
    </row>
    <row r="188" spans="1:21" ht="23.5">
      <c r="T188" s="199" t="s">
        <v>271</v>
      </c>
      <c r="U188" s="200" t="s">
        <v>290</v>
      </c>
    </row>
  </sheetData>
  <sheetProtection algorithmName="SHA-512" hashValue="hn66BUiVMhqM8/rGJxBgfySoLWASk2Qna36f06mp/SFVWGNgpglOayx5waYKE1GgIxrgpFqdr0NT4uSU6CENEA==" saltValue="+JFwQwhu2YhYkSKWHxsSDA==" spinCount="100000" sheet="1" formatRows="0"/>
  <protectedRanges>
    <protectedRange sqref="B3:E3 F4 F6:F7 B5:E7" name="Plage7_2_1"/>
  </protectedRanges>
  <dataConsolidate/>
  <mergeCells count="1804">
    <mergeCell ref="Q168:Q173"/>
    <mergeCell ref="R168:V173"/>
    <mergeCell ref="S174:V174"/>
    <mergeCell ref="R175:V175"/>
    <mergeCell ref="Q176:U179"/>
    <mergeCell ref="Q180:R180"/>
    <mergeCell ref="S180:S181"/>
    <mergeCell ref="T180:U181"/>
    <mergeCell ref="Q181:R182"/>
    <mergeCell ref="T182:U182"/>
    <mergeCell ref="Q183:R183"/>
    <mergeCell ref="T183:U183"/>
    <mergeCell ref="Q184:R184"/>
    <mergeCell ref="T184:U184"/>
    <mergeCell ref="S152:U152"/>
    <mergeCell ref="S153:U153"/>
    <mergeCell ref="S154:U154"/>
    <mergeCell ref="Q155:Q156"/>
    <mergeCell ref="R155:R156"/>
    <mergeCell ref="S155:T155"/>
    <mergeCell ref="S156:T156"/>
    <mergeCell ref="S157:T157"/>
    <mergeCell ref="S158:T158"/>
    <mergeCell ref="Q159:Q160"/>
    <mergeCell ref="R159:R160"/>
    <mergeCell ref="S159:T159"/>
    <mergeCell ref="S160:T160"/>
    <mergeCell ref="Q161:V161"/>
    <mergeCell ref="Q162:Q165"/>
    <mergeCell ref="R162:V165"/>
    <mergeCell ref="Q166:Q167"/>
    <mergeCell ref="R166:V167"/>
    <mergeCell ref="Q115:U117"/>
    <mergeCell ref="S118:U118"/>
    <mergeCell ref="S119:U119"/>
    <mergeCell ref="S120:U120"/>
    <mergeCell ref="S121:U121"/>
    <mergeCell ref="S122:U122"/>
    <mergeCell ref="S123:U123"/>
    <mergeCell ref="S124:U124"/>
    <mergeCell ref="S125:U125"/>
    <mergeCell ref="S126:U126"/>
    <mergeCell ref="S127:U127"/>
    <mergeCell ref="S128:U128"/>
    <mergeCell ref="S129:U129"/>
    <mergeCell ref="S130:U130"/>
    <mergeCell ref="S131:U131"/>
    <mergeCell ref="S132:U132"/>
    <mergeCell ref="S133:U133"/>
    <mergeCell ref="S97:U97"/>
    <mergeCell ref="S98:U98"/>
    <mergeCell ref="S99:U99"/>
    <mergeCell ref="S100:U100"/>
    <mergeCell ref="S101:U101"/>
    <mergeCell ref="S102:U102"/>
    <mergeCell ref="S103:U103"/>
    <mergeCell ref="S104:U104"/>
    <mergeCell ref="S105:U105"/>
    <mergeCell ref="S106:U106"/>
    <mergeCell ref="S107:U107"/>
    <mergeCell ref="S108:U108"/>
    <mergeCell ref="S109:U109"/>
    <mergeCell ref="S110:U110"/>
    <mergeCell ref="S111:U111"/>
    <mergeCell ref="S112:U112"/>
    <mergeCell ref="Q113:Q114"/>
    <mergeCell ref="R113:R114"/>
    <mergeCell ref="S113:U114"/>
    <mergeCell ref="Q78:Q79"/>
    <mergeCell ref="R78:R79"/>
    <mergeCell ref="S78:U79"/>
    <mergeCell ref="Q80:U82"/>
    <mergeCell ref="S83:U83"/>
    <mergeCell ref="S84:U84"/>
    <mergeCell ref="S85:U85"/>
    <mergeCell ref="S86:U86"/>
    <mergeCell ref="S87:U87"/>
    <mergeCell ref="S88:U88"/>
    <mergeCell ref="S89:U89"/>
    <mergeCell ref="S90:U90"/>
    <mergeCell ref="S91:U91"/>
    <mergeCell ref="Q92:Q93"/>
    <mergeCell ref="R92:R93"/>
    <mergeCell ref="S92:U93"/>
    <mergeCell ref="Q94:U96"/>
    <mergeCell ref="A1:N1"/>
    <mergeCell ref="A2:N2"/>
    <mergeCell ref="A3:A4"/>
    <mergeCell ref="B3:E4"/>
    <mergeCell ref="G3:H3"/>
    <mergeCell ref="L3:N3"/>
    <mergeCell ref="G4:H4"/>
    <mergeCell ref="A14:E14"/>
    <mergeCell ref="A15:N16"/>
    <mergeCell ref="A17:C17"/>
    <mergeCell ref="D17:J17"/>
    <mergeCell ref="K17:L17"/>
    <mergeCell ref="M17:N17"/>
    <mergeCell ref="L8:L9"/>
    <mergeCell ref="M8:M9"/>
    <mergeCell ref="A12:C12"/>
    <mergeCell ref="D12:E12"/>
    <mergeCell ref="G12:H12"/>
    <mergeCell ref="A13:E13"/>
    <mergeCell ref="L13:N13"/>
    <mergeCell ref="B5:E5"/>
    <mergeCell ref="G5:H5"/>
    <mergeCell ref="B6:E6"/>
    <mergeCell ref="G6:H6"/>
    <mergeCell ref="G7:H7"/>
    <mergeCell ref="G8:H8"/>
    <mergeCell ref="A20:C20"/>
    <mergeCell ref="D20:L20"/>
    <mergeCell ref="M20:N20"/>
    <mergeCell ref="A21:C21"/>
    <mergeCell ref="D21:L21"/>
    <mergeCell ref="M21:N21"/>
    <mergeCell ref="A22:C22"/>
    <mergeCell ref="A18:C19"/>
    <mergeCell ref="D18:L18"/>
    <mergeCell ref="M18:N18"/>
    <mergeCell ref="D19:L19"/>
    <mergeCell ref="M19:N19"/>
    <mergeCell ref="Q17:T17"/>
    <mergeCell ref="Q18:R19"/>
    <mergeCell ref="S18:T19"/>
    <mergeCell ref="Q20:R20"/>
    <mergeCell ref="S20:T20"/>
    <mergeCell ref="Q21:R21"/>
    <mergeCell ref="S21:T21"/>
    <mergeCell ref="Q22:T26"/>
    <mergeCell ref="V22:V23"/>
    <mergeCell ref="A24:C24"/>
    <mergeCell ref="D24:L24"/>
    <mergeCell ref="M24:N24"/>
    <mergeCell ref="A25:C25"/>
    <mergeCell ref="D25:L25"/>
    <mergeCell ref="M25:N25"/>
    <mergeCell ref="D22:L22"/>
    <mergeCell ref="M22:N22"/>
    <mergeCell ref="A23:C23"/>
    <mergeCell ref="D23:L23"/>
    <mergeCell ref="M23:N23"/>
    <mergeCell ref="A28:L28"/>
    <mergeCell ref="M28:N28"/>
    <mergeCell ref="A29:L29"/>
    <mergeCell ref="M29:N29"/>
    <mergeCell ref="A30:C30"/>
    <mergeCell ref="D30:F30"/>
    <mergeCell ref="M30:N30"/>
    <mergeCell ref="A26:C26"/>
    <mergeCell ref="D26:L26"/>
    <mergeCell ref="M26:N26"/>
    <mergeCell ref="A27:C27"/>
    <mergeCell ref="D27:L27"/>
    <mergeCell ref="M27:N27"/>
    <mergeCell ref="R30:S30"/>
    <mergeCell ref="G30:K30"/>
    <mergeCell ref="V32:V33"/>
    <mergeCell ref="A39:N39"/>
    <mergeCell ref="A40:B41"/>
    <mergeCell ref="C40:C41"/>
    <mergeCell ref="D40:D41"/>
    <mergeCell ref="E40:E41"/>
    <mergeCell ref="F40:F41"/>
    <mergeCell ref="G40:G41"/>
    <mergeCell ref="H40:H41"/>
    <mergeCell ref="I40:K40"/>
    <mergeCell ref="L40:L41"/>
    <mergeCell ref="A35:L35"/>
    <mergeCell ref="M35:N35"/>
    <mergeCell ref="C36:N36"/>
    <mergeCell ref="A37:N38"/>
    <mergeCell ref="Q35:U36"/>
    <mergeCell ref="Q37:Q39"/>
    <mergeCell ref="R37:R39"/>
    <mergeCell ref="S44:U44"/>
    <mergeCell ref="S45:U45"/>
    <mergeCell ref="S46:U46"/>
    <mergeCell ref="A34:C34"/>
    <mergeCell ref="D34:F34"/>
    <mergeCell ref="M34:N34"/>
    <mergeCell ref="A33:C33"/>
    <mergeCell ref="D33:F33"/>
    <mergeCell ref="M33:N33"/>
    <mergeCell ref="A32:C32"/>
    <mergeCell ref="D32:F32"/>
    <mergeCell ref="M32:N32"/>
    <mergeCell ref="A31:C31"/>
    <mergeCell ref="D31:F31"/>
    <mergeCell ref="M31:N31"/>
    <mergeCell ref="R31:S31"/>
    <mergeCell ref="R32:T32"/>
    <mergeCell ref="G31:K31"/>
    <mergeCell ref="G32:K32"/>
    <mergeCell ref="G33:K33"/>
    <mergeCell ref="G34:K34"/>
    <mergeCell ref="A49:B49"/>
    <mergeCell ref="J49:K49"/>
    <mergeCell ref="A50:B50"/>
    <mergeCell ref="J50:K50"/>
    <mergeCell ref="A47:B47"/>
    <mergeCell ref="J47:K47"/>
    <mergeCell ref="A48:B48"/>
    <mergeCell ref="J48:K48"/>
    <mergeCell ref="S47:U47"/>
    <mergeCell ref="S48:U48"/>
    <mergeCell ref="S49:U49"/>
    <mergeCell ref="S50:U50"/>
    <mergeCell ref="S51:U51"/>
    <mergeCell ref="S52:U52"/>
    <mergeCell ref="S37:U39"/>
    <mergeCell ref="Q40:U41"/>
    <mergeCell ref="A45:B45"/>
    <mergeCell ref="J45:K45"/>
    <mergeCell ref="A46:B46"/>
    <mergeCell ref="J46:K46"/>
    <mergeCell ref="A43:B43"/>
    <mergeCell ref="J43:K43"/>
    <mergeCell ref="A44:B44"/>
    <mergeCell ref="J44:K44"/>
    <mergeCell ref="M40:M41"/>
    <mergeCell ref="N40:N41"/>
    <mergeCell ref="O40:O41"/>
    <mergeCell ref="J41:K41"/>
    <mergeCell ref="A42:B42"/>
    <mergeCell ref="J42:K42"/>
    <mergeCell ref="S42:U42"/>
    <mergeCell ref="S43:U43"/>
    <mergeCell ref="A53:B53"/>
    <mergeCell ref="J53:K53"/>
    <mergeCell ref="A54:B54"/>
    <mergeCell ref="J54:K54"/>
    <mergeCell ref="S53:U53"/>
    <mergeCell ref="S54:U54"/>
    <mergeCell ref="S55:U55"/>
    <mergeCell ref="S56:U56"/>
    <mergeCell ref="S57:U57"/>
    <mergeCell ref="S58:U58"/>
    <mergeCell ref="Q59:U59"/>
    <mergeCell ref="S60:U60"/>
    <mergeCell ref="S61:U61"/>
    <mergeCell ref="S62:U62"/>
    <mergeCell ref="A51:B51"/>
    <mergeCell ref="J51:K51"/>
    <mergeCell ref="A52:B52"/>
    <mergeCell ref="J52:K52"/>
    <mergeCell ref="J58:K58"/>
    <mergeCell ref="A55:B55"/>
    <mergeCell ref="J55:K55"/>
    <mergeCell ref="A56:B56"/>
    <mergeCell ref="J56:K56"/>
    <mergeCell ref="A69:B69"/>
    <mergeCell ref="D69:H69"/>
    <mergeCell ref="J69:K69"/>
    <mergeCell ref="A70:B70"/>
    <mergeCell ref="D70:H70"/>
    <mergeCell ref="J70:K70"/>
    <mergeCell ref="J66:K66"/>
    <mergeCell ref="A59:N59"/>
    <mergeCell ref="A60:B60"/>
    <mergeCell ref="D60:H60"/>
    <mergeCell ref="J60:K60"/>
    <mergeCell ref="J61:K61"/>
    <mergeCell ref="J62:K62"/>
    <mergeCell ref="A57:B57"/>
    <mergeCell ref="J57:K57"/>
    <mergeCell ref="A58:B58"/>
    <mergeCell ref="S75:U75"/>
    <mergeCell ref="S64:U64"/>
    <mergeCell ref="S65:U65"/>
    <mergeCell ref="S66:U66"/>
    <mergeCell ref="S67:U67"/>
    <mergeCell ref="S68:U68"/>
    <mergeCell ref="S69:U69"/>
    <mergeCell ref="S73:U73"/>
    <mergeCell ref="S74:U74"/>
    <mergeCell ref="S76:U76"/>
    <mergeCell ref="S77:U77"/>
    <mergeCell ref="J67:K67"/>
    <mergeCell ref="J68:K68"/>
    <mergeCell ref="J63:K63"/>
    <mergeCell ref="J64:K64"/>
    <mergeCell ref="J65:K65"/>
    <mergeCell ref="S70:U70"/>
    <mergeCell ref="S71:U71"/>
    <mergeCell ref="S72:U72"/>
    <mergeCell ref="A61:B61"/>
    <mergeCell ref="A62:B62"/>
    <mergeCell ref="D61:H61"/>
    <mergeCell ref="D62:H62"/>
    <mergeCell ref="D64:H64"/>
    <mergeCell ref="D65:H65"/>
    <mergeCell ref="D66:H66"/>
    <mergeCell ref="D67:H67"/>
    <mergeCell ref="D68:H68"/>
    <mergeCell ref="D74:H74"/>
    <mergeCell ref="J74:K74"/>
    <mergeCell ref="A71:B71"/>
    <mergeCell ref="D71:H71"/>
    <mergeCell ref="J71:K71"/>
    <mergeCell ref="A63:B63"/>
    <mergeCell ref="A64:B64"/>
    <mergeCell ref="A65:B65"/>
    <mergeCell ref="A66:B66"/>
    <mergeCell ref="A67:B67"/>
    <mergeCell ref="A68:B68"/>
    <mergeCell ref="D63:H63"/>
    <mergeCell ref="S63:U63"/>
    <mergeCell ref="A83:H83"/>
    <mergeCell ref="J83:K92"/>
    <mergeCell ref="L83:L92"/>
    <mergeCell ref="A84:H84"/>
    <mergeCell ref="A85:H85"/>
    <mergeCell ref="A86:H86"/>
    <mergeCell ref="D72:H72"/>
    <mergeCell ref="J72:K72"/>
    <mergeCell ref="A80:N80"/>
    <mergeCell ref="A81:H82"/>
    <mergeCell ref="I81:K81"/>
    <mergeCell ref="L81:L82"/>
    <mergeCell ref="M81:M82"/>
    <mergeCell ref="N81:N82"/>
    <mergeCell ref="O81:O82"/>
    <mergeCell ref="J82:K82"/>
    <mergeCell ref="A77:B77"/>
    <mergeCell ref="D77:H77"/>
    <mergeCell ref="J77:K77"/>
    <mergeCell ref="A78:H78"/>
    <mergeCell ref="J78:K78"/>
    <mergeCell ref="A72:B72"/>
    <mergeCell ref="A75:B75"/>
    <mergeCell ref="D75:H75"/>
    <mergeCell ref="J75:K75"/>
    <mergeCell ref="A76:B76"/>
    <mergeCell ref="D76:H76"/>
    <mergeCell ref="J76:K76"/>
    <mergeCell ref="A73:B73"/>
    <mergeCell ref="D73:H73"/>
    <mergeCell ref="J73:K73"/>
    <mergeCell ref="A74:B74"/>
    <mergeCell ref="L95:L96"/>
    <mergeCell ref="M95:M96"/>
    <mergeCell ref="N95:N96"/>
    <mergeCell ref="O95:O96"/>
    <mergeCell ref="A96:C96"/>
    <mergeCell ref="D96:H96"/>
    <mergeCell ref="A90:H90"/>
    <mergeCell ref="A91:H91"/>
    <mergeCell ref="A92:H92"/>
    <mergeCell ref="A87:H87"/>
    <mergeCell ref="A88:H88"/>
    <mergeCell ref="A89:H89"/>
    <mergeCell ref="A102:C102"/>
    <mergeCell ref="D102:H102"/>
    <mergeCell ref="J102:K102"/>
    <mergeCell ref="A99:C99"/>
    <mergeCell ref="D99:H99"/>
    <mergeCell ref="J99:K99"/>
    <mergeCell ref="A100:C100"/>
    <mergeCell ref="D100:H100"/>
    <mergeCell ref="J100:K100"/>
    <mergeCell ref="J96:K96"/>
    <mergeCell ref="A97:C97"/>
    <mergeCell ref="D97:H97"/>
    <mergeCell ref="J97:K97"/>
    <mergeCell ref="A98:C98"/>
    <mergeCell ref="D98:H98"/>
    <mergeCell ref="J98:K98"/>
    <mergeCell ref="A94:N94"/>
    <mergeCell ref="A107:C107"/>
    <mergeCell ref="D107:H107"/>
    <mergeCell ref="J107:K107"/>
    <mergeCell ref="A108:C108"/>
    <mergeCell ref="D108:H108"/>
    <mergeCell ref="A95:H95"/>
    <mergeCell ref="I95:K95"/>
    <mergeCell ref="A105:C105"/>
    <mergeCell ref="D105:H105"/>
    <mergeCell ref="J105:K105"/>
    <mergeCell ref="A106:C106"/>
    <mergeCell ref="D106:H106"/>
    <mergeCell ref="J106:K106"/>
    <mergeCell ref="A103:C103"/>
    <mergeCell ref="D103:H103"/>
    <mergeCell ref="J103:K103"/>
    <mergeCell ref="A104:C104"/>
    <mergeCell ref="D104:H104"/>
    <mergeCell ref="J104:K104"/>
    <mergeCell ref="J108:K108"/>
    <mergeCell ref="A101:C101"/>
    <mergeCell ref="D101:H101"/>
    <mergeCell ref="J101:K101"/>
    <mergeCell ref="A109:C109"/>
    <mergeCell ref="D109:H109"/>
    <mergeCell ref="J109:K109"/>
    <mergeCell ref="A110:C110"/>
    <mergeCell ref="D110:H110"/>
    <mergeCell ref="J110:K110"/>
    <mergeCell ref="A122:G122"/>
    <mergeCell ref="J122:K122"/>
    <mergeCell ref="A118:G118"/>
    <mergeCell ref="J118:K118"/>
    <mergeCell ref="A119:G119"/>
    <mergeCell ref="J119:K119"/>
    <mergeCell ref="A120:G120"/>
    <mergeCell ref="J120:K120"/>
    <mergeCell ref="A115:N115"/>
    <mergeCell ref="A116:G117"/>
    <mergeCell ref="H116:H117"/>
    <mergeCell ref="I116:K116"/>
    <mergeCell ref="L116:L117"/>
    <mergeCell ref="M116:M117"/>
    <mergeCell ref="N116:N117"/>
    <mergeCell ref="A111:C111"/>
    <mergeCell ref="D111:H111"/>
    <mergeCell ref="J111:K111"/>
    <mergeCell ref="A112:C112"/>
    <mergeCell ref="D112:H112"/>
    <mergeCell ref="J112:K112"/>
    <mergeCell ref="O116:O117"/>
    <mergeCell ref="J117:K117"/>
    <mergeCell ref="A127:G127"/>
    <mergeCell ref="J127:K127"/>
    <mergeCell ref="A128:G128"/>
    <mergeCell ref="J128:K128"/>
    <mergeCell ref="A126:G126"/>
    <mergeCell ref="J126:K126"/>
    <mergeCell ref="A123:G123"/>
    <mergeCell ref="J123:K123"/>
    <mergeCell ref="A124:G124"/>
    <mergeCell ref="J124:K124"/>
    <mergeCell ref="A133:G133"/>
    <mergeCell ref="J133:K133"/>
    <mergeCell ref="A134:H134"/>
    <mergeCell ref="J134:K134"/>
    <mergeCell ref="A131:G131"/>
    <mergeCell ref="J131:K131"/>
    <mergeCell ref="A132:G132"/>
    <mergeCell ref="J132:K132"/>
    <mergeCell ref="A129:G129"/>
    <mergeCell ref="J129:K129"/>
    <mergeCell ref="A130:G130"/>
    <mergeCell ref="J130:K130"/>
    <mergeCell ref="Q134:Q135"/>
    <mergeCell ref="R134:R135"/>
    <mergeCell ref="S134:U135"/>
    <mergeCell ref="A136:N136"/>
    <mergeCell ref="A137:H138"/>
    <mergeCell ref="I137:K137"/>
    <mergeCell ref="L137:L138"/>
    <mergeCell ref="M137:M138"/>
    <mergeCell ref="N137:N138"/>
    <mergeCell ref="O137:O138"/>
    <mergeCell ref="J138:K138"/>
    <mergeCell ref="A146:H146"/>
    <mergeCell ref="J146:K146"/>
    <mergeCell ref="A147:H147"/>
    <mergeCell ref="J147:K147"/>
    <mergeCell ref="A144:H144"/>
    <mergeCell ref="J144:K144"/>
    <mergeCell ref="A145:H145"/>
    <mergeCell ref="J145:K145"/>
    <mergeCell ref="Q136:U138"/>
    <mergeCell ref="S139:U139"/>
    <mergeCell ref="S140:U140"/>
    <mergeCell ref="S141:U141"/>
    <mergeCell ref="S142:U142"/>
    <mergeCell ref="S143:U143"/>
    <mergeCell ref="S144:U144"/>
    <mergeCell ref="S145:U145"/>
    <mergeCell ref="S146:U146"/>
    <mergeCell ref="Y151:AK151"/>
    <mergeCell ref="AL151:AX151"/>
    <mergeCell ref="AY151:BK151"/>
    <mergeCell ref="BL151:BX151"/>
    <mergeCell ref="BY151:CK151"/>
    <mergeCell ref="CL151:CX151"/>
    <mergeCell ref="A150:H150"/>
    <mergeCell ref="J150:K150"/>
    <mergeCell ref="A151:H151"/>
    <mergeCell ref="J151:K151"/>
    <mergeCell ref="A148:H148"/>
    <mergeCell ref="J148:K148"/>
    <mergeCell ref="A149:H149"/>
    <mergeCell ref="J149:K149"/>
    <mergeCell ref="A140:H140"/>
    <mergeCell ref="J140:K140"/>
    <mergeCell ref="A141:H141"/>
    <mergeCell ref="J141:K141"/>
    <mergeCell ref="S147:U147"/>
    <mergeCell ref="S148:U148"/>
    <mergeCell ref="S149:U149"/>
    <mergeCell ref="S150:U150"/>
    <mergeCell ref="S151:U151"/>
    <mergeCell ref="IY151:JK151"/>
    <mergeCell ref="JL151:JX151"/>
    <mergeCell ref="JY151:KK151"/>
    <mergeCell ref="KL151:KX151"/>
    <mergeCell ref="KY151:LK151"/>
    <mergeCell ref="LL151:LX151"/>
    <mergeCell ref="FY151:GK151"/>
    <mergeCell ref="GL151:GX151"/>
    <mergeCell ref="GY151:HK151"/>
    <mergeCell ref="HL151:HX151"/>
    <mergeCell ref="HY151:IK151"/>
    <mergeCell ref="IL151:IX151"/>
    <mergeCell ref="CY151:DK151"/>
    <mergeCell ref="DL151:DX151"/>
    <mergeCell ref="DY151:EK151"/>
    <mergeCell ref="EL151:EX151"/>
    <mergeCell ref="EY151:FK151"/>
    <mergeCell ref="FL151:FX151"/>
    <mergeCell ref="RY151:SK151"/>
    <mergeCell ref="SL151:SX151"/>
    <mergeCell ref="SY151:TK151"/>
    <mergeCell ref="TL151:TX151"/>
    <mergeCell ref="TY151:UK151"/>
    <mergeCell ref="UL151:UX151"/>
    <mergeCell ref="OY151:PK151"/>
    <mergeCell ref="PL151:PX151"/>
    <mergeCell ref="PY151:QK151"/>
    <mergeCell ref="QL151:QX151"/>
    <mergeCell ref="QY151:RK151"/>
    <mergeCell ref="RL151:RX151"/>
    <mergeCell ref="LY151:MK151"/>
    <mergeCell ref="ML151:MX151"/>
    <mergeCell ref="MY151:NK151"/>
    <mergeCell ref="NL151:NX151"/>
    <mergeCell ref="NY151:OK151"/>
    <mergeCell ref="OL151:OX151"/>
    <mergeCell ref="AAY151:ABK151"/>
    <mergeCell ref="ABL151:ABX151"/>
    <mergeCell ref="ABY151:ACK151"/>
    <mergeCell ref="ACL151:ACX151"/>
    <mergeCell ref="ACY151:ADK151"/>
    <mergeCell ref="ADL151:ADX151"/>
    <mergeCell ref="XY151:YK151"/>
    <mergeCell ref="YL151:YX151"/>
    <mergeCell ref="YY151:ZK151"/>
    <mergeCell ref="ZL151:ZX151"/>
    <mergeCell ref="ZY151:AAK151"/>
    <mergeCell ref="AAL151:AAX151"/>
    <mergeCell ref="UY151:VK151"/>
    <mergeCell ref="VL151:VX151"/>
    <mergeCell ref="VY151:WK151"/>
    <mergeCell ref="WL151:WX151"/>
    <mergeCell ref="WY151:XK151"/>
    <mergeCell ref="XL151:XX151"/>
    <mergeCell ref="AJY151:AKK151"/>
    <mergeCell ref="AKL151:AKX151"/>
    <mergeCell ref="AKY151:ALK151"/>
    <mergeCell ref="ALL151:ALX151"/>
    <mergeCell ref="ALY151:AMK151"/>
    <mergeCell ref="AML151:AMX151"/>
    <mergeCell ref="AGY151:AHK151"/>
    <mergeCell ref="AHL151:AHX151"/>
    <mergeCell ref="AHY151:AIK151"/>
    <mergeCell ref="AIL151:AIX151"/>
    <mergeCell ref="AIY151:AJK151"/>
    <mergeCell ref="AJL151:AJX151"/>
    <mergeCell ref="ADY151:AEK151"/>
    <mergeCell ref="AEL151:AEX151"/>
    <mergeCell ref="AEY151:AFK151"/>
    <mergeCell ref="AFL151:AFX151"/>
    <mergeCell ref="AFY151:AGK151"/>
    <mergeCell ref="AGL151:AGX151"/>
    <mergeCell ref="ASY151:ATK151"/>
    <mergeCell ref="ATL151:ATX151"/>
    <mergeCell ref="ATY151:AUK151"/>
    <mergeCell ref="AUL151:AUX151"/>
    <mergeCell ref="AUY151:AVK151"/>
    <mergeCell ref="AVL151:AVX151"/>
    <mergeCell ref="APY151:AQK151"/>
    <mergeCell ref="AQL151:AQX151"/>
    <mergeCell ref="AQY151:ARK151"/>
    <mergeCell ref="ARL151:ARX151"/>
    <mergeCell ref="ARY151:ASK151"/>
    <mergeCell ref="ASL151:ASX151"/>
    <mergeCell ref="AMY151:ANK151"/>
    <mergeCell ref="ANL151:ANX151"/>
    <mergeCell ref="ANY151:AOK151"/>
    <mergeCell ref="AOL151:AOX151"/>
    <mergeCell ref="AOY151:APK151"/>
    <mergeCell ref="APL151:APX151"/>
    <mergeCell ref="BBY151:BCK151"/>
    <mergeCell ref="BCL151:BCX151"/>
    <mergeCell ref="BCY151:BDK151"/>
    <mergeCell ref="BDL151:BDX151"/>
    <mergeCell ref="BDY151:BEK151"/>
    <mergeCell ref="BEL151:BEX151"/>
    <mergeCell ref="AYY151:AZK151"/>
    <mergeCell ref="AZL151:AZX151"/>
    <mergeCell ref="AZY151:BAK151"/>
    <mergeCell ref="BAL151:BAX151"/>
    <mergeCell ref="BAY151:BBK151"/>
    <mergeCell ref="BBL151:BBX151"/>
    <mergeCell ref="AVY151:AWK151"/>
    <mergeCell ref="AWL151:AWX151"/>
    <mergeCell ref="AWY151:AXK151"/>
    <mergeCell ref="AXL151:AXX151"/>
    <mergeCell ref="AXY151:AYK151"/>
    <mergeCell ref="AYL151:AYX151"/>
    <mergeCell ref="BKY151:BLK151"/>
    <mergeCell ref="BLL151:BLX151"/>
    <mergeCell ref="BLY151:BMK151"/>
    <mergeCell ref="BML151:BMX151"/>
    <mergeCell ref="BMY151:BNK151"/>
    <mergeCell ref="BNL151:BNX151"/>
    <mergeCell ref="BHY151:BIK151"/>
    <mergeCell ref="BIL151:BIX151"/>
    <mergeCell ref="BIY151:BJK151"/>
    <mergeCell ref="BJL151:BJX151"/>
    <mergeCell ref="BJY151:BKK151"/>
    <mergeCell ref="BKL151:BKX151"/>
    <mergeCell ref="BEY151:BFK151"/>
    <mergeCell ref="BFL151:BFX151"/>
    <mergeCell ref="BFY151:BGK151"/>
    <mergeCell ref="BGL151:BGX151"/>
    <mergeCell ref="BGY151:BHK151"/>
    <mergeCell ref="BHL151:BHX151"/>
    <mergeCell ref="BTY151:BUK151"/>
    <mergeCell ref="BUL151:BUX151"/>
    <mergeCell ref="BUY151:BVK151"/>
    <mergeCell ref="BVL151:BVX151"/>
    <mergeCell ref="BVY151:BWK151"/>
    <mergeCell ref="BWL151:BWX151"/>
    <mergeCell ref="BQY151:BRK151"/>
    <mergeCell ref="BRL151:BRX151"/>
    <mergeCell ref="BRY151:BSK151"/>
    <mergeCell ref="BSL151:BSX151"/>
    <mergeCell ref="BSY151:BTK151"/>
    <mergeCell ref="BTL151:BTX151"/>
    <mergeCell ref="BNY151:BOK151"/>
    <mergeCell ref="BOL151:BOX151"/>
    <mergeCell ref="BOY151:BPK151"/>
    <mergeCell ref="BPL151:BPX151"/>
    <mergeCell ref="BPY151:BQK151"/>
    <mergeCell ref="BQL151:BQX151"/>
    <mergeCell ref="CCY151:CDK151"/>
    <mergeCell ref="CDL151:CDX151"/>
    <mergeCell ref="CDY151:CEK151"/>
    <mergeCell ref="CEL151:CEX151"/>
    <mergeCell ref="CEY151:CFK151"/>
    <mergeCell ref="CFL151:CFX151"/>
    <mergeCell ref="BZY151:CAK151"/>
    <mergeCell ref="CAL151:CAX151"/>
    <mergeCell ref="CAY151:CBK151"/>
    <mergeCell ref="CBL151:CBX151"/>
    <mergeCell ref="CBY151:CCK151"/>
    <mergeCell ref="CCL151:CCX151"/>
    <mergeCell ref="BWY151:BXK151"/>
    <mergeCell ref="BXL151:BXX151"/>
    <mergeCell ref="BXY151:BYK151"/>
    <mergeCell ref="BYL151:BYX151"/>
    <mergeCell ref="BYY151:BZK151"/>
    <mergeCell ref="BZL151:BZX151"/>
    <mergeCell ref="CLY151:CMK151"/>
    <mergeCell ref="CML151:CMX151"/>
    <mergeCell ref="CMY151:CNK151"/>
    <mergeCell ref="CNL151:CNX151"/>
    <mergeCell ref="CNY151:COK151"/>
    <mergeCell ref="COL151:COX151"/>
    <mergeCell ref="CIY151:CJK151"/>
    <mergeCell ref="CJL151:CJX151"/>
    <mergeCell ref="CJY151:CKK151"/>
    <mergeCell ref="CKL151:CKX151"/>
    <mergeCell ref="CKY151:CLK151"/>
    <mergeCell ref="CLL151:CLX151"/>
    <mergeCell ref="CFY151:CGK151"/>
    <mergeCell ref="CGL151:CGX151"/>
    <mergeCell ref="CGY151:CHK151"/>
    <mergeCell ref="CHL151:CHX151"/>
    <mergeCell ref="CHY151:CIK151"/>
    <mergeCell ref="CIL151:CIX151"/>
    <mergeCell ref="CUY151:CVK151"/>
    <mergeCell ref="CVL151:CVX151"/>
    <mergeCell ref="CVY151:CWK151"/>
    <mergeCell ref="CWL151:CWX151"/>
    <mergeCell ref="CWY151:CXK151"/>
    <mergeCell ref="CXL151:CXX151"/>
    <mergeCell ref="CRY151:CSK151"/>
    <mergeCell ref="CSL151:CSX151"/>
    <mergeCell ref="CSY151:CTK151"/>
    <mergeCell ref="CTL151:CTX151"/>
    <mergeCell ref="CTY151:CUK151"/>
    <mergeCell ref="CUL151:CUX151"/>
    <mergeCell ref="COY151:CPK151"/>
    <mergeCell ref="CPL151:CPX151"/>
    <mergeCell ref="CPY151:CQK151"/>
    <mergeCell ref="CQL151:CQX151"/>
    <mergeCell ref="CQY151:CRK151"/>
    <mergeCell ref="CRL151:CRX151"/>
    <mergeCell ref="DDY151:DEK151"/>
    <mergeCell ref="DEL151:DEX151"/>
    <mergeCell ref="DEY151:DFK151"/>
    <mergeCell ref="DFL151:DFX151"/>
    <mergeCell ref="DFY151:DGK151"/>
    <mergeCell ref="DGL151:DGX151"/>
    <mergeCell ref="DAY151:DBK151"/>
    <mergeCell ref="DBL151:DBX151"/>
    <mergeCell ref="DBY151:DCK151"/>
    <mergeCell ref="DCL151:DCX151"/>
    <mergeCell ref="DCY151:DDK151"/>
    <mergeCell ref="DDL151:DDX151"/>
    <mergeCell ref="CXY151:CYK151"/>
    <mergeCell ref="CYL151:CYX151"/>
    <mergeCell ref="CYY151:CZK151"/>
    <mergeCell ref="CZL151:CZX151"/>
    <mergeCell ref="CZY151:DAK151"/>
    <mergeCell ref="DAL151:DAX151"/>
    <mergeCell ref="DMY151:DNK151"/>
    <mergeCell ref="DNL151:DNX151"/>
    <mergeCell ref="DNY151:DOK151"/>
    <mergeCell ref="DOL151:DOX151"/>
    <mergeCell ref="DOY151:DPK151"/>
    <mergeCell ref="DPL151:DPX151"/>
    <mergeCell ref="DJY151:DKK151"/>
    <mergeCell ref="DKL151:DKX151"/>
    <mergeCell ref="DKY151:DLK151"/>
    <mergeCell ref="DLL151:DLX151"/>
    <mergeCell ref="DLY151:DMK151"/>
    <mergeCell ref="DML151:DMX151"/>
    <mergeCell ref="DGY151:DHK151"/>
    <mergeCell ref="DHL151:DHX151"/>
    <mergeCell ref="DHY151:DIK151"/>
    <mergeCell ref="DIL151:DIX151"/>
    <mergeCell ref="DIY151:DJK151"/>
    <mergeCell ref="DJL151:DJX151"/>
    <mergeCell ref="DVY151:DWK151"/>
    <mergeCell ref="DWL151:DWX151"/>
    <mergeCell ref="DWY151:DXK151"/>
    <mergeCell ref="DXL151:DXX151"/>
    <mergeCell ref="DXY151:DYK151"/>
    <mergeCell ref="DYL151:DYX151"/>
    <mergeCell ref="DSY151:DTK151"/>
    <mergeCell ref="DTL151:DTX151"/>
    <mergeCell ref="DTY151:DUK151"/>
    <mergeCell ref="DUL151:DUX151"/>
    <mergeCell ref="DUY151:DVK151"/>
    <mergeCell ref="DVL151:DVX151"/>
    <mergeCell ref="DPY151:DQK151"/>
    <mergeCell ref="DQL151:DQX151"/>
    <mergeCell ref="DQY151:DRK151"/>
    <mergeCell ref="DRL151:DRX151"/>
    <mergeCell ref="DRY151:DSK151"/>
    <mergeCell ref="DSL151:DSX151"/>
    <mergeCell ref="EEY151:EFK151"/>
    <mergeCell ref="EFL151:EFX151"/>
    <mergeCell ref="EFY151:EGK151"/>
    <mergeCell ref="EGL151:EGX151"/>
    <mergeCell ref="EGY151:EHK151"/>
    <mergeCell ref="EHL151:EHX151"/>
    <mergeCell ref="EBY151:ECK151"/>
    <mergeCell ref="ECL151:ECX151"/>
    <mergeCell ref="ECY151:EDK151"/>
    <mergeCell ref="EDL151:EDX151"/>
    <mergeCell ref="EDY151:EEK151"/>
    <mergeCell ref="EEL151:EEX151"/>
    <mergeCell ref="DYY151:DZK151"/>
    <mergeCell ref="DZL151:DZX151"/>
    <mergeCell ref="DZY151:EAK151"/>
    <mergeCell ref="EAL151:EAX151"/>
    <mergeCell ref="EAY151:EBK151"/>
    <mergeCell ref="EBL151:EBX151"/>
    <mergeCell ref="ENY151:EOK151"/>
    <mergeCell ref="EOL151:EOX151"/>
    <mergeCell ref="EOY151:EPK151"/>
    <mergeCell ref="EPL151:EPX151"/>
    <mergeCell ref="EPY151:EQK151"/>
    <mergeCell ref="EQL151:EQX151"/>
    <mergeCell ref="EKY151:ELK151"/>
    <mergeCell ref="ELL151:ELX151"/>
    <mergeCell ref="ELY151:EMK151"/>
    <mergeCell ref="EML151:EMX151"/>
    <mergeCell ref="EMY151:ENK151"/>
    <mergeCell ref="ENL151:ENX151"/>
    <mergeCell ref="EHY151:EIK151"/>
    <mergeCell ref="EIL151:EIX151"/>
    <mergeCell ref="EIY151:EJK151"/>
    <mergeCell ref="EJL151:EJX151"/>
    <mergeCell ref="EJY151:EKK151"/>
    <mergeCell ref="EKL151:EKX151"/>
    <mergeCell ref="EWY151:EXK151"/>
    <mergeCell ref="EXL151:EXX151"/>
    <mergeCell ref="EXY151:EYK151"/>
    <mergeCell ref="EYL151:EYX151"/>
    <mergeCell ref="EYY151:EZK151"/>
    <mergeCell ref="EZL151:EZX151"/>
    <mergeCell ref="ETY151:EUK151"/>
    <mergeCell ref="EUL151:EUX151"/>
    <mergeCell ref="EUY151:EVK151"/>
    <mergeCell ref="EVL151:EVX151"/>
    <mergeCell ref="EVY151:EWK151"/>
    <mergeCell ref="EWL151:EWX151"/>
    <mergeCell ref="EQY151:ERK151"/>
    <mergeCell ref="ERL151:ERX151"/>
    <mergeCell ref="ERY151:ESK151"/>
    <mergeCell ref="ESL151:ESX151"/>
    <mergeCell ref="ESY151:ETK151"/>
    <mergeCell ref="ETL151:ETX151"/>
    <mergeCell ref="FFY151:FGK151"/>
    <mergeCell ref="FGL151:FGX151"/>
    <mergeCell ref="FGY151:FHK151"/>
    <mergeCell ref="FHL151:FHX151"/>
    <mergeCell ref="FHY151:FIK151"/>
    <mergeCell ref="FIL151:FIX151"/>
    <mergeCell ref="FCY151:FDK151"/>
    <mergeCell ref="FDL151:FDX151"/>
    <mergeCell ref="FDY151:FEK151"/>
    <mergeCell ref="FEL151:FEX151"/>
    <mergeCell ref="FEY151:FFK151"/>
    <mergeCell ref="FFL151:FFX151"/>
    <mergeCell ref="EZY151:FAK151"/>
    <mergeCell ref="FAL151:FAX151"/>
    <mergeCell ref="FAY151:FBK151"/>
    <mergeCell ref="FBL151:FBX151"/>
    <mergeCell ref="FBY151:FCK151"/>
    <mergeCell ref="FCL151:FCX151"/>
    <mergeCell ref="FOY151:FPK151"/>
    <mergeCell ref="FPL151:FPX151"/>
    <mergeCell ref="FPY151:FQK151"/>
    <mergeCell ref="FQL151:FQX151"/>
    <mergeCell ref="FQY151:FRK151"/>
    <mergeCell ref="FRL151:FRX151"/>
    <mergeCell ref="FLY151:FMK151"/>
    <mergeCell ref="FML151:FMX151"/>
    <mergeCell ref="FMY151:FNK151"/>
    <mergeCell ref="FNL151:FNX151"/>
    <mergeCell ref="FNY151:FOK151"/>
    <mergeCell ref="FOL151:FOX151"/>
    <mergeCell ref="FIY151:FJK151"/>
    <mergeCell ref="FJL151:FJX151"/>
    <mergeCell ref="FJY151:FKK151"/>
    <mergeCell ref="FKL151:FKX151"/>
    <mergeCell ref="FKY151:FLK151"/>
    <mergeCell ref="FLL151:FLX151"/>
    <mergeCell ref="FXY151:FYK151"/>
    <mergeCell ref="FYL151:FYX151"/>
    <mergeCell ref="FYY151:FZK151"/>
    <mergeCell ref="FZL151:FZX151"/>
    <mergeCell ref="FZY151:GAK151"/>
    <mergeCell ref="GAL151:GAX151"/>
    <mergeCell ref="FUY151:FVK151"/>
    <mergeCell ref="FVL151:FVX151"/>
    <mergeCell ref="FVY151:FWK151"/>
    <mergeCell ref="FWL151:FWX151"/>
    <mergeCell ref="FWY151:FXK151"/>
    <mergeCell ref="FXL151:FXX151"/>
    <mergeCell ref="FRY151:FSK151"/>
    <mergeCell ref="FSL151:FSX151"/>
    <mergeCell ref="FSY151:FTK151"/>
    <mergeCell ref="FTL151:FTX151"/>
    <mergeCell ref="FTY151:FUK151"/>
    <mergeCell ref="FUL151:FUX151"/>
    <mergeCell ref="GGY151:GHK151"/>
    <mergeCell ref="GHL151:GHX151"/>
    <mergeCell ref="GHY151:GIK151"/>
    <mergeCell ref="GIL151:GIX151"/>
    <mergeCell ref="GIY151:GJK151"/>
    <mergeCell ref="GJL151:GJX151"/>
    <mergeCell ref="GDY151:GEK151"/>
    <mergeCell ref="GEL151:GEX151"/>
    <mergeCell ref="GEY151:GFK151"/>
    <mergeCell ref="GFL151:GFX151"/>
    <mergeCell ref="GFY151:GGK151"/>
    <mergeCell ref="GGL151:GGX151"/>
    <mergeCell ref="GAY151:GBK151"/>
    <mergeCell ref="GBL151:GBX151"/>
    <mergeCell ref="GBY151:GCK151"/>
    <mergeCell ref="GCL151:GCX151"/>
    <mergeCell ref="GCY151:GDK151"/>
    <mergeCell ref="GDL151:GDX151"/>
    <mergeCell ref="GPY151:GQK151"/>
    <mergeCell ref="GQL151:GQX151"/>
    <mergeCell ref="GQY151:GRK151"/>
    <mergeCell ref="GRL151:GRX151"/>
    <mergeCell ref="GRY151:GSK151"/>
    <mergeCell ref="GSL151:GSX151"/>
    <mergeCell ref="GMY151:GNK151"/>
    <mergeCell ref="GNL151:GNX151"/>
    <mergeCell ref="GNY151:GOK151"/>
    <mergeCell ref="GOL151:GOX151"/>
    <mergeCell ref="GOY151:GPK151"/>
    <mergeCell ref="GPL151:GPX151"/>
    <mergeCell ref="GJY151:GKK151"/>
    <mergeCell ref="GKL151:GKX151"/>
    <mergeCell ref="GKY151:GLK151"/>
    <mergeCell ref="GLL151:GLX151"/>
    <mergeCell ref="GLY151:GMK151"/>
    <mergeCell ref="GML151:GMX151"/>
    <mergeCell ref="GYY151:GZK151"/>
    <mergeCell ref="GZL151:GZX151"/>
    <mergeCell ref="GZY151:HAK151"/>
    <mergeCell ref="HAL151:HAX151"/>
    <mergeCell ref="HAY151:HBK151"/>
    <mergeCell ref="HBL151:HBX151"/>
    <mergeCell ref="GVY151:GWK151"/>
    <mergeCell ref="GWL151:GWX151"/>
    <mergeCell ref="GWY151:GXK151"/>
    <mergeCell ref="GXL151:GXX151"/>
    <mergeCell ref="GXY151:GYK151"/>
    <mergeCell ref="GYL151:GYX151"/>
    <mergeCell ref="GSY151:GTK151"/>
    <mergeCell ref="GTL151:GTX151"/>
    <mergeCell ref="GTY151:GUK151"/>
    <mergeCell ref="GUL151:GUX151"/>
    <mergeCell ref="GUY151:GVK151"/>
    <mergeCell ref="GVL151:GVX151"/>
    <mergeCell ref="HHY151:HIK151"/>
    <mergeCell ref="HIL151:HIX151"/>
    <mergeCell ref="HIY151:HJK151"/>
    <mergeCell ref="HJL151:HJX151"/>
    <mergeCell ref="HJY151:HKK151"/>
    <mergeCell ref="HKL151:HKX151"/>
    <mergeCell ref="HEY151:HFK151"/>
    <mergeCell ref="HFL151:HFX151"/>
    <mergeCell ref="HFY151:HGK151"/>
    <mergeCell ref="HGL151:HGX151"/>
    <mergeCell ref="HGY151:HHK151"/>
    <mergeCell ref="HHL151:HHX151"/>
    <mergeCell ref="HBY151:HCK151"/>
    <mergeCell ref="HCL151:HCX151"/>
    <mergeCell ref="HCY151:HDK151"/>
    <mergeCell ref="HDL151:HDX151"/>
    <mergeCell ref="HDY151:HEK151"/>
    <mergeCell ref="HEL151:HEX151"/>
    <mergeCell ref="HQY151:HRK151"/>
    <mergeCell ref="HRL151:HRX151"/>
    <mergeCell ref="HRY151:HSK151"/>
    <mergeCell ref="HSL151:HSX151"/>
    <mergeCell ref="HSY151:HTK151"/>
    <mergeCell ref="HTL151:HTX151"/>
    <mergeCell ref="HNY151:HOK151"/>
    <mergeCell ref="HOL151:HOX151"/>
    <mergeCell ref="HOY151:HPK151"/>
    <mergeCell ref="HPL151:HPX151"/>
    <mergeCell ref="HPY151:HQK151"/>
    <mergeCell ref="HQL151:HQX151"/>
    <mergeCell ref="HKY151:HLK151"/>
    <mergeCell ref="HLL151:HLX151"/>
    <mergeCell ref="HLY151:HMK151"/>
    <mergeCell ref="HML151:HMX151"/>
    <mergeCell ref="HMY151:HNK151"/>
    <mergeCell ref="HNL151:HNX151"/>
    <mergeCell ref="HZY151:IAK151"/>
    <mergeCell ref="IAL151:IAX151"/>
    <mergeCell ref="IAY151:IBK151"/>
    <mergeCell ref="IBL151:IBX151"/>
    <mergeCell ref="IBY151:ICK151"/>
    <mergeCell ref="ICL151:ICX151"/>
    <mergeCell ref="HWY151:HXK151"/>
    <mergeCell ref="HXL151:HXX151"/>
    <mergeCell ref="HXY151:HYK151"/>
    <mergeCell ref="HYL151:HYX151"/>
    <mergeCell ref="HYY151:HZK151"/>
    <mergeCell ref="HZL151:HZX151"/>
    <mergeCell ref="HTY151:HUK151"/>
    <mergeCell ref="HUL151:HUX151"/>
    <mergeCell ref="HUY151:HVK151"/>
    <mergeCell ref="HVL151:HVX151"/>
    <mergeCell ref="HVY151:HWK151"/>
    <mergeCell ref="HWL151:HWX151"/>
    <mergeCell ref="IIY151:IJK151"/>
    <mergeCell ref="IJL151:IJX151"/>
    <mergeCell ref="IJY151:IKK151"/>
    <mergeCell ref="IKL151:IKX151"/>
    <mergeCell ref="IKY151:ILK151"/>
    <mergeCell ref="ILL151:ILX151"/>
    <mergeCell ref="IFY151:IGK151"/>
    <mergeCell ref="IGL151:IGX151"/>
    <mergeCell ref="IGY151:IHK151"/>
    <mergeCell ref="IHL151:IHX151"/>
    <mergeCell ref="IHY151:IIK151"/>
    <mergeCell ref="IIL151:IIX151"/>
    <mergeCell ref="ICY151:IDK151"/>
    <mergeCell ref="IDL151:IDX151"/>
    <mergeCell ref="IDY151:IEK151"/>
    <mergeCell ref="IEL151:IEX151"/>
    <mergeCell ref="IEY151:IFK151"/>
    <mergeCell ref="IFL151:IFX151"/>
    <mergeCell ref="IRY151:ISK151"/>
    <mergeCell ref="ISL151:ISX151"/>
    <mergeCell ref="ISY151:ITK151"/>
    <mergeCell ref="ITL151:ITX151"/>
    <mergeCell ref="ITY151:IUK151"/>
    <mergeCell ref="IUL151:IUX151"/>
    <mergeCell ref="IOY151:IPK151"/>
    <mergeCell ref="IPL151:IPX151"/>
    <mergeCell ref="IPY151:IQK151"/>
    <mergeCell ref="IQL151:IQX151"/>
    <mergeCell ref="IQY151:IRK151"/>
    <mergeCell ref="IRL151:IRX151"/>
    <mergeCell ref="ILY151:IMK151"/>
    <mergeCell ref="IML151:IMX151"/>
    <mergeCell ref="IMY151:INK151"/>
    <mergeCell ref="INL151:INX151"/>
    <mergeCell ref="INY151:IOK151"/>
    <mergeCell ref="IOL151:IOX151"/>
    <mergeCell ref="JAY151:JBK151"/>
    <mergeCell ref="JBL151:JBX151"/>
    <mergeCell ref="JBY151:JCK151"/>
    <mergeCell ref="JCL151:JCX151"/>
    <mergeCell ref="JCY151:JDK151"/>
    <mergeCell ref="JDL151:JDX151"/>
    <mergeCell ref="IXY151:IYK151"/>
    <mergeCell ref="IYL151:IYX151"/>
    <mergeCell ref="IYY151:IZK151"/>
    <mergeCell ref="IZL151:IZX151"/>
    <mergeCell ref="IZY151:JAK151"/>
    <mergeCell ref="JAL151:JAX151"/>
    <mergeCell ref="IUY151:IVK151"/>
    <mergeCell ref="IVL151:IVX151"/>
    <mergeCell ref="IVY151:IWK151"/>
    <mergeCell ref="IWL151:IWX151"/>
    <mergeCell ref="IWY151:IXK151"/>
    <mergeCell ref="IXL151:IXX151"/>
    <mergeCell ref="JJY151:JKK151"/>
    <mergeCell ref="JKL151:JKX151"/>
    <mergeCell ref="JKY151:JLK151"/>
    <mergeCell ref="JLL151:JLX151"/>
    <mergeCell ref="JLY151:JMK151"/>
    <mergeCell ref="JML151:JMX151"/>
    <mergeCell ref="JGY151:JHK151"/>
    <mergeCell ref="JHL151:JHX151"/>
    <mergeCell ref="JHY151:JIK151"/>
    <mergeCell ref="JIL151:JIX151"/>
    <mergeCell ref="JIY151:JJK151"/>
    <mergeCell ref="JJL151:JJX151"/>
    <mergeCell ref="JDY151:JEK151"/>
    <mergeCell ref="JEL151:JEX151"/>
    <mergeCell ref="JEY151:JFK151"/>
    <mergeCell ref="JFL151:JFX151"/>
    <mergeCell ref="JFY151:JGK151"/>
    <mergeCell ref="JGL151:JGX151"/>
    <mergeCell ref="JSY151:JTK151"/>
    <mergeCell ref="JTL151:JTX151"/>
    <mergeCell ref="JTY151:JUK151"/>
    <mergeCell ref="JUL151:JUX151"/>
    <mergeCell ref="JUY151:JVK151"/>
    <mergeCell ref="JVL151:JVX151"/>
    <mergeCell ref="JPY151:JQK151"/>
    <mergeCell ref="JQL151:JQX151"/>
    <mergeCell ref="JQY151:JRK151"/>
    <mergeCell ref="JRL151:JRX151"/>
    <mergeCell ref="JRY151:JSK151"/>
    <mergeCell ref="JSL151:JSX151"/>
    <mergeCell ref="JMY151:JNK151"/>
    <mergeCell ref="JNL151:JNX151"/>
    <mergeCell ref="JNY151:JOK151"/>
    <mergeCell ref="JOL151:JOX151"/>
    <mergeCell ref="JOY151:JPK151"/>
    <mergeCell ref="JPL151:JPX151"/>
    <mergeCell ref="KBY151:KCK151"/>
    <mergeCell ref="KCL151:KCX151"/>
    <mergeCell ref="KCY151:KDK151"/>
    <mergeCell ref="KDL151:KDX151"/>
    <mergeCell ref="KDY151:KEK151"/>
    <mergeCell ref="KEL151:KEX151"/>
    <mergeCell ref="JYY151:JZK151"/>
    <mergeCell ref="JZL151:JZX151"/>
    <mergeCell ref="JZY151:KAK151"/>
    <mergeCell ref="KAL151:KAX151"/>
    <mergeCell ref="KAY151:KBK151"/>
    <mergeCell ref="KBL151:KBX151"/>
    <mergeCell ref="JVY151:JWK151"/>
    <mergeCell ref="JWL151:JWX151"/>
    <mergeCell ref="JWY151:JXK151"/>
    <mergeCell ref="JXL151:JXX151"/>
    <mergeCell ref="JXY151:JYK151"/>
    <mergeCell ref="JYL151:JYX151"/>
    <mergeCell ref="KKY151:KLK151"/>
    <mergeCell ref="KLL151:KLX151"/>
    <mergeCell ref="KLY151:KMK151"/>
    <mergeCell ref="KML151:KMX151"/>
    <mergeCell ref="KMY151:KNK151"/>
    <mergeCell ref="KNL151:KNX151"/>
    <mergeCell ref="KHY151:KIK151"/>
    <mergeCell ref="KIL151:KIX151"/>
    <mergeCell ref="KIY151:KJK151"/>
    <mergeCell ref="KJL151:KJX151"/>
    <mergeCell ref="KJY151:KKK151"/>
    <mergeCell ref="KKL151:KKX151"/>
    <mergeCell ref="KEY151:KFK151"/>
    <mergeCell ref="KFL151:KFX151"/>
    <mergeCell ref="KFY151:KGK151"/>
    <mergeCell ref="KGL151:KGX151"/>
    <mergeCell ref="KGY151:KHK151"/>
    <mergeCell ref="KHL151:KHX151"/>
    <mergeCell ref="KTY151:KUK151"/>
    <mergeCell ref="KUL151:KUX151"/>
    <mergeCell ref="KUY151:KVK151"/>
    <mergeCell ref="KVL151:KVX151"/>
    <mergeCell ref="KVY151:KWK151"/>
    <mergeCell ref="KWL151:KWX151"/>
    <mergeCell ref="KQY151:KRK151"/>
    <mergeCell ref="KRL151:KRX151"/>
    <mergeCell ref="KRY151:KSK151"/>
    <mergeCell ref="KSL151:KSX151"/>
    <mergeCell ref="KSY151:KTK151"/>
    <mergeCell ref="KTL151:KTX151"/>
    <mergeCell ref="KNY151:KOK151"/>
    <mergeCell ref="KOL151:KOX151"/>
    <mergeCell ref="KOY151:KPK151"/>
    <mergeCell ref="KPL151:KPX151"/>
    <mergeCell ref="KPY151:KQK151"/>
    <mergeCell ref="KQL151:KQX151"/>
    <mergeCell ref="LCY151:LDK151"/>
    <mergeCell ref="LDL151:LDX151"/>
    <mergeCell ref="LDY151:LEK151"/>
    <mergeCell ref="LEL151:LEX151"/>
    <mergeCell ref="LEY151:LFK151"/>
    <mergeCell ref="LFL151:LFX151"/>
    <mergeCell ref="KZY151:LAK151"/>
    <mergeCell ref="LAL151:LAX151"/>
    <mergeCell ref="LAY151:LBK151"/>
    <mergeCell ref="LBL151:LBX151"/>
    <mergeCell ref="LBY151:LCK151"/>
    <mergeCell ref="LCL151:LCX151"/>
    <mergeCell ref="KWY151:KXK151"/>
    <mergeCell ref="KXL151:KXX151"/>
    <mergeCell ref="KXY151:KYK151"/>
    <mergeCell ref="KYL151:KYX151"/>
    <mergeCell ref="KYY151:KZK151"/>
    <mergeCell ref="KZL151:KZX151"/>
    <mergeCell ref="LLY151:LMK151"/>
    <mergeCell ref="LML151:LMX151"/>
    <mergeCell ref="LMY151:LNK151"/>
    <mergeCell ref="LNL151:LNX151"/>
    <mergeCell ref="LNY151:LOK151"/>
    <mergeCell ref="LOL151:LOX151"/>
    <mergeCell ref="LIY151:LJK151"/>
    <mergeCell ref="LJL151:LJX151"/>
    <mergeCell ref="LJY151:LKK151"/>
    <mergeCell ref="LKL151:LKX151"/>
    <mergeCell ref="LKY151:LLK151"/>
    <mergeCell ref="LLL151:LLX151"/>
    <mergeCell ref="LFY151:LGK151"/>
    <mergeCell ref="LGL151:LGX151"/>
    <mergeCell ref="LGY151:LHK151"/>
    <mergeCell ref="LHL151:LHX151"/>
    <mergeCell ref="LHY151:LIK151"/>
    <mergeCell ref="LIL151:LIX151"/>
    <mergeCell ref="LUY151:LVK151"/>
    <mergeCell ref="LVL151:LVX151"/>
    <mergeCell ref="LVY151:LWK151"/>
    <mergeCell ref="LWL151:LWX151"/>
    <mergeCell ref="LWY151:LXK151"/>
    <mergeCell ref="LXL151:LXX151"/>
    <mergeCell ref="LRY151:LSK151"/>
    <mergeCell ref="LSL151:LSX151"/>
    <mergeCell ref="LSY151:LTK151"/>
    <mergeCell ref="LTL151:LTX151"/>
    <mergeCell ref="LTY151:LUK151"/>
    <mergeCell ref="LUL151:LUX151"/>
    <mergeCell ref="LOY151:LPK151"/>
    <mergeCell ref="LPL151:LPX151"/>
    <mergeCell ref="LPY151:LQK151"/>
    <mergeCell ref="LQL151:LQX151"/>
    <mergeCell ref="LQY151:LRK151"/>
    <mergeCell ref="LRL151:LRX151"/>
    <mergeCell ref="MDY151:MEK151"/>
    <mergeCell ref="MEL151:MEX151"/>
    <mergeCell ref="MEY151:MFK151"/>
    <mergeCell ref="MFL151:MFX151"/>
    <mergeCell ref="MFY151:MGK151"/>
    <mergeCell ref="MGL151:MGX151"/>
    <mergeCell ref="MAY151:MBK151"/>
    <mergeCell ref="MBL151:MBX151"/>
    <mergeCell ref="MBY151:MCK151"/>
    <mergeCell ref="MCL151:MCX151"/>
    <mergeCell ref="MCY151:MDK151"/>
    <mergeCell ref="MDL151:MDX151"/>
    <mergeCell ref="LXY151:LYK151"/>
    <mergeCell ref="LYL151:LYX151"/>
    <mergeCell ref="LYY151:LZK151"/>
    <mergeCell ref="LZL151:LZX151"/>
    <mergeCell ref="LZY151:MAK151"/>
    <mergeCell ref="MAL151:MAX151"/>
    <mergeCell ref="MMY151:MNK151"/>
    <mergeCell ref="MNL151:MNX151"/>
    <mergeCell ref="MNY151:MOK151"/>
    <mergeCell ref="MOL151:MOX151"/>
    <mergeCell ref="MOY151:MPK151"/>
    <mergeCell ref="MPL151:MPX151"/>
    <mergeCell ref="MJY151:MKK151"/>
    <mergeCell ref="MKL151:MKX151"/>
    <mergeCell ref="MKY151:MLK151"/>
    <mergeCell ref="MLL151:MLX151"/>
    <mergeCell ref="MLY151:MMK151"/>
    <mergeCell ref="MML151:MMX151"/>
    <mergeCell ref="MGY151:MHK151"/>
    <mergeCell ref="MHL151:MHX151"/>
    <mergeCell ref="MHY151:MIK151"/>
    <mergeCell ref="MIL151:MIX151"/>
    <mergeCell ref="MIY151:MJK151"/>
    <mergeCell ref="MJL151:MJX151"/>
    <mergeCell ref="MVY151:MWK151"/>
    <mergeCell ref="MWL151:MWX151"/>
    <mergeCell ref="MWY151:MXK151"/>
    <mergeCell ref="MXL151:MXX151"/>
    <mergeCell ref="MXY151:MYK151"/>
    <mergeCell ref="MYL151:MYX151"/>
    <mergeCell ref="MSY151:MTK151"/>
    <mergeCell ref="MTL151:MTX151"/>
    <mergeCell ref="MTY151:MUK151"/>
    <mergeCell ref="MUL151:MUX151"/>
    <mergeCell ref="MUY151:MVK151"/>
    <mergeCell ref="MVL151:MVX151"/>
    <mergeCell ref="MPY151:MQK151"/>
    <mergeCell ref="MQL151:MQX151"/>
    <mergeCell ref="MQY151:MRK151"/>
    <mergeCell ref="MRL151:MRX151"/>
    <mergeCell ref="MRY151:MSK151"/>
    <mergeCell ref="MSL151:MSX151"/>
    <mergeCell ref="NEY151:NFK151"/>
    <mergeCell ref="NFL151:NFX151"/>
    <mergeCell ref="NFY151:NGK151"/>
    <mergeCell ref="NGL151:NGX151"/>
    <mergeCell ref="NGY151:NHK151"/>
    <mergeCell ref="NHL151:NHX151"/>
    <mergeCell ref="NBY151:NCK151"/>
    <mergeCell ref="NCL151:NCX151"/>
    <mergeCell ref="NCY151:NDK151"/>
    <mergeCell ref="NDL151:NDX151"/>
    <mergeCell ref="NDY151:NEK151"/>
    <mergeCell ref="NEL151:NEX151"/>
    <mergeCell ref="MYY151:MZK151"/>
    <mergeCell ref="MZL151:MZX151"/>
    <mergeCell ref="MZY151:NAK151"/>
    <mergeCell ref="NAL151:NAX151"/>
    <mergeCell ref="NAY151:NBK151"/>
    <mergeCell ref="NBL151:NBX151"/>
    <mergeCell ref="NNY151:NOK151"/>
    <mergeCell ref="NOL151:NOX151"/>
    <mergeCell ref="NOY151:NPK151"/>
    <mergeCell ref="NPL151:NPX151"/>
    <mergeCell ref="NPY151:NQK151"/>
    <mergeCell ref="NQL151:NQX151"/>
    <mergeCell ref="NKY151:NLK151"/>
    <mergeCell ref="NLL151:NLX151"/>
    <mergeCell ref="NLY151:NMK151"/>
    <mergeCell ref="NML151:NMX151"/>
    <mergeCell ref="NMY151:NNK151"/>
    <mergeCell ref="NNL151:NNX151"/>
    <mergeCell ref="NHY151:NIK151"/>
    <mergeCell ref="NIL151:NIX151"/>
    <mergeCell ref="NIY151:NJK151"/>
    <mergeCell ref="NJL151:NJX151"/>
    <mergeCell ref="NJY151:NKK151"/>
    <mergeCell ref="NKL151:NKX151"/>
    <mergeCell ref="NWY151:NXK151"/>
    <mergeCell ref="NXL151:NXX151"/>
    <mergeCell ref="NXY151:NYK151"/>
    <mergeCell ref="NYL151:NYX151"/>
    <mergeCell ref="NYY151:NZK151"/>
    <mergeCell ref="NZL151:NZX151"/>
    <mergeCell ref="NTY151:NUK151"/>
    <mergeCell ref="NUL151:NUX151"/>
    <mergeCell ref="NUY151:NVK151"/>
    <mergeCell ref="NVL151:NVX151"/>
    <mergeCell ref="NVY151:NWK151"/>
    <mergeCell ref="NWL151:NWX151"/>
    <mergeCell ref="NQY151:NRK151"/>
    <mergeCell ref="NRL151:NRX151"/>
    <mergeCell ref="NRY151:NSK151"/>
    <mergeCell ref="NSL151:NSX151"/>
    <mergeCell ref="NSY151:NTK151"/>
    <mergeCell ref="NTL151:NTX151"/>
    <mergeCell ref="OFY151:OGK151"/>
    <mergeCell ref="OGL151:OGX151"/>
    <mergeCell ref="OGY151:OHK151"/>
    <mergeCell ref="OHL151:OHX151"/>
    <mergeCell ref="OHY151:OIK151"/>
    <mergeCell ref="OIL151:OIX151"/>
    <mergeCell ref="OCY151:ODK151"/>
    <mergeCell ref="ODL151:ODX151"/>
    <mergeCell ref="ODY151:OEK151"/>
    <mergeCell ref="OEL151:OEX151"/>
    <mergeCell ref="OEY151:OFK151"/>
    <mergeCell ref="OFL151:OFX151"/>
    <mergeCell ref="NZY151:OAK151"/>
    <mergeCell ref="OAL151:OAX151"/>
    <mergeCell ref="OAY151:OBK151"/>
    <mergeCell ref="OBL151:OBX151"/>
    <mergeCell ref="OBY151:OCK151"/>
    <mergeCell ref="OCL151:OCX151"/>
    <mergeCell ref="OOY151:OPK151"/>
    <mergeCell ref="OPL151:OPX151"/>
    <mergeCell ref="OPY151:OQK151"/>
    <mergeCell ref="OQL151:OQX151"/>
    <mergeCell ref="OQY151:ORK151"/>
    <mergeCell ref="ORL151:ORX151"/>
    <mergeCell ref="OLY151:OMK151"/>
    <mergeCell ref="OML151:OMX151"/>
    <mergeCell ref="OMY151:ONK151"/>
    <mergeCell ref="ONL151:ONX151"/>
    <mergeCell ref="ONY151:OOK151"/>
    <mergeCell ref="OOL151:OOX151"/>
    <mergeCell ref="OIY151:OJK151"/>
    <mergeCell ref="OJL151:OJX151"/>
    <mergeCell ref="OJY151:OKK151"/>
    <mergeCell ref="OKL151:OKX151"/>
    <mergeCell ref="OKY151:OLK151"/>
    <mergeCell ref="OLL151:OLX151"/>
    <mergeCell ref="OXY151:OYK151"/>
    <mergeCell ref="OYL151:OYX151"/>
    <mergeCell ref="OYY151:OZK151"/>
    <mergeCell ref="OZL151:OZX151"/>
    <mergeCell ref="OZY151:PAK151"/>
    <mergeCell ref="PAL151:PAX151"/>
    <mergeCell ref="OUY151:OVK151"/>
    <mergeCell ref="OVL151:OVX151"/>
    <mergeCell ref="OVY151:OWK151"/>
    <mergeCell ref="OWL151:OWX151"/>
    <mergeCell ref="OWY151:OXK151"/>
    <mergeCell ref="OXL151:OXX151"/>
    <mergeCell ref="ORY151:OSK151"/>
    <mergeCell ref="OSL151:OSX151"/>
    <mergeCell ref="OSY151:OTK151"/>
    <mergeCell ref="OTL151:OTX151"/>
    <mergeCell ref="OTY151:OUK151"/>
    <mergeCell ref="OUL151:OUX151"/>
    <mergeCell ref="PGY151:PHK151"/>
    <mergeCell ref="PHL151:PHX151"/>
    <mergeCell ref="PHY151:PIK151"/>
    <mergeCell ref="PIL151:PIX151"/>
    <mergeCell ref="PIY151:PJK151"/>
    <mergeCell ref="PJL151:PJX151"/>
    <mergeCell ref="PDY151:PEK151"/>
    <mergeCell ref="PEL151:PEX151"/>
    <mergeCell ref="PEY151:PFK151"/>
    <mergeCell ref="PFL151:PFX151"/>
    <mergeCell ref="PFY151:PGK151"/>
    <mergeCell ref="PGL151:PGX151"/>
    <mergeCell ref="PAY151:PBK151"/>
    <mergeCell ref="PBL151:PBX151"/>
    <mergeCell ref="PBY151:PCK151"/>
    <mergeCell ref="PCL151:PCX151"/>
    <mergeCell ref="PCY151:PDK151"/>
    <mergeCell ref="PDL151:PDX151"/>
    <mergeCell ref="PPY151:PQK151"/>
    <mergeCell ref="PQL151:PQX151"/>
    <mergeCell ref="PQY151:PRK151"/>
    <mergeCell ref="PRL151:PRX151"/>
    <mergeCell ref="PRY151:PSK151"/>
    <mergeCell ref="PSL151:PSX151"/>
    <mergeCell ref="PMY151:PNK151"/>
    <mergeCell ref="PNL151:PNX151"/>
    <mergeCell ref="PNY151:POK151"/>
    <mergeCell ref="POL151:POX151"/>
    <mergeCell ref="POY151:PPK151"/>
    <mergeCell ref="PPL151:PPX151"/>
    <mergeCell ref="PJY151:PKK151"/>
    <mergeCell ref="PKL151:PKX151"/>
    <mergeCell ref="PKY151:PLK151"/>
    <mergeCell ref="PLL151:PLX151"/>
    <mergeCell ref="PLY151:PMK151"/>
    <mergeCell ref="PML151:PMX151"/>
    <mergeCell ref="PYY151:PZK151"/>
    <mergeCell ref="PZL151:PZX151"/>
    <mergeCell ref="PZY151:QAK151"/>
    <mergeCell ref="QAL151:QAX151"/>
    <mergeCell ref="QAY151:QBK151"/>
    <mergeCell ref="QBL151:QBX151"/>
    <mergeCell ref="PVY151:PWK151"/>
    <mergeCell ref="PWL151:PWX151"/>
    <mergeCell ref="PWY151:PXK151"/>
    <mergeCell ref="PXL151:PXX151"/>
    <mergeCell ref="PXY151:PYK151"/>
    <mergeCell ref="PYL151:PYX151"/>
    <mergeCell ref="PSY151:PTK151"/>
    <mergeCell ref="PTL151:PTX151"/>
    <mergeCell ref="PTY151:PUK151"/>
    <mergeCell ref="PUL151:PUX151"/>
    <mergeCell ref="PUY151:PVK151"/>
    <mergeCell ref="PVL151:PVX151"/>
    <mergeCell ref="QHY151:QIK151"/>
    <mergeCell ref="QIL151:QIX151"/>
    <mergeCell ref="QIY151:QJK151"/>
    <mergeCell ref="QJL151:QJX151"/>
    <mergeCell ref="QJY151:QKK151"/>
    <mergeCell ref="QKL151:QKX151"/>
    <mergeCell ref="QEY151:QFK151"/>
    <mergeCell ref="QFL151:QFX151"/>
    <mergeCell ref="QFY151:QGK151"/>
    <mergeCell ref="QGL151:QGX151"/>
    <mergeCell ref="QGY151:QHK151"/>
    <mergeCell ref="QHL151:QHX151"/>
    <mergeCell ref="QBY151:QCK151"/>
    <mergeCell ref="QCL151:QCX151"/>
    <mergeCell ref="QCY151:QDK151"/>
    <mergeCell ref="QDL151:QDX151"/>
    <mergeCell ref="QDY151:QEK151"/>
    <mergeCell ref="QEL151:QEX151"/>
    <mergeCell ref="QQY151:QRK151"/>
    <mergeCell ref="QRL151:QRX151"/>
    <mergeCell ref="QRY151:QSK151"/>
    <mergeCell ref="QSL151:QSX151"/>
    <mergeCell ref="QSY151:QTK151"/>
    <mergeCell ref="QTL151:QTX151"/>
    <mergeCell ref="QNY151:QOK151"/>
    <mergeCell ref="QOL151:QOX151"/>
    <mergeCell ref="QOY151:QPK151"/>
    <mergeCell ref="QPL151:QPX151"/>
    <mergeCell ref="QPY151:QQK151"/>
    <mergeCell ref="QQL151:QQX151"/>
    <mergeCell ref="QKY151:QLK151"/>
    <mergeCell ref="QLL151:QLX151"/>
    <mergeCell ref="QLY151:QMK151"/>
    <mergeCell ref="QML151:QMX151"/>
    <mergeCell ref="QMY151:QNK151"/>
    <mergeCell ref="QNL151:QNX151"/>
    <mergeCell ref="QZY151:RAK151"/>
    <mergeCell ref="RAL151:RAX151"/>
    <mergeCell ref="RAY151:RBK151"/>
    <mergeCell ref="RBL151:RBX151"/>
    <mergeCell ref="RBY151:RCK151"/>
    <mergeCell ref="RCL151:RCX151"/>
    <mergeCell ref="QWY151:QXK151"/>
    <mergeCell ref="QXL151:QXX151"/>
    <mergeCell ref="QXY151:QYK151"/>
    <mergeCell ref="QYL151:QYX151"/>
    <mergeCell ref="QYY151:QZK151"/>
    <mergeCell ref="QZL151:QZX151"/>
    <mergeCell ref="QTY151:QUK151"/>
    <mergeCell ref="QUL151:QUX151"/>
    <mergeCell ref="QUY151:QVK151"/>
    <mergeCell ref="QVL151:QVX151"/>
    <mergeCell ref="QVY151:QWK151"/>
    <mergeCell ref="QWL151:QWX151"/>
    <mergeCell ref="RIY151:RJK151"/>
    <mergeCell ref="RJL151:RJX151"/>
    <mergeCell ref="RJY151:RKK151"/>
    <mergeCell ref="RKL151:RKX151"/>
    <mergeCell ref="RKY151:RLK151"/>
    <mergeCell ref="RLL151:RLX151"/>
    <mergeCell ref="RFY151:RGK151"/>
    <mergeCell ref="RGL151:RGX151"/>
    <mergeCell ref="RGY151:RHK151"/>
    <mergeCell ref="RHL151:RHX151"/>
    <mergeCell ref="RHY151:RIK151"/>
    <mergeCell ref="RIL151:RIX151"/>
    <mergeCell ref="RCY151:RDK151"/>
    <mergeCell ref="RDL151:RDX151"/>
    <mergeCell ref="RDY151:REK151"/>
    <mergeCell ref="REL151:REX151"/>
    <mergeCell ref="REY151:RFK151"/>
    <mergeCell ref="RFL151:RFX151"/>
    <mergeCell ref="RRY151:RSK151"/>
    <mergeCell ref="RSL151:RSX151"/>
    <mergeCell ref="RSY151:RTK151"/>
    <mergeCell ref="RTL151:RTX151"/>
    <mergeCell ref="RTY151:RUK151"/>
    <mergeCell ref="RUL151:RUX151"/>
    <mergeCell ref="ROY151:RPK151"/>
    <mergeCell ref="RPL151:RPX151"/>
    <mergeCell ref="RPY151:RQK151"/>
    <mergeCell ref="RQL151:RQX151"/>
    <mergeCell ref="RQY151:RRK151"/>
    <mergeCell ref="RRL151:RRX151"/>
    <mergeCell ref="RLY151:RMK151"/>
    <mergeCell ref="RML151:RMX151"/>
    <mergeCell ref="RMY151:RNK151"/>
    <mergeCell ref="RNL151:RNX151"/>
    <mergeCell ref="RNY151:ROK151"/>
    <mergeCell ref="ROL151:ROX151"/>
    <mergeCell ref="SAY151:SBK151"/>
    <mergeCell ref="SBL151:SBX151"/>
    <mergeCell ref="SBY151:SCK151"/>
    <mergeCell ref="SCL151:SCX151"/>
    <mergeCell ref="SCY151:SDK151"/>
    <mergeCell ref="SDL151:SDX151"/>
    <mergeCell ref="RXY151:RYK151"/>
    <mergeCell ref="RYL151:RYX151"/>
    <mergeCell ref="RYY151:RZK151"/>
    <mergeCell ref="RZL151:RZX151"/>
    <mergeCell ref="RZY151:SAK151"/>
    <mergeCell ref="SAL151:SAX151"/>
    <mergeCell ref="RUY151:RVK151"/>
    <mergeCell ref="RVL151:RVX151"/>
    <mergeCell ref="RVY151:RWK151"/>
    <mergeCell ref="RWL151:RWX151"/>
    <mergeCell ref="RWY151:RXK151"/>
    <mergeCell ref="RXL151:RXX151"/>
    <mergeCell ref="SJY151:SKK151"/>
    <mergeCell ref="SKL151:SKX151"/>
    <mergeCell ref="SKY151:SLK151"/>
    <mergeCell ref="SLL151:SLX151"/>
    <mergeCell ref="SLY151:SMK151"/>
    <mergeCell ref="SML151:SMX151"/>
    <mergeCell ref="SGY151:SHK151"/>
    <mergeCell ref="SHL151:SHX151"/>
    <mergeCell ref="SHY151:SIK151"/>
    <mergeCell ref="SIL151:SIX151"/>
    <mergeCell ref="SIY151:SJK151"/>
    <mergeCell ref="SJL151:SJX151"/>
    <mergeCell ref="SDY151:SEK151"/>
    <mergeCell ref="SEL151:SEX151"/>
    <mergeCell ref="SEY151:SFK151"/>
    <mergeCell ref="SFL151:SFX151"/>
    <mergeCell ref="SFY151:SGK151"/>
    <mergeCell ref="SGL151:SGX151"/>
    <mergeCell ref="SSY151:STK151"/>
    <mergeCell ref="STL151:STX151"/>
    <mergeCell ref="STY151:SUK151"/>
    <mergeCell ref="SUL151:SUX151"/>
    <mergeCell ref="SUY151:SVK151"/>
    <mergeCell ref="SVL151:SVX151"/>
    <mergeCell ref="SPY151:SQK151"/>
    <mergeCell ref="SQL151:SQX151"/>
    <mergeCell ref="SQY151:SRK151"/>
    <mergeCell ref="SRL151:SRX151"/>
    <mergeCell ref="SRY151:SSK151"/>
    <mergeCell ref="SSL151:SSX151"/>
    <mergeCell ref="SMY151:SNK151"/>
    <mergeCell ref="SNL151:SNX151"/>
    <mergeCell ref="SNY151:SOK151"/>
    <mergeCell ref="SOL151:SOX151"/>
    <mergeCell ref="SOY151:SPK151"/>
    <mergeCell ref="SPL151:SPX151"/>
    <mergeCell ref="TBY151:TCK151"/>
    <mergeCell ref="TCL151:TCX151"/>
    <mergeCell ref="TCY151:TDK151"/>
    <mergeCell ref="TDL151:TDX151"/>
    <mergeCell ref="TDY151:TEK151"/>
    <mergeCell ref="TEL151:TEX151"/>
    <mergeCell ref="SYY151:SZK151"/>
    <mergeCell ref="SZL151:SZX151"/>
    <mergeCell ref="SZY151:TAK151"/>
    <mergeCell ref="TAL151:TAX151"/>
    <mergeCell ref="TAY151:TBK151"/>
    <mergeCell ref="TBL151:TBX151"/>
    <mergeCell ref="SVY151:SWK151"/>
    <mergeCell ref="SWL151:SWX151"/>
    <mergeCell ref="SWY151:SXK151"/>
    <mergeCell ref="SXL151:SXX151"/>
    <mergeCell ref="SXY151:SYK151"/>
    <mergeCell ref="SYL151:SYX151"/>
    <mergeCell ref="TKY151:TLK151"/>
    <mergeCell ref="TLL151:TLX151"/>
    <mergeCell ref="TLY151:TMK151"/>
    <mergeCell ref="TML151:TMX151"/>
    <mergeCell ref="TMY151:TNK151"/>
    <mergeCell ref="TNL151:TNX151"/>
    <mergeCell ref="THY151:TIK151"/>
    <mergeCell ref="TIL151:TIX151"/>
    <mergeCell ref="TIY151:TJK151"/>
    <mergeCell ref="TJL151:TJX151"/>
    <mergeCell ref="TJY151:TKK151"/>
    <mergeCell ref="TKL151:TKX151"/>
    <mergeCell ref="TEY151:TFK151"/>
    <mergeCell ref="TFL151:TFX151"/>
    <mergeCell ref="TFY151:TGK151"/>
    <mergeCell ref="TGL151:TGX151"/>
    <mergeCell ref="TGY151:THK151"/>
    <mergeCell ref="THL151:THX151"/>
    <mergeCell ref="TTY151:TUK151"/>
    <mergeCell ref="TUL151:TUX151"/>
    <mergeCell ref="TUY151:TVK151"/>
    <mergeCell ref="TVL151:TVX151"/>
    <mergeCell ref="TVY151:TWK151"/>
    <mergeCell ref="TWL151:TWX151"/>
    <mergeCell ref="TQY151:TRK151"/>
    <mergeCell ref="TRL151:TRX151"/>
    <mergeCell ref="TRY151:TSK151"/>
    <mergeCell ref="TSL151:TSX151"/>
    <mergeCell ref="TSY151:TTK151"/>
    <mergeCell ref="TTL151:TTX151"/>
    <mergeCell ref="TNY151:TOK151"/>
    <mergeCell ref="TOL151:TOX151"/>
    <mergeCell ref="TOY151:TPK151"/>
    <mergeCell ref="TPL151:TPX151"/>
    <mergeCell ref="TPY151:TQK151"/>
    <mergeCell ref="TQL151:TQX151"/>
    <mergeCell ref="UCY151:UDK151"/>
    <mergeCell ref="UDL151:UDX151"/>
    <mergeCell ref="UDY151:UEK151"/>
    <mergeCell ref="UEL151:UEX151"/>
    <mergeCell ref="UEY151:UFK151"/>
    <mergeCell ref="UFL151:UFX151"/>
    <mergeCell ref="TZY151:UAK151"/>
    <mergeCell ref="UAL151:UAX151"/>
    <mergeCell ref="UAY151:UBK151"/>
    <mergeCell ref="UBL151:UBX151"/>
    <mergeCell ref="UBY151:UCK151"/>
    <mergeCell ref="UCL151:UCX151"/>
    <mergeCell ref="TWY151:TXK151"/>
    <mergeCell ref="TXL151:TXX151"/>
    <mergeCell ref="TXY151:TYK151"/>
    <mergeCell ref="TYL151:TYX151"/>
    <mergeCell ref="TYY151:TZK151"/>
    <mergeCell ref="TZL151:TZX151"/>
    <mergeCell ref="ULY151:UMK151"/>
    <mergeCell ref="UML151:UMX151"/>
    <mergeCell ref="UMY151:UNK151"/>
    <mergeCell ref="UNL151:UNX151"/>
    <mergeCell ref="UNY151:UOK151"/>
    <mergeCell ref="UOL151:UOX151"/>
    <mergeCell ref="UIY151:UJK151"/>
    <mergeCell ref="UJL151:UJX151"/>
    <mergeCell ref="UJY151:UKK151"/>
    <mergeCell ref="UKL151:UKX151"/>
    <mergeCell ref="UKY151:ULK151"/>
    <mergeCell ref="ULL151:ULX151"/>
    <mergeCell ref="UFY151:UGK151"/>
    <mergeCell ref="UGL151:UGX151"/>
    <mergeCell ref="UGY151:UHK151"/>
    <mergeCell ref="UHL151:UHX151"/>
    <mergeCell ref="UHY151:UIK151"/>
    <mergeCell ref="UIL151:UIX151"/>
    <mergeCell ref="UUY151:UVK151"/>
    <mergeCell ref="UVL151:UVX151"/>
    <mergeCell ref="UVY151:UWK151"/>
    <mergeCell ref="UWL151:UWX151"/>
    <mergeCell ref="UWY151:UXK151"/>
    <mergeCell ref="UXL151:UXX151"/>
    <mergeCell ref="URY151:USK151"/>
    <mergeCell ref="USL151:USX151"/>
    <mergeCell ref="USY151:UTK151"/>
    <mergeCell ref="UTL151:UTX151"/>
    <mergeCell ref="UTY151:UUK151"/>
    <mergeCell ref="UUL151:UUX151"/>
    <mergeCell ref="UOY151:UPK151"/>
    <mergeCell ref="UPL151:UPX151"/>
    <mergeCell ref="UPY151:UQK151"/>
    <mergeCell ref="UQL151:UQX151"/>
    <mergeCell ref="UQY151:URK151"/>
    <mergeCell ref="URL151:URX151"/>
    <mergeCell ref="VDY151:VEK151"/>
    <mergeCell ref="VEL151:VEX151"/>
    <mergeCell ref="VEY151:VFK151"/>
    <mergeCell ref="VFL151:VFX151"/>
    <mergeCell ref="VFY151:VGK151"/>
    <mergeCell ref="VGL151:VGX151"/>
    <mergeCell ref="VAY151:VBK151"/>
    <mergeCell ref="VBL151:VBX151"/>
    <mergeCell ref="VBY151:VCK151"/>
    <mergeCell ref="VCL151:VCX151"/>
    <mergeCell ref="VCY151:VDK151"/>
    <mergeCell ref="VDL151:VDX151"/>
    <mergeCell ref="UXY151:UYK151"/>
    <mergeCell ref="UYL151:UYX151"/>
    <mergeCell ref="UYY151:UZK151"/>
    <mergeCell ref="UZL151:UZX151"/>
    <mergeCell ref="UZY151:VAK151"/>
    <mergeCell ref="VAL151:VAX151"/>
    <mergeCell ref="VMY151:VNK151"/>
    <mergeCell ref="VNL151:VNX151"/>
    <mergeCell ref="VNY151:VOK151"/>
    <mergeCell ref="VOL151:VOX151"/>
    <mergeCell ref="VOY151:VPK151"/>
    <mergeCell ref="VPL151:VPX151"/>
    <mergeCell ref="VJY151:VKK151"/>
    <mergeCell ref="VKL151:VKX151"/>
    <mergeCell ref="VKY151:VLK151"/>
    <mergeCell ref="VLL151:VLX151"/>
    <mergeCell ref="VLY151:VMK151"/>
    <mergeCell ref="VML151:VMX151"/>
    <mergeCell ref="VGY151:VHK151"/>
    <mergeCell ref="VHL151:VHX151"/>
    <mergeCell ref="VHY151:VIK151"/>
    <mergeCell ref="VIL151:VIX151"/>
    <mergeCell ref="VIY151:VJK151"/>
    <mergeCell ref="VJL151:VJX151"/>
    <mergeCell ref="VVY151:VWK151"/>
    <mergeCell ref="VWL151:VWX151"/>
    <mergeCell ref="VWY151:VXK151"/>
    <mergeCell ref="VXL151:VXX151"/>
    <mergeCell ref="VXY151:VYK151"/>
    <mergeCell ref="VYL151:VYX151"/>
    <mergeCell ref="VSY151:VTK151"/>
    <mergeCell ref="VTL151:VTX151"/>
    <mergeCell ref="VTY151:VUK151"/>
    <mergeCell ref="VUL151:VUX151"/>
    <mergeCell ref="VUY151:VVK151"/>
    <mergeCell ref="VVL151:VVX151"/>
    <mergeCell ref="VPY151:VQK151"/>
    <mergeCell ref="VQL151:VQX151"/>
    <mergeCell ref="VQY151:VRK151"/>
    <mergeCell ref="VRL151:VRX151"/>
    <mergeCell ref="VRY151:VSK151"/>
    <mergeCell ref="VSL151:VSX151"/>
    <mergeCell ref="WEY151:WFK151"/>
    <mergeCell ref="WFL151:WFX151"/>
    <mergeCell ref="WFY151:WGK151"/>
    <mergeCell ref="WGL151:WGX151"/>
    <mergeCell ref="WGY151:WHK151"/>
    <mergeCell ref="WHL151:WHX151"/>
    <mergeCell ref="WBY151:WCK151"/>
    <mergeCell ref="WCL151:WCX151"/>
    <mergeCell ref="WCY151:WDK151"/>
    <mergeCell ref="WDL151:WDX151"/>
    <mergeCell ref="WDY151:WEK151"/>
    <mergeCell ref="WEL151:WEX151"/>
    <mergeCell ref="VYY151:VZK151"/>
    <mergeCell ref="VZL151:VZX151"/>
    <mergeCell ref="VZY151:WAK151"/>
    <mergeCell ref="WAL151:WAX151"/>
    <mergeCell ref="WAY151:WBK151"/>
    <mergeCell ref="WBL151:WBX151"/>
    <mergeCell ref="WOL151:WOX151"/>
    <mergeCell ref="WOY151:WPK151"/>
    <mergeCell ref="WPL151:WPX151"/>
    <mergeCell ref="WPY151:WQK151"/>
    <mergeCell ref="WQL151:WQX151"/>
    <mergeCell ref="WKY151:WLK151"/>
    <mergeCell ref="WLL151:WLX151"/>
    <mergeCell ref="WLY151:WMK151"/>
    <mergeCell ref="WML151:WMX151"/>
    <mergeCell ref="WMY151:WNK151"/>
    <mergeCell ref="WNL151:WNX151"/>
    <mergeCell ref="WHY151:WIK151"/>
    <mergeCell ref="WIL151:WIX151"/>
    <mergeCell ref="WIY151:WJK151"/>
    <mergeCell ref="WJL151:WJX151"/>
    <mergeCell ref="WJY151:WKK151"/>
    <mergeCell ref="WKL151:WKX151"/>
    <mergeCell ref="XCY151:XDK151"/>
    <mergeCell ref="XDL151:XDX151"/>
    <mergeCell ref="XDY151:XEK151"/>
    <mergeCell ref="XEL151:XET151"/>
    <mergeCell ref="XEU151:XEX151"/>
    <mergeCell ref="A152:H152"/>
    <mergeCell ref="J152:K152"/>
    <mergeCell ref="WZY151:XAK151"/>
    <mergeCell ref="XAL151:XAX151"/>
    <mergeCell ref="XAY151:XBK151"/>
    <mergeCell ref="XBL151:XBX151"/>
    <mergeCell ref="XBY151:XCK151"/>
    <mergeCell ref="XCL151:XCX151"/>
    <mergeCell ref="WWY151:WXK151"/>
    <mergeCell ref="WXL151:WXX151"/>
    <mergeCell ref="WXY151:WYK151"/>
    <mergeCell ref="WYL151:WYX151"/>
    <mergeCell ref="WYY151:WZK151"/>
    <mergeCell ref="WZL151:WZX151"/>
    <mergeCell ref="WTY151:WUK151"/>
    <mergeCell ref="WUL151:WUX151"/>
    <mergeCell ref="WUY151:WVK151"/>
    <mergeCell ref="WVL151:WVX151"/>
    <mergeCell ref="WVY151:WWK151"/>
    <mergeCell ref="WWL151:WWX151"/>
    <mergeCell ref="WQY151:WRK151"/>
    <mergeCell ref="WRL151:WRX151"/>
    <mergeCell ref="WRY151:WSK151"/>
    <mergeCell ref="WSL151:WSX151"/>
    <mergeCell ref="WSY151:WTK151"/>
    <mergeCell ref="WTL151:WTX151"/>
    <mergeCell ref="WNY151:WOK151"/>
    <mergeCell ref="F184:M184"/>
    <mergeCell ref="A157:H157"/>
    <mergeCell ref="J157:K157"/>
    <mergeCell ref="A142:H142"/>
    <mergeCell ref="J142:K142"/>
    <mergeCell ref="A125:G125"/>
    <mergeCell ref="J125:K125"/>
    <mergeCell ref="A121:G121"/>
    <mergeCell ref="J121:K121"/>
    <mergeCell ref="A113:H113"/>
    <mergeCell ref="J113:K113"/>
    <mergeCell ref="D168:F169"/>
    <mergeCell ref="I168:K168"/>
    <mergeCell ref="M168:N168"/>
    <mergeCell ref="M169:N169"/>
    <mergeCell ref="I165:K165"/>
    <mergeCell ref="M165:N165"/>
    <mergeCell ref="I166:K166"/>
    <mergeCell ref="I167:K167"/>
    <mergeCell ref="A161:H161"/>
    <mergeCell ref="J161:K161"/>
    <mergeCell ref="A162:H162"/>
    <mergeCell ref="J162:K162"/>
    <mergeCell ref="I163:M164"/>
    <mergeCell ref="M166:O166"/>
    <mergeCell ref="M167:O167"/>
    <mergeCell ref="A172:M172"/>
    <mergeCell ref="F183:I183"/>
    <mergeCell ref="J183:M183"/>
    <mergeCell ref="F180:I180"/>
    <mergeCell ref="J180:M180"/>
    <mergeCell ref="A176:M176"/>
    <mergeCell ref="A173:M173"/>
    <mergeCell ref="A174:C175"/>
    <mergeCell ref="D174:M175"/>
    <mergeCell ref="D181:E183"/>
    <mergeCell ref="F181:I182"/>
    <mergeCell ref="J181:M182"/>
    <mergeCell ref="J154:K154"/>
    <mergeCell ref="A143:H143"/>
    <mergeCell ref="J143:K143"/>
    <mergeCell ref="A139:H139"/>
    <mergeCell ref="J139:K139"/>
    <mergeCell ref="A159:H159"/>
    <mergeCell ref="J159:K159"/>
    <mergeCell ref="A155:H155"/>
    <mergeCell ref="J155:K155"/>
    <mergeCell ref="A153:H153"/>
    <mergeCell ref="J153:K153"/>
    <mergeCell ref="A154:H154"/>
    <mergeCell ref="A177:C183"/>
    <mergeCell ref="D177:E180"/>
    <mergeCell ref="F177:I179"/>
    <mergeCell ref="J177:M179"/>
  </mergeCells>
  <conditionalFormatting sqref="L7">
    <cfRule type="expression" dxfId="29" priority="15">
      <formula>M7&gt;0.9</formula>
    </cfRule>
  </conditionalFormatting>
  <conditionalFormatting sqref="M42:M58">
    <cfRule type="cellIs" dxfId="28" priority="31" operator="lessThan">
      <formula>-1</formula>
    </cfRule>
  </conditionalFormatting>
  <conditionalFormatting sqref="M60:M77">
    <cfRule type="cellIs" dxfId="27" priority="30" operator="lessThan">
      <formula>-1</formula>
    </cfRule>
  </conditionalFormatting>
  <conditionalFormatting sqref="M83:M91">
    <cfRule type="cellIs" dxfId="26" priority="29" operator="lessThan">
      <formula>-1</formula>
    </cfRule>
  </conditionalFormatting>
  <conditionalFormatting sqref="M97:M112">
    <cfRule type="cellIs" dxfId="25" priority="28" operator="lessThan">
      <formula>-1</formula>
    </cfRule>
  </conditionalFormatting>
  <conditionalFormatting sqref="M118:M133">
    <cfRule type="cellIs" dxfId="24" priority="27" operator="lessThan">
      <formula>-1</formula>
    </cfRule>
  </conditionalFormatting>
  <conditionalFormatting sqref="M139:M154">
    <cfRule type="cellIs" dxfId="23" priority="26" operator="lessThan">
      <formula>-1</formula>
    </cfRule>
  </conditionalFormatting>
  <conditionalFormatting sqref="N5">
    <cfRule type="expression" dxfId="22" priority="16">
      <formula>$N$5&gt;$I$5</formula>
    </cfRule>
  </conditionalFormatting>
  <conditionalFormatting sqref="Q42:Q58 Q60:Q77 Q83:Q91 Q97:Q112 Q118:Q133 Q139:Q154 Q157">
    <cfRule type="expression" dxfId="21" priority="14">
      <formula>$Q42&lt;&gt;$N42</formula>
    </cfRule>
  </conditionalFormatting>
  <conditionalFormatting sqref="Q80">
    <cfRule type="expression" dxfId="20" priority="13">
      <formula>#REF!&lt;&gt;#REF!</formula>
    </cfRule>
  </conditionalFormatting>
  <conditionalFormatting sqref="Q181 T182">
    <cfRule type="containsText" dxfId="19" priority="1" operator="containsText" text="correction">
      <formula>NOT(ISERROR(SEARCH("correction",Q181)))</formula>
    </cfRule>
    <cfRule type="containsText" dxfId="18" priority="2" operator="containsText" text="conforme">
      <formula>NOT(ISERROR(SEARCH("conforme",Q181)))</formula>
    </cfRule>
  </conditionalFormatting>
  <conditionalFormatting sqref="R42:R58">
    <cfRule type="expression" dxfId="17" priority="6">
      <formula>R42=0</formula>
    </cfRule>
    <cfRule type="expression" dxfId="16" priority="7">
      <formula>AND($R42&gt;0,$R42&lt;7500)</formula>
    </cfRule>
    <cfRule type="expression" dxfId="15" priority="8">
      <formula>R42&gt;=7500</formula>
    </cfRule>
  </conditionalFormatting>
  <conditionalFormatting sqref="R60:R77">
    <cfRule type="expression" dxfId="14" priority="3">
      <formula>R60=0</formula>
    </cfRule>
    <cfRule type="expression" dxfId="13" priority="4">
      <formula>AND($R60&gt;0,$R60&lt;7500)</formula>
    </cfRule>
    <cfRule type="expression" dxfId="12" priority="5">
      <formula>R60&gt;=7500</formula>
    </cfRule>
  </conditionalFormatting>
  <conditionalFormatting sqref="R83:R91 R97:R112 R118:R133 R139:R154">
    <cfRule type="expression" dxfId="11" priority="9" stopIfTrue="1">
      <formula>R83=0</formula>
    </cfRule>
    <cfRule type="expression" dxfId="10" priority="10" stopIfTrue="1">
      <formula>R83&lt;2500</formula>
    </cfRule>
    <cfRule type="expression" dxfId="9" priority="11" stopIfTrue="1">
      <formula>R83&gt;=15000</formula>
    </cfRule>
    <cfRule type="expression" dxfId="8" priority="12" stopIfTrue="1">
      <formula>R83&gt;2499</formula>
    </cfRule>
  </conditionalFormatting>
  <dataValidations count="2">
    <dataValidation type="list" allowBlank="1" showInputMessage="1" showErrorMessage="1" sqref="T31" xr:uid="{9767EAEE-77FB-4DED-96B3-DA0AD40A111F}">
      <formula1>$T$186:$T$188</formula1>
    </dataValidation>
    <dataValidation type="list" allowBlank="1" showInputMessage="1" showErrorMessage="1" sqref="Q181" xr:uid="{4D3ABC96-FCE0-4CEA-85F3-5B19568F30C9}">
      <formula1>$U$186:$U$188</formula1>
    </dataValidation>
  </dataValidations>
  <hyperlinks>
    <hyperlink ref="H116" location="Barèmes!A1" display="Taux " xr:uid="{A3773DD4-1E78-494F-AE64-8007B868A3A0}"/>
    <hyperlink ref="R174" r:id="rId1" xr:uid="{C036921D-28E1-48F6-8E4E-08200CEF2801}"/>
  </hyperlinks>
  <pageMargins left="0.25" right="0.25" top="0.75" bottom="0.75" header="0.3" footer="0.3"/>
  <pageSetup paperSize="120" scale="10" fitToHeight="0" orientation="landscape" horizontalDpi="1200" verticalDpi="1200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" id="{34209EEA-CC16-438B-943B-DC325524AA4E}">
            <xm:f>C60=Source!$B$25</xm:f>
            <x14:dxf>
              <fill>
                <patternFill>
                  <bgColor theme="0" tint="-0.14996795556505021"/>
                </patternFill>
              </fill>
            </x14:dxf>
          </x14:cfRule>
          <xm:sqref>I60:I77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3BE0E10-D83F-4B28-AE2E-C1C94EC4C673}">
          <x14:formula1>
            <xm:f>Source!$B$24:$B$29</xm:f>
          </x14:formula1>
          <xm:sqref>C61:C77</xm:sqref>
        </x14:dataValidation>
        <x14:dataValidation type="list" allowBlank="1" showInputMessage="1" showErrorMessage="1" xr:uid="{02E4009A-AEF9-43C6-B8A9-238F130DDF0B}">
          <x14:formula1>
            <xm:f>Source!$A$21:$A$37</xm:f>
          </x14:formula1>
          <xm:sqref>C79 C42:C58</xm:sqref>
        </x14:dataValidation>
        <x14:dataValidation type="list" allowBlank="1" showInputMessage="1" showErrorMessage="1" xr:uid="{D2EF8699-6B31-4215-9253-DAEADB02BFD5}">
          <x14:formula1>
            <xm:f>Source!$A$61:$A$64</xm:f>
          </x14:formula1>
          <xm:sqref>A31:C34</xm:sqref>
        </x14:dataValidation>
        <x14:dataValidation type="list" allowBlank="1" showInputMessage="1" showErrorMessage="1" xr:uid="{3DFDA215-E428-4A15-9E2A-A1A3E76A71A0}">
          <x14:formula1>
            <xm:f>Source!$A$40:$A$50</xm:f>
          </x14:formula1>
          <xm:sqref>J79</xm:sqref>
        </x14:dataValidation>
        <x14:dataValidation type="list" allowBlank="1" showInputMessage="1" showErrorMessage="1" xr:uid="{0F0E9C02-C090-4863-8D72-F2CC7180D960}">
          <x14:formula1>
            <xm:f>Source!$A$67:$A$69</xm:f>
          </x14:formula1>
          <xm:sqref>Y24:Y25 Z20:Z23 Z26:Z27</xm:sqref>
        </x14:dataValidation>
        <x14:dataValidation type="list" allowBlank="1" showInputMessage="1" showErrorMessage="1" xr:uid="{686F3E3B-DC29-4328-B434-70CCB9A42AEA}">
          <x14:formula1>
            <xm:f>Source!$A$16:$A$18</xm:f>
          </x14:formula1>
          <xm:sqref>L31:L34 K79 AB20:AB23 AB26:AB27 AA24:AA25</xm:sqref>
        </x14:dataValidation>
        <x14:dataValidation type="list" allowBlank="1" showInputMessage="1" showErrorMessage="1" xr:uid="{E5F0FD88-34A1-452C-8B5E-332E69FBD344}">
          <x14:formula1>
            <xm:f>Source!$B$24:$B$30</xm:f>
          </x14:formula1>
          <xm:sqref>C60</xm:sqref>
        </x14:dataValidation>
        <x14:dataValidation type="list" allowBlank="1" showInputMessage="1" showErrorMessage="1" xr:uid="{CF597FD0-B24B-4EF1-A654-BC8FB9EB065D}">
          <x14:formula1>
            <xm:f>Source!#REF!</xm:f>
          </x14:formula1>
          <xm:sqref>B9 E9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9AF87F-EEF1-4809-BF35-058C9056DA64}">
  <dimension ref="A1:K62"/>
  <sheetViews>
    <sheetView showGridLines="0" zoomScaleNormal="100" workbookViewId="0">
      <selection activeCell="A4" sqref="A4"/>
    </sheetView>
  </sheetViews>
  <sheetFormatPr baseColWidth="10" defaultColWidth="11.453125" defaultRowHeight="14.5"/>
  <cols>
    <col min="1" max="1" width="23.90625" customWidth="1"/>
    <col min="2" max="2" width="21.54296875" customWidth="1"/>
    <col min="3" max="3" width="17" customWidth="1"/>
    <col min="4" max="4" width="18" customWidth="1"/>
    <col min="5" max="6" width="20.08984375" customWidth="1"/>
    <col min="7" max="7" width="19" customWidth="1"/>
    <col min="8" max="8" width="17" customWidth="1"/>
    <col min="9" max="9" width="17.08984375" customWidth="1"/>
    <col min="10" max="10" width="14.54296875" customWidth="1"/>
    <col min="11" max="11" width="17.453125" customWidth="1"/>
  </cols>
  <sheetData>
    <row r="1" spans="1:9" ht="21">
      <c r="A1" s="584" t="s">
        <v>177</v>
      </c>
      <c r="B1" s="584"/>
      <c r="C1" s="584"/>
      <c r="D1" s="584"/>
      <c r="E1" s="584"/>
      <c r="F1" s="584"/>
      <c r="G1" s="584"/>
      <c r="H1" s="584"/>
      <c r="I1" s="584"/>
    </row>
    <row r="2" spans="1:9" ht="15.5">
      <c r="A2" s="585" t="s">
        <v>230</v>
      </c>
      <c r="B2" s="585"/>
      <c r="C2" s="585"/>
      <c r="D2" s="585"/>
      <c r="E2" s="585"/>
      <c r="F2" s="585"/>
      <c r="G2" s="585"/>
      <c r="H2" s="585"/>
      <c r="I2" s="585"/>
    </row>
    <row r="5" spans="1:9" ht="22.5" customHeight="1">
      <c r="A5" s="586" t="s">
        <v>178</v>
      </c>
      <c r="B5" s="591">
        <f>'Plan de financement-Projet'!B3</f>
        <v>0</v>
      </c>
      <c r="C5" s="591"/>
      <c r="D5" s="591"/>
      <c r="E5" s="591"/>
      <c r="G5" s="65" t="s">
        <v>179</v>
      </c>
      <c r="H5" s="589">
        <f>'Plan de financement-Projet'!M4</f>
        <v>0</v>
      </c>
      <c r="I5" s="590"/>
    </row>
    <row r="6" spans="1:9">
      <c r="A6" s="587"/>
      <c r="B6" s="591"/>
      <c r="C6" s="591"/>
      <c r="D6" s="591"/>
      <c r="E6" s="591"/>
    </row>
    <row r="7" spans="1:9">
      <c r="A7" s="588"/>
      <c r="B7" s="591"/>
      <c r="C7" s="591"/>
      <c r="D7" s="591"/>
      <c r="E7" s="591"/>
    </row>
    <row r="8" spans="1:9" ht="30" customHeight="1">
      <c r="A8" s="66" t="s">
        <v>180</v>
      </c>
      <c r="B8" s="591">
        <f>'Plan de financement-Projet'!B5</f>
        <v>0</v>
      </c>
      <c r="C8" s="591"/>
      <c r="D8" s="591"/>
      <c r="E8" s="591"/>
    </row>
    <row r="11" spans="1:9" ht="34.5" customHeight="1">
      <c r="A11" s="67" t="s">
        <v>181</v>
      </c>
      <c r="B11" s="68">
        <f>'Réclamation 1'!D12</f>
        <v>0</v>
      </c>
      <c r="C11" s="68">
        <f>'Réclamation 1'!G12</f>
        <v>0</v>
      </c>
      <c r="D11" s="593" t="s">
        <v>215</v>
      </c>
      <c r="E11" s="594"/>
      <c r="F11" s="595" t="s">
        <v>214</v>
      </c>
      <c r="G11" s="595" t="s">
        <v>182</v>
      </c>
      <c r="H11" s="595" t="s">
        <v>183</v>
      </c>
      <c r="I11" s="592"/>
    </row>
    <row r="12" spans="1:9">
      <c r="A12" s="581" t="s">
        <v>184</v>
      </c>
      <c r="B12" s="582"/>
      <c r="C12" s="583"/>
      <c r="D12" s="66" t="s">
        <v>185</v>
      </c>
      <c r="E12" s="66" t="s">
        <v>41</v>
      </c>
      <c r="F12" s="596"/>
      <c r="G12" s="596"/>
      <c r="H12" s="596"/>
      <c r="I12" s="592"/>
    </row>
    <row r="13" spans="1:9">
      <c r="A13" s="575" t="s">
        <v>213</v>
      </c>
      <c r="B13" s="576"/>
      <c r="C13" s="577"/>
      <c r="D13" s="69">
        <f>'Réclamation 1'!$I$78</f>
        <v>0</v>
      </c>
      <c r="E13" s="69">
        <f>'Réclamation 1'!$J$78</f>
        <v>0</v>
      </c>
      <c r="F13" s="69">
        <f>'Réclamation 1'!$L$78</f>
        <v>0</v>
      </c>
      <c r="G13" s="69">
        <f>'Réclamation 1'!$M$78</f>
        <v>0</v>
      </c>
      <c r="H13" s="69">
        <f>SUM(D13:G13)</f>
        <v>0</v>
      </c>
      <c r="I13" s="70"/>
    </row>
    <row r="14" spans="1:9">
      <c r="A14" s="575" t="s">
        <v>186</v>
      </c>
      <c r="B14" s="576"/>
      <c r="C14" s="577"/>
      <c r="D14" s="69">
        <f>'Réclamation 1'!$I$92</f>
        <v>0</v>
      </c>
      <c r="E14" s="86" t="s">
        <v>212</v>
      </c>
      <c r="F14" s="86" t="s">
        <v>212</v>
      </c>
      <c r="G14" s="69">
        <f>'Réclamation 1'!$M$92</f>
        <v>0</v>
      </c>
      <c r="H14" s="69">
        <f t="shared" ref="H14:H17" si="0">SUM(D14:G14)</f>
        <v>0</v>
      </c>
      <c r="I14" s="70"/>
    </row>
    <row r="15" spans="1:9">
      <c r="A15" s="575" t="s">
        <v>187</v>
      </c>
      <c r="B15" s="576"/>
      <c r="C15" s="577"/>
      <c r="D15" s="69">
        <f>'Réclamation 1'!$I$113</f>
        <v>0</v>
      </c>
      <c r="E15" s="69">
        <f>'Réclamation 1'!$J$113</f>
        <v>0</v>
      </c>
      <c r="F15" s="69">
        <f>'Réclamation 1'!$L$113</f>
        <v>0</v>
      </c>
      <c r="G15" s="69">
        <f>'Réclamation 1'!$M$113</f>
        <v>0</v>
      </c>
      <c r="H15" s="69">
        <f t="shared" si="0"/>
        <v>0</v>
      </c>
      <c r="I15" s="70"/>
    </row>
    <row r="16" spans="1:9">
      <c r="A16" s="575" t="s">
        <v>173</v>
      </c>
      <c r="B16" s="576"/>
      <c r="C16" s="577"/>
      <c r="D16" s="69">
        <f>'Réclamation 1'!$I$134</f>
        <v>0</v>
      </c>
      <c r="E16" s="69">
        <f>'Réclamation 1'!$J$134</f>
        <v>0</v>
      </c>
      <c r="F16" s="69">
        <f>'Réclamation 1'!$L$134</f>
        <v>0</v>
      </c>
      <c r="G16" s="69">
        <f>'Réclamation 1'!$M$134</f>
        <v>0</v>
      </c>
      <c r="H16" s="69">
        <f t="shared" si="0"/>
        <v>0</v>
      </c>
      <c r="I16" s="70"/>
    </row>
    <row r="17" spans="1:9">
      <c r="A17" s="575" t="s">
        <v>188</v>
      </c>
      <c r="B17" s="576"/>
      <c r="C17" s="577"/>
      <c r="D17" s="69">
        <f>'Réclamation 1'!$I$155</f>
        <v>0</v>
      </c>
      <c r="E17" s="69">
        <f>'Réclamation 1'!$J$155</f>
        <v>0</v>
      </c>
      <c r="F17" s="69">
        <f>'Réclamation 1'!$L$155</f>
        <v>0</v>
      </c>
      <c r="G17" s="69">
        <f>'Réclamation 1'!$M$155</f>
        <v>0</v>
      </c>
      <c r="H17" s="69">
        <f t="shared" si="0"/>
        <v>0</v>
      </c>
      <c r="I17" s="70"/>
    </row>
    <row r="18" spans="1:9">
      <c r="A18" s="575" t="s">
        <v>119</v>
      </c>
      <c r="B18" s="576"/>
      <c r="C18" s="577"/>
      <c r="D18" s="86" t="s">
        <v>212</v>
      </c>
      <c r="E18" s="69">
        <f>'Réclamation 1'!J159</f>
        <v>0</v>
      </c>
      <c r="F18" s="86" t="s">
        <v>212</v>
      </c>
      <c r="G18" s="69">
        <f>'Réclamation 1'!M159</f>
        <v>0</v>
      </c>
      <c r="H18" s="69">
        <f>SUM(E18,G18)</f>
        <v>0</v>
      </c>
      <c r="I18" s="70"/>
    </row>
    <row r="19" spans="1:9">
      <c r="A19" s="578" t="s">
        <v>189</v>
      </c>
      <c r="B19" s="579"/>
      <c r="C19" s="580"/>
      <c r="D19" s="71">
        <f>SUM(D13:D17)</f>
        <v>0</v>
      </c>
      <c r="E19" s="71">
        <f>SUM(E13:E18)</f>
        <v>0</v>
      </c>
      <c r="F19" s="71">
        <f>SUM(F13:F18)</f>
        <v>0</v>
      </c>
      <c r="G19" s="71">
        <f>SUM(G13:G18)</f>
        <v>0</v>
      </c>
      <c r="H19" s="71">
        <f>SUM(H13:H18)</f>
        <v>0</v>
      </c>
      <c r="I19" s="72"/>
    </row>
    <row r="20" spans="1:9">
      <c r="I20" s="73"/>
    </row>
    <row r="21" spans="1:9" ht="25.75" customHeight="1">
      <c r="A21" s="67" t="s">
        <v>246</v>
      </c>
      <c r="B21" s="68">
        <f>'Réclamation 2'!D12</f>
        <v>0</v>
      </c>
      <c r="C21" s="68">
        <f>'Réclamation 2'!G12</f>
        <v>0</v>
      </c>
      <c r="D21" s="593" t="s">
        <v>215</v>
      </c>
      <c r="E21" s="594"/>
      <c r="F21" s="595" t="s">
        <v>248</v>
      </c>
      <c r="G21" s="595" t="s">
        <v>182</v>
      </c>
      <c r="H21" s="595" t="s">
        <v>183</v>
      </c>
      <c r="I21" s="73"/>
    </row>
    <row r="22" spans="1:9">
      <c r="A22" s="581" t="s">
        <v>184</v>
      </c>
      <c r="B22" s="582"/>
      <c r="C22" s="583"/>
      <c r="D22" s="66" t="s">
        <v>185</v>
      </c>
      <c r="E22" s="66" t="s">
        <v>41</v>
      </c>
      <c r="F22" s="596"/>
      <c r="G22" s="596"/>
      <c r="H22" s="596"/>
      <c r="I22" s="73"/>
    </row>
    <row r="23" spans="1:9">
      <c r="A23" s="575" t="s">
        <v>213</v>
      </c>
      <c r="B23" s="576"/>
      <c r="C23" s="577"/>
      <c r="D23" s="69">
        <f>'Réclamation 2'!$I$78</f>
        <v>0</v>
      </c>
      <c r="E23" s="69">
        <f>'Réclamation 2'!$J$78</f>
        <v>0</v>
      </c>
      <c r="F23" s="69">
        <f>'Réclamation 2'!$L$78</f>
        <v>0</v>
      </c>
      <c r="G23" s="69">
        <f>'Réclamation 2'!$M$78</f>
        <v>0</v>
      </c>
      <c r="H23" s="69">
        <f>SUM(D23:G23)</f>
        <v>0</v>
      </c>
      <c r="I23" s="73"/>
    </row>
    <row r="24" spans="1:9">
      <c r="A24" s="575" t="s">
        <v>186</v>
      </c>
      <c r="B24" s="576"/>
      <c r="C24" s="577"/>
      <c r="D24" s="69">
        <f>'Réclamation 2'!$I$92</f>
        <v>0</v>
      </c>
      <c r="E24" s="86" t="s">
        <v>212</v>
      </c>
      <c r="F24" s="86" t="s">
        <v>212</v>
      </c>
      <c r="G24" s="69">
        <f>'Réclamation 2'!$M$92</f>
        <v>0</v>
      </c>
      <c r="H24" s="69">
        <f t="shared" ref="H24:H28" si="1">SUM(D24:G24)</f>
        <v>0</v>
      </c>
      <c r="I24" s="73"/>
    </row>
    <row r="25" spans="1:9">
      <c r="A25" s="575" t="s">
        <v>187</v>
      </c>
      <c r="B25" s="576"/>
      <c r="C25" s="577"/>
      <c r="D25" s="69">
        <f>'Réclamation 2'!$I$113</f>
        <v>0</v>
      </c>
      <c r="E25" s="69">
        <f>'Réclamation 2'!$J$113</f>
        <v>0</v>
      </c>
      <c r="F25" s="69">
        <f>'Réclamation 2'!$L$113</f>
        <v>0</v>
      </c>
      <c r="G25" s="69">
        <f>'Réclamation 2'!$M$113</f>
        <v>0</v>
      </c>
      <c r="H25" s="69">
        <f t="shared" si="1"/>
        <v>0</v>
      </c>
      <c r="I25" s="73"/>
    </row>
    <row r="26" spans="1:9">
      <c r="A26" s="575" t="s">
        <v>173</v>
      </c>
      <c r="B26" s="576"/>
      <c r="C26" s="577"/>
      <c r="D26" s="69">
        <f>'Réclamation 2'!$I$134</f>
        <v>0</v>
      </c>
      <c r="E26" s="69">
        <f>'Réclamation 2'!$J$134</f>
        <v>0</v>
      </c>
      <c r="F26" s="69">
        <f>'Réclamation 2'!$L$134</f>
        <v>0</v>
      </c>
      <c r="G26" s="69">
        <f>'Réclamation 2'!$M$134</f>
        <v>0</v>
      </c>
      <c r="H26" s="69">
        <f t="shared" si="1"/>
        <v>0</v>
      </c>
      <c r="I26" s="73"/>
    </row>
    <row r="27" spans="1:9">
      <c r="A27" s="575" t="s">
        <v>188</v>
      </c>
      <c r="B27" s="576"/>
      <c r="C27" s="577"/>
      <c r="D27" s="69">
        <f>'Réclamation 2'!$I$155</f>
        <v>0</v>
      </c>
      <c r="E27" s="69">
        <f>'Réclamation 1'!$J$155</f>
        <v>0</v>
      </c>
      <c r="F27" s="69">
        <f>'Réclamation 2'!$L$155</f>
        <v>0</v>
      </c>
      <c r="G27" s="69">
        <f>'Réclamation 2'!$M$155</f>
        <v>0</v>
      </c>
      <c r="H27" s="69">
        <f t="shared" si="1"/>
        <v>0</v>
      </c>
      <c r="I27" s="73"/>
    </row>
    <row r="28" spans="1:9">
      <c r="A28" s="575" t="s">
        <v>119</v>
      </c>
      <c r="B28" s="576"/>
      <c r="C28" s="577"/>
      <c r="D28" s="86" t="s">
        <v>212</v>
      </c>
      <c r="E28" s="69">
        <f>'Réclamation 2'!J159</f>
        <v>0</v>
      </c>
      <c r="F28" s="86" t="s">
        <v>212</v>
      </c>
      <c r="G28" s="69">
        <f>'Réclamation 2'!M159</f>
        <v>0</v>
      </c>
      <c r="H28" s="69">
        <f t="shared" si="1"/>
        <v>0</v>
      </c>
      <c r="I28" s="73"/>
    </row>
    <row r="29" spans="1:9">
      <c r="A29" s="578" t="s">
        <v>189</v>
      </c>
      <c r="B29" s="579"/>
      <c r="C29" s="580"/>
      <c r="D29" s="71">
        <f>SUM(D23:D27)</f>
        <v>0</v>
      </c>
      <c r="E29" s="71">
        <f>SUM(E23:E28)</f>
        <v>0</v>
      </c>
      <c r="F29" s="71">
        <f>SUM(F23:F28)</f>
        <v>0</v>
      </c>
      <c r="G29" s="71">
        <f>SUM(G23:G28)</f>
        <v>0</v>
      </c>
      <c r="H29" s="71">
        <f>SUM(H23:H28)</f>
        <v>0</v>
      </c>
      <c r="I29" s="73"/>
    </row>
    <row r="30" spans="1:9">
      <c r="I30" s="73"/>
    </row>
    <row r="31" spans="1:9" ht="24.9" customHeight="1">
      <c r="A31" s="67" t="s">
        <v>247</v>
      </c>
      <c r="B31" s="68">
        <f>'Réclamation 3'!D12</f>
        <v>0</v>
      </c>
      <c r="C31" s="68">
        <f>'Réclamation 3'!G12</f>
        <v>0</v>
      </c>
      <c r="D31" s="593" t="s">
        <v>215</v>
      </c>
      <c r="E31" s="594"/>
      <c r="F31" s="595" t="s">
        <v>248</v>
      </c>
      <c r="G31" s="595" t="s">
        <v>182</v>
      </c>
      <c r="H31" s="595" t="s">
        <v>183</v>
      </c>
      <c r="I31" s="73"/>
    </row>
    <row r="32" spans="1:9">
      <c r="A32" s="581" t="s">
        <v>184</v>
      </c>
      <c r="B32" s="582"/>
      <c r="C32" s="583"/>
      <c r="D32" s="66" t="s">
        <v>185</v>
      </c>
      <c r="E32" s="66" t="s">
        <v>41</v>
      </c>
      <c r="F32" s="596"/>
      <c r="G32" s="596"/>
      <c r="H32" s="596"/>
      <c r="I32" s="73"/>
    </row>
    <row r="33" spans="1:10">
      <c r="A33" s="575" t="s">
        <v>213</v>
      </c>
      <c r="B33" s="576"/>
      <c r="C33" s="577"/>
      <c r="D33" s="69">
        <f>'Réclamation 3'!$I$78</f>
        <v>0</v>
      </c>
      <c r="E33" s="69">
        <f>'Réclamation 3'!$J$78</f>
        <v>0</v>
      </c>
      <c r="F33" s="69">
        <f>'Réclamation 3'!$L$78</f>
        <v>0</v>
      </c>
      <c r="G33" s="69">
        <f>'Réclamation 3'!$M$78</f>
        <v>0</v>
      </c>
      <c r="H33" s="69">
        <f>SUM(D33:G33)</f>
        <v>0</v>
      </c>
      <c r="I33" s="73"/>
    </row>
    <row r="34" spans="1:10">
      <c r="A34" s="575" t="s">
        <v>186</v>
      </c>
      <c r="B34" s="576"/>
      <c r="C34" s="577"/>
      <c r="D34" s="69">
        <f>'Réclamation 3'!$I$92</f>
        <v>0</v>
      </c>
      <c r="E34" s="86" t="s">
        <v>212</v>
      </c>
      <c r="F34" s="86" t="s">
        <v>212</v>
      </c>
      <c r="G34" s="69">
        <f>'Réclamation 3'!$M$92</f>
        <v>0</v>
      </c>
      <c r="H34" s="69">
        <f t="shared" ref="H34:H37" si="2">SUM(D34:G34)</f>
        <v>0</v>
      </c>
      <c r="I34" s="73"/>
    </row>
    <row r="35" spans="1:10">
      <c r="A35" s="575" t="s">
        <v>187</v>
      </c>
      <c r="B35" s="576"/>
      <c r="C35" s="577"/>
      <c r="D35" s="69">
        <f>'Réclamation 3'!$I$113</f>
        <v>0</v>
      </c>
      <c r="E35" s="69">
        <f>'Réclamation 3'!$J$113</f>
        <v>0</v>
      </c>
      <c r="F35" s="69">
        <f>'Réclamation 3'!$L$113</f>
        <v>0</v>
      </c>
      <c r="G35" s="69">
        <f>'Réclamation 3'!$M$113</f>
        <v>0</v>
      </c>
      <c r="H35" s="69">
        <f t="shared" si="2"/>
        <v>0</v>
      </c>
      <c r="I35" s="73"/>
    </row>
    <row r="36" spans="1:10">
      <c r="A36" s="575" t="s">
        <v>173</v>
      </c>
      <c r="B36" s="576"/>
      <c r="C36" s="577"/>
      <c r="D36" s="69">
        <f>'Réclamation 3'!$I$134</f>
        <v>0</v>
      </c>
      <c r="E36" s="69">
        <f>'Réclamation 3'!$J$134</f>
        <v>0</v>
      </c>
      <c r="F36" s="69">
        <f>'Réclamation 3'!$L$134</f>
        <v>0</v>
      </c>
      <c r="G36" s="69">
        <f>'Réclamation 3'!$M$134</f>
        <v>0</v>
      </c>
      <c r="H36" s="69">
        <f t="shared" si="2"/>
        <v>0</v>
      </c>
      <c r="I36" s="73"/>
    </row>
    <row r="37" spans="1:10">
      <c r="A37" s="575" t="s">
        <v>188</v>
      </c>
      <c r="B37" s="576"/>
      <c r="C37" s="577"/>
      <c r="D37" s="69">
        <f>'Réclamation 3'!$I$155</f>
        <v>0</v>
      </c>
      <c r="E37" s="69">
        <f>'Réclamation 3'!$J$155</f>
        <v>0</v>
      </c>
      <c r="F37" s="69">
        <f>'Réclamation 3'!$L$155</f>
        <v>0</v>
      </c>
      <c r="G37" s="69">
        <f>'Réclamation 3'!$M$155</f>
        <v>0</v>
      </c>
      <c r="H37" s="69">
        <f t="shared" si="2"/>
        <v>0</v>
      </c>
      <c r="I37" s="73"/>
    </row>
    <row r="38" spans="1:10">
      <c r="A38" s="575" t="s">
        <v>119</v>
      </c>
      <c r="B38" s="576"/>
      <c r="C38" s="577"/>
      <c r="D38" s="86" t="s">
        <v>212</v>
      </c>
      <c r="E38" s="69">
        <f>'Réclamation 3'!J159</f>
        <v>0</v>
      </c>
      <c r="F38" s="86" t="s">
        <v>212</v>
      </c>
      <c r="G38" s="69">
        <f>'Réclamation 3'!M159</f>
        <v>0</v>
      </c>
      <c r="H38" s="69">
        <f>SUM(D38:G38)</f>
        <v>0</v>
      </c>
      <c r="I38" s="73"/>
    </row>
    <row r="39" spans="1:10">
      <c r="A39" s="578" t="s">
        <v>189</v>
      </c>
      <c r="B39" s="579"/>
      <c r="C39" s="580"/>
      <c r="D39" s="71">
        <f>SUM(D33:D37)</f>
        <v>0</v>
      </c>
      <c r="E39" s="71">
        <f>SUM(E33:E38)</f>
        <v>0</v>
      </c>
      <c r="F39" s="71">
        <f>SUM(F33:F38)</f>
        <v>0</v>
      </c>
      <c r="G39" s="71">
        <f>SUM(G33:G38)</f>
        <v>0</v>
      </c>
      <c r="H39" s="71">
        <f>SUM(H33:H38)</f>
        <v>0</v>
      </c>
      <c r="I39" s="73"/>
    </row>
    <row r="40" spans="1:10">
      <c r="I40" s="73"/>
    </row>
    <row r="41" spans="1:10">
      <c r="I41" s="74"/>
    </row>
    <row r="42" spans="1:10" ht="42" customHeight="1">
      <c r="A42" s="607" t="s">
        <v>190</v>
      </c>
      <c r="B42" s="608"/>
      <c r="C42" s="609"/>
      <c r="D42" s="605" t="s">
        <v>215</v>
      </c>
      <c r="E42" s="606"/>
      <c r="F42" s="597" t="s">
        <v>214</v>
      </c>
      <c r="G42" s="597" t="s">
        <v>182</v>
      </c>
      <c r="H42" s="597" t="s">
        <v>183</v>
      </c>
      <c r="I42" s="597" t="s">
        <v>191</v>
      </c>
      <c r="J42" s="592"/>
    </row>
    <row r="43" spans="1:10">
      <c r="A43" s="599" t="s">
        <v>184</v>
      </c>
      <c r="B43" s="600"/>
      <c r="C43" s="601"/>
      <c r="D43" s="158" t="s">
        <v>185</v>
      </c>
      <c r="E43" s="158" t="s">
        <v>41</v>
      </c>
      <c r="F43" s="598"/>
      <c r="G43" s="598"/>
      <c r="H43" s="598"/>
      <c r="I43" s="598"/>
      <c r="J43" s="592"/>
    </row>
    <row r="44" spans="1:10">
      <c r="A44" s="602" t="s">
        <v>213</v>
      </c>
      <c r="B44" s="603"/>
      <c r="C44" s="604"/>
      <c r="D44" s="156">
        <f>D13+D23+D33</f>
        <v>0</v>
      </c>
      <c r="E44" s="156">
        <f>E13+E23+E33</f>
        <v>0</v>
      </c>
      <c r="F44" s="156">
        <f>F13+F23+F33</f>
        <v>0</v>
      </c>
      <c r="G44" s="156">
        <f>G13+G23+G33</f>
        <v>0</v>
      </c>
      <c r="H44" s="156">
        <f>H13+H23+H33</f>
        <v>0</v>
      </c>
      <c r="I44" s="157">
        <f>$G$55-$G$44</f>
        <v>0</v>
      </c>
      <c r="J44" s="70"/>
    </row>
    <row r="45" spans="1:10">
      <c r="A45" s="602" t="s">
        <v>186</v>
      </c>
      <c r="B45" s="603"/>
      <c r="C45" s="604"/>
      <c r="D45" s="156">
        <f>D14+D24+D34</f>
        <v>0</v>
      </c>
      <c r="E45" s="86" t="s">
        <v>212</v>
      </c>
      <c r="F45" s="86" t="s">
        <v>212</v>
      </c>
      <c r="G45" s="156">
        <f t="shared" ref="G45:H49" si="3">G14+G24+G34</f>
        <v>0</v>
      </c>
      <c r="H45" s="156">
        <f t="shared" si="3"/>
        <v>0</v>
      </c>
      <c r="I45" s="157">
        <f>$G$56-$G$45</f>
        <v>0</v>
      </c>
      <c r="J45" s="70"/>
    </row>
    <row r="46" spans="1:10">
      <c r="A46" s="602" t="s">
        <v>187</v>
      </c>
      <c r="B46" s="603"/>
      <c r="C46" s="604"/>
      <c r="D46" s="156">
        <f>D15+D25+D35</f>
        <v>0</v>
      </c>
      <c r="E46" s="156">
        <f t="shared" ref="E46:F48" si="4">E15+E25+E35</f>
        <v>0</v>
      </c>
      <c r="F46" s="156">
        <f t="shared" si="4"/>
        <v>0</v>
      </c>
      <c r="G46" s="156">
        <f t="shared" si="3"/>
        <v>0</v>
      </c>
      <c r="H46" s="156">
        <f t="shared" si="3"/>
        <v>0</v>
      </c>
      <c r="I46" s="157">
        <f>$G$57-$G$46</f>
        <v>0</v>
      </c>
      <c r="J46" s="70"/>
    </row>
    <row r="47" spans="1:10">
      <c r="A47" s="602" t="s">
        <v>173</v>
      </c>
      <c r="B47" s="603"/>
      <c r="C47" s="604"/>
      <c r="D47" s="156">
        <f>D16+D26+D36</f>
        <v>0</v>
      </c>
      <c r="E47" s="156">
        <f t="shared" si="4"/>
        <v>0</v>
      </c>
      <c r="F47" s="156">
        <f t="shared" si="4"/>
        <v>0</v>
      </c>
      <c r="G47" s="156">
        <f t="shared" si="3"/>
        <v>0</v>
      </c>
      <c r="H47" s="156">
        <f t="shared" si="3"/>
        <v>0</v>
      </c>
      <c r="I47" s="157">
        <f>$G$58-$G$47</f>
        <v>0</v>
      </c>
      <c r="J47" s="70"/>
    </row>
    <row r="48" spans="1:10">
      <c r="A48" s="602" t="s">
        <v>188</v>
      </c>
      <c r="B48" s="603"/>
      <c r="C48" s="604"/>
      <c r="D48" s="156">
        <f>D17+D27+D37</f>
        <v>0</v>
      </c>
      <c r="E48" s="156">
        <f t="shared" si="4"/>
        <v>0</v>
      </c>
      <c r="F48" s="156">
        <f t="shared" si="4"/>
        <v>0</v>
      </c>
      <c r="G48" s="156">
        <f t="shared" si="3"/>
        <v>0</v>
      </c>
      <c r="H48" s="156">
        <f t="shared" si="3"/>
        <v>0</v>
      </c>
      <c r="I48" s="157">
        <f>$G$59-$G$48</f>
        <v>0</v>
      </c>
      <c r="J48" s="70"/>
    </row>
    <row r="49" spans="1:11">
      <c r="A49" s="602" t="s">
        <v>119</v>
      </c>
      <c r="B49" s="603"/>
      <c r="C49" s="604"/>
      <c r="D49" s="86" t="s">
        <v>212</v>
      </c>
      <c r="E49" s="156">
        <f>E18+E28+E38</f>
        <v>0</v>
      </c>
      <c r="F49" s="86" t="s">
        <v>212</v>
      </c>
      <c r="G49" s="156">
        <f t="shared" si="3"/>
        <v>0</v>
      </c>
      <c r="H49" s="156">
        <f t="shared" si="3"/>
        <v>0</v>
      </c>
      <c r="I49" s="157">
        <f>$G$60-$G$49</f>
        <v>0</v>
      </c>
      <c r="J49" s="70"/>
    </row>
    <row r="50" spans="1:11">
      <c r="A50" s="578" t="s">
        <v>192</v>
      </c>
      <c r="B50" s="579"/>
      <c r="C50" s="580"/>
      <c r="D50" s="71">
        <f>SUM(D44:D48)</f>
        <v>0</v>
      </c>
      <c r="E50" s="71">
        <f>SUM(E44:E49)</f>
        <v>0</v>
      </c>
      <c r="F50" s="71">
        <f>SUM(F44:F49)</f>
        <v>0</v>
      </c>
      <c r="G50" s="71">
        <f t="shared" ref="G50:I50" si="5">SUM(G44:G49)</f>
        <v>0</v>
      </c>
      <c r="H50" s="71">
        <f t="shared" si="5"/>
        <v>0</v>
      </c>
      <c r="I50" s="75">
        <f t="shared" si="5"/>
        <v>0</v>
      </c>
      <c r="J50" s="76"/>
    </row>
    <row r="51" spans="1:11">
      <c r="A51" s="578" t="s">
        <v>193</v>
      </c>
      <c r="B51" s="579"/>
      <c r="C51" s="580"/>
      <c r="D51" s="77">
        <f>IFERROR(D50/D61,0)</f>
        <v>0</v>
      </c>
      <c r="E51" s="77">
        <f>IFERROR(E50/E61,0)</f>
        <v>0</v>
      </c>
      <c r="F51" s="77">
        <f>IFERROR(F50/F61,0)</f>
        <v>0</v>
      </c>
      <c r="G51" s="77">
        <f>IFERROR(G50/G61,0)</f>
        <v>0</v>
      </c>
      <c r="H51" s="77">
        <f>IFERROR(H50/H61,0)</f>
        <v>0</v>
      </c>
      <c r="I51" s="78"/>
      <c r="J51" s="79"/>
    </row>
    <row r="53" spans="1:11" ht="29.25" customHeight="1">
      <c r="A53" s="610" t="s">
        <v>194</v>
      </c>
      <c r="B53" s="611"/>
      <c r="C53" s="612"/>
      <c r="D53" s="593" t="s">
        <v>195</v>
      </c>
      <c r="E53" s="594"/>
      <c r="F53" s="595" t="s">
        <v>214</v>
      </c>
      <c r="G53" s="595" t="s">
        <v>182</v>
      </c>
      <c r="H53" s="586" t="s">
        <v>196</v>
      </c>
      <c r="I53" s="597" t="s">
        <v>197</v>
      </c>
      <c r="J53" s="597" t="s">
        <v>191</v>
      </c>
      <c r="K53" s="597" t="s">
        <v>198</v>
      </c>
    </row>
    <row r="54" spans="1:11" ht="29.25" customHeight="1">
      <c r="A54" s="581" t="s">
        <v>184</v>
      </c>
      <c r="B54" s="582"/>
      <c r="C54" s="583"/>
      <c r="D54" s="66" t="s">
        <v>185</v>
      </c>
      <c r="E54" s="66" t="s">
        <v>41</v>
      </c>
      <c r="F54" s="596"/>
      <c r="G54" s="596"/>
      <c r="H54" s="588"/>
      <c r="I54" s="598"/>
      <c r="J54" s="598"/>
      <c r="K54" s="598"/>
    </row>
    <row r="55" spans="1:11">
      <c r="A55" s="575" t="s">
        <v>213</v>
      </c>
      <c r="B55" s="576"/>
      <c r="C55" s="577"/>
      <c r="D55" s="69">
        <f>'Plan de financement-Projet'!I78</f>
        <v>0</v>
      </c>
      <c r="E55" s="69">
        <f>'Plan de financement-Projet'!J78</f>
        <v>0</v>
      </c>
      <c r="F55" s="69">
        <f>'Plan de financement-Projet'!L78</f>
        <v>0</v>
      </c>
      <c r="G55" s="69">
        <f>'Plan de financement-Projet'!M78</f>
        <v>0</v>
      </c>
      <c r="H55" s="69">
        <f>SUM(D55:G55)</f>
        <v>0</v>
      </c>
      <c r="I55" s="159">
        <f t="shared" ref="I55:I60" si="6">IF(G44&gt;G55,(G44-G55)/G55,0)</f>
        <v>0</v>
      </c>
      <c r="J55" s="157">
        <f>$G$55-$G$44</f>
        <v>0</v>
      </c>
      <c r="K55" s="157">
        <f t="shared" ref="K55:K60" si="7">H55-H44</f>
        <v>0</v>
      </c>
    </row>
    <row r="56" spans="1:11">
      <c r="A56" s="575" t="s">
        <v>186</v>
      </c>
      <c r="B56" s="576"/>
      <c r="C56" s="577"/>
      <c r="D56" s="69">
        <f>'Plan de financement-Projet'!I92</f>
        <v>0</v>
      </c>
      <c r="E56" s="86" t="s">
        <v>212</v>
      </c>
      <c r="F56" s="86" t="s">
        <v>212</v>
      </c>
      <c r="G56" s="69">
        <f>'Plan de financement-Projet'!M92</f>
        <v>0</v>
      </c>
      <c r="H56" s="69">
        <f t="shared" ref="H56:H59" si="8">SUM(D56:G56)</f>
        <v>0</v>
      </c>
      <c r="I56" s="159">
        <f t="shared" si="6"/>
        <v>0</v>
      </c>
      <c r="J56" s="157">
        <f>$G$56-$G$45</f>
        <v>0</v>
      </c>
      <c r="K56" s="157">
        <f t="shared" si="7"/>
        <v>0</v>
      </c>
    </row>
    <row r="57" spans="1:11">
      <c r="A57" s="575" t="s">
        <v>187</v>
      </c>
      <c r="B57" s="576"/>
      <c r="C57" s="577"/>
      <c r="D57" s="69">
        <f>'Plan de financement-Projet'!I113</f>
        <v>0</v>
      </c>
      <c r="E57" s="69">
        <f>'Plan de financement-Projet'!J113</f>
        <v>0</v>
      </c>
      <c r="F57" s="69">
        <f>'Plan de financement-Projet'!L113</f>
        <v>0</v>
      </c>
      <c r="G57" s="69">
        <f>'Plan de financement-Projet'!M113</f>
        <v>0</v>
      </c>
      <c r="H57" s="69">
        <f t="shared" si="8"/>
        <v>0</v>
      </c>
      <c r="I57" s="159">
        <f t="shared" si="6"/>
        <v>0</v>
      </c>
      <c r="J57" s="157">
        <f>$G$57-$G$46</f>
        <v>0</v>
      </c>
      <c r="K57" s="157">
        <f t="shared" si="7"/>
        <v>0</v>
      </c>
    </row>
    <row r="58" spans="1:11">
      <c r="A58" s="575" t="s">
        <v>173</v>
      </c>
      <c r="B58" s="576"/>
      <c r="C58" s="577"/>
      <c r="D58" s="69">
        <f>'Plan de financement-Projet'!I134</f>
        <v>0</v>
      </c>
      <c r="E58" s="69">
        <f>'Plan de financement-Projet'!J134</f>
        <v>0</v>
      </c>
      <c r="F58" s="69">
        <f>'Plan de financement-Projet'!L134</f>
        <v>0</v>
      </c>
      <c r="G58" s="69">
        <f>'Plan de financement-Projet'!M134</f>
        <v>0</v>
      </c>
      <c r="H58" s="69">
        <f t="shared" si="8"/>
        <v>0</v>
      </c>
      <c r="I58" s="159">
        <f t="shared" si="6"/>
        <v>0</v>
      </c>
      <c r="J58" s="157">
        <f>$G$58-$G$47</f>
        <v>0</v>
      </c>
      <c r="K58" s="157">
        <f t="shared" si="7"/>
        <v>0</v>
      </c>
    </row>
    <row r="59" spans="1:11">
      <c r="A59" s="575" t="s">
        <v>188</v>
      </c>
      <c r="B59" s="576"/>
      <c r="C59" s="577"/>
      <c r="D59" s="69">
        <f>'Plan de financement-Projet'!I155</f>
        <v>0</v>
      </c>
      <c r="E59" s="69">
        <f>'Plan de financement-Projet'!J155</f>
        <v>0</v>
      </c>
      <c r="F59" s="69">
        <f>'Plan de financement-Projet'!L155</f>
        <v>0</v>
      </c>
      <c r="G59" s="69">
        <f>'Plan de financement-Projet'!M155</f>
        <v>0</v>
      </c>
      <c r="H59" s="69">
        <f t="shared" si="8"/>
        <v>0</v>
      </c>
      <c r="I59" s="159">
        <f t="shared" si="6"/>
        <v>0</v>
      </c>
      <c r="J59" s="157">
        <f>$G$59-$G$48</f>
        <v>0</v>
      </c>
      <c r="K59" s="157">
        <f t="shared" si="7"/>
        <v>0</v>
      </c>
    </row>
    <row r="60" spans="1:11">
      <c r="A60" s="575" t="s">
        <v>119</v>
      </c>
      <c r="B60" s="576"/>
      <c r="C60" s="577"/>
      <c r="D60" s="86" t="s">
        <v>212</v>
      </c>
      <c r="E60" s="123">
        <f>'Plan de financement-Projet'!J159</f>
        <v>0</v>
      </c>
      <c r="F60" s="86" t="s">
        <v>212</v>
      </c>
      <c r="G60" s="123">
        <f>'Plan de financement-Projet'!M159</f>
        <v>0</v>
      </c>
      <c r="H60" s="69">
        <f>SUM(D60:G60)</f>
        <v>0</v>
      </c>
      <c r="I60" s="159">
        <f t="shared" si="6"/>
        <v>0</v>
      </c>
      <c r="J60" s="157">
        <f>$G$60-$G$49</f>
        <v>0</v>
      </c>
      <c r="K60" s="157">
        <f t="shared" si="7"/>
        <v>0</v>
      </c>
    </row>
    <row r="61" spans="1:11">
      <c r="A61" s="578" t="s">
        <v>199</v>
      </c>
      <c r="B61" s="579"/>
      <c r="C61" s="580"/>
      <c r="D61" s="71">
        <f>SUM(D55:D60)</f>
        <v>0</v>
      </c>
      <c r="E61" s="71">
        <f>SUM(E55:E60)</f>
        <v>0</v>
      </c>
      <c r="F61" s="71">
        <f>SUM(F55:F60)</f>
        <v>0</v>
      </c>
      <c r="G61" s="71">
        <f>SUM(G55:G60)</f>
        <v>0</v>
      </c>
      <c r="H61" s="71">
        <f>SUM(H55:H60)</f>
        <v>0</v>
      </c>
      <c r="I61" s="80"/>
      <c r="J61" s="81">
        <f>G61-G50</f>
        <v>0</v>
      </c>
      <c r="K61" s="81">
        <f>SUM(K55:K60)</f>
        <v>0</v>
      </c>
    </row>
    <row r="62" spans="1:11">
      <c r="A62" s="578" t="s">
        <v>52</v>
      </c>
      <c r="B62" s="579"/>
      <c r="C62" s="580"/>
      <c r="D62" s="77">
        <f>IFERROR(D61/($H$61-$H$60),0)</f>
        <v>0</v>
      </c>
      <c r="E62" s="77">
        <f>IFERROR(E61/($H$61-$H$60),0)</f>
        <v>0</v>
      </c>
      <c r="F62" s="77">
        <f>IFERROR(F61/($H$61-$H$60),0)</f>
        <v>0</v>
      </c>
      <c r="G62" s="77">
        <f>IFERROR((G61-G60)/($H$61-$H$60),0)</f>
        <v>0</v>
      </c>
      <c r="H62" s="77">
        <f>IFERROR(H61/$H$61,0)</f>
        <v>0</v>
      </c>
      <c r="I62" s="82"/>
      <c r="J62" s="83">
        <f>IFERROR(J61/G61,0)</f>
        <v>0</v>
      </c>
      <c r="K62" s="82"/>
    </row>
  </sheetData>
  <sheetProtection algorithmName="SHA-512" hashValue="lme5auujKxSodZWQzRfwqhQ/mwHFoZQrtR7ai1XVcdwvWYvhFfjpZGfbliAXiSCl8lYu2SttIxXiOVCw2VGcjg==" saltValue="FdtHFrAEwkO8aJ5xVp0A4w==" spinCount="100000" sheet="1" objects="1" scenarios="1"/>
  <mergeCells count="76">
    <mergeCell ref="A46:C46"/>
    <mergeCell ref="A47:C47"/>
    <mergeCell ref="A48:C48"/>
    <mergeCell ref="A49:C49"/>
    <mergeCell ref="A50:C50"/>
    <mergeCell ref="A51:C51"/>
    <mergeCell ref="A59:C59"/>
    <mergeCell ref="A60:C60"/>
    <mergeCell ref="A61:C61"/>
    <mergeCell ref="A62:C62"/>
    <mergeCell ref="A58:C58"/>
    <mergeCell ref="K53:K54"/>
    <mergeCell ref="A54:C54"/>
    <mergeCell ref="A55:C55"/>
    <mergeCell ref="A56:C56"/>
    <mergeCell ref="A57:C57"/>
    <mergeCell ref="D53:E53"/>
    <mergeCell ref="F53:F54"/>
    <mergeCell ref="G53:G54"/>
    <mergeCell ref="H53:H54"/>
    <mergeCell ref="I53:I54"/>
    <mergeCell ref="J53:J54"/>
    <mergeCell ref="A53:C53"/>
    <mergeCell ref="A44:C44"/>
    <mergeCell ref="A45:C45"/>
    <mergeCell ref="H42:H43"/>
    <mergeCell ref="G42:G43"/>
    <mergeCell ref="F42:F43"/>
    <mergeCell ref="D42:E42"/>
    <mergeCell ref="A42:C42"/>
    <mergeCell ref="A16:C16"/>
    <mergeCell ref="I42:I43"/>
    <mergeCell ref="J42:J43"/>
    <mergeCell ref="A43:C43"/>
    <mergeCell ref="D21:E21"/>
    <mergeCell ref="F21:F22"/>
    <mergeCell ref="G21:G22"/>
    <mergeCell ref="H21:H22"/>
    <mergeCell ref="A39:C39"/>
    <mergeCell ref="D31:E31"/>
    <mergeCell ref="F31:F32"/>
    <mergeCell ref="G31:G32"/>
    <mergeCell ref="H31:H32"/>
    <mergeCell ref="A36:C36"/>
    <mergeCell ref="A37:C37"/>
    <mergeCell ref="A38:C38"/>
    <mergeCell ref="B8:E8"/>
    <mergeCell ref="I11:I12"/>
    <mergeCell ref="A13:C13"/>
    <mergeCell ref="A14:C14"/>
    <mergeCell ref="A15:C15"/>
    <mergeCell ref="D11:E11"/>
    <mergeCell ref="F11:F12"/>
    <mergeCell ref="G11:G12"/>
    <mergeCell ref="H11:H12"/>
    <mergeCell ref="A12:C12"/>
    <mergeCell ref="A1:I1"/>
    <mergeCell ref="A2:I2"/>
    <mergeCell ref="A5:A7"/>
    <mergeCell ref="H5:I5"/>
    <mergeCell ref="B5:E7"/>
    <mergeCell ref="A17:C17"/>
    <mergeCell ref="A18:C18"/>
    <mergeCell ref="A19:C19"/>
    <mergeCell ref="A34:C34"/>
    <mergeCell ref="A35:C35"/>
    <mergeCell ref="A27:C27"/>
    <mergeCell ref="A28:C28"/>
    <mergeCell ref="A29:C29"/>
    <mergeCell ref="A32:C32"/>
    <mergeCell ref="A33:C33"/>
    <mergeCell ref="A22:C22"/>
    <mergeCell ref="A23:C23"/>
    <mergeCell ref="A24:C24"/>
    <mergeCell ref="A25:C25"/>
    <mergeCell ref="A26:C26"/>
  </mergeCells>
  <conditionalFormatting sqref="I55:I60">
    <cfRule type="expression" dxfId="6" priority="1">
      <formula>$I$55&gt;0.1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95F356EB-E7F1-416D-881D-7E8865E584B2}">
            <xm:f>$H$61&lt;&gt;'Plan de financement-Projet'!$L$168</xm:f>
            <x14:dxf>
              <font>
                <b/>
                <i val="0"/>
                <strike val="0"/>
                <color rgb="FFFF0000"/>
              </font>
            </x14:dxf>
          </x14:cfRule>
          <xm:sqref>H61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B98A1-BEB9-4D3D-BF55-5A578D2C970A}">
  <sheetPr>
    <tabColor rgb="FFFF0000"/>
  </sheetPr>
  <dimension ref="A1:S54"/>
  <sheetViews>
    <sheetView topLeftCell="C1" workbookViewId="0">
      <selection activeCell="O20" sqref="O20"/>
    </sheetView>
  </sheetViews>
  <sheetFormatPr baseColWidth="10" defaultColWidth="10.90625" defaultRowHeight="14.5"/>
  <cols>
    <col min="1" max="1" width="30.1796875" customWidth="1"/>
    <col min="2" max="2" width="26.90625" customWidth="1"/>
    <col min="4" max="5" width="12.08984375" customWidth="1"/>
    <col min="7" max="7" width="15.453125" customWidth="1"/>
    <col min="8" max="8" width="18.90625" customWidth="1"/>
    <col min="9" max="9" width="17.08984375" customWidth="1"/>
    <col min="10" max="10" width="15.08984375" customWidth="1"/>
    <col min="11" max="11" width="16.54296875" customWidth="1"/>
    <col min="12" max="12" width="17.54296875" customWidth="1"/>
    <col min="14" max="14" width="13" customWidth="1"/>
    <col min="16" max="16" width="12.08984375" customWidth="1"/>
    <col min="17" max="17" width="13.453125" customWidth="1"/>
    <col min="19" max="19" width="14.08984375" customWidth="1"/>
  </cols>
  <sheetData>
    <row r="1" spans="1:19" s="64" customFormat="1" ht="46" customHeight="1" thickBot="1">
      <c r="A1" s="179" t="s">
        <v>35</v>
      </c>
      <c r="B1" s="180" t="s">
        <v>147</v>
      </c>
      <c r="C1" s="164" t="s">
        <v>36</v>
      </c>
      <c r="D1" s="164" t="s">
        <v>37</v>
      </c>
      <c r="E1" s="164" t="s">
        <v>38</v>
      </c>
      <c r="F1" s="164" t="s">
        <v>39</v>
      </c>
      <c r="G1" s="164" t="s">
        <v>146</v>
      </c>
      <c r="H1" s="164" t="s">
        <v>78</v>
      </c>
      <c r="I1" s="164" t="s">
        <v>41</v>
      </c>
      <c r="J1" s="164" t="s">
        <v>214</v>
      </c>
      <c r="K1" s="164" t="s">
        <v>40</v>
      </c>
      <c r="L1" s="165" t="s">
        <v>18</v>
      </c>
      <c r="N1" s="166" t="s">
        <v>253</v>
      </c>
      <c r="O1" s="162" t="s">
        <v>254</v>
      </c>
      <c r="P1" s="166" t="s">
        <v>255</v>
      </c>
      <c r="Q1" s="162" t="s">
        <v>256</v>
      </c>
    </row>
    <row r="2" spans="1:19">
      <c r="A2" s="174">
        <f>'Réclamation 1'!A42</f>
        <v>0</v>
      </c>
      <c r="B2" s="178" t="str">
        <f>'Réclamation 1'!C42</f>
        <v>(À sélectionner)</v>
      </c>
      <c r="C2" s="172">
        <f>'Réclamation 1'!D42</f>
        <v>0</v>
      </c>
      <c r="D2" s="172">
        <f>'Réclamation 1'!E42</f>
        <v>0</v>
      </c>
      <c r="E2" s="172">
        <f>'Réclamation 1'!F42</f>
        <v>0</v>
      </c>
      <c r="F2" s="172">
        <f>'Réclamation 1'!G42</f>
        <v>0</v>
      </c>
      <c r="G2" s="172">
        <f>'Réclamation 1'!H42</f>
        <v>0</v>
      </c>
      <c r="H2" s="172">
        <f>'Réclamation 1'!I42</f>
        <v>0</v>
      </c>
      <c r="I2" s="172">
        <f>'Réclamation 1'!J42</f>
        <v>0</v>
      </c>
      <c r="J2" s="172">
        <f>'Réclamation 1'!L42</f>
        <v>0</v>
      </c>
      <c r="K2" s="172">
        <f>'Réclamation 1'!M42</f>
        <v>0</v>
      </c>
      <c r="L2" s="172">
        <f>'Réclamation 1'!N42</f>
        <v>0</v>
      </c>
      <c r="M2" s="613" t="s">
        <v>257</v>
      </c>
      <c r="N2" s="167">
        <f>_xlfn.XLOOKUP(A2,$A$20:$A$36,$L$20:$L$36,0)</f>
        <v>0</v>
      </c>
      <c r="O2" s="168">
        <f>L2+N2</f>
        <v>0</v>
      </c>
      <c r="P2" s="167">
        <f>_xlfn.XLOOKUP(A2,$A$38:$A$54,$L$38:$L$54,0)</f>
        <v>0</v>
      </c>
      <c r="Q2" s="168">
        <f>O2+P2</f>
        <v>0</v>
      </c>
      <c r="S2" s="169">
        <f t="shared" ref="S2:S18" si="0">A2</f>
        <v>0</v>
      </c>
    </row>
    <row r="3" spans="1:19">
      <c r="A3" s="176">
        <f>'Réclamation 1'!A43</f>
        <v>0</v>
      </c>
      <c r="B3" s="161" t="str">
        <f>'Réclamation 1'!C43</f>
        <v>(À sélectionner)</v>
      </c>
      <c r="C3" s="102">
        <f>'Réclamation 1'!D43</f>
        <v>0</v>
      </c>
      <c r="D3" s="102">
        <f>'Réclamation 1'!E43</f>
        <v>0</v>
      </c>
      <c r="E3" s="102">
        <f>'Réclamation 1'!F43</f>
        <v>0</v>
      </c>
      <c r="F3" s="102">
        <f>'Réclamation 1'!G43</f>
        <v>0</v>
      </c>
      <c r="G3" s="102">
        <f>'Réclamation 1'!H43</f>
        <v>0</v>
      </c>
      <c r="H3" s="102">
        <f>'Réclamation 1'!I43</f>
        <v>0</v>
      </c>
      <c r="I3" s="102">
        <f>'Réclamation 1'!J43</f>
        <v>0</v>
      </c>
      <c r="J3" s="102">
        <f>'Réclamation 1'!L43</f>
        <v>0</v>
      </c>
      <c r="K3" s="102">
        <f>'Réclamation 1'!M43</f>
        <v>0</v>
      </c>
      <c r="L3" s="102">
        <f>'Réclamation 1'!N43</f>
        <v>0</v>
      </c>
      <c r="M3" s="614"/>
      <c r="N3" s="167">
        <f t="shared" ref="N3:N18" si="1">_xlfn.XLOOKUP(A3,$A$20:$A$36,$L$20:$L$36,0)</f>
        <v>0</v>
      </c>
      <c r="O3" s="168">
        <f t="shared" ref="O3:O18" si="2">L3+N3</f>
        <v>0</v>
      </c>
      <c r="P3" s="167">
        <f t="shared" ref="P3:P18" si="3">_xlfn.XLOOKUP(A3,$A$38:$A$54,$L$38:$L$54,0)</f>
        <v>0</v>
      </c>
      <c r="Q3" s="168">
        <f t="shared" ref="Q3:Q18" si="4">O3+P3</f>
        <v>0</v>
      </c>
      <c r="S3" s="169">
        <f t="shared" si="0"/>
        <v>0</v>
      </c>
    </row>
    <row r="4" spans="1:19">
      <c r="A4" s="176">
        <f>'Réclamation 1'!A44</f>
        <v>0</v>
      </c>
      <c r="B4" s="161" t="str">
        <f>'Réclamation 1'!C44</f>
        <v>(À sélectionner)</v>
      </c>
      <c r="C4" s="102">
        <f>'Réclamation 1'!D44</f>
        <v>0</v>
      </c>
      <c r="D4" s="102">
        <f>'Réclamation 1'!E44</f>
        <v>0</v>
      </c>
      <c r="E4" s="102">
        <f>'Réclamation 1'!F44</f>
        <v>0</v>
      </c>
      <c r="F4" s="102">
        <f>'Réclamation 1'!G44</f>
        <v>0</v>
      </c>
      <c r="G4" s="102">
        <f>'Réclamation 1'!H44</f>
        <v>0</v>
      </c>
      <c r="H4" s="102">
        <f>'Réclamation 1'!I44</f>
        <v>0</v>
      </c>
      <c r="I4" s="102">
        <f>'Réclamation 1'!J44</f>
        <v>0</v>
      </c>
      <c r="J4" s="102">
        <f>'Réclamation 1'!L44</f>
        <v>0</v>
      </c>
      <c r="K4" s="102">
        <f>'Réclamation 1'!M44</f>
        <v>0</v>
      </c>
      <c r="L4" s="102">
        <f>'Réclamation 1'!N44</f>
        <v>0</v>
      </c>
      <c r="M4" s="614"/>
      <c r="N4" s="167">
        <f t="shared" si="1"/>
        <v>0</v>
      </c>
      <c r="O4" s="168">
        <f t="shared" si="2"/>
        <v>0</v>
      </c>
      <c r="P4" s="167">
        <f t="shared" si="3"/>
        <v>0</v>
      </c>
      <c r="Q4" s="168">
        <f t="shared" si="4"/>
        <v>0</v>
      </c>
      <c r="S4" s="169">
        <f t="shared" si="0"/>
        <v>0</v>
      </c>
    </row>
    <row r="5" spans="1:19">
      <c r="A5" s="176">
        <f>'Réclamation 1'!A45</f>
        <v>0</v>
      </c>
      <c r="B5" s="161" t="str">
        <f>'Réclamation 1'!C45</f>
        <v>(À sélectionner)</v>
      </c>
      <c r="C5" s="102">
        <f>'Réclamation 1'!D45</f>
        <v>0</v>
      </c>
      <c r="D5" s="102">
        <f>'Réclamation 1'!E45</f>
        <v>0</v>
      </c>
      <c r="E5" s="102">
        <f>'Réclamation 1'!F45</f>
        <v>0</v>
      </c>
      <c r="F5" s="102">
        <f>'Réclamation 1'!G45</f>
        <v>0</v>
      </c>
      <c r="G5" s="102">
        <f>'Réclamation 1'!H45</f>
        <v>0</v>
      </c>
      <c r="H5" s="102">
        <f>'Réclamation 1'!I45</f>
        <v>0</v>
      </c>
      <c r="I5" s="102">
        <f>'Réclamation 1'!J45</f>
        <v>0</v>
      </c>
      <c r="J5" s="102">
        <f>'Réclamation 1'!L45</f>
        <v>0</v>
      </c>
      <c r="K5" s="102">
        <f>'Réclamation 1'!M45</f>
        <v>0</v>
      </c>
      <c r="L5" s="102">
        <f>'Réclamation 1'!N45</f>
        <v>0</v>
      </c>
      <c r="M5" s="614"/>
      <c r="N5" s="167">
        <f t="shared" si="1"/>
        <v>0</v>
      </c>
      <c r="O5" s="168">
        <f t="shared" si="2"/>
        <v>0</v>
      </c>
      <c r="P5" s="167">
        <f t="shared" si="3"/>
        <v>0</v>
      </c>
      <c r="Q5" s="168">
        <f t="shared" si="4"/>
        <v>0</v>
      </c>
      <c r="S5" s="169">
        <f t="shared" si="0"/>
        <v>0</v>
      </c>
    </row>
    <row r="6" spans="1:19">
      <c r="A6" s="176">
        <f>'Réclamation 1'!A46</f>
        <v>0</v>
      </c>
      <c r="B6" s="161" t="str">
        <f>'Réclamation 1'!C46</f>
        <v>(À sélectionner)</v>
      </c>
      <c r="C6" s="102">
        <f>'Réclamation 1'!D46</f>
        <v>0</v>
      </c>
      <c r="D6" s="102">
        <f>'Réclamation 1'!E46</f>
        <v>0</v>
      </c>
      <c r="E6" s="102">
        <f>'Réclamation 1'!F46</f>
        <v>0</v>
      </c>
      <c r="F6" s="102">
        <f>'Réclamation 1'!G46</f>
        <v>0</v>
      </c>
      <c r="G6" s="102">
        <f>'Réclamation 1'!H46</f>
        <v>0</v>
      </c>
      <c r="H6" s="102">
        <f>'Réclamation 1'!I46</f>
        <v>0</v>
      </c>
      <c r="I6" s="102">
        <f>'Réclamation 1'!J46</f>
        <v>0</v>
      </c>
      <c r="J6" s="102">
        <f>'Réclamation 1'!L46</f>
        <v>0</v>
      </c>
      <c r="K6" s="102">
        <f>'Réclamation 1'!M46</f>
        <v>0</v>
      </c>
      <c r="L6" s="102">
        <f>'Réclamation 1'!N46</f>
        <v>0</v>
      </c>
      <c r="M6" s="614"/>
      <c r="N6" s="167">
        <f t="shared" si="1"/>
        <v>0</v>
      </c>
      <c r="O6" s="168">
        <f t="shared" si="2"/>
        <v>0</v>
      </c>
      <c r="P6" s="167">
        <f t="shared" si="3"/>
        <v>0</v>
      </c>
      <c r="Q6" s="168">
        <f t="shared" si="4"/>
        <v>0</v>
      </c>
      <c r="S6" s="169">
        <f t="shared" si="0"/>
        <v>0</v>
      </c>
    </row>
    <row r="7" spans="1:19">
      <c r="A7" s="176">
        <f>'Réclamation 1'!A47</f>
        <v>0</v>
      </c>
      <c r="B7" s="161" t="str">
        <f>'Réclamation 1'!C47</f>
        <v>(À sélectionner)</v>
      </c>
      <c r="C7" s="102">
        <f>'Réclamation 1'!D47</f>
        <v>0</v>
      </c>
      <c r="D7" s="102">
        <f>'Réclamation 1'!E47</f>
        <v>0</v>
      </c>
      <c r="E7" s="102">
        <f>'Réclamation 1'!F47</f>
        <v>0</v>
      </c>
      <c r="F7" s="102">
        <f>'Réclamation 1'!G47</f>
        <v>0</v>
      </c>
      <c r="G7" s="102">
        <f>'Réclamation 1'!H47</f>
        <v>0</v>
      </c>
      <c r="H7" s="102">
        <f>'Réclamation 1'!I47</f>
        <v>0</v>
      </c>
      <c r="I7" s="102">
        <f>'Réclamation 1'!J47</f>
        <v>0</v>
      </c>
      <c r="J7" s="102">
        <f>'Réclamation 1'!L47</f>
        <v>0</v>
      </c>
      <c r="K7" s="102">
        <f>'Réclamation 1'!M47</f>
        <v>0</v>
      </c>
      <c r="L7" s="102">
        <f>'Réclamation 1'!N47</f>
        <v>0</v>
      </c>
      <c r="M7" s="614"/>
      <c r="N7" s="167">
        <f t="shared" si="1"/>
        <v>0</v>
      </c>
      <c r="O7" s="168">
        <f t="shared" si="2"/>
        <v>0</v>
      </c>
      <c r="P7" s="167">
        <f t="shared" si="3"/>
        <v>0</v>
      </c>
      <c r="Q7" s="168">
        <f t="shared" si="4"/>
        <v>0</v>
      </c>
      <c r="S7" s="169">
        <f t="shared" si="0"/>
        <v>0</v>
      </c>
    </row>
    <row r="8" spans="1:19">
      <c r="A8" s="176">
        <f>'Réclamation 1'!A48</f>
        <v>0</v>
      </c>
      <c r="B8" s="161" t="str">
        <f>'Réclamation 1'!C48</f>
        <v>(À sélectionner)</v>
      </c>
      <c r="C8" s="102">
        <f>'Réclamation 1'!D48</f>
        <v>0</v>
      </c>
      <c r="D8" s="102">
        <f>'Réclamation 1'!E48</f>
        <v>0</v>
      </c>
      <c r="E8" s="102">
        <f>'Réclamation 1'!F48</f>
        <v>0</v>
      </c>
      <c r="F8" s="102">
        <f>'Réclamation 1'!G48</f>
        <v>0</v>
      </c>
      <c r="G8" s="102">
        <f>'Réclamation 1'!H48</f>
        <v>0</v>
      </c>
      <c r="H8" s="102">
        <f>'Réclamation 1'!I48</f>
        <v>0</v>
      </c>
      <c r="I8" s="102">
        <f>'Réclamation 1'!J48</f>
        <v>0</v>
      </c>
      <c r="J8" s="102">
        <f>'Réclamation 1'!L48</f>
        <v>0</v>
      </c>
      <c r="K8" s="102">
        <f>'Réclamation 1'!M48</f>
        <v>0</v>
      </c>
      <c r="L8" s="102">
        <f>'Réclamation 1'!N48</f>
        <v>0</v>
      </c>
      <c r="M8" s="614"/>
      <c r="N8" s="167">
        <f t="shared" si="1"/>
        <v>0</v>
      </c>
      <c r="O8" s="168">
        <f t="shared" si="2"/>
        <v>0</v>
      </c>
      <c r="P8" s="167">
        <f t="shared" si="3"/>
        <v>0</v>
      </c>
      <c r="Q8" s="168">
        <f t="shared" si="4"/>
        <v>0</v>
      </c>
      <c r="S8" s="169">
        <f t="shared" si="0"/>
        <v>0</v>
      </c>
    </row>
    <row r="9" spans="1:19">
      <c r="A9" s="176">
        <f>'Réclamation 1'!A49</f>
        <v>0</v>
      </c>
      <c r="B9" s="161" t="str">
        <f>'Réclamation 1'!C49</f>
        <v>(À sélectionner)</v>
      </c>
      <c r="C9" s="102">
        <f>'Réclamation 1'!D49</f>
        <v>0</v>
      </c>
      <c r="D9" s="102">
        <f>'Réclamation 1'!E49</f>
        <v>0</v>
      </c>
      <c r="E9" s="102">
        <f>'Réclamation 1'!F49</f>
        <v>0</v>
      </c>
      <c r="F9" s="102">
        <f>'Réclamation 1'!G49</f>
        <v>0</v>
      </c>
      <c r="G9" s="102">
        <f>'Réclamation 1'!H49</f>
        <v>0</v>
      </c>
      <c r="H9" s="102">
        <f>'Réclamation 1'!I49</f>
        <v>0</v>
      </c>
      <c r="I9" s="102">
        <f>'Réclamation 1'!J49</f>
        <v>0</v>
      </c>
      <c r="J9" s="102">
        <f>'Réclamation 1'!L49</f>
        <v>0</v>
      </c>
      <c r="K9" s="102">
        <f>'Réclamation 1'!M49</f>
        <v>0</v>
      </c>
      <c r="L9" s="102">
        <f>'Réclamation 1'!N49</f>
        <v>0</v>
      </c>
      <c r="M9" s="614"/>
      <c r="N9" s="167">
        <f t="shared" si="1"/>
        <v>0</v>
      </c>
      <c r="O9" s="168">
        <f t="shared" si="2"/>
        <v>0</v>
      </c>
      <c r="P9" s="167">
        <f t="shared" si="3"/>
        <v>0</v>
      </c>
      <c r="Q9" s="168">
        <f t="shared" si="4"/>
        <v>0</v>
      </c>
      <c r="S9" s="169">
        <f t="shared" si="0"/>
        <v>0</v>
      </c>
    </row>
    <row r="10" spans="1:19">
      <c r="A10" s="176">
        <f>'Réclamation 1'!A50</f>
        <v>0</v>
      </c>
      <c r="B10" s="161" t="str">
        <f>'Réclamation 1'!C50</f>
        <v>(À sélectionner)</v>
      </c>
      <c r="C10" s="102">
        <f>'Réclamation 1'!D50</f>
        <v>0</v>
      </c>
      <c r="D10" s="102">
        <f>'Réclamation 1'!E50</f>
        <v>0</v>
      </c>
      <c r="E10" s="102">
        <f>'Réclamation 1'!F50</f>
        <v>0</v>
      </c>
      <c r="F10" s="102">
        <f>'Réclamation 1'!G50</f>
        <v>0</v>
      </c>
      <c r="G10" s="102">
        <f>'Réclamation 1'!H50</f>
        <v>0</v>
      </c>
      <c r="H10" s="102">
        <f>'Réclamation 1'!I50</f>
        <v>0</v>
      </c>
      <c r="I10" s="102">
        <f>'Réclamation 1'!J50</f>
        <v>0</v>
      </c>
      <c r="J10" s="102">
        <f>'Réclamation 1'!L50</f>
        <v>0</v>
      </c>
      <c r="K10" s="102">
        <f>'Réclamation 1'!M50</f>
        <v>0</v>
      </c>
      <c r="L10" s="102">
        <f>'Réclamation 1'!N50</f>
        <v>0</v>
      </c>
      <c r="M10" s="614"/>
      <c r="N10" s="167">
        <f t="shared" si="1"/>
        <v>0</v>
      </c>
      <c r="O10" s="168">
        <f t="shared" si="2"/>
        <v>0</v>
      </c>
      <c r="P10" s="167">
        <f t="shared" si="3"/>
        <v>0</v>
      </c>
      <c r="Q10" s="168">
        <f t="shared" si="4"/>
        <v>0</v>
      </c>
      <c r="S10" s="169">
        <f t="shared" si="0"/>
        <v>0</v>
      </c>
    </row>
    <row r="11" spans="1:19">
      <c r="A11" s="176">
        <f>'Réclamation 1'!A51</f>
        <v>0</v>
      </c>
      <c r="B11" s="161" t="str">
        <f>'Réclamation 1'!C51</f>
        <v>(À sélectionner)</v>
      </c>
      <c r="C11" s="102">
        <f>'Réclamation 1'!D51</f>
        <v>0</v>
      </c>
      <c r="D11" s="102">
        <f>'Réclamation 1'!E51</f>
        <v>0</v>
      </c>
      <c r="E11" s="102">
        <f>'Réclamation 1'!F51</f>
        <v>0</v>
      </c>
      <c r="F11" s="102">
        <f>'Réclamation 1'!G51</f>
        <v>0</v>
      </c>
      <c r="G11" s="102">
        <f>'Réclamation 1'!H51</f>
        <v>0</v>
      </c>
      <c r="H11" s="102">
        <f>'Réclamation 1'!I51</f>
        <v>0</v>
      </c>
      <c r="I11" s="102">
        <f>'Réclamation 1'!J51</f>
        <v>0</v>
      </c>
      <c r="J11" s="102">
        <f>'Réclamation 1'!L51</f>
        <v>0</v>
      </c>
      <c r="K11" s="102">
        <f>'Réclamation 1'!M51</f>
        <v>0</v>
      </c>
      <c r="L11" s="102">
        <f>'Réclamation 1'!N51</f>
        <v>0</v>
      </c>
      <c r="M11" s="614"/>
      <c r="N11" s="167">
        <f t="shared" si="1"/>
        <v>0</v>
      </c>
      <c r="O11" s="168">
        <f t="shared" si="2"/>
        <v>0</v>
      </c>
      <c r="P11" s="167">
        <f t="shared" si="3"/>
        <v>0</v>
      </c>
      <c r="Q11" s="168">
        <f t="shared" si="4"/>
        <v>0</v>
      </c>
      <c r="S11" s="169">
        <f t="shared" si="0"/>
        <v>0</v>
      </c>
    </row>
    <row r="12" spans="1:19">
      <c r="A12" s="176">
        <f>'Réclamation 1'!A52</f>
        <v>0</v>
      </c>
      <c r="B12" s="161" t="str">
        <f>'Réclamation 1'!C52</f>
        <v>(À sélectionner)</v>
      </c>
      <c r="C12" s="102">
        <f>'Réclamation 1'!D52</f>
        <v>0</v>
      </c>
      <c r="D12" s="102">
        <f>'Réclamation 1'!E52</f>
        <v>0</v>
      </c>
      <c r="E12" s="102">
        <f>'Réclamation 1'!F52</f>
        <v>0</v>
      </c>
      <c r="F12" s="102">
        <f>'Réclamation 1'!G52</f>
        <v>0</v>
      </c>
      <c r="G12" s="102">
        <f>'Réclamation 1'!H52</f>
        <v>0</v>
      </c>
      <c r="H12" s="102">
        <f>'Réclamation 1'!I52</f>
        <v>0</v>
      </c>
      <c r="I12" s="102">
        <f>'Réclamation 1'!J52</f>
        <v>0</v>
      </c>
      <c r="J12" s="102">
        <f>'Réclamation 1'!L52</f>
        <v>0</v>
      </c>
      <c r="K12" s="102">
        <f>'Réclamation 1'!M52</f>
        <v>0</v>
      </c>
      <c r="L12" s="102">
        <f>'Réclamation 1'!N52</f>
        <v>0</v>
      </c>
      <c r="M12" s="614"/>
      <c r="N12" s="167">
        <f t="shared" si="1"/>
        <v>0</v>
      </c>
      <c r="O12" s="168">
        <f t="shared" si="2"/>
        <v>0</v>
      </c>
      <c r="P12" s="167">
        <f t="shared" si="3"/>
        <v>0</v>
      </c>
      <c r="Q12" s="168">
        <f t="shared" si="4"/>
        <v>0</v>
      </c>
      <c r="S12" s="169">
        <f t="shared" si="0"/>
        <v>0</v>
      </c>
    </row>
    <row r="13" spans="1:19">
      <c r="A13" s="176">
        <f>'Réclamation 1'!A53</f>
        <v>0</v>
      </c>
      <c r="B13" s="161" t="str">
        <f>'Réclamation 1'!C53</f>
        <v>(À sélectionner)</v>
      </c>
      <c r="C13" s="102">
        <f>'Réclamation 1'!D53</f>
        <v>0</v>
      </c>
      <c r="D13" s="102">
        <f>'Réclamation 1'!E53</f>
        <v>0</v>
      </c>
      <c r="E13" s="102">
        <f>'Réclamation 1'!F53</f>
        <v>0</v>
      </c>
      <c r="F13" s="102">
        <f>'Réclamation 1'!G53</f>
        <v>0</v>
      </c>
      <c r="G13" s="102">
        <f>'Réclamation 1'!H53</f>
        <v>0</v>
      </c>
      <c r="H13" s="102">
        <f>'Réclamation 1'!I53</f>
        <v>0</v>
      </c>
      <c r="I13" s="102">
        <f>'Réclamation 1'!J53</f>
        <v>0</v>
      </c>
      <c r="J13" s="102">
        <f>'Réclamation 1'!L53</f>
        <v>0</v>
      </c>
      <c r="K13" s="102">
        <f>'Réclamation 1'!M53</f>
        <v>0</v>
      </c>
      <c r="L13" s="102">
        <f>'Réclamation 1'!N53</f>
        <v>0</v>
      </c>
      <c r="M13" s="614"/>
      <c r="N13" s="167">
        <f t="shared" si="1"/>
        <v>0</v>
      </c>
      <c r="O13" s="168">
        <f t="shared" si="2"/>
        <v>0</v>
      </c>
      <c r="P13" s="167">
        <f t="shared" si="3"/>
        <v>0</v>
      </c>
      <c r="Q13" s="168">
        <f t="shared" si="4"/>
        <v>0</v>
      </c>
      <c r="S13" s="169">
        <f t="shared" si="0"/>
        <v>0</v>
      </c>
    </row>
    <row r="14" spans="1:19">
      <c r="A14" s="176">
        <f>'Réclamation 1'!A54</f>
        <v>0</v>
      </c>
      <c r="B14" s="161" t="str">
        <f>'Réclamation 1'!C54</f>
        <v>(À sélectionner)</v>
      </c>
      <c r="C14" s="102">
        <f>'Réclamation 1'!D54</f>
        <v>0</v>
      </c>
      <c r="D14" s="102">
        <f>'Réclamation 1'!E54</f>
        <v>0</v>
      </c>
      <c r="E14" s="102">
        <f>'Réclamation 1'!F54</f>
        <v>0</v>
      </c>
      <c r="F14" s="102">
        <f>'Réclamation 1'!G54</f>
        <v>0</v>
      </c>
      <c r="G14" s="102">
        <f>'Réclamation 1'!H54</f>
        <v>0</v>
      </c>
      <c r="H14" s="102">
        <f>'Réclamation 1'!I54</f>
        <v>0</v>
      </c>
      <c r="I14" s="102">
        <f>'Réclamation 1'!J54</f>
        <v>0</v>
      </c>
      <c r="J14" s="102">
        <f>'Réclamation 1'!L54</f>
        <v>0</v>
      </c>
      <c r="K14" s="102">
        <f>'Réclamation 1'!M54</f>
        <v>0</v>
      </c>
      <c r="L14" s="102">
        <f>'Réclamation 1'!N54</f>
        <v>0</v>
      </c>
      <c r="M14" s="614"/>
      <c r="N14" s="167">
        <f t="shared" si="1"/>
        <v>0</v>
      </c>
      <c r="O14" s="168">
        <f t="shared" si="2"/>
        <v>0</v>
      </c>
      <c r="P14" s="167">
        <f t="shared" si="3"/>
        <v>0</v>
      </c>
      <c r="Q14" s="168">
        <f t="shared" si="4"/>
        <v>0</v>
      </c>
      <c r="S14" s="169">
        <f t="shared" si="0"/>
        <v>0</v>
      </c>
    </row>
    <row r="15" spans="1:19">
      <c r="A15" s="176">
        <f>'Réclamation 1'!A55</f>
        <v>0</v>
      </c>
      <c r="B15" s="161" t="str">
        <f>'Réclamation 1'!C55</f>
        <v>(À sélectionner)</v>
      </c>
      <c r="C15" s="102">
        <f>'Réclamation 1'!D55</f>
        <v>0</v>
      </c>
      <c r="D15" s="102">
        <f>'Réclamation 1'!E55</f>
        <v>0</v>
      </c>
      <c r="E15" s="102">
        <f>'Réclamation 1'!F55</f>
        <v>0</v>
      </c>
      <c r="F15" s="102">
        <f>'Réclamation 1'!G55</f>
        <v>0</v>
      </c>
      <c r="G15" s="102">
        <f>'Réclamation 1'!H55</f>
        <v>0</v>
      </c>
      <c r="H15" s="102">
        <f>'Réclamation 1'!I55</f>
        <v>0</v>
      </c>
      <c r="I15" s="102">
        <f>'Réclamation 1'!J55</f>
        <v>0</v>
      </c>
      <c r="J15" s="102">
        <f>'Réclamation 1'!L55</f>
        <v>0</v>
      </c>
      <c r="K15" s="102">
        <f>'Réclamation 1'!M55</f>
        <v>0</v>
      </c>
      <c r="L15" s="102">
        <f>'Réclamation 1'!N55</f>
        <v>0</v>
      </c>
      <c r="M15" s="614"/>
      <c r="N15" s="167">
        <f t="shared" si="1"/>
        <v>0</v>
      </c>
      <c r="O15" s="168">
        <f t="shared" si="2"/>
        <v>0</v>
      </c>
      <c r="P15" s="167">
        <f t="shared" si="3"/>
        <v>0</v>
      </c>
      <c r="Q15" s="168">
        <f t="shared" si="4"/>
        <v>0</v>
      </c>
      <c r="S15" s="169">
        <f t="shared" si="0"/>
        <v>0</v>
      </c>
    </row>
    <row r="16" spans="1:19">
      <c r="A16" s="176">
        <f>'Réclamation 1'!A56</f>
        <v>0</v>
      </c>
      <c r="B16" s="161" t="str">
        <f>'Réclamation 1'!C56</f>
        <v>(À sélectionner)</v>
      </c>
      <c r="C16" s="102">
        <f>'Réclamation 1'!D56</f>
        <v>0</v>
      </c>
      <c r="D16" s="102">
        <f>'Réclamation 1'!E56</f>
        <v>0</v>
      </c>
      <c r="E16" s="102">
        <f>'Réclamation 1'!F56</f>
        <v>0</v>
      </c>
      <c r="F16" s="102">
        <f>'Réclamation 1'!G56</f>
        <v>0</v>
      </c>
      <c r="G16" s="102">
        <f>'Réclamation 1'!H56</f>
        <v>0</v>
      </c>
      <c r="H16" s="102">
        <f>'Réclamation 1'!I56</f>
        <v>0</v>
      </c>
      <c r="I16" s="102">
        <f>'Réclamation 1'!J56</f>
        <v>0</v>
      </c>
      <c r="J16" s="102">
        <f>'Réclamation 1'!L56</f>
        <v>0</v>
      </c>
      <c r="K16" s="102">
        <f>'Réclamation 1'!M56</f>
        <v>0</v>
      </c>
      <c r="L16" s="102">
        <f>'Réclamation 1'!N56</f>
        <v>0</v>
      </c>
      <c r="M16" s="614"/>
      <c r="N16" s="167">
        <f t="shared" si="1"/>
        <v>0</v>
      </c>
      <c r="O16" s="168">
        <f t="shared" si="2"/>
        <v>0</v>
      </c>
      <c r="P16" s="167">
        <f t="shared" si="3"/>
        <v>0</v>
      </c>
      <c r="Q16" s="168">
        <f t="shared" si="4"/>
        <v>0</v>
      </c>
      <c r="S16" s="169">
        <f t="shared" si="0"/>
        <v>0</v>
      </c>
    </row>
    <row r="17" spans="1:19">
      <c r="A17" s="176">
        <f>'Réclamation 1'!A57</f>
        <v>0</v>
      </c>
      <c r="B17" s="161" t="str">
        <f>'Réclamation 1'!C57</f>
        <v>(À sélectionner)</v>
      </c>
      <c r="C17" s="102">
        <f>'Réclamation 1'!D57</f>
        <v>0</v>
      </c>
      <c r="D17" s="102">
        <f>'Réclamation 1'!E57</f>
        <v>0</v>
      </c>
      <c r="E17" s="102">
        <f>'Réclamation 1'!F57</f>
        <v>0</v>
      </c>
      <c r="F17" s="102">
        <f>'Réclamation 1'!G57</f>
        <v>0</v>
      </c>
      <c r="G17" s="102">
        <f>'Réclamation 1'!H57</f>
        <v>0</v>
      </c>
      <c r="H17" s="102">
        <f>'Réclamation 1'!I57</f>
        <v>0</v>
      </c>
      <c r="I17" s="102">
        <f>'Réclamation 1'!J57</f>
        <v>0</v>
      </c>
      <c r="J17" s="102">
        <f>'Réclamation 1'!L57</f>
        <v>0</v>
      </c>
      <c r="K17" s="102">
        <f>'Réclamation 1'!M57</f>
        <v>0</v>
      </c>
      <c r="L17" s="102">
        <f>'Réclamation 1'!N57</f>
        <v>0</v>
      </c>
      <c r="M17" s="614"/>
      <c r="N17" s="167">
        <f t="shared" si="1"/>
        <v>0</v>
      </c>
      <c r="O17" s="168">
        <f t="shared" si="2"/>
        <v>0</v>
      </c>
      <c r="P17" s="167">
        <f t="shared" si="3"/>
        <v>0</v>
      </c>
      <c r="Q17" s="168">
        <f t="shared" si="4"/>
        <v>0</v>
      </c>
      <c r="S17" s="169">
        <f t="shared" si="0"/>
        <v>0</v>
      </c>
    </row>
    <row r="18" spans="1:19" ht="15" thickBot="1">
      <c r="A18" s="176">
        <f>'Réclamation 1'!A58</f>
        <v>0</v>
      </c>
      <c r="B18" s="161" t="str">
        <f>'Réclamation 1'!C58</f>
        <v>(À sélectionner)</v>
      </c>
      <c r="C18" s="173">
        <f>'Réclamation 1'!D58</f>
        <v>0</v>
      </c>
      <c r="D18" s="173">
        <f>'Réclamation 1'!E58</f>
        <v>0</v>
      </c>
      <c r="E18" s="173">
        <f>'Réclamation 1'!F58</f>
        <v>0</v>
      </c>
      <c r="F18" s="173">
        <f>'Réclamation 1'!G58</f>
        <v>0</v>
      </c>
      <c r="G18" s="173">
        <f>'Réclamation 1'!H58</f>
        <v>0</v>
      </c>
      <c r="H18" s="173">
        <f>'Réclamation 1'!I58</f>
        <v>0</v>
      </c>
      <c r="I18" s="173">
        <f>'Réclamation 1'!J58</f>
        <v>0</v>
      </c>
      <c r="J18" s="173">
        <f>'Réclamation 1'!L58</f>
        <v>0</v>
      </c>
      <c r="K18" s="173">
        <f>'Réclamation 1'!M58</f>
        <v>0</v>
      </c>
      <c r="L18" s="173">
        <f>'Réclamation 1'!N58</f>
        <v>0</v>
      </c>
      <c r="M18" s="615"/>
      <c r="N18" s="167">
        <f t="shared" si="1"/>
        <v>0</v>
      </c>
      <c r="O18" s="168">
        <f t="shared" si="2"/>
        <v>0</v>
      </c>
      <c r="P18" s="167">
        <f t="shared" si="3"/>
        <v>0</v>
      </c>
      <c r="Q18" s="168">
        <f t="shared" si="4"/>
        <v>0</v>
      </c>
      <c r="S18" s="169">
        <f t="shared" si="0"/>
        <v>0</v>
      </c>
    </row>
    <row r="19" spans="1:19" ht="34" customHeight="1">
      <c r="A19" s="163" t="s">
        <v>35</v>
      </c>
      <c r="B19" s="164" t="s">
        <v>147</v>
      </c>
      <c r="C19" s="164" t="s">
        <v>36</v>
      </c>
      <c r="D19" s="164" t="s">
        <v>37</v>
      </c>
      <c r="E19" s="164" t="s">
        <v>38</v>
      </c>
      <c r="F19" s="164" t="s">
        <v>39</v>
      </c>
      <c r="G19" s="164" t="s">
        <v>146</v>
      </c>
      <c r="H19" s="164" t="s">
        <v>78</v>
      </c>
      <c r="I19" s="164" t="s">
        <v>41</v>
      </c>
      <c r="J19" s="164" t="s">
        <v>214</v>
      </c>
      <c r="K19" s="164" t="s">
        <v>40</v>
      </c>
      <c r="L19" s="165" t="s">
        <v>18</v>
      </c>
      <c r="M19" s="64"/>
      <c r="N19" s="166" t="s">
        <v>257</v>
      </c>
      <c r="O19" s="162" t="s">
        <v>254</v>
      </c>
      <c r="P19" s="166" t="s">
        <v>255</v>
      </c>
      <c r="Q19" s="162" t="s">
        <v>256</v>
      </c>
      <c r="S19" s="169"/>
    </row>
    <row r="20" spans="1:19" ht="14.75" customHeight="1">
      <c r="A20" s="174">
        <f>'Réclamation 2'!A42</f>
        <v>0</v>
      </c>
      <c r="B20" s="175" t="str">
        <f>'Réclamation 2'!C42</f>
        <v>(À sélectionner)</v>
      </c>
      <c r="C20" s="175">
        <f>'Réclamation 2'!D42</f>
        <v>0</v>
      </c>
      <c r="D20" s="175">
        <f>'Réclamation 2'!E42</f>
        <v>0</v>
      </c>
      <c r="E20" s="175">
        <f>'Réclamation 2'!F42</f>
        <v>0</v>
      </c>
      <c r="F20" s="175">
        <f>'Réclamation 2'!G42</f>
        <v>0</v>
      </c>
      <c r="G20" s="175">
        <f>'Réclamation 2'!H42</f>
        <v>0</v>
      </c>
      <c r="H20" s="175">
        <f>'Réclamation 2'!I42</f>
        <v>0</v>
      </c>
      <c r="I20" s="175">
        <f>'Réclamation 2'!J42</f>
        <v>0</v>
      </c>
      <c r="J20" s="175">
        <f>'Réclamation 2'!L42</f>
        <v>0</v>
      </c>
      <c r="K20" s="175">
        <f>'Réclamation 2'!M42</f>
        <v>0</v>
      </c>
      <c r="L20" s="175">
        <f>'Réclamation 2'!N42</f>
        <v>0</v>
      </c>
      <c r="M20" s="614" t="s">
        <v>253</v>
      </c>
      <c r="N20" s="167">
        <f>_xlfn.XLOOKUP(A20,$A$2:$A$18,$L$2:$L$18,0)</f>
        <v>0</v>
      </c>
      <c r="O20" s="168">
        <f>L20+N20</f>
        <v>0</v>
      </c>
      <c r="P20" s="167">
        <f>_xlfn.XLOOKUP(A20,$A$38:$A$54,$L$38:$L$54,0)</f>
        <v>0</v>
      </c>
      <c r="Q20" s="168">
        <f>O20+P20</f>
        <v>0</v>
      </c>
      <c r="S20" s="169">
        <f t="shared" ref="S20:S36" si="5">A20</f>
        <v>0</v>
      </c>
    </row>
    <row r="21" spans="1:19">
      <c r="A21" s="176">
        <f>'Réclamation 2'!A43</f>
        <v>0</v>
      </c>
      <c r="B21" s="102" t="str">
        <f>'Réclamation 2'!C43</f>
        <v>(À sélectionner)</v>
      </c>
      <c r="C21" s="102">
        <f>'Réclamation 2'!D43</f>
        <v>0</v>
      </c>
      <c r="D21" s="102">
        <f>'Réclamation 2'!E43</f>
        <v>0</v>
      </c>
      <c r="E21" s="102">
        <f>'Réclamation 2'!F43</f>
        <v>0</v>
      </c>
      <c r="F21" s="102">
        <f>'Réclamation 2'!G43</f>
        <v>0</v>
      </c>
      <c r="G21" s="102">
        <f>'Réclamation 2'!H43</f>
        <v>0</v>
      </c>
      <c r="H21" s="102">
        <f>'Réclamation 2'!I43</f>
        <v>0</v>
      </c>
      <c r="I21" s="102">
        <f>'Réclamation 2'!J43</f>
        <v>0</v>
      </c>
      <c r="J21" s="102">
        <f>'Réclamation 2'!L43</f>
        <v>0</v>
      </c>
      <c r="K21" s="102">
        <f>'Réclamation 2'!M43</f>
        <v>0</v>
      </c>
      <c r="L21" s="102">
        <f>'Réclamation 2'!N43</f>
        <v>0</v>
      </c>
      <c r="M21" s="614"/>
      <c r="N21" s="167">
        <f t="shared" ref="N21:N36" si="6">_xlfn.XLOOKUP(A21,$A$2:$A$18,$L$2:$L$18,0)</f>
        <v>0</v>
      </c>
      <c r="O21" s="168">
        <f t="shared" ref="O21:O36" si="7">L21+N21</f>
        <v>0</v>
      </c>
      <c r="P21" s="167">
        <f t="shared" ref="P21:P36" si="8">_xlfn.XLOOKUP(A21,$A$38:$A$54,$L$38:$L$54,0)</f>
        <v>0</v>
      </c>
      <c r="Q21" s="168">
        <f t="shared" ref="Q21:Q36" si="9">O21+P21</f>
        <v>0</v>
      </c>
      <c r="S21" s="169">
        <f t="shared" si="5"/>
        <v>0</v>
      </c>
    </row>
    <row r="22" spans="1:19" ht="15.65" customHeight="1">
      <c r="A22" s="176">
        <f>'Réclamation 2'!A44</f>
        <v>0</v>
      </c>
      <c r="B22" s="102" t="str">
        <f>'Réclamation 2'!C44</f>
        <v>(À sélectionner)</v>
      </c>
      <c r="C22" s="102">
        <f>'Réclamation 2'!D44</f>
        <v>0</v>
      </c>
      <c r="D22" s="102">
        <f>'Réclamation 2'!E44</f>
        <v>0</v>
      </c>
      <c r="E22" s="102">
        <f>'Réclamation 2'!F44</f>
        <v>0</v>
      </c>
      <c r="F22" s="102">
        <f>'Réclamation 2'!G44</f>
        <v>0</v>
      </c>
      <c r="G22" s="102">
        <f>'Réclamation 2'!H44</f>
        <v>0</v>
      </c>
      <c r="H22" s="102">
        <f>'Réclamation 2'!I44</f>
        <v>0</v>
      </c>
      <c r="I22" s="102">
        <f>'Réclamation 2'!J44</f>
        <v>0</v>
      </c>
      <c r="J22" s="102">
        <f>'Réclamation 2'!L44</f>
        <v>0</v>
      </c>
      <c r="K22" s="102">
        <f>'Réclamation 2'!M44</f>
        <v>0</v>
      </c>
      <c r="L22" s="102">
        <f>'Réclamation 2'!N44</f>
        <v>0</v>
      </c>
      <c r="M22" s="614"/>
      <c r="N22" s="167">
        <f t="shared" si="6"/>
        <v>0</v>
      </c>
      <c r="O22" s="168">
        <f t="shared" si="7"/>
        <v>0</v>
      </c>
      <c r="P22" s="167">
        <f t="shared" si="8"/>
        <v>0</v>
      </c>
      <c r="Q22" s="168">
        <f t="shared" si="9"/>
        <v>0</v>
      </c>
      <c r="S22" s="169">
        <f t="shared" si="5"/>
        <v>0</v>
      </c>
    </row>
    <row r="23" spans="1:19">
      <c r="A23" s="176">
        <f>'Réclamation 2'!A45</f>
        <v>0</v>
      </c>
      <c r="B23" s="102" t="str">
        <f>'Réclamation 2'!C45</f>
        <v>(À sélectionner)</v>
      </c>
      <c r="C23" s="102">
        <f>'Réclamation 2'!D45</f>
        <v>0</v>
      </c>
      <c r="D23" s="102">
        <f>'Réclamation 2'!E45</f>
        <v>0</v>
      </c>
      <c r="E23" s="102">
        <f>'Réclamation 2'!F45</f>
        <v>0</v>
      </c>
      <c r="F23" s="102">
        <f>'Réclamation 2'!G45</f>
        <v>0</v>
      </c>
      <c r="G23" s="102">
        <f>'Réclamation 2'!H45</f>
        <v>0</v>
      </c>
      <c r="H23" s="102">
        <f>'Réclamation 2'!I45</f>
        <v>0</v>
      </c>
      <c r="I23" s="102">
        <f>'Réclamation 2'!J45</f>
        <v>0</v>
      </c>
      <c r="J23" s="102">
        <f>'Réclamation 2'!L45</f>
        <v>0</v>
      </c>
      <c r="K23" s="102">
        <f>'Réclamation 2'!M45</f>
        <v>0</v>
      </c>
      <c r="L23" s="102">
        <f>'Réclamation 2'!N45</f>
        <v>0</v>
      </c>
      <c r="M23" s="614"/>
      <c r="N23" s="167">
        <f t="shared" si="6"/>
        <v>0</v>
      </c>
      <c r="O23" s="168">
        <f t="shared" si="7"/>
        <v>0</v>
      </c>
      <c r="P23" s="167">
        <f t="shared" si="8"/>
        <v>0</v>
      </c>
      <c r="Q23" s="168">
        <f t="shared" si="9"/>
        <v>0</v>
      </c>
      <c r="S23" s="169">
        <f t="shared" si="5"/>
        <v>0</v>
      </c>
    </row>
    <row r="24" spans="1:19">
      <c r="A24" s="176">
        <f>'Réclamation 2'!A46</f>
        <v>0</v>
      </c>
      <c r="B24" s="102" t="str">
        <f>'Réclamation 2'!C46</f>
        <v>(À sélectionner)</v>
      </c>
      <c r="C24" s="102">
        <f>'Réclamation 2'!D46</f>
        <v>0</v>
      </c>
      <c r="D24" s="102">
        <f>'Réclamation 2'!E46</f>
        <v>0</v>
      </c>
      <c r="E24" s="102">
        <f>'Réclamation 2'!F46</f>
        <v>0</v>
      </c>
      <c r="F24" s="102">
        <f>'Réclamation 2'!G46</f>
        <v>0</v>
      </c>
      <c r="G24" s="102">
        <f>'Réclamation 2'!H46</f>
        <v>0</v>
      </c>
      <c r="H24" s="102">
        <f>'Réclamation 2'!I46</f>
        <v>0</v>
      </c>
      <c r="I24" s="102">
        <f>'Réclamation 2'!J46</f>
        <v>0</v>
      </c>
      <c r="J24" s="102">
        <f>'Réclamation 2'!L46</f>
        <v>0</v>
      </c>
      <c r="K24" s="102">
        <f>'Réclamation 2'!M46</f>
        <v>0</v>
      </c>
      <c r="L24" s="102">
        <f>'Réclamation 2'!N46</f>
        <v>0</v>
      </c>
      <c r="M24" s="614"/>
      <c r="N24" s="167">
        <f t="shared" si="6"/>
        <v>0</v>
      </c>
      <c r="O24" s="168">
        <f t="shared" si="7"/>
        <v>0</v>
      </c>
      <c r="P24" s="167">
        <f t="shared" si="8"/>
        <v>0</v>
      </c>
      <c r="Q24" s="168">
        <f t="shared" si="9"/>
        <v>0</v>
      </c>
      <c r="S24" s="169">
        <f t="shared" si="5"/>
        <v>0</v>
      </c>
    </row>
    <row r="25" spans="1:19">
      <c r="A25" s="176">
        <f>'Réclamation 2'!A47</f>
        <v>0</v>
      </c>
      <c r="B25" s="102" t="str">
        <f>'Réclamation 2'!C47</f>
        <v>(À sélectionner)</v>
      </c>
      <c r="C25" s="102">
        <f>'Réclamation 2'!D47</f>
        <v>0</v>
      </c>
      <c r="D25" s="102">
        <f>'Réclamation 2'!E47</f>
        <v>0</v>
      </c>
      <c r="E25" s="102">
        <f>'Réclamation 2'!F47</f>
        <v>0</v>
      </c>
      <c r="F25" s="102">
        <f>'Réclamation 2'!G47</f>
        <v>0</v>
      </c>
      <c r="G25" s="102">
        <f>'Réclamation 2'!H47</f>
        <v>0</v>
      </c>
      <c r="H25" s="102">
        <f>'Réclamation 2'!I47</f>
        <v>0</v>
      </c>
      <c r="I25" s="102">
        <f>'Réclamation 2'!J47</f>
        <v>0</v>
      </c>
      <c r="J25" s="102">
        <f>'Réclamation 2'!L47</f>
        <v>0</v>
      </c>
      <c r="K25" s="102">
        <f>'Réclamation 2'!M47</f>
        <v>0</v>
      </c>
      <c r="L25" s="102">
        <f>'Réclamation 2'!N47</f>
        <v>0</v>
      </c>
      <c r="M25" s="614"/>
      <c r="N25" s="167">
        <f t="shared" si="6"/>
        <v>0</v>
      </c>
      <c r="O25" s="168">
        <f t="shared" si="7"/>
        <v>0</v>
      </c>
      <c r="P25" s="167">
        <f t="shared" si="8"/>
        <v>0</v>
      </c>
      <c r="Q25" s="168">
        <f t="shared" si="9"/>
        <v>0</v>
      </c>
      <c r="S25" s="169">
        <f t="shared" si="5"/>
        <v>0</v>
      </c>
    </row>
    <row r="26" spans="1:19">
      <c r="A26" s="176">
        <f>'Réclamation 2'!A48</f>
        <v>0</v>
      </c>
      <c r="B26" s="102" t="str">
        <f>'Réclamation 2'!C48</f>
        <v>(À sélectionner)</v>
      </c>
      <c r="C26" s="102">
        <f>'Réclamation 2'!D48</f>
        <v>0</v>
      </c>
      <c r="D26" s="102">
        <f>'Réclamation 2'!E48</f>
        <v>0</v>
      </c>
      <c r="E26" s="102">
        <f>'Réclamation 2'!F48</f>
        <v>0</v>
      </c>
      <c r="F26" s="102">
        <f>'Réclamation 2'!G48</f>
        <v>0</v>
      </c>
      <c r="G26" s="102">
        <f>'Réclamation 2'!H48</f>
        <v>0</v>
      </c>
      <c r="H26" s="102">
        <f>'Réclamation 2'!I48</f>
        <v>0</v>
      </c>
      <c r="I26" s="102">
        <f>'Réclamation 2'!J48</f>
        <v>0</v>
      </c>
      <c r="J26" s="102">
        <f>'Réclamation 2'!L48</f>
        <v>0</v>
      </c>
      <c r="K26" s="102">
        <f>'Réclamation 2'!M48</f>
        <v>0</v>
      </c>
      <c r="L26" s="102">
        <f>'Réclamation 2'!N48</f>
        <v>0</v>
      </c>
      <c r="M26" s="614"/>
      <c r="N26" s="167">
        <f t="shared" si="6"/>
        <v>0</v>
      </c>
      <c r="O26" s="168">
        <f t="shared" si="7"/>
        <v>0</v>
      </c>
      <c r="P26" s="167">
        <f t="shared" si="8"/>
        <v>0</v>
      </c>
      <c r="Q26" s="168">
        <f t="shared" si="9"/>
        <v>0</v>
      </c>
      <c r="S26" s="169">
        <f t="shared" si="5"/>
        <v>0</v>
      </c>
    </row>
    <row r="27" spans="1:19">
      <c r="A27" s="176">
        <f>'Réclamation 2'!A49</f>
        <v>0</v>
      </c>
      <c r="B27" s="102" t="str">
        <f>'Réclamation 2'!C49</f>
        <v>(À sélectionner)</v>
      </c>
      <c r="C27" s="102">
        <f>'Réclamation 2'!D49</f>
        <v>0</v>
      </c>
      <c r="D27" s="102">
        <f>'Réclamation 2'!E49</f>
        <v>0</v>
      </c>
      <c r="E27" s="102">
        <f>'Réclamation 2'!F49</f>
        <v>0</v>
      </c>
      <c r="F27" s="102">
        <f>'Réclamation 2'!G49</f>
        <v>0</v>
      </c>
      <c r="G27" s="102">
        <f>'Réclamation 2'!H49</f>
        <v>0</v>
      </c>
      <c r="H27" s="102">
        <f>'Réclamation 2'!I49</f>
        <v>0</v>
      </c>
      <c r="I27" s="102">
        <f>'Réclamation 2'!J49</f>
        <v>0</v>
      </c>
      <c r="J27" s="102">
        <f>'Réclamation 2'!L49</f>
        <v>0</v>
      </c>
      <c r="K27" s="102">
        <f>'Réclamation 2'!M49</f>
        <v>0</v>
      </c>
      <c r="L27" s="102">
        <f>'Réclamation 2'!N49</f>
        <v>0</v>
      </c>
      <c r="M27" s="614"/>
      <c r="N27" s="167">
        <f t="shared" si="6"/>
        <v>0</v>
      </c>
      <c r="O27" s="168">
        <f t="shared" si="7"/>
        <v>0</v>
      </c>
      <c r="P27" s="167">
        <f t="shared" si="8"/>
        <v>0</v>
      </c>
      <c r="Q27" s="168">
        <f t="shared" si="9"/>
        <v>0</v>
      </c>
      <c r="S27" s="169">
        <f t="shared" si="5"/>
        <v>0</v>
      </c>
    </row>
    <row r="28" spans="1:19">
      <c r="A28" s="176">
        <f>'Réclamation 2'!A50</f>
        <v>0</v>
      </c>
      <c r="B28" s="102" t="str">
        <f>'Réclamation 2'!C50</f>
        <v>(À sélectionner)</v>
      </c>
      <c r="C28" s="102">
        <f>'Réclamation 2'!D50</f>
        <v>0</v>
      </c>
      <c r="D28" s="102">
        <f>'Réclamation 2'!E50</f>
        <v>0</v>
      </c>
      <c r="E28" s="102">
        <f>'Réclamation 2'!F50</f>
        <v>0</v>
      </c>
      <c r="F28" s="102">
        <f>'Réclamation 2'!G50</f>
        <v>0</v>
      </c>
      <c r="G28" s="102">
        <f>'Réclamation 2'!H50</f>
        <v>0</v>
      </c>
      <c r="H28" s="102">
        <f>'Réclamation 2'!I50</f>
        <v>0</v>
      </c>
      <c r="I28" s="102">
        <f>'Réclamation 2'!J50</f>
        <v>0</v>
      </c>
      <c r="J28" s="102">
        <f>'Réclamation 2'!L50</f>
        <v>0</v>
      </c>
      <c r="K28" s="102">
        <f>'Réclamation 2'!M50</f>
        <v>0</v>
      </c>
      <c r="L28" s="102">
        <f>'Réclamation 2'!N50</f>
        <v>0</v>
      </c>
      <c r="M28" s="614"/>
      <c r="N28" s="167">
        <f t="shared" si="6"/>
        <v>0</v>
      </c>
      <c r="O28" s="168">
        <f t="shared" si="7"/>
        <v>0</v>
      </c>
      <c r="P28" s="167">
        <f t="shared" si="8"/>
        <v>0</v>
      </c>
      <c r="Q28" s="168">
        <f t="shared" si="9"/>
        <v>0</v>
      </c>
      <c r="S28" s="169">
        <f t="shared" si="5"/>
        <v>0</v>
      </c>
    </row>
    <row r="29" spans="1:19">
      <c r="A29" s="176">
        <f>'Réclamation 2'!A51</f>
        <v>0</v>
      </c>
      <c r="B29" s="102" t="str">
        <f>'Réclamation 2'!C51</f>
        <v>(À sélectionner)</v>
      </c>
      <c r="C29" s="102">
        <f>'Réclamation 2'!D51</f>
        <v>0</v>
      </c>
      <c r="D29" s="102">
        <f>'Réclamation 2'!E51</f>
        <v>0</v>
      </c>
      <c r="E29" s="102">
        <f>'Réclamation 2'!F51</f>
        <v>0</v>
      </c>
      <c r="F29" s="102">
        <f>'Réclamation 2'!G51</f>
        <v>0</v>
      </c>
      <c r="G29" s="102">
        <f>'Réclamation 2'!H51</f>
        <v>0</v>
      </c>
      <c r="H29" s="102">
        <f>'Réclamation 2'!I51</f>
        <v>0</v>
      </c>
      <c r="I29" s="102">
        <f>'Réclamation 2'!J51</f>
        <v>0</v>
      </c>
      <c r="J29" s="102">
        <f>'Réclamation 2'!L51</f>
        <v>0</v>
      </c>
      <c r="K29" s="102">
        <f>'Réclamation 2'!M51</f>
        <v>0</v>
      </c>
      <c r="L29" s="102">
        <f>'Réclamation 2'!N51</f>
        <v>0</v>
      </c>
      <c r="M29" s="614"/>
      <c r="N29" s="167">
        <f t="shared" si="6"/>
        <v>0</v>
      </c>
      <c r="O29" s="168">
        <f t="shared" si="7"/>
        <v>0</v>
      </c>
      <c r="P29" s="167">
        <f t="shared" si="8"/>
        <v>0</v>
      </c>
      <c r="Q29" s="168">
        <f t="shared" si="9"/>
        <v>0</v>
      </c>
      <c r="S29" s="169">
        <f t="shared" si="5"/>
        <v>0</v>
      </c>
    </row>
    <row r="30" spans="1:19">
      <c r="A30" s="176">
        <f>'Réclamation 2'!A52</f>
        <v>0</v>
      </c>
      <c r="B30" s="102" t="str">
        <f>'Réclamation 2'!C52</f>
        <v>(À sélectionner)</v>
      </c>
      <c r="C30" s="102">
        <f>'Réclamation 2'!D52</f>
        <v>0</v>
      </c>
      <c r="D30" s="102">
        <f>'Réclamation 2'!E52</f>
        <v>0</v>
      </c>
      <c r="E30" s="102">
        <f>'Réclamation 2'!F52</f>
        <v>0</v>
      </c>
      <c r="F30" s="102">
        <f>'Réclamation 2'!G52</f>
        <v>0</v>
      </c>
      <c r="G30" s="102">
        <f>'Réclamation 2'!H52</f>
        <v>0</v>
      </c>
      <c r="H30" s="102">
        <f>'Réclamation 2'!I52</f>
        <v>0</v>
      </c>
      <c r="I30" s="102">
        <f>'Réclamation 2'!J52</f>
        <v>0</v>
      </c>
      <c r="J30" s="102">
        <f>'Réclamation 2'!L52</f>
        <v>0</v>
      </c>
      <c r="K30" s="102">
        <f>'Réclamation 2'!M52</f>
        <v>0</v>
      </c>
      <c r="L30" s="102">
        <f>'Réclamation 2'!N52</f>
        <v>0</v>
      </c>
      <c r="M30" s="614"/>
      <c r="N30" s="167">
        <f t="shared" si="6"/>
        <v>0</v>
      </c>
      <c r="O30" s="168">
        <f t="shared" si="7"/>
        <v>0</v>
      </c>
      <c r="P30" s="167">
        <f t="shared" si="8"/>
        <v>0</v>
      </c>
      <c r="Q30" s="168">
        <f t="shared" si="9"/>
        <v>0</v>
      </c>
      <c r="S30" s="169">
        <f t="shared" si="5"/>
        <v>0</v>
      </c>
    </row>
    <row r="31" spans="1:19">
      <c r="A31" s="176">
        <f>'Réclamation 2'!A53</f>
        <v>0</v>
      </c>
      <c r="B31" s="102" t="str">
        <f>'Réclamation 2'!C53</f>
        <v>(À sélectionner)</v>
      </c>
      <c r="C31" s="102">
        <f>'Réclamation 2'!D53</f>
        <v>0</v>
      </c>
      <c r="D31" s="102">
        <f>'Réclamation 2'!E53</f>
        <v>0</v>
      </c>
      <c r="E31" s="102">
        <f>'Réclamation 2'!F53</f>
        <v>0</v>
      </c>
      <c r="F31" s="102">
        <f>'Réclamation 2'!G53</f>
        <v>0</v>
      </c>
      <c r="G31" s="102">
        <f>'Réclamation 2'!H53</f>
        <v>0</v>
      </c>
      <c r="H31" s="102">
        <f>'Réclamation 2'!I53</f>
        <v>0</v>
      </c>
      <c r="I31" s="102">
        <f>'Réclamation 2'!J53</f>
        <v>0</v>
      </c>
      <c r="J31" s="102">
        <f>'Réclamation 2'!L53</f>
        <v>0</v>
      </c>
      <c r="K31" s="102">
        <f>'Réclamation 2'!M53</f>
        <v>0</v>
      </c>
      <c r="L31" s="102">
        <f>'Réclamation 2'!N53</f>
        <v>0</v>
      </c>
      <c r="M31" s="614"/>
      <c r="N31" s="167">
        <f t="shared" si="6"/>
        <v>0</v>
      </c>
      <c r="O31" s="168">
        <f t="shared" si="7"/>
        <v>0</v>
      </c>
      <c r="P31" s="167">
        <f t="shared" si="8"/>
        <v>0</v>
      </c>
      <c r="Q31" s="168">
        <f t="shared" si="9"/>
        <v>0</v>
      </c>
      <c r="S31" s="169">
        <f t="shared" si="5"/>
        <v>0</v>
      </c>
    </row>
    <row r="32" spans="1:19">
      <c r="A32" s="176">
        <f>'Réclamation 2'!A54</f>
        <v>0</v>
      </c>
      <c r="B32" s="102" t="str">
        <f>'Réclamation 2'!C54</f>
        <v>(À sélectionner)</v>
      </c>
      <c r="C32" s="102">
        <f>'Réclamation 2'!D54</f>
        <v>0</v>
      </c>
      <c r="D32" s="102">
        <f>'Réclamation 2'!E54</f>
        <v>0</v>
      </c>
      <c r="E32" s="102">
        <f>'Réclamation 2'!F54</f>
        <v>0</v>
      </c>
      <c r="F32" s="102">
        <f>'Réclamation 2'!G54</f>
        <v>0</v>
      </c>
      <c r="G32" s="102">
        <f>'Réclamation 2'!H54</f>
        <v>0</v>
      </c>
      <c r="H32" s="102">
        <f>'Réclamation 2'!I54</f>
        <v>0</v>
      </c>
      <c r="I32" s="102">
        <f>'Réclamation 2'!J54</f>
        <v>0</v>
      </c>
      <c r="J32" s="102">
        <f>'Réclamation 2'!L54</f>
        <v>0</v>
      </c>
      <c r="K32" s="102">
        <f>'Réclamation 2'!M54</f>
        <v>0</v>
      </c>
      <c r="L32" s="102">
        <f>'Réclamation 2'!N54</f>
        <v>0</v>
      </c>
      <c r="M32" s="614"/>
      <c r="N32" s="167">
        <f t="shared" si="6"/>
        <v>0</v>
      </c>
      <c r="O32" s="168">
        <f t="shared" si="7"/>
        <v>0</v>
      </c>
      <c r="P32" s="167">
        <f t="shared" si="8"/>
        <v>0</v>
      </c>
      <c r="Q32" s="168">
        <f t="shared" si="9"/>
        <v>0</v>
      </c>
      <c r="S32" s="169">
        <f t="shared" si="5"/>
        <v>0</v>
      </c>
    </row>
    <row r="33" spans="1:19">
      <c r="A33" s="176">
        <f>'Réclamation 2'!A55</f>
        <v>0</v>
      </c>
      <c r="B33" s="102" t="str">
        <f>'Réclamation 2'!C55</f>
        <v>(À sélectionner)</v>
      </c>
      <c r="C33" s="102">
        <f>'Réclamation 2'!D55</f>
        <v>0</v>
      </c>
      <c r="D33" s="102">
        <f>'Réclamation 2'!E55</f>
        <v>0</v>
      </c>
      <c r="E33" s="102">
        <f>'Réclamation 2'!F55</f>
        <v>0</v>
      </c>
      <c r="F33" s="102">
        <f>'Réclamation 2'!G55</f>
        <v>0</v>
      </c>
      <c r="G33" s="102">
        <f>'Réclamation 2'!H55</f>
        <v>0</v>
      </c>
      <c r="H33" s="102">
        <f>'Réclamation 2'!I55</f>
        <v>0</v>
      </c>
      <c r="I33" s="102">
        <f>'Réclamation 2'!J55</f>
        <v>0</v>
      </c>
      <c r="J33" s="102">
        <f>'Réclamation 2'!L55</f>
        <v>0</v>
      </c>
      <c r="K33" s="102">
        <f>'Réclamation 2'!M55</f>
        <v>0</v>
      </c>
      <c r="L33" s="102">
        <f>'Réclamation 2'!N55</f>
        <v>0</v>
      </c>
      <c r="M33" s="614"/>
      <c r="N33" s="167">
        <f t="shared" si="6"/>
        <v>0</v>
      </c>
      <c r="O33" s="168">
        <f t="shared" si="7"/>
        <v>0</v>
      </c>
      <c r="P33" s="167">
        <f t="shared" si="8"/>
        <v>0</v>
      </c>
      <c r="Q33" s="168">
        <f t="shared" si="9"/>
        <v>0</v>
      </c>
      <c r="S33" s="169">
        <f t="shared" si="5"/>
        <v>0</v>
      </c>
    </row>
    <row r="34" spans="1:19">
      <c r="A34" s="176">
        <f>'Réclamation 2'!A56</f>
        <v>0</v>
      </c>
      <c r="B34" s="102" t="str">
        <f>'Réclamation 2'!C56</f>
        <v>(À sélectionner)</v>
      </c>
      <c r="C34" s="102">
        <f>'Réclamation 2'!D56</f>
        <v>0</v>
      </c>
      <c r="D34" s="102">
        <f>'Réclamation 2'!E56</f>
        <v>0</v>
      </c>
      <c r="E34" s="102">
        <f>'Réclamation 2'!F56</f>
        <v>0</v>
      </c>
      <c r="F34" s="102">
        <f>'Réclamation 2'!G56</f>
        <v>0</v>
      </c>
      <c r="G34" s="102">
        <f>'Réclamation 2'!H56</f>
        <v>0</v>
      </c>
      <c r="H34" s="102">
        <f>'Réclamation 2'!I56</f>
        <v>0</v>
      </c>
      <c r="I34" s="102">
        <f>'Réclamation 2'!J56</f>
        <v>0</v>
      </c>
      <c r="J34" s="102">
        <f>'Réclamation 2'!L56</f>
        <v>0</v>
      </c>
      <c r="K34" s="102">
        <f>'Réclamation 2'!M56</f>
        <v>0</v>
      </c>
      <c r="L34" s="102">
        <f>'Réclamation 2'!N56</f>
        <v>0</v>
      </c>
      <c r="M34" s="614"/>
      <c r="N34" s="167">
        <f t="shared" si="6"/>
        <v>0</v>
      </c>
      <c r="O34" s="168">
        <f t="shared" si="7"/>
        <v>0</v>
      </c>
      <c r="P34" s="167">
        <f t="shared" si="8"/>
        <v>0</v>
      </c>
      <c r="Q34" s="168">
        <f t="shared" si="9"/>
        <v>0</v>
      </c>
      <c r="S34" s="169">
        <f t="shared" si="5"/>
        <v>0</v>
      </c>
    </row>
    <row r="35" spans="1:19">
      <c r="A35" s="176">
        <f>'Réclamation 2'!A57</f>
        <v>0</v>
      </c>
      <c r="B35" s="102" t="str">
        <f>'Réclamation 2'!C57</f>
        <v>(À sélectionner)</v>
      </c>
      <c r="C35" s="102">
        <f>'Réclamation 2'!D57</f>
        <v>0</v>
      </c>
      <c r="D35" s="102">
        <f>'Réclamation 2'!E57</f>
        <v>0</v>
      </c>
      <c r="E35" s="102">
        <f>'Réclamation 2'!F57</f>
        <v>0</v>
      </c>
      <c r="F35" s="102">
        <f>'Réclamation 2'!G57</f>
        <v>0</v>
      </c>
      <c r="G35" s="102">
        <f>'Réclamation 2'!H57</f>
        <v>0</v>
      </c>
      <c r="H35" s="102">
        <f>'Réclamation 2'!I57</f>
        <v>0</v>
      </c>
      <c r="I35" s="102">
        <f>'Réclamation 2'!J57</f>
        <v>0</v>
      </c>
      <c r="J35" s="102">
        <f>'Réclamation 2'!L57</f>
        <v>0</v>
      </c>
      <c r="K35" s="102">
        <f>'Réclamation 2'!M57</f>
        <v>0</v>
      </c>
      <c r="L35" s="102">
        <f>'Réclamation 2'!N57</f>
        <v>0</v>
      </c>
      <c r="M35" s="614"/>
      <c r="N35" s="167">
        <f t="shared" si="6"/>
        <v>0</v>
      </c>
      <c r="O35" s="168">
        <f t="shared" si="7"/>
        <v>0</v>
      </c>
      <c r="P35" s="167">
        <f t="shared" si="8"/>
        <v>0</v>
      </c>
      <c r="Q35" s="168">
        <f t="shared" si="9"/>
        <v>0</v>
      </c>
      <c r="S35" s="169">
        <f t="shared" si="5"/>
        <v>0</v>
      </c>
    </row>
    <row r="36" spans="1:19" ht="15" thickBot="1">
      <c r="A36" s="177">
        <f>'Réclamation 2'!A58</f>
        <v>0</v>
      </c>
      <c r="B36" s="173" t="str">
        <f>'Réclamation 2'!C58</f>
        <v>(À sélectionner)</v>
      </c>
      <c r="C36" s="173">
        <f>'Réclamation 2'!D58</f>
        <v>0</v>
      </c>
      <c r="D36" s="173">
        <f>'Réclamation 2'!E58</f>
        <v>0</v>
      </c>
      <c r="E36" s="173">
        <f>'Réclamation 2'!F58</f>
        <v>0</v>
      </c>
      <c r="F36" s="173">
        <f>'Réclamation 2'!G58</f>
        <v>0</v>
      </c>
      <c r="G36" s="173">
        <f>'Réclamation 2'!H58</f>
        <v>0</v>
      </c>
      <c r="H36" s="173">
        <f>'Réclamation 2'!I58</f>
        <v>0</v>
      </c>
      <c r="I36" s="173">
        <f>'Réclamation 2'!J58</f>
        <v>0</v>
      </c>
      <c r="J36" s="173">
        <f>'Réclamation 2'!L58</f>
        <v>0</v>
      </c>
      <c r="K36" s="173">
        <f>'Réclamation 2'!M58</f>
        <v>0</v>
      </c>
      <c r="L36" s="173">
        <f>'Réclamation 2'!N58</f>
        <v>0</v>
      </c>
      <c r="M36" s="615"/>
      <c r="N36" s="167">
        <f t="shared" si="6"/>
        <v>0</v>
      </c>
      <c r="O36" s="168">
        <f t="shared" si="7"/>
        <v>0</v>
      </c>
      <c r="P36" s="167">
        <f t="shared" si="8"/>
        <v>0</v>
      </c>
      <c r="Q36" s="168">
        <f t="shared" si="9"/>
        <v>0</v>
      </c>
      <c r="S36" s="169">
        <f t="shared" si="5"/>
        <v>0</v>
      </c>
    </row>
    <row r="37" spans="1:19" ht="40.5" customHeight="1" thickBot="1">
      <c r="A37" s="170" t="s">
        <v>35</v>
      </c>
      <c r="B37" s="164" t="s">
        <v>147</v>
      </c>
      <c r="C37" s="164" t="s">
        <v>36</v>
      </c>
      <c r="D37" s="164" t="s">
        <v>37</v>
      </c>
      <c r="E37" s="164" t="s">
        <v>38</v>
      </c>
      <c r="F37" s="164" t="s">
        <v>39</v>
      </c>
      <c r="G37" s="164" t="s">
        <v>146</v>
      </c>
      <c r="H37" s="164" t="s">
        <v>78</v>
      </c>
      <c r="I37" s="164" t="s">
        <v>41</v>
      </c>
      <c r="J37" s="164" t="s">
        <v>214</v>
      </c>
      <c r="K37" s="164" t="s">
        <v>40</v>
      </c>
      <c r="L37" s="165" t="s">
        <v>18</v>
      </c>
      <c r="M37" s="64"/>
      <c r="N37" s="166" t="s">
        <v>257</v>
      </c>
      <c r="O37" s="162" t="s">
        <v>258</v>
      </c>
      <c r="P37" s="166" t="s">
        <v>253</v>
      </c>
      <c r="Q37" s="162" t="s">
        <v>256</v>
      </c>
      <c r="S37" s="169"/>
    </row>
    <row r="38" spans="1:19">
      <c r="A38" s="171">
        <f>'Réclamation 3'!A42</f>
        <v>0</v>
      </c>
      <c r="B38" s="172" t="str">
        <f>'Réclamation 3'!C42</f>
        <v>(À sélectionner)</v>
      </c>
      <c r="C38" s="172">
        <f>'Réclamation 3'!D42</f>
        <v>0</v>
      </c>
      <c r="D38" s="172">
        <f>'Réclamation 3'!E42</f>
        <v>0</v>
      </c>
      <c r="E38" s="172">
        <f>'Réclamation 3'!F42</f>
        <v>0</v>
      </c>
      <c r="F38" s="172">
        <f>'Réclamation 3'!G42</f>
        <v>0</v>
      </c>
      <c r="G38" s="172">
        <f>'Réclamation 3'!H42</f>
        <v>0</v>
      </c>
      <c r="H38" s="172">
        <f>'Réclamation 3'!I42</f>
        <v>0</v>
      </c>
      <c r="I38" s="172">
        <f>'Réclamation 3'!J42</f>
        <v>0</v>
      </c>
      <c r="J38" s="172">
        <f>'Réclamation 3'!L42</f>
        <v>0</v>
      </c>
      <c r="K38" s="172">
        <f>'Réclamation 3'!M42</f>
        <v>0</v>
      </c>
      <c r="L38" s="172">
        <f>'Réclamation 3'!N42</f>
        <v>0</v>
      </c>
      <c r="M38" s="613" t="s">
        <v>255</v>
      </c>
      <c r="N38" s="167">
        <f>_xlfn.XLOOKUP(A38,$A$2:$A$18,$L$2:$L$18,0)</f>
        <v>0</v>
      </c>
      <c r="O38" s="168">
        <f>L38+N38</f>
        <v>0</v>
      </c>
      <c r="P38" s="167">
        <f>_xlfn.XLOOKUP(A38,$A$20:$A$36,$L$20:$L$36,0)</f>
        <v>0</v>
      </c>
      <c r="Q38" s="168">
        <f>O38+P38</f>
        <v>0</v>
      </c>
      <c r="S38" s="169">
        <f t="shared" ref="S38:S54" si="10">A38</f>
        <v>0</v>
      </c>
    </row>
    <row r="39" spans="1:19">
      <c r="A39" s="176">
        <f>'Réclamation 3'!A43</f>
        <v>0</v>
      </c>
      <c r="B39" s="102" t="str">
        <f>'Réclamation 3'!C43</f>
        <v>(À sélectionner)</v>
      </c>
      <c r="C39" s="102">
        <f>'Réclamation 3'!D43</f>
        <v>0</v>
      </c>
      <c r="D39" s="102">
        <f>'Réclamation 3'!E43</f>
        <v>0</v>
      </c>
      <c r="E39" s="102">
        <f>'Réclamation 3'!F43</f>
        <v>0</v>
      </c>
      <c r="F39" s="102">
        <f>'Réclamation 3'!G43</f>
        <v>0</v>
      </c>
      <c r="G39" s="102">
        <f>'Réclamation 3'!H43</f>
        <v>0</v>
      </c>
      <c r="H39" s="102">
        <f>'Réclamation 3'!I43</f>
        <v>0</v>
      </c>
      <c r="I39" s="102">
        <f>'Réclamation 3'!J43</f>
        <v>0</v>
      </c>
      <c r="J39" s="102">
        <f>'Réclamation 3'!L43</f>
        <v>0</v>
      </c>
      <c r="K39" s="102">
        <f>'Réclamation 3'!M43</f>
        <v>0</v>
      </c>
      <c r="L39" s="102">
        <f>'Réclamation 3'!N43</f>
        <v>0</v>
      </c>
      <c r="M39" s="614"/>
      <c r="N39" s="167">
        <f t="shared" ref="N39:N54" si="11">_xlfn.XLOOKUP(A39,$A$2:$A$18,$L$2:$L$18,0)</f>
        <v>0</v>
      </c>
      <c r="O39" s="168">
        <f t="shared" ref="O39:O54" si="12">L39+N39</f>
        <v>0</v>
      </c>
      <c r="P39" s="167">
        <f t="shared" ref="P39:P54" si="13">_xlfn.XLOOKUP(A39,$A$20:$A$36,$L$20:$L$36,0)</f>
        <v>0</v>
      </c>
      <c r="Q39" s="168">
        <f t="shared" ref="Q39:Q54" si="14">O39+P39</f>
        <v>0</v>
      </c>
      <c r="S39" s="169">
        <f t="shared" si="10"/>
        <v>0</v>
      </c>
    </row>
    <row r="40" spans="1:19">
      <c r="A40" s="176">
        <f>'Réclamation 3'!A44</f>
        <v>0</v>
      </c>
      <c r="B40" s="102" t="str">
        <f>'Réclamation 3'!C44</f>
        <v>(À sélectionner)</v>
      </c>
      <c r="C40" s="102">
        <f>'Réclamation 3'!D44</f>
        <v>0</v>
      </c>
      <c r="D40" s="102">
        <f>'Réclamation 3'!E44</f>
        <v>0</v>
      </c>
      <c r="E40" s="102">
        <f>'Réclamation 3'!F44</f>
        <v>0</v>
      </c>
      <c r="F40" s="102">
        <f>'Réclamation 3'!G44</f>
        <v>0</v>
      </c>
      <c r="G40" s="102">
        <f>'Réclamation 3'!H44</f>
        <v>0</v>
      </c>
      <c r="H40" s="102">
        <f>'Réclamation 3'!I44</f>
        <v>0</v>
      </c>
      <c r="I40" s="102">
        <f>'Réclamation 3'!J44</f>
        <v>0</v>
      </c>
      <c r="J40" s="102">
        <f>'Réclamation 3'!L44</f>
        <v>0</v>
      </c>
      <c r="K40" s="102">
        <f>'Réclamation 3'!M44</f>
        <v>0</v>
      </c>
      <c r="L40" s="102">
        <f>'Réclamation 3'!N44</f>
        <v>0</v>
      </c>
      <c r="M40" s="614"/>
      <c r="N40" s="167">
        <f t="shared" si="11"/>
        <v>0</v>
      </c>
      <c r="O40" s="168">
        <f t="shared" si="12"/>
        <v>0</v>
      </c>
      <c r="P40" s="167">
        <f t="shared" si="13"/>
        <v>0</v>
      </c>
      <c r="Q40" s="168">
        <f t="shared" si="14"/>
        <v>0</v>
      </c>
      <c r="S40" s="169">
        <f t="shared" si="10"/>
        <v>0</v>
      </c>
    </row>
    <row r="41" spans="1:19">
      <c r="A41" s="176">
        <f>'Réclamation 3'!A45</f>
        <v>0</v>
      </c>
      <c r="B41" s="102" t="str">
        <f>'Réclamation 3'!C45</f>
        <v>(À sélectionner)</v>
      </c>
      <c r="C41" s="102">
        <f>'Réclamation 3'!D45</f>
        <v>0</v>
      </c>
      <c r="D41" s="102">
        <f>'Réclamation 3'!E45</f>
        <v>0</v>
      </c>
      <c r="E41" s="102">
        <f>'Réclamation 3'!F45</f>
        <v>0</v>
      </c>
      <c r="F41" s="102">
        <f>'Réclamation 3'!G45</f>
        <v>0</v>
      </c>
      <c r="G41" s="102">
        <f>'Réclamation 3'!H45</f>
        <v>0</v>
      </c>
      <c r="H41" s="102">
        <f>'Réclamation 3'!I45</f>
        <v>0</v>
      </c>
      <c r="I41" s="102">
        <f>'Réclamation 3'!J45</f>
        <v>0</v>
      </c>
      <c r="J41" s="102">
        <f>'Réclamation 3'!L45</f>
        <v>0</v>
      </c>
      <c r="K41" s="102">
        <f>'Réclamation 3'!M45</f>
        <v>0</v>
      </c>
      <c r="L41" s="102">
        <f>'Réclamation 3'!N45</f>
        <v>0</v>
      </c>
      <c r="M41" s="614"/>
      <c r="N41" s="167">
        <f t="shared" si="11"/>
        <v>0</v>
      </c>
      <c r="O41" s="168">
        <f t="shared" si="12"/>
        <v>0</v>
      </c>
      <c r="P41" s="167">
        <f t="shared" si="13"/>
        <v>0</v>
      </c>
      <c r="Q41" s="168">
        <f t="shared" si="14"/>
        <v>0</v>
      </c>
      <c r="S41" s="169">
        <f t="shared" si="10"/>
        <v>0</v>
      </c>
    </row>
    <row r="42" spans="1:19">
      <c r="A42" s="176">
        <f>'Réclamation 3'!A46</f>
        <v>0</v>
      </c>
      <c r="B42" s="102" t="str">
        <f>'Réclamation 3'!C46</f>
        <v>(À sélectionner)</v>
      </c>
      <c r="C42" s="102">
        <f>'Réclamation 3'!D46</f>
        <v>0</v>
      </c>
      <c r="D42" s="102">
        <f>'Réclamation 3'!E46</f>
        <v>0</v>
      </c>
      <c r="E42" s="102">
        <f>'Réclamation 3'!F46</f>
        <v>0</v>
      </c>
      <c r="F42" s="102">
        <f>'Réclamation 3'!G46</f>
        <v>0</v>
      </c>
      <c r="G42" s="102">
        <f>'Réclamation 3'!H46</f>
        <v>0</v>
      </c>
      <c r="H42" s="102">
        <f>'Réclamation 3'!I46</f>
        <v>0</v>
      </c>
      <c r="I42" s="102">
        <f>'Réclamation 3'!J46</f>
        <v>0</v>
      </c>
      <c r="J42" s="102">
        <f>'Réclamation 3'!L46</f>
        <v>0</v>
      </c>
      <c r="K42" s="102">
        <f>'Réclamation 3'!M46</f>
        <v>0</v>
      </c>
      <c r="L42" s="102">
        <f>'Réclamation 3'!N46</f>
        <v>0</v>
      </c>
      <c r="M42" s="614"/>
      <c r="N42" s="167">
        <f t="shared" si="11"/>
        <v>0</v>
      </c>
      <c r="O42" s="168">
        <f t="shared" si="12"/>
        <v>0</v>
      </c>
      <c r="P42" s="167">
        <f t="shared" si="13"/>
        <v>0</v>
      </c>
      <c r="Q42" s="168">
        <f t="shared" si="14"/>
        <v>0</v>
      </c>
      <c r="S42" s="169">
        <f t="shared" si="10"/>
        <v>0</v>
      </c>
    </row>
    <row r="43" spans="1:19">
      <c r="A43" s="176">
        <f>'Réclamation 3'!A47</f>
        <v>0</v>
      </c>
      <c r="B43" s="102" t="str">
        <f>'Réclamation 3'!C47</f>
        <v>(À sélectionner)</v>
      </c>
      <c r="C43" s="102">
        <f>'Réclamation 3'!D47</f>
        <v>0</v>
      </c>
      <c r="D43" s="102">
        <f>'Réclamation 3'!E47</f>
        <v>0</v>
      </c>
      <c r="E43" s="102">
        <f>'Réclamation 3'!F47</f>
        <v>0</v>
      </c>
      <c r="F43" s="102">
        <f>'Réclamation 3'!G47</f>
        <v>0</v>
      </c>
      <c r="G43" s="102">
        <f>'Réclamation 3'!H47</f>
        <v>0</v>
      </c>
      <c r="H43" s="102">
        <f>'Réclamation 3'!I47</f>
        <v>0</v>
      </c>
      <c r="I43" s="102">
        <f>'Réclamation 3'!J47</f>
        <v>0</v>
      </c>
      <c r="J43" s="102">
        <f>'Réclamation 3'!L47</f>
        <v>0</v>
      </c>
      <c r="K43" s="102">
        <f>'Réclamation 3'!M47</f>
        <v>0</v>
      </c>
      <c r="L43" s="102">
        <f>'Réclamation 3'!N47</f>
        <v>0</v>
      </c>
      <c r="M43" s="614"/>
      <c r="N43" s="167">
        <f t="shared" si="11"/>
        <v>0</v>
      </c>
      <c r="O43" s="168">
        <f t="shared" si="12"/>
        <v>0</v>
      </c>
      <c r="P43" s="167">
        <f t="shared" si="13"/>
        <v>0</v>
      </c>
      <c r="Q43" s="168">
        <f t="shared" si="14"/>
        <v>0</v>
      </c>
      <c r="S43" s="169">
        <f t="shared" si="10"/>
        <v>0</v>
      </c>
    </row>
    <row r="44" spans="1:19">
      <c r="A44" s="176">
        <f>'Réclamation 3'!A48</f>
        <v>0</v>
      </c>
      <c r="B44" s="102" t="str">
        <f>'Réclamation 3'!C48</f>
        <v>(À sélectionner)</v>
      </c>
      <c r="C44" s="102">
        <f>'Réclamation 3'!D48</f>
        <v>0</v>
      </c>
      <c r="D44" s="102">
        <f>'Réclamation 3'!E48</f>
        <v>0</v>
      </c>
      <c r="E44" s="102">
        <f>'Réclamation 3'!F48</f>
        <v>0</v>
      </c>
      <c r="F44" s="102">
        <f>'Réclamation 3'!G48</f>
        <v>0</v>
      </c>
      <c r="G44" s="102">
        <f>'Réclamation 3'!H48</f>
        <v>0</v>
      </c>
      <c r="H44" s="102">
        <f>'Réclamation 3'!I48</f>
        <v>0</v>
      </c>
      <c r="I44" s="102">
        <f>'Réclamation 3'!J48</f>
        <v>0</v>
      </c>
      <c r="J44" s="102">
        <f>'Réclamation 3'!L48</f>
        <v>0</v>
      </c>
      <c r="K44" s="102">
        <f>'Réclamation 3'!M48</f>
        <v>0</v>
      </c>
      <c r="L44" s="102">
        <f>'Réclamation 3'!N48</f>
        <v>0</v>
      </c>
      <c r="M44" s="614"/>
      <c r="N44" s="167">
        <f t="shared" si="11"/>
        <v>0</v>
      </c>
      <c r="O44" s="168">
        <f t="shared" si="12"/>
        <v>0</v>
      </c>
      <c r="P44" s="167">
        <f t="shared" si="13"/>
        <v>0</v>
      </c>
      <c r="Q44" s="168">
        <f t="shared" si="14"/>
        <v>0</v>
      </c>
      <c r="S44" s="169">
        <f t="shared" si="10"/>
        <v>0</v>
      </c>
    </row>
    <row r="45" spans="1:19">
      <c r="A45" s="176">
        <f>'Réclamation 3'!A49</f>
        <v>0</v>
      </c>
      <c r="B45" s="102" t="str">
        <f>'Réclamation 3'!C49</f>
        <v>(À sélectionner)</v>
      </c>
      <c r="C45" s="102">
        <f>'Réclamation 3'!D49</f>
        <v>0</v>
      </c>
      <c r="D45" s="102">
        <f>'Réclamation 3'!E49</f>
        <v>0</v>
      </c>
      <c r="E45" s="102">
        <f>'Réclamation 3'!F49</f>
        <v>0</v>
      </c>
      <c r="F45" s="102">
        <f>'Réclamation 3'!G49</f>
        <v>0</v>
      </c>
      <c r="G45" s="102">
        <f>'Réclamation 3'!H49</f>
        <v>0</v>
      </c>
      <c r="H45" s="102">
        <f>'Réclamation 3'!I49</f>
        <v>0</v>
      </c>
      <c r="I45" s="102">
        <f>'Réclamation 3'!J49</f>
        <v>0</v>
      </c>
      <c r="J45" s="102">
        <f>'Réclamation 3'!L49</f>
        <v>0</v>
      </c>
      <c r="K45" s="102">
        <f>'Réclamation 3'!M49</f>
        <v>0</v>
      </c>
      <c r="L45" s="102">
        <f>'Réclamation 3'!N49</f>
        <v>0</v>
      </c>
      <c r="M45" s="614"/>
      <c r="N45" s="167">
        <f t="shared" si="11"/>
        <v>0</v>
      </c>
      <c r="O45" s="168">
        <f t="shared" si="12"/>
        <v>0</v>
      </c>
      <c r="P45" s="167">
        <f t="shared" si="13"/>
        <v>0</v>
      </c>
      <c r="Q45" s="168">
        <f t="shared" si="14"/>
        <v>0</v>
      </c>
      <c r="S45" s="169">
        <f t="shared" si="10"/>
        <v>0</v>
      </c>
    </row>
    <row r="46" spans="1:19">
      <c r="A46" s="176">
        <f>'Réclamation 3'!A50</f>
        <v>0</v>
      </c>
      <c r="B46" s="102" t="str">
        <f>'Réclamation 3'!C50</f>
        <v>(À sélectionner)</v>
      </c>
      <c r="C46" s="102">
        <f>'Réclamation 3'!D50</f>
        <v>0</v>
      </c>
      <c r="D46" s="102">
        <f>'Réclamation 3'!E50</f>
        <v>0</v>
      </c>
      <c r="E46" s="102">
        <f>'Réclamation 3'!F50</f>
        <v>0</v>
      </c>
      <c r="F46" s="102">
        <f>'Réclamation 3'!G50</f>
        <v>0</v>
      </c>
      <c r="G46" s="102">
        <f>'Réclamation 3'!H50</f>
        <v>0</v>
      </c>
      <c r="H46" s="102">
        <f>'Réclamation 3'!I50</f>
        <v>0</v>
      </c>
      <c r="I46" s="102">
        <f>'Réclamation 3'!J50</f>
        <v>0</v>
      </c>
      <c r="J46" s="102">
        <f>'Réclamation 3'!L50</f>
        <v>0</v>
      </c>
      <c r="K46" s="102">
        <f>'Réclamation 3'!M50</f>
        <v>0</v>
      </c>
      <c r="L46" s="102">
        <f>'Réclamation 3'!N50</f>
        <v>0</v>
      </c>
      <c r="M46" s="614"/>
      <c r="N46" s="167">
        <f t="shared" si="11"/>
        <v>0</v>
      </c>
      <c r="O46" s="168">
        <f t="shared" si="12"/>
        <v>0</v>
      </c>
      <c r="P46" s="167">
        <f t="shared" si="13"/>
        <v>0</v>
      </c>
      <c r="Q46" s="168">
        <f t="shared" si="14"/>
        <v>0</v>
      </c>
      <c r="S46" s="169">
        <f t="shared" si="10"/>
        <v>0</v>
      </c>
    </row>
    <row r="47" spans="1:19">
      <c r="A47" s="176">
        <f>'Réclamation 3'!A51</f>
        <v>0</v>
      </c>
      <c r="B47" s="102" t="str">
        <f>'Réclamation 3'!C51</f>
        <v>(À sélectionner)</v>
      </c>
      <c r="C47" s="102">
        <f>'Réclamation 3'!D51</f>
        <v>0</v>
      </c>
      <c r="D47" s="102">
        <f>'Réclamation 3'!E51</f>
        <v>0</v>
      </c>
      <c r="E47" s="102">
        <f>'Réclamation 3'!F51</f>
        <v>0</v>
      </c>
      <c r="F47" s="102">
        <f>'Réclamation 3'!G51</f>
        <v>0</v>
      </c>
      <c r="G47" s="102">
        <f>'Réclamation 3'!H51</f>
        <v>0</v>
      </c>
      <c r="H47" s="102">
        <f>'Réclamation 3'!I51</f>
        <v>0</v>
      </c>
      <c r="I47" s="102">
        <f>'Réclamation 3'!J51</f>
        <v>0</v>
      </c>
      <c r="J47" s="102">
        <f>'Réclamation 3'!L51</f>
        <v>0</v>
      </c>
      <c r="K47" s="102">
        <f>'Réclamation 3'!M51</f>
        <v>0</v>
      </c>
      <c r="L47" s="102">
        <f>'Réclamation 3'!N51</f>
        <v>0</v>
      </c>
      <c r="M47" s="614"/>
      <c r="N47" s="167">
        <f t="shared" si="11"/>
        <v>0</v>
      </c>
      <c r="O47" s="168">
        <f t="shared" si="12"/>
        <v>0</v>
      </c>
      <c r="P47" s="167">
        <f t="shared" si="13"/>
        <v>0</v>
      </c>
      <c r="Q47" s="168">
        <f t="shared" si="14"/>
        <v>0</v>
      </c>
      <c r="S47" s="169">
        <f t="shared" si="10"/>
        <v>0</v>
      </c>
    </row>
    <row r="48" spans="1:19">
      <c r="A48" s="176">
        <f>'Réclamation 3'!A52</f>
        <v>0</v>
      </c>
      <c r="B48" s="102" t="str">
        <f>'Réclamation 3'!C52</f>
        <v>(À sélectionner)</v>
      </c>
      <c r="C48" s="102">
        <f>'Réclamation 3'!D52</f>
        <v>0</v>
      </c>
      <c r="D48" s="102">
        <f>'Réclamation 3'!E52</f>
        <v>0</v>
      </c>
      <c r="E48" s="102">
        <f>'Réclamation 3'!F52</f>
        <v>0</v>
      </c>
      <c r="F48" s="102">
        <f>'Réclamation 3'!G52</f>
        <v>0</v>
      </c>
      <c r="G48" s="102">
        <f>'Réclamation 3'!H52</f>
        <v>0</v>
      </c>
      <c r="H48" s="102">
        <f>'Réclamation 3'!I52</f>
        <v>0</v>
      </c>
      <c r="I48" s="102">
        <f>'Réclamation 3'!J52</f>
        <v>0</v>
      </c>
      <c r="J48" s="102">
        <f>'Réclamation 3'!L52</f>
        <v>0</v>
      </c>
      <c r="K48" s="102">
        <f>'Réclamation 3'!M52</f>
        <v>0</v>
      </c>
      <c r="L48" s="102">
        <f>'Réclamation 3'!N52</f>
        <v>0</v>
      </c>
      <c r="M48" s="614"/>
      <c r="N48" s="167">
        <f t="shared" si="11"/>
        <v>0</v>
      </c>
      <c r="O48" s="168">
        <f t="shared" si="12"/>
        <v>0</v>
      </c>
      <c r="P48" s="167">
        <f t="shared" si="13"/>
        <v>0</v>
      </c>
      <c r="Q48" s="168">
        <f t="shared" si="14"/>
        <v>0</v>
      </c>
      <c r="S48" s="169">
        <f t="shared" si="10"/>
        <v>0</v>
      </c>
    </row>
    <row r="49" spans="1:19">
      <c r="A49" s="176">
        <f>'Réclamation 3'!A53</f>
        <v>0</v>
      </c>
      <c r="B49" s="102" t="str">
        <f>'Réclamation 3'!C53</f>
        <v>(À sélectionner)</v>
      </c>
      <c r="C49" s="102">
        <f>'Réclamation 3'!D53</f>
        <v>0</v>
      </c>
      <c r="D49" s="102">
        <f>'Réclamation 3'!E53</f>
        <v>0</v>
      </c>
      <c r="E49" s="102">
        <f>'Réclamation 3'!F53</f>
        <v>0</v>
      </c>
      <c r="F49" s="102">
        <f>'Réclamation 3'!G53</f>
        <v>0</v>
      </c>
      <c r="G49" s="102">
        <f>'Réclamation 3'!H53</f>
        <v>0</v>
      </c>
      <c r="H49" s="102">
        <f>'Réclamation 3'!I53</f>
        <v>0</v>
      </c>
      <c r="I49" s="102">
        <f>'Réclamation 3'!J53</f>
        <v>0</v>
      </c>
      <c r="J49" s="102">
        <f>'Réclamation 3'!L53</f>
        <v>0</v>
      </c>
      <c r="K49" s="102">
        <f>'Réclamation 3'!M53</f>
        <v>0</v>
      </c>
      <c r="L49" s="102">
        <f>'Réclamation 3'!N53</f>
        <v>0</v>
      </c>
      <c r="M49" s="614"/>
      <c r="N49" s="167">
        <f t="shared" si="11"/>
        <v>0</v>
      </c>
      <c r="O49" s="168">
        <f t="shared" si="12"/>
        <v>0</v>
      </c>
      <c r="P49" s="167">
        <f t="shared" si="13"/>
        <v>0</v>
      </c>
      <c r="Q49" s="168">
        <f t="shared" si="14"/>
        <v>0</v>
      </c>
      <c r="S49" s="169">
        <f t="shared" si="10"/>
        <v>0</v>
      </c>
    </row>
    <row r="50" spans="1:19">
      <c r="A50" s="176">
        <f>'Réclamation 3'!A54</f>
        <v>0</v>
      </c>
      <c r="B50" s="102" t="str">
        <f>'Réclamation 3'!C54</f>
        <v>(À sélectionner)</v>
      </c>
      <c r="C50" s="102">
        <f>'Réclamation 3'!D54</f>
        <v>0</v>
      </c>
      <c r="D50" s="102">
        <f>'Réclamation 3'!E54</f>
        <v>0</v>
      </c>
      <c r="E50" s="102">
        <f>'Réclamation 3'!F54</f>
        <v>0</v>
      </c>
      <c r="F50" s="102">
        <f>'Réclamation 3'!G54</f>
        <v>0</v>
      </c>
      <c r="G50" s="102">
        <f>'Réclamation 3'!H54</f>
        <v>0</v>
      </c>
      <c r="H50" s="102">
        <f>'Réclamation 3'!I54</f>
        <v>0</v>
      </c>
      <c r="I50" s="102">
        <f>'Réclamation 3'!J54</f>
        <v>0</v>
      </c>
      <c r="J50" s="102">
        <f>'Réclamation 3'!L54</f>
        <v>0</v>
      </c>
      <c r="K50" s="102">
        <f>'Réclamation 3'!M54</f>
        <v>0</v>
      </c>
      <c r="L50" s="102">
        <f>'Réclamation 3'!N54</f>
        <v>0</v>
      </c>
      <c r="M50" s="614"/>
      <c r="N50" s="167">
        <f t="shared" si="11"/>
        <v>0</v>
      </c>
      <c r="O50" s="168">
        <f t="shared" si="12"/>
        <v>0</v>
      </c>
      <c r="P50" s="167">
        <f t="shared" si="13"/>
        <v>0</v>
      </c>
      <c r="Q50" s="168">
        <f t="shared" si="14"/>
        <v>0</v>
      </c>
      <c r="S50" s="169">
        <f t="shared" si="10"/>
        <v>0</v>
      </c>
    </row>
    <row r="51" spans="1:19">
      <c r="A51" s="176">
        <f>'Réclamation 3'!A55</f>
        <v>0</v>
      </c>
      <c r="B51" s="102" t="str">
        <f>'Réclamation 3'!C55</f>
        <v>(À sélectionner)</v>
      </c>
      <c r="C51" s="102">
        <f>'Réclamation 3'!D55</f>
        <v>0</v>
      </c>
      <c r="D51" s="102">
        <f>'Réclamation 3'!E55</f>
        <v>0</v>
      </c>
      <c r="E51" s="102">
        <f>'Réclamation 3'!F55</f>
        <v>0</v>
      </c>
      <c r="F51" s="102">
        <f>'Réclamation 3'!G55</f>
        <v>0</v>
      </c>
      <c r="G51" s="102">
        <f>'Réclamation 3'!H55</f>
        <v>0</v>
      </c>
      <c r="H51" s="102">
        <f>'Réclamation 3'!I55</f>
        <v>0</v>
      </c>
      <c r="I51" s="102">
        <f>'Réclamation 3'!J55</f>
        <v>0</v>
      </c>
      <c r="J51" s="102">
        <f>'Réclamation 3'!L55</f>
        <v>0</v>
      </c>
      <c r="K51" s="102">
        <f>'Réclamation 3'!M55</f>
        <v>0</v>
      </c>
      <c r="L51" s="102">
        <f>'Réclamation 3'!N55</f>
        <v>0</v>
      </c>
      <c r="M51" s="614"/>
      <c r="N51" s="167">
        <f t="shared" si="11"/>
        <v>0</v>
      </c>
      <c r="O51" s="168">
        <f t="shared" si="12"/>
        <v>0</v>
      </c>
      <c r="P51" s="167">
        <f t="shared" si="13"/>
        <v>0</v>
      </c>
      <c r="Q51" s="168">
        <f t="shared" si="14"/>
        <v>0</v>
      </c>
      <c r="S51" s="169">
        <f t="shared" si="10"/>
        <v>0</v>
      </c>
    </row>
    <row r="52" spans="1:19">
      <c r="A52" s="176">
        <f>'Réclamation 3'!A56</f>
        <v>0</v>
      </c>
      <c r="B52" s="102" t="str">
        <f>'Réclamation 3'!C56</f>
        <v>(À sélectionner)</v>
      </c>
      <c r="C52" s="102">
        <f>'Réclamation 3'!D56</f>
        <v>0</v>
      </c>
      <c r="D52" s="102">
        <f>'Réclamation 3'!E56</f>
        <v>0</v>
      </c>
      <c r="E52" s="102">
        <f>'Réclamation 3'!F56</f>
        <v>0</v>
      </c>
      <c r="F52" s="102">
        <f>'Réclamation 3'!G56</f>
        <v>0</v>
      </c>
      <c r="G52" s="102">
        <f>'Réclamation 3'!H56</f>
        <v>0</v>
      </c>
      <c r="H52" s="102">
        <f>'Réclamation 3'!I56</f>
        <v>0</v>
      </c>
      <c r="I52" s="102">
        <f>'Réclamation 3'!J56</f>
        <v>0</v>
      </c>
      <c r="J52" s="102">
        <f>'Réclamation 3'!L56</f>
        <v>0</v>
      </c>
      <c r="K52" s="102">
        <f>'Réclamation 3'!M56</f>
        <v>0</v>
      </c>
      <c r="L52" s="102">
        <f>'Réclamation 3'!N56</f>
        <v>0</v>
      </c>
      <c r="M52" s="614"/>
      <c r="N52" s="167">
        <f t="shared" si="11"/>
        <v>0</v>
      </c>
      <c r="O52" s="168">
        <f t="shared" si="12"/>
        <v>0</v>
      </c>
      <c r="P52" s="167">
        <f t="shared" si="13"/>
        <v>0</v>
      </c>
      <c r="Q52" s="168">
        <f t="shared" si="14"/>
        <v>0</v>
      </c>
      <c r="S52" s="169">
        <f t="shared" si="10"/>
        <v>0</v>
      </c>
    </row>
    <row r="53" spans="1:19">
      <c r="A53" s="176">
        <f>'Réclamation 3'!A57</f>
        <v>0</v>
      </c>
      <c r="B53" s="102" t="str">
        <f>'Réclamation 3'!C57</f>
        <v>(À sélectionner)</v>
      </c>
      <c r="C53" s="102">
        <f>'Réclamation 3'!D57</f>
        <v>0</v>
      </c>
      <c r="D53" s="102">
        <f>'Réclamation 3'!E57</f>
        <v>0</v>
      </c>
      <c r="E53" s="102">
        <f>'Réclamation 3'!F57</f>
        <v>0</v>
      </c>
      <c r="F53" s="102">
        <f>'Réclamation 3'!G57</f>
        <v>0</v>
      </c>
      <c r="G53" s="102">
        <f>'Réclamation 3'!H57</f>
        <v>0</v>
      </c>
      <c r="H53" s="102">
        <f>'Réclamation 3'!I57</f>
        <v>0</v>
      </c>
      <c r="I53" s="102">
        <f>'Réclamation 3'!J57</f>
        <v>0</v>
      </c>
      <c r="J53" s="102">
        <f>'Réclamation 3'!L57</f>
        <v>0</v>
      </c>
      <c r="K53" s="102">
        <f>'Réclamation 3'!M57</f>
        <v>0</v>
      </c>
      <c r="L53" s="102">
        <f>'Réclamation 3'!N57</f>
        <v>0</v>
      </c>
      <c r="M53" s="614"/>
      <c r="N53" s="167">
        <f t="shared" si="11"/>
        <v>0</v>
      </c>
      <c r="O53" s="168">
        <f t="shared" si="12"/>
        <v>0</v>
      </c>
      <c r="P53" s="167">
        <f t="shared" si="13"/>
        <v>0</v>
      </c>
      <c r="Q53" s="168">
        <f t="shared" si="14"/>
        <v>0</v>
      </c>
      <c r="S53" s="169">
        <f t="shared" si="10"/>
        <v>0</v>
      </c>
    </row>
    <row r="54" spans="1:19" ht="15" thickBot="1">
      <c r="A54" s="177">
        <f>'Réclamation 3'!A58</f>
        <v>0</v>
      </c>
      <c r="B54" s="173" t="str">
        <f>'Réclamation 3'!C58</f>
        <v>(À sélectionner)</v>
      </c>
      <c r="C54" s="173">
        <f>'Réclamation 3'!D58</f>
        <v>0</v>
      </c>
      <c r="D54" s="173">
        <f>'Réclamation 3'!E58</f>
        <v>0</v>
      </c>
      <c r="E54" s="173">
        <f>'Réclamation 3'!F58</f>
        <v>0</v>
      </c>
      <c r="F54" s="173">
        <f>'Réclamation 3'!G58</f>
        <v>0</v>
      </c>
      <c r="G54" s="173">
        <f>'Réclamation 3'!H58</f>
        <v>0</v>
      </c>
      <c r="H54" s="173">
        <f>'Réclamation 3'!I58</f>
        <v>0</v>
      </c>
      <c r="I54" s="173">
        <f>'Réclamation 3'!J58</f>
        <v>0</v>
      </c>
      <c r="J54" s="173">
        <f>'Réclamation 3'!L58</f>
        <v>0</v>
      </c>
      <c r="K54" s="173">
        <f>'Réclamation 3'!M58</f>
        <v>0</v>
      </c>
      <c r="L54" s="173">
        <f>'Réclamation 3'!N58</f>
        <v>0</v>
      </c>
      <c r="M54" s="615"/>
      <c r="N54" s="167">
        <f t="shared" si="11"/>
        <v>0</v>
      </c>
      <c r="O54" s="168">
        <f t="shared" si="12"/>
        <v>0</v>
      </c>
      <c r="P54" s="167">
        <f t="shared" si="13"/>
        <v>0</v>
      </c>
      <c r="Q54" s="168">
        <f t="shared" si="14"/>
        <v>0</v>
      </c>
      <c r="S54" s="169">
        <f t="shared" si="10"/>
        <v>0</v>
      </c>
    </row>
  </sheetData>
  <mergeCells count="3">
    <mergeCell ref="M2:M18"/>
    <mergeCell ref="M20:M36"/>
    <mergeCell ref="M38:M54"/>
  </mergeCells>
  <phoneticPr fontId="14" type="noConversion"/>
  <conditionalFormatting sqref="O2:O18">
    <cfRule type="expression" dxfId="5" priority="12">
      <formula>O2&gt;=7500</formula>
    </cfRule>
  </conditionalFormatting>
  <conditionalFormatting sqref="O20:O36">
    <cfRule type="expression" dxfId="4" priority="9">
      <formula>O20&gt;=7500</formula>
    </cfRule>
  </conditionalFormatting>
  <conditionalFormatting sqref="O38:O54">
    <cfRule type="expression" dxfId="3" priority="6">
      <formula>O38&gt;=7500</formula>
    </cfRule>
  </conditionalFormatting>
  <conditionalFormatting sqref="Q2:Q18">
    <cfRule type="expression" dxfId="2" priority="11">
      <formula>Q2&gt;=7500</formula>
    </cfRule>
  </conditionalFormatting>
  <conditionalFormatting sqref="Q20:Q36">
    <cfRule type="expression" dxfId="1" priority="8">
      <formula>Q20&gt;=7500</formula>
    </cfRule>
  </conditionalFormatting>
  <conditionalFormatting sqref="Q38:Q54">
    <cfRule type="expression" dxfId="0" priority="5">
      <formula>Q38&gt;=7500</formula>
    </cfRule>
  </conditionalFormatting>
  <pageMargins left="0.7" right="0.7" top="0.75" bottom="0.75" header="0.3" footer="0.3"/>
  <pageSetup orientation="portrait" r:id="rId1"/>
  <ignoredErrors>
    <ignoredError sqref="A2:B18 C2:D18 E2:F18 G2:H18 I2:I18 J2:L18 A20:A36 B20:H36 I20:I36 J20:L36 A38:A54 B38:H54 I38:I54 J38:L54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1413aaba-0f94-4a6e-bbaf-65d5bf7dd04d">
      <UserInfo>
        <DisplayName>Desbiens Bénédicte (DASIP) (Québec)</DisplayName>
        <AccountId>45</AccountId>
        <AccountType/>
      </UserInfo>
      <UserInfo>
        <DisplayName>Dufour Sara (DPP) (Québec)</DisplayName>
        <AccountId>16</AccountId>
        <AccountType/>
      </UserInfo>
    </SharedWithUsers>
    <_activity xmlns="c0462faf-72bd-4a50-976c-7798edecccc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41B349F12CA5F43AD5CFE7F0916FE71" ma:contentTypeVersion="15" ma:contentTypeDescription="Crée un document." ma:contentTypeScope="" ma:versionID="e7db12d8fb2f4ffe451a8d1e04ac5e6a">
  <xsd:schema xmlns:xsd="http://www.w3.org/2001/XMLSchema" xmlns:xs="http://www.w3.org/2001/XMLSchema" xmlns:p="http://schemas.microsoft.com/office/2006/metadata/properties" xmlns:ns3="c0462faf-72bd-4a50-976c-7798edeccccb" xmlns:ns4="1413aaba-0f94-4a6e-bbaf-65d5bf7dd04d" targetNamespace="http://schemas.microsoft.com/office/2006/metadata/properties" ma:root="true" ma:fieldsID="46cac6cb5c8b91f8fc7cb438f3e3abbb" ns3:_="" ns4:_="">
    <xsd:import namespace="c0462faf-72bd-4a50-976c-7798edeccccb"/>
    <xsd:import namespace="1413aaba-0f94-4a6e-bbaf-65d5bf7dd04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SystemTags" minOccurs="0"/>
                <xsd:element ref="ns3:MediaLengthInSeconds" minOccurs="0"/>
                <xsd:element ref="ns3:MediaServiceOCR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462faf-72bd-4a50-976c-7798edecccc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4" nillable="true" ma:displayName="_activity" ma:hidden="true" ma:internalName="_activity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13aaba-0f94-4a6e-bbaf-65d5bf7dd04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45A863D-B8BB-4866-BFE0-00D84D804A6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6BFD81D-0B3B-4716-844A-0D889C7B8FC1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1413aaba-0f94-4a6e-bbaf-65d5bf7dd04d"/>
    <ds:schemaRef ds:uri="c0462faf-72bd-4a50-976c-7798edeccccb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2516F39-4282-40A5-8B51-58B6CDA3FC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0462faf-72bd-4a50-976c-7798edeccccb"/>
    <ds:schemaRef ds:uri="1413aaba-0f94-4a6e-bbaf-65d5bf7dd04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143a543-edee-49dc-bd20-22d7a8454e52}" enabled="0" method="" siteId="{3143a543-edee-49dc-bd20-22d7a8454e52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1</vt:i4>
      </vt:variant>
    </vt:vector>
  </HeadingPairs>
  <TitlesOfParts>
    <vt:vector size="12" baseType="lpstr">
      <vt:lpstr>Instructions-financement</vt:lpstr>
      <vt:lpstr>Barèmes</vt:lpstr>
      <vt:lpstr>Plan de financement-Projet</vt:lpstr>
      <vt:lpstr>Plan de travail</vt:lpstr>
      <vt:lpstr>Réclamation 1</vt:lpstr>
      <vt:lpstr>Réclamation 2</vt:lpstr>
      <vt:lpstr>Réclamation 3</vt:lpstr>
      <vt:lpstr>Sommaire des réclamations</vt:lpstr>
      <vt:lpstr>Réservé-MAPAQ-Salaires</vt:lpstr>
      <vt:lpstr>Source</vt:lpstr>
      <vt:lpstr>MAPAQ_synthèse_budget</vt:lpstr>
      <vt:lpstr>'Plan de financement-Projet'!Zone_d_impression</vt:lpstr>
    </vt:vector>
  </TitlesOfParts>
  <Manager/>
  <Company>MAPAQ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 de financement sous-volet 2.2 Catégorie A</dc:title>
  <dc:subject/>
  <dc:creator>MAPAQ</dc:creator>
  <cp:keywords/>
  <dc:description/>
  <cp:lastModifiedBy>Dufour Sara (DRPMAPA) (Québec)</cp:lastModifiedBy>
  <cp:revision/>
  <cp:lastPrinted>2024-11-12T13:27:12Z</cp:lastPrinted>
  <dcterms:created xsi:type="dcterms:W3CDTF">2023-03-08T14:47:28Z</dcterms:created>
  <dcterms:modified xsi:type="dcterms:W3CDTF">2026-01-30T20:09:42Z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0x010100341B349F12CA5F43AD5CFE7F0916FE71</vt:lpwstr>
  </property>
</Properties>
</file>