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python.xml" ContentType="application/vnd.ms-excel.pyth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C:\Users\CamilleLeblanc\OneDrive - MCC\Documents\MCC-DCOM\Dossiers collaboratifs\IMMOS\Web\Contenus Web\Docs PAI 2025-2028\Audit technique\"/>
    </mc:Choice>
  </mc:AlternateContent>
  <xr:revisionPtr revIDLastSave="0" documentId="13_ncr:1_{0748551F-2528-43FA-BAD5-3B0D9B27B2D7}" xr6:coauthVersionLast="47" xr6:coauthVersionMax="47" xr10:uidLastSave="{00000000-0000-0000-0000-000000000000}"/>
  <bookViews>
    <workbookView xWindow="28680" yWindow="-45" windowWidth="29040" windowHeight="15720" xr2:uid="{54E396D6-0490-4A08-B25D-78F2C71DF6F7}"/>
  </bookViews>
  <sheets>
    <sheet name="Résumé" sheetId="7" r:id="rId1"/>
    <sheet name="Sommaire" sheetId="2" r:id="rId2"/>
    <sheet name="Relevé" sheetId="4" r:id="rId3"/>
    <sheet name="Aide" sheetId="5" r:id="rId4"/>
    <sheet name="Feuil1" sheetId="6" state="hidden" r:id="rId5"/>
  </sheets>
  <definedNames>
    <definedName name="Adresse" localSheetId="0">Résumé!#REF!</definedName>
    <definedName name="Adresse">#REF!</definedName>
    <definedName name="Base" hidden="1">{"Section B",#N/A,TRUE,"BUILDING"}</definedName>
    <definedName name="État_du_bien" localSheetId="4">#REF!</definedName>
    <definedName name="_xlnm.Print_Titles" localSheetId="2">Relevé!$1:$11</definedName>
    <definedName name="_xlnm.Print_Titles" localSheetId="1">Sommaire!$1:$5</definedName>
    <definedName name="Nom_propriétaire" localSheetId="0">Résumé!#REF!</definedName>
    <definedName name="Nom_propriétaire">#REF!</definedName>
    <definedName name="photos" localSheetId="0">Résumé!#REF!</definedName>
    <definedName name="photos">#REF!</definedName>
    <definedName name="sfv" hidden="1">{"Section B",#N/A,TRUE,"BUILDING"}</definedName>
    <definedName name="VER_TotaleRelevé">Relevé!$F$1889</definedName>
    <definedName name="wrn.All_Bldg_Site." hidden="1">{"Building",#N/A,TRUE,"BUILDING";"SiteWork",#N/A,TRUE,"SITEWORK"}</definedName>
    <definedName name="wrn.Building." hidden="1">{"Building",#N/A,FALSE,"BUILDING"}</definedName>
    <definedName name="wrn.Section._.A." hidden="1">{"Section A",#N/A,TRUE,"BUILDING"}</definedName>
    <definedName name="wrn.Section._.B." hidden="1">{"Section B",#N/A,TRUE,"BUILDING"}</definedName>
    <definedName name="wrn.Section._.C." hidden="1">{"Section C",#N/A,TRUE,"BUILDING"}</definedName>
    <definedName name="wrn.Section._.D." hidden="1">{"Section D",#N/A,TRUE,"BUILDING"}</definedName>
    <definedName name="wrn.Section._.E." hidden="1">{"Section E",#N/A,TRUE,"BUILDING"}</definedName>
    <definedName name="wrn.Section._.F." hidden="1">{"Section F",#N/A,TRUE,"BUILDING"}</definedName>
    <definedName name="wrn.Section._.G." hidden="1">{"Section G",#N/A,FALSE,"SITEWORK"}</definedName>
    <definedName name="wrn.Section._.Z." hidden="1">{"Section Z",#N/A,TRUE,"BUILDING";"Section Z",#N/A,TRUE,"SITEWORK"}</definedName>
    <definedName name="wrn.Sitework." hidden="1">{"SiteWork",#N/A,FALSE,"SITEWORK"}</definedName>
    <definedName name="Z_053E3DAE_27FF_4BC6_9A0D_9BDC8E6B4F9C_.wvu.Rows" localSheetId="2" hidden="1">Relevé!#REF!,Relevé!$A$23:$II$23,Relevé!#REF!,Relevé!#REF!,Relevé!#REF!,Relevé!#REF!,Relevé!#REF!,Relevé!#REF!,Relevé!#REF!,Relevé!#REF!,Relevé!#REF!,Relevé!#REF!,Relevé!#REF!,Relevé!#REF!,Relevé!#REF!,Relevé!#REF!,Relevé!#REF!,Relevé!#REF!,Relevé!#REF!,Relevé!#REF!,Relevé!#REF!,Relevé!#REF!,Relevé!#REF!,Relevé!#REF!,Relevé!#REF!,Relevé!#REF!</definedName>
    <definedName name="Z_C7F2F8BA_5D75_450E_9DE4_D565DF5323BC_.wvu.Rows" localSheetId="2" hidden="1">Relevé!#REF!,Relevé!#REF!</definedName>
    <definedName name="_xlnm.Print_Area" localSheetId="2">Relevé!$A$1:$O$1888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4" l="1"/>
  <c r="B9" i="4"/>
  <c r="I93"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1"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83" i="4"/>
  <c r="I184" i="4"/>
  <c r="I185" i="4"/>
  <c r="I186" i="4"/>
  <c r="I187" i="4"/>
  <c r="I188" i="4"/>
  <c r="I189" i="4"/>
  <c r="I190" i="4"/>
  <c r="I191" i="4"/>
  <c r="I192" i="4"/>
  <c r="I193" i="4"/>
  <c r="I194" i="4"/>
  <c r="I195" i="4"/>
  <c r="I196" i="4"/>
  <c r="I197" i="4"/>
  <c r="I198" i="4"/>
  <c r="I199" i="4"/>
  <c r="I200" i="4"/>
  <c r="I201" i="4"/>
  <c r="I202" i="4"/>
  <c r="I203" i="4"/>
  <c r="I204" i="4"/>
  <c r="I205" i="4"/>
  <c r="I206" i="4"/>
  <c r="I207" i="4"/>
  <c r="I208" i="4"/>
  <c r="I209" i="4"/>
  <c r="I210" i="4"/>
  <c r="I211" i="4"/>
  <c r="I212" i="4"/>
  <c r="I213" i="4"/>
  <c r="I214" i="4"/>
  <c r="I215" i="4"/>
  <c r="I216" i="4"/>
  <c r="I217" i="4"/>
  <c r="I218" i="4"/>
  <c r="I219" i="4"/>
  <c r="I220" i="4"/>
  <c r="I221" i="4"/>
  <c r="I222" i="4"/>
  <c r="I223" i="4"/>
  <c r="I224" i="4"/>
  <c r="I225" i="4"/>
  <c r="I226" i="4"/>
  <c r="I227" i="4"/>
  <c r="I228" i="4"/>
  <c r="I229" i="4"/>
  <c r="I230" i="4"/>
  <c r="I231" i="4"/>
  <c r="I232" i="4"/>
  <c r="I233" i="4"/>
  <c r="I234" i="4"/>
  <c r="I235" i="4"/>
  <c r="I236" i="4"/>
  <c r="I237" i="4"/>
  <c r="I238" i="4"/>
  <c r="I239" i="4"/>
  <c r="I240" i="4"/>
  <c r="I241" i="4"/>
  <c r="I242" i="4"/>
  <c r="I243" i="4"/>
  <c r="I244" i="4"/>
  <c r="I245" i="4"/>
  <c r="I246" i="4"/>
  <c r="I247" i="4"/>
  <c r="I248" i="4"/>
  <c r="I249" i="4"/>
  <c r="I250" i="4"/>
  <c r="I251" i="4"/>
  <c r="I252" i="4"/>
  <c r="I253" i="4"/>
  <c r="I254" i="4"/>
  <c r="I255" i="4"/>
  <c r="I256" i="4"/>
  <c r="I257" i="4"/>
  <c r="I258" i="4"/>
  <c r="I259" i="4"/>
  <c r="I260" i="4"/>
  <c r="I261" i="4"/>
  <c r="I262" i="4"/>
  <c r="I263" i="4"/>
  <c r="I264" i="4"/>
  <c r="I265" i="4"/>
  <c r="I266" i="4"/>
  <c r="I267" i="4"/>
  <c r="I268" i="4"/>
  <c r="I269" i="4"/>
  <c r="I270" i="4"/>
  <c r="I271" i="4"/>
  <c r="I272" i="4"/>
  <c r="I273" i="4"/>
  <c r="I274" i="4"/>
  <c r="I275" i="4"/>
  <c r="I276" i="4"/>
  <c r="I277" i="4"/>
  <c r="I278" i="4"/>
  <c r="I279" i="4"/>
  <c r="I280" i="4"/>
  <c r="I281" i="4"/>
  <c r="I282" i="4"/>
  <c r="I283" i="4"/>
  <c r="I284" i="4"/>
  <c r="I285" i="4"/>
  <c r="I286" i="4"/>
  <c r="I287" i="4"/>
  <c r="I288" i="4"/>
  <c r="I289" i="4"/>
  <c r="I290" i="4"/>
  <c r="I291" i="4"/>
  <c r="I292" i="4"/>
  <c r="I293" i="4"/>
  <c r="I294" i="4"/>
  <c r="I295" i="4"/>
  <c r="I296" i="4"/>
  <c r="I297" i="4"/>
  <c r="I298" i="4"/>
  <c r="I299" i="4"/>
  <c r="I300" i="4"/>
  <c r="I301" i="4"/>
  <c r="I302" i="4"/>
  <c r="I303" i="4"/>
  <c r="I304" i="4"/>
  <c r="I305" i="4"/>
  <c r="I306" i="4"/>
  <c r="I307" i="4"/>
  <c r="I308" i="4"/>
  <c r="I309" i="4"/>
  <c r="I310" i="4"/>
  <c r="I311" i="4"/>
  <c r="I312" i="4"/>
  <c r="I313" i="4"/>
  <c r="I314" i="4"/>
  <c r="I315" i="4"/>
  <c r="I316" i="4"/>
  <c r="I317" i="4"/>
  <c r="I318" i="4"/>
  <c r="I319" i="4"/>
  <c r="I320" i="4"/>
  <c r="I321" i="4"/>
  <c r="I322" i="4"/>
  <c r="I323" i="4"/>
  <c r="I324" i="4"/>
  <c r="I325" i="4"/>
  <c r="I326" i="4"/>
  <c r="I327" i="4"/>
  <c r="I328" i="4"/>
  <c r="I329" i="4"/>
  <c r="I330" i="4"/>
  <c r="I331" i="4"/>
  <c r="I332" i="4"/>
  <c r="I333" i="4"/>
  <c r="I334" i="4"/>
  <c r="I335" i="4"/>
  <c r="I336" i="4"/>
  <c r="I337" i="4"/>
  <c r="I338" i="4"/>
  <c r="I339" i="4"/>
  <c r="I340" i="4"/>
  <c r="I341" i="4"/>
  <c r="I342" i="4"/>
  <c r="I343" i="4"/>
  <c r="I344" i="4"/>
  <c r="I345" i="4"/>
  <c r="I346" i="4"/>
  <c r="I347" i="4"/>
  <c r="I348" i="4"/>
  <c r="I349" i="4"/>
  <c r="I350" i="4"/>
  <c r="I351" i="4"/>
  <c r="I352" i="4"/>
  <c r="I353" i="4"/>
  <c r="I354" i="4"/>
  <c r="I355" i="4"/>
  <c r="I356" i="4"/>
  <c r="I357" i="4"/>
  <c r="I358" i="4"/>
  <c r="I359" i="4"/>
  <c r="I360" i="4"/>
  <c r="I361" i="4"/>
  <c r="I362" i="4"/>
  <c r="I363" i="4"/>
  <c r="I364" i="4"/>
  <c r="I365" i="4"/>
  <c r="I366" i="4"/>
  <c r="I367" i="4"/>
  <c r="I368" i="4"/>
  <c r="I369" i="4"/>
  <c r="I370" i="4"/>
  <c r="I371" i="4"/>
  <c r="I372" i="4"/>
  <c r="I373" i="4"/>
  <c r="I374" i="4"/>
  <c r="I375" i="4"/>
  <c r="I376" i="4"/>
  <c r="I377" i="4"/>
  <c r="I378" i="4"/>
  <c r="I379" i="4"/>
  <c r="I380" i="4"/>
  <c r="I381" i="4"/>
  <c r="I382" i="4"/>
  <c r="I383" i="4"/>
  <c r="I384" i="4"/>
  <c r="I385" i="4"/>
  <c r="I386" i="4"/>
  <c r="I387" i="4"/>
  <c r="I388" i="4"/>
  <c r="I389" i="4"/>
  <c r="I390" i="4"/>
  <c r="I391" i="4"/>
  <c r="I392" i="4"/>
  <c r="I393" i="4"/>
  <c r="I394" i="4"/>
  <c r="I395" i="4"/>
  <c r="I396" i="4"/>
  <c r="I397" i="4"/>
  <c r="I398" i="4"/>
  <c r="I399" i="4"/>
  <c r="I400" i="4"/>
  <c r="I401" i="4"/>
  <c r="I402" i="4"/>
  <c r="I403" i="4"/>
  <c r="I404" i="4"/>
  <c r="I405" i="4"/>
  <c r="I406" i="4"/>
  <c r="I407" i="4"/>
  <c r="I408" i="4"/>
  <c r="I409" i="4"/>
  <c r="I410" i="4"/>
  <c r="I411" i="4"/>
  <c r="I412" i="4"/>
  <c r="I413" i="4"/>
  <c r="I414" i="4"/>
  <c r="I415" i="4"/>
  <c r="I416" i="4"/>
  <c r="I417" i="4"/>
  <c r="I418" i="4"/>
  <c r="I419" i="4"/>
  <c r="I420" i="4"/>
  <c r="I421" i="4"/>
  <c r="I422" i="4"/>
  <c r="I423" i="4"/>
  <c r="I424" i="4"/>
  <c r="I425" i="4"/>
  <c r="I426" i="4"/>
  <c r="I427" i="4"/>
  <c r="I428" i="4"/>
  <c r="I429" i="4"/>
  <c r="I430" i="4"/>
  <c r="I431" i="4"/>
  <c r="I432" i="4"/>
  <c r="I433" i="4"/>
  <c r="I434" i="4"/>
  <c r="I435" i="4"/>
  <c r="I436" i="4"/>
  <c r="I437" i="4"/>
  <c r="I438" i="4"/>
  <c r="I439" i="4"/>
  <c r="I440" i="4"/>
  <c r="I441" i="4"/>
  <c r="I442" i="4"/>
  <c r="I443" i="4"/>
  <c r="I444" i="4"/>
  <c r="I445" i="4"/>
  <c r="I446" i="4"/>
  <c r="I447" i="4"/>
  <c r="I448" i="4"/>
  <c r="I449" i="4"/>
  <c r="I450" i="4"/>
  <c r="I451" i="4"/>
  <c r="I452" i="4"/>
  <c r="I453" i="4"/>
  <c r="I454" i="4"/>
  <c r="I455" i="4"/>
  <c r="I456" i="4"/>
  <c r="I457" i="4"/>
  <c r="I458" i="4"/>
  <c r="I459" i="4"/>
  <c r="I460" i="4"/>
  <c r="I461" i="4"/>
  <c r="I462" i="4"/>
  <c r="I463" i="4"/>
  <c r="I464" i="4"/>
  <c r="I465" i="4"/>
  <c r="I466" i="4"/>
  <c r="I467" i="4"/>
  <c r="I468" i="4"/>
  <c r="I469" i="4"/>
  <c r="I470" i="4"/>
  <c r="I471" i="4"/>
  <c r="I472" i="4"/>
  <c r="I473" i="4"/>
  <c r="I474" i="4"/>
  <c r="I475" i="4"/>
  <c r="I476" i="4"/>
  <c r="I477" i="4"/>
  <c r="I478" i="4"/>
  <c r="I479" i="4"/>
  <c r="I480" i="4"/>
  <c r="I481" i="4"/>
  <c r="I482" i="4"/>
  <c r="I483" i="4"/>
  <c r="I484" i="4"/>
  <c r="I485" i="4"/>
  <c r="I486" i="4"/>
  <c r="I487" i="4"/>
  <c r="I488" i="4"/>
  <c r="I489" i="4"/>
  <c r="I490" i="4"/>
  <c r="I491" i="4"/>
  <c r="I492" i="4"/>
  <c r="I493" i="4"/>
  <c r="I494" i="4"/>
  <c r="I495" i="4"/>
  <c r="I496" i="4"/>
  <c r="I497" i="4"/>
  <c r="I498" i="4"/>
  <c r="I499" i="4"/>
  <c r="I500" i="4"/>
  <c r="I501" i="4"/>
  <c r="I502" i="4"/>
  <c r="I503" i="4"/>
  <c r="I504" i="4"/>
  <c r="I505" i="4"/>
  <c r="I506" i="4"/>
  <c r="I507" i="4"/>
  <c r="I508" i="4"/>
  <c r="I509" i="4"/>
  <c r="I510" i="4"/>
  <c r="I511" i="4"/>
  <c r="I512" i="4"/>
  <c r="I513" i="4"/>
  <c r="I514" i="4"/>
  <c r="I515" i="4"/>
  <c r="I516" i="4"/>
  <c r="I517" i="4"/>
  <c r="I518" i="4"/>
  <c r="I519" i="4"/>
  <c r="I520" i="4"/>
  <c r="I521" i="4"/>
  <c r="I522" i="4"/>
  <c r="I523" i="4"/>
  <c r="I524" i="4"/>
  <c r="I525" i="4"/>
  <c r="I526" i="4"/>
  <c r="I527" i="4"/>
  <c r="I528" i="4"/>
  <c r="I529" i="4"/>
  <c r="I530" i="4"/>
  <c r="I531" i="4"/>
  <c r="I532" i="4"/>
  <c r="I533" i="4"/>
  <c r="I534" i="4"/>
  <c r="I535" i="4"/>
  <c r="I536" i="4"/>
  <c r="I537" i="4"/>
  <c r="I538" i="4"/>
  <c r="I539" i="4"/>
  <c r="I540" i="4"/>
  <c r="I541" i="4"/>
  <c r="I542" i="4"/>
  <c r="I543" i="4"/>
  <c r="I544" i="4"/>
  <c r="I545" i="4"/>
  <c r="I546" i="4"/>
  <c r="I547" i="4"/>
  <c r="I548" i="4"/>
  <c r="I549" i="4"/>
  <c r="I550" i="4"/>
  <c r="I551" i="4"/>
  <c r="I552" i="4"/>
  <c r="I553" i="4"/>
  <c r="I554" i="4"/>
  <c r="I555" i="4"/>
  <c r="I556" i="4"/>
  <c r="I557" i="4"/>
  <c r="I558" i="4"/>
  <c r="I559" i="4"/>
  <c r="I560" i="4"/>
  <c r="I561" i="4"/>
  <c r="I562" i="4"/>
  <c r="I563" i="4"/>
  <c r="I564" i="4"/>
  <c r="I565" i="4"/>
  <c r="I566" i="4"/>
  <c r="I567" i="4"/>
  <c r="I568" i="4"/>
  <c r="I569" i="4"/>
  <c r="I570" i="4"/>
  <c r="I571" i="4"/>
  <c r="I572" i="4"/>
  <c r="I573" i="4"/>
  <c r="I574" i="4"/>
  <c r="I575" i="4"/>
  <c r="I576" i="4"/>
  <c r="I577" i="4"/>
  <c r="I578" i="4"/>
  <c r="I579" i="4"/>
  <c r="I580" i="4"/>
  <c r="I581" i="4"/>
  <c r="I582" i="4"/>
  <c r="I583" i="4"/>
  <c r="I584" i="4"/>
  <c r="I585" i="4"/>
  <c r="I586" i="4"/>
  <c r="I587" i="4"/>
  <c r="I588" i="4"/>
  <c r="I589" i="4"/>
  <c r="I590" i="4"/>
  <c r="I591" i="4"/>
  <c r="I592" i="4"/>
  <c r="I593" i="4"/>
  <c r="I594" i="4"/>
  <c r="I595" i="4"/>
  <c r="I596" i="4"/>
  <c r="I597" i="4"/>
  <c r="I598" i="4"/>
  <c r="I599" i="4"/>
  <c r="I600" i="4"/>
  <c r="I601" i="4"/>
  <c r="I602" i="4"/>
  <c r="I603" i="4"/>
  <c r="I604" i="4"/>
  <c r="I605" i="4"/>
  <c r="I606" i="4"/>
  <c r="I607" i="4"/>
  <c r="I608" i="4"/>
  <c r="I609" i="4"/>
  <c r="I610" i="4"/>
  <c r="I611" i="4"/>
  <c r="I612" i="4"/>
  <c r="I613" i="4"/>
  <c r="I614" i="4"/>
  <c r="I615" i="4"/>
  <c r="I616" i="4"/>
  <c r="I617" i="4"/>
  <c r="I618" i="4"/>
  <c r="I619" i="4"/>
  <c r="I620" i="4"/>
  <c r="I621" i="4"/>
  <c r="I622" i="4"/>
  <c r="I623" i="4"/>
  <c r="I624" i="4"/>
  <c r="I625" i="4"/>
  <c r="I626" i="4"/>
  <c r="I627" i="4"/>
  <c r="I628" i="4"/>
  <c r="I629" i="4"/>
  <c r="I630" i="4"/>
  <c r="I631" i="4"/>
  <c r="I632" i="4"/>
  <c r="I633" i="4"/>
  <c r="I634" i="4"/>
  <c r="I635" i="4"/>
  <c r="I636" i="4"/>
  <c r="I637" i="4"/>
  <c r="I638" i="4"/>
  <c r="I639" i="4"/>
  <c r="I640" i="4"/>
  <c r="I641" i="4"/>
  <c r="I642" i="4"/>
  <c r="I643" i="4"/>
  <c r="I644" i="4"/>
  <c r="I645" i="4"/>
  <c r="I646" i="4"/>
  <c r="I647" i="4"/>
  <c r="I648" i="4"/>
  <c r="I649" i="4"/>
  <c r="I650" i="4"/>
  <c r="I651" i="4"/>
  <c r="I652" i="4"/>
  <c r="I653" i="4"/>
  <c r="I654" i="4"/>
  <c r="I655" i="4"/>
  <c r="I656" i="4"/>
  <c r="I657" i="4"/>
  <c r="I658" i="4"/>
  <c r="I659" i="4"/>
  <c r="I660" i="4"/>
  <c r="I661" i="4"/>
  <c r="I662" i="4"/>
  <c r="I663" i="4"/>
  <c r="I664" i="4"/>
  <c r="I665" i="4"/>
  <c r="I666" i="4"/>
  <c r="I667" i="4"/>
  <c r="I668" i="4"/>
  <c r="I669" i="4"/>
  <c r="I670" i="4"/>
  <c r="I671" i="4"/>
  <c r="I672" i="4"/>
  <c r="I673" i="4"/>
  <c r="I674" i="4"/>
  <c r="I675" i="4"/>
  <c r="I676" i="4"/>
  <c r="I677" i="4"/>
  <c r="I678" i="4"/>
  <c r="I679" i="4"/>
  <c r="I680" i="4"/>
  <c r="I681" i="4"/>
  <c r="I682" i="4"/>
  <c r="I683" i="4"/>
  <c r="I684" i="4"/>
  <c r="I685" i="4"/>
  <c r="I686" i="4"/>
  <c r="I687" i="4"/>
  <c r="I688" i="4"/>
  <c r="I689" i="4"/>
  <c r="I690" i="4"/>
  <c r="I691" i="4"/>
  <c r="I692" i="4"/>
  <c r="I693" i="4"/>
  <c r="I694" i="4"/>
  <c r="I695" i="4"/>
  <c r="I696" i="4"/>
  <c r="I697" i="4"/>
  <c r="I698" i="4"/>
  <c r="I699" i="4"/>
  <c r="I700" i="4"/>
  <c r="I701" i="4"/>
  <c r="I702" i="4"/>
  <c r="I703" i="4"/>
  <c r="I704" i="4"/>
  <c r="I705" i="4"/>
  <c r="I706" i="4"/>
  <c r="I707" i="4"/>
  <c r="I708" i="4"/>
  <c r="I709" i="4"/>
  <c r="I710" i="4"/>
  <c r="I711" i="4"/>
  <c r="I712" i="4"/>
  <c r="I713" i="4"/>
  <c r="I714" i="4"/>
  <c r="I715" i="4"/>
  <c r="I716" i="4"/>
  <c r="I717" i="4"/>
  <c r="I718" i="4"/>
  <c r="I719" i="4"/>
  <c r="I720" i="4"/>
  <c r="I721" i="4"/>
  <c r="I722" i="4"/>
  <c r="I723" i="4"/>
  <c r="I724" i="4"/>
  <c r="I725" i="4"/>
  <c r="I726" i="4"/>
  <c r="I727" i="4"/>
  <c r="I728" i="4"/>
  <c r="I729" i="4"/>
  <c r="I730" i="4"/>
  <c r="I731" i="4"/>
  <c r="I732" i="4"/>
  <c r="I733" i="4"/>
  <c r="I734" i="4"/>
  <c r="I735" i="4"/>
  <c r="I736" i="4"/>
  <c r="I737" i="4"/>
  <c r="I738" i="4"/>
  <c r="I739" i="4"/>
  <c r="I740" i="4"/>
  <c r="I741" i="4"/>
  <c r="I742" i="4"/>
  <c r="I743" i="4"/>
  <c r="I744" i="4"/>
  <c r="I745" i="4"/>
  <c r="I746" i="4"/>
  <c r="I747" i="4"/>
  <c r="I748" i="4"/>
  <c r="I749" i="4"/>
  <c r="I750" i="4"/>
  <c r="I751" i="4"/>
  <c r="I752" i="4"/>
  <c r="I753" i="4"/>
  <c r="I754" i="4"/>
  <c r="I755" i="4"/>
  <c r="I756" i="4"/>
  <c r="I757" i="4"/>
  <c r="I758" i="4"/>
  <c r="I759" i="4"/>
  <c r="I760" i="4"/>
  <c r="I761" i="4"/>
  <c r="I762" i="4"/>
  <c r="I763" i="4"/>
  <c r="I764" i="4"/>
  <c r="I765" i="4"/>
  <c r="I766" i="4"/>
  <c r="I767" i="4"/>
  <c r="I768" i="4"/>
  <c r="I769" i="4"/>
  <c r="I770" i="4"/>
  <c r="I771" i="4"/>
  <c r="I772" i="4"/>
  <c r="I773" i="4"/>
  <c r="I774" i="4"/>
  <c r="I775" i="4"/>
  <c r="I776" i="4"/>
  <c r="I777" i="4"/>
  <c r="I778" i="4"/>
  <c r="I779" i="4"/>
  <c r="I780" i="4"/>
  <c r="I781" i="4"/>
  <c r="I782" i="4"/>
  <c r="I783" i="4"/>
  <c r="I784" i="4"/>
  <c r="I785" i="4"/>
  <c r="I786" i="4"/>
  <c r="I787" i="4"/>
  <c r="I788" i="4"/>
  <c r="I789" i="4"/>
  <c r="I790" i="4"/>
  <c r="I791" i="4"/>
  <c r="I792" i="4"/>
  <c r="I793" i="4"/>
  <c r="I794" i="4"/>
  <c r="I795" i="4"/>
  <c r="I796" i="4"/>
  <c r="I797" i="4"/>
  <c r="I798" i="4"/>
  <c r="I799" i="4"/>
  <c r="I800" i="4"/>
  <c r="I801" i="4"/>
  <c r="I802" i="4"/>
  <c r="I803" i="4"/>
  <c r="I804" i="4"/>
  <c r="I805" i="4"/>
  <c r="I806" i="4"/>
  <c r="I807" i="4"/>
  <c r="I808" i="4"/>
  <c r="I809" i="4"/>
  <c r="I810" i="4"/>
  <c r="I811" i="4"/>
  <c r="I812" i="4"/>
  <c r="I813" i="4"/>
  <c r="I814" i="4"/>
  <c r="I815" i="4"/>
  <c r="I816" i="4"/>
  <c r="I817" i="4"/>
  <c r="I818" i="4"/>
  <c r="I819" i="4"/>
  <c r="I820" i="4"/>
  <c r="I821" i="4"/>
  <c r="I822" i="4"/>
  <c r="I823" i="4"/>
  <c r="I824" i="4"/>
  <c r="I825" i="4"/>
  <c r="I826" i="4"/>
  <c r="I827" i="4"/>
  <c r="I828" i="4"/>
  <c r="I829" i="4"/>
  <c r="I830" i="4"/>
  <c r="I831" i="4"/>
  <c r="I832" i="4"/>
  <c r="I833" i="4"/>
  <c r="I834" i="4"/>
  <c r="I835" i="4"/>
  <c r="I836" i="4"/>
  <c r="I837" i="4"/>
  <c r="I838" i="4"/>
  <c r="I839" i="4"/>
  <c r="I840" i="4"/>
  <c r="I841" i="4"/>
  <c r="I842" i="4"/>
  <c r="I843" i="4"/>
  <c r="I844" i="4"/>
  <c r="I845" i="4"/>
  <c r="I846" i="4"/>
  <c r="I847" i="4"/>
  <c r="I848" i="4"/>
  <c r="I849" i="4"/>
  <c r="I850" i="4"/>
  <c r="I851" i="4"/>
  <c r="I852" i="4"/>
  <c r="I853" i="4"/>
  <c r="I854" i="4"/>
  <c r="I855" i="4"/>
  <c r="I856" i="4"/>
  <c r="I857" i="4"/>
  <c r="I858" i="4"/>
  <c r="I859" i="4"/>
  <c r="I860" i="4"/>
  <c r="I861" i="4"/>
  <c r="I862" i="4"/>
  <c r="I863" i="4"/>
  <c r="I864" i="4"/>
  <c r="I865" i="4"/>
  <c r="I866" i="4"/>
  <c r="I867" i="4"/>
  <c r="I868" i="4"/>
  <c r="I869" i="4"/>
  <c r="I870" i="4"/>
  <c r="I871" i="4"/>
  <c r="I872" i="4"/>
  <c r="I873" i="4"/>
  <c r="I874" i="4"/>
  <c r="I875" i="4"/>
  <c r="I876" i="4"/>
  <c r="I877" i="4"/>
  <c r="I878" i="4"/>
  <c r="I879" i="4"/>
  <c r="I880" i="4"/>
  <c r="I881" i="4"/>
  <c r="I882" i="4"/>
  <c r="I883" i="4"/>
  <c r="I884" i="4"/>
  <c r="I885" i="4"/>
  <c r="I886" i="4"/>
  <c r="I887" i="4"/>
  <c r="I888" i="4"/>
  <c r="I889" i="4"/>
  <c r="I890" i="4"/>
  <c r="I891" i="4"/>
  <c r="I892" i="4"/>
  <c r="I893" i="4"/>
  <c r="I894" i="4"/>
  <c r="I895" i="4"/>
  <c r="I896" i="4"/>
  <c r="I897" i="4"/>
  <c r="I898" i="4"/>
  <c r="I899" i="4"/>
  <c r="I900" i="4"/>
  <c r="I901" i="4"/>
  <c r="I902" i="4"/>
  <c r="I903" i="4"/>
  <c r="I904" i="4"/>
  <c r="I905" i="4"/>
  <c r="I906" i="4"/>
  <c r="I907" i="4"/>
  <c r="I908" i="4"/>
  <c r="I909" i="4"/>
  <c r="I910" i="4"/>
  <c r="I911" i="4"/>
  <c r="I912" i="4"/>
  <c r="I913" i="4"/>
  <c r="I914" i="4"/>
  <c r="I915" i="4"/>
  <c r="I916" i="4"/>
  <c r="I917" i="4"/>
  <c r="I918" i="4"/>
  <c r="I919" i="4"/>
  <c r="I920" i="4"/>
  <c r="I921" i="4"/>
  <c r="I922" i="4"/>
  <c r="I923" i="4"/>
  <c r="I924" i="4"/>
  <c r="I925" i="4"/>
  <c r="I926" i="4"/>
  <c r="I927" i="4"/>
  <c r="I928" i="4"/>
  <c r="I929" i="4"/>
  <c r="I930" i="4"/>
  <c r="I931" i="4"/>
  <c r="I932" i="4"/>
  <c r="I933" i="4"/>
  <c r="I934" i="4"/>
  <c r="I935" i="4"/>
  <c r="I936" i="4"/>
  <c r="I937" i="4"/>
  <c r="I938" i="4"/>
  <c r="I939" i="4"/>
  <c r="I940" i="4"/>
  <c r="I941" i="4"/>
  <c r="I942" i="4"/>
  <c r="I943" i="4"/>
  <c r="I944" i="4"/>
  <c r="I945" i="4"/>
  <c r="I946" i="4"/>
  <c r="I947" i="4"/>
  <c r="I948" i="4"/>
  <c r="I949" i="4"/>
  <c r="I950" i="4"/>
  <c r="I951" i="4"/>
  <c r="I952" i="4"/>
  <c r="I953" i="4"/>
  <c r="I954" i="4"/>
  <c r="I955" i="4"/>
  <c r="I956" i="4"/>
  <c r="I957" i="4"/>
  <c r="I958" i="4"/>
  <c r="I959" i="4"/>
  <c r="I960" i="4"/>
  <c r="I961" i="4"/>
  <c r="I962" i="4"/>
  <c r="I963" i="4"/>
  <c r="I964" i="4"/>
  <c r="I965" i="4"/>
  <c r="I966" i="4"/>
  <c r="I967" i="4"/>
  <c r="I968" i="4"/>
  <c r="I969" i="4"/>
  <c r="I970" i="4"/>
  <c r="I971" i="4"/>
  <c r="I972" i="4"/>
  <c r="I973" i="4"/>
  <c r="I974" i="4"/>
  <c r="I975" i="4"/>
  <c r="I976" i="4"/>
  <c r="I977" i="4"/>
  <c r="I978" i="4"/>
  <c r="I979" i="4"/>
  <c r="I980" i="4"/>
  <c r="I981" i="4"/>
  <c r="I982" i="4"/>
  <c r="I983" i="4"/>
  <c r="I984" i="4"/>
  <c r="I985" i="4"/>
  <c r="I986" i="4"/>
  <c r="I987" i="4"/>
  <c r="I988" i="4"/>
  <c r="I989" i="4"/>
  <c r="I990" i="4"/>
  <c r="I991" i="4"/>
  <c r="I992" i="4"/>
  <c r="I993" i="4"/>
  <c r="I994" i="4"/>
  <c r="I995" i="4"/>
  <c r="I996" i="4"/>
  <c r="I997" i="4"/>
  <c r="I998" i="4"/>
  <c r="I999" i="4"/>
  <c r="I1000" i="4"/>
  <c r="I1001" i="4"/>
  <c r="I1002" i="4"/>
  <c r="I1003" i="4"/>
  <c r="I1004" i="4"/>
  <c r="I1005" i="4"/>
  <c r="I1006" i="4"/>
  <c r="I1007" i="4"/>
  <c r="I1008" i="4"/>
  <c r="I1009" i="4"/>
  <c r="I1010" i="4"/>
  <c r="I1011" i="4"/>
  <c r="I1012" i="4"/>
  <c r="I1013" i="4"/>
  <c r="I1014" i="4"/>
  <c r="I1015" i="4"/>
  <c r="I1016" i="4"/>
  <c r="I1017" i="4"/>
  <c r="I1018" i="4"/>
  <c r="I1019" i="4"/>
  <c r="I1020" i="4"/>
  <c r="I1021" i="4"/>
  <c r="I1022" i="4"/>
  <c r="I1023" i="4"/>
  <c r="I1024" i="4"/>
  <c r="I1025" i="4"/>
  <c r="I1026" i="4"/>
  <c r="I1027" i="4"/>
  <c r="I1028" i="4"/>
  <c r="I1029" i="4"/>
  <c r="I1030" i="4"/>
  <c r="I1031" i="4"/>
  <c r="I1032" i="4"/>
  <c r="I1033" i="4"/>
  <c r="I1034" i="4"/>
  <c r="I1035" i="4"/>
  <c r="I1036" i="4"/>
  <c r="I1037" i="4"/>
  <c r="I1038" i="4"/>
  <c r="I1039" i="4"/>
  <c r="I1040" i="4"/>
  <c r="I1041" i="4"/>
  <c r="I1042" i="4"/>
  <c r="I1043" i="4"/>
  <c r="I1044" i="4"/>
  <c r="I1045" i="4"/>
  <c r="I1046" i="4"/>
  <c r="I1047" i="4"/>
  <c r="I1048" i="4"/>
  <c r="I1049" i="4"/>
  <c r="I1050" i="4"/>
  <c r="I1051" i="4"/>
  <c r="I1052" i="4"/>
  <c r="I1053" i="4"/>
  <c r="I1054" i="4"/>
  <c r="I1055" i="4"/>
  <c r="I1056" i="4"/>
  <c r="I1057" i="4"/>
  <c r="I1058" i="4"/>
  <c r="I1059" i="4"/>
  <c r="I1060" i="4"/>
  <c r="I1061" i="4"/>
  <c r="I1062" i="4"/>
  <c r="I1063" i="4"/>
  <c r="I1064" i="4"/>
  <c r="I1065" i="4"/>
  <c r="I1066" i="4"/>
  <c r="I1067" i="4"/>
  <c r="I1068" i="4"/>
  <c r="I1069" i="4"/>
  <c r="I1070" i="4"/>
  <c r="I1071" i="4"/>
  <c r="I1072" i="4"/>
  <c r="I1073" i="4"/>
  <c r="I1074" i="4"/>
  <c r="I1075" i="4"/>
  <c r="I1076" i="4"/>
  <c r="I1077" i="4"/>
  <c r="I1078" i="4"/>
  <c r="I1079" i="4"/>
  <c r="I1080" i="4"/>
  <c r="I1081" i="4"/>
  <c r="I1082" i="4"/>
  <c r="I1083" i="4"/>
  <c r="I1084" i="4"/>
  <c r="I1085" i="4"/>
  <c r="I1086" i="4"/>
  <c r="I1087" i="4"/>
  <c r="I1088" i="4"/>
  <c r="I1089" i="4"/>
  <c r="I1090" i="4"/>
  <c r="I1091" i="4"/>
  <c r="I1092" i="4"/>
  <c r="I1093" i="4"/>
  <c r="I1094" i="4"/>
  <c r="I1095" i="4"/>
  <c r="I1096" i="4"/>
  <c r="I1097" i="4"/>
  <c r="I1098" i="4"/>
  <c r="I1099" i="4"/>
  <c r="I1100" i="4"/>
  <c r="I1101" i="4"/>
  <c r="I1102" i="4"/>
  <c r="I1103" i="4"/>
  <c r="I1104" i="4"/>
  <c r="I1105" i="4"/>
  <c r="I1106" i="4"/>
  <c r="I1107" i="4"/>
  <c r="I1108" i="4"/>
  <c r="I1109" i="4"/>
  <c r="I1110" i="4"/>
  <c r="I1111" i="4"/>
  <c r="I1112" i="4"/>
  <c r="I1113" i="4"/>
  <c r="I1114" i="4"/>
  <c r="I1115" i="4"/>
  <c r="I1116" i="4"/>
  <c r="I1117" i="4"/>
  <c r="I1118" i="4"/>
  <c r="I1119" i="4"/>
  <c r="I1120" i="4"/>
  <c r="I1121" i="4"/>
  <c r="I1122" i="4"/>
  <c r="I1123" i="4"/>
  <c r="I1124" i="4"/>
  <c r="I1125" i="4"/>
  <c r="I1126" i="4"/>
  <c r="I1127" i="4"/>
  <c r="I1128" i="4"/>
  <c r="I1129" i="4"/>
  <c r="I1130" i="4"/>
  <c r="I1131" i="4"/>
  <c r="I1132" i="4"/>
  <c r="I1133" i="4"/>
  <c r="I1134" i="4"/>
  <c r="I1135" i="4"/>
  <c r="I1136" i="4"/>
  <c r="I1137" i="4"/>
  <c r="I1138" i="4"/>
  <c r="I1139" i="4"/>
  <c r="I1140" i="4"/>
  <c r="I1141" i="4"/>
  <c r="I1142" i="4"/>
  <c r="I1143" i="4"/>
  <c r="I1144" i="4"/>
  <c r="I1145" i="4"/>
  <c r="I1146" i="4"/>
  <c r="I1147" i="4"/>
  <c r="I1148" i="4"/>
  <c r="I1149" i="4"/>
  <c r="I1150" i="4"/>
  <c r="I1151" i="4"/>
  <c r="I1152" i="4"/>
  <c r="I1153" i="4"/>
  <c r="I1154" i="4"/>
  <c r="I1155" i="4"/>
  <c r="I1156" i="4"/>
  <c r="I1157" i="4"/>
  <c r="I1158" i="4"/>
  <c r="I1159" i="4"/>
  <c r="I1160" i="4"/>
  <c r="I1161" i="4"/>
  <c r="I1162" i="4"/>
  <c r="I1163" i="4"/>
  <c r="I1164" i="4"/>
  <c r="I1165" i="4"/>
  <c r="I1166" i="4"/>
  <c r="I1167" i="4"/>
  <c r="I1168" i="4"/>
  <c r="I1169" i="4"/>
  <c r="I1170" i="4"/>
  <c r="I1171" i="4"/>
  <c r="I1172" i="4"/>
  <c r="I1173" i="4"/>
  <c r="I1174" i="4"/>
  <c r="I1175" i="4"/>
  <c r="I1176" i="4"/>
  <c r="I1177" i="4"/>
  <c r="I1178" i="4"/>
  <c r="I1179" i="4"/>
  <c r="I1180" i="4"/>
  <c r="I1181" i="4"/>
  <c r="I1182" i="4"/>
  <c r="I1183" i="4"/>
  <c r="I1184" i="4"/>
  <c r="I1185" i="4"/>
  <c r="I1186" i="4"/>
  <c r="I1187" i="4"/>
  <c r="I1188" i="4"/>
  <c r="I1189" i="4"/>
  <c r="I1190" i="4"/>
  <c r="I1191" i="4"/>
  <c r="I1192" i="4"/>
  <c r="I1193" i="4"/>
  <c r="I1194" i="4"/>
  <c r="I1195" i="4"/>
  <c r="I1196" i="4"/>
  <c r="I1197" i="4"/>
  <c r="I1198" i="4"/>
  <c r="I1199" i="4"/>
  <c r="I1200" i="4"/>
  <c r="I1201" i="4"/>
  <c r="I1202" i="4"/>
  <c r="I1203" i="4"/>
  <c r="I1204" i="4"/>
  <c r="I1205" i="4"/>
  <c r="I1206" i="4"/>
  <c r="I1207" i="4"/>
  <c r="I1208" i="4"/>
  <c r="I1209" i="4"/>
  <c r="I1210" i="4"/>
  <c r="I1211" i="4"/>
  <c r="I1212" i="4"/>
  <c r="I1213" i="4"/>
  <c r="I1214" i="4"/>
  <c r="I1215" i="4"/>
  <c r="I1216" i="4"/>
  <c r="I1217" i="4"/>
  <c r="I1218" i="4"/>
  <c r="I1219" i="4"/>
  <c r="I1220" i="4"/>
  <c r="I1221" i="4"/>
  <c r="I1222" i="4"/>
  <c r="I1223" i="4"/>
  <c r="I1224" i="4"/>
  <c r="I1225" i="4"/>
  <c r="I1226" i="4"/>
  <c r="I1227" i="4"/>
  <c r="I1228" i="4"/>
  <c r="I1229" i="4"/>
  <c r="I1230" i="4"/>
  <c r="I1231" i="4"/>
  <c r="I1232" i="4"/>
  <c r="I1233" i="4"/>
  <c r="I1234" i="4"/>
  <c r="I1235" i="4"/>
  <c r="I1236" i="4"/>
  <c r="I1237" i="4"/>
  <c r="I1238" i="4"/>
  <c r="I1239" i="4"/>
  <c r="I1240" i="4"/>
  <c r="I1241" i="4"/>
  <c r="I1242" i="4"/>
  <c r="I1243" i="4"/>
  <c r="I1244" i="4"/>
  <c r="I1245" i="4"/>
  <c r="I1246" i="4"/>
  <c r="I1247" i="4"/>
  <c r="I1248" i="4"/>
  <c r="I1249" i="4"/>
  <c r="I1250" i="4"/>
  <c r="I1251" i="4"/>
  <c r="I1252" i="4"/>
  <c r="I1253" i="4"/>
  <c r="I1254" i="4"/>
  <c r="I1255" i="4"/>
  <c r="I1256" i="4"/>
  <c r="I1257" i="4"/>
  <c r="I1258" i="4"/>
  <c r="I1259" i="4"/>
  <c r="I1260" i="4"/>
  <c r="I1261" i="4"/>
  <c r="I1262" i="4"/>
  <c r="I1263" i="4"/>
  <c r="I1264" i="4"/>
  <c r="I1265" i="4"/>
  <c r="I1266" i="4"/>
  <c r="I1267" i="4"/>
  <c r="I1268" i="4"/>
  <c r="I1269" i="4"/>
  <c r="I1270" i="4"/>
  <c r="I1271" i="4"/>
  <c r="I1272" i="4"/>
  <c r="I1273" i="4"/>
  <c r="I1274" i="4"/>
  <c r="I1275" i="4"/>
  <c r="I1276" i="4"/>
  <c r="I1277" i="4"/>
  <c r="I1278" i="4"/>
  <c r="I1279" i="4"/>
  <c r="I1280" i="4"/>
  <c r="I1281" i="4"/>
  <c r="I1282" i="4"/>
  <c r="I1283" i="4"/>
  <c r="I1284" i="4"/>
  <c r="I1285" i="4"/>
  <c r="I1286" i="4"/>
  <c r="I1287" i="4"/>
  <c r="I1288" i="4"/>
  <c r="I1289" i="4"/>
  <c r="I1290" i="4"/>
  <c r="I1291" i="4"/>
  <c r="I1292" i="4"/>
  <c r="I1293" i="4"/>
  <c r="I1294" i="4"/>
  <c r="I1295" i="4"/>
  <c r="I1296" i="4"/>
  <c r="I1297" i="4"/>
  <c r="I1298" i="4"/>
  <c r="I1299" i="4"/>
  <c r="I1300" i="4"/>
  <c r="I1301" i="4"/>
  <c r="I1302" i="4"/>
  <c r="I1303" i="4"/>
  <c r="I1304" i="4"/>
  <c r="I1305" i="4"/>
  <c r="I1306" i="4"/>
  <c r="I1307" i="4"/>
  <c r="I1308" i="4"/>
  <c r="I1309" i="4"/>
  <c r="I1310" i="4"/>
  <c r="I1311" i="4"/>
  <c r="I1312" i="4"/>
  <c r="I1313" i="4"/>
  <c r="I1314" i="4"/>
  <c r="I1315" i="4"/>
  <c r="I1316" i="4"/>
  <c r="I1317" i="4"/>
  <c r="I1318" i="4"/>
  <c r="I1319" i="4"/>
  <c r="I1320" i="4"/>
  <c r="I1321" i="4"/>
  <c r="I1322" i="4"/>
  <c r="I1323" i="4"/>
  <c r="I1324" i="4"/>
  <c r="I1325" i="4"/>
  <c r="I1326" i="4"/>
  <c r="I1327" i="4"/>
  <c r="I1328" i="4"/>
  <c r="I1329" i="4"/>
  <c r="I1330" i="4"/>
  <c r="I1331" i="4"/>
  <c r="I1332" i="4"/>
  <c r="I1333" i="4"/>
  <c r="I1334" i="4"/>
  <c r="I1335" i="4"/>
  <c r="I1336" i="4"/>
  <c r="I1337" i="4"/>
  <c r="I1338" i="4"/>
  <c r="I1339" i="4"/>
  <c r="I1340" i="4"/>
  <c r="I1341" i="4"/>
  <c r="I1342" i="4"/>
  <c r="I1343" i="4"/>
  <c r="I1344" i="4"/>
  <c r="I1345" i="4"/>
  <c r="I1346" i="4"/>
  <c r="I1347" i="4"/>
  <c r="I1348" i="4"/>
  <c r="I1349" i="4"/>
  <c r="I1350" i="4"/>
  <c r="I1351" i="4"/>
  <c r="I1352" i="4"/>
  <c r="I1353" i="4"/>
  <c r="I1354" i="4"/>
  <c r="I1355" i="4"/>
  <c r="I1356" i="4"/>
  <c r="I1357" i="4"/>
  <c r="I1358" i="4"/>
  <c r="I1359" i="4"/>
  <c r="I1360" i="4"/>
  <c r="I1361" i="4"/>
  <c r="I1362" i="4"/>
  <c r="I1363" i="4"/>
  <c r="I1364" i="4"/>
  <c r="I1365" i="4"/>
  <c r="I1366" i="4"/>
  <c r="I1367" i="4"/>
  <c r="I1368" i="4"/>
  <c r="I1369" i="4"/>
  <c r="I1370" i="4"/>
  <c r="I1371" i="4"/>
  <c r="I1372" i="4"/>
  <c r="I1373" i="4"/>
  <c r="I1374" i="4"/>
  <c r="I1375" i="4"/>
  <c r="I1376" i="4"/>
  <c r="I1377" i="4"/>
  <c r="I1378" i="4"/>
  <c r="I1379" i="4"/>
  <c r="I1380" i="4"/>
  <c r="I1381" i="4"/>
  <c r="I1382" i="4"/>
  <c r="I1383" i="4"/>
  <c r="I1384" i="4"/>
  <c r="I1385" i="4"/>
  <c r="I1386" i="4"/>
  <c r="I1387" i="4"/>
  <c r="I1388" i="4"/>
  <c r="I1389" i="4"/>
  <c r="I1390" i="4"/>
  <c r="I1391" i="4"/>
  <c r="I1392" i="4"/>
  <c r="I1393" i="4"/>
  <c r="I1394" i="4"/>
  <c r="I1395" i="4"/>
  <c r="I1396" i="4"/>
  <c r="I1397" i="4"/>
  <c r="I1398" i="4"/>
  <c r="I1399" i="4"/>
  <c r="I1400" i="4"/>
  <c r="I1401" i="4"/>
  <c r="I1402" i="4"/>
  <c r="I1403" i="4"/>
  <c r="I1404" i="4"/>
  <c r="I1405" i="4"/>
  <c r="I1406" i="4"/>
  <c r="I1407" i="4"/>
  <c r="I1408" i="4"/>
  <c r="I1409" i="4"/>
  <c r="I1410" i="4"/>
  <c r="I1411" i="4"/>
  <c r="I1412" i="4"/>
  <c r="I1413" i="4"/>
  <c r="I1414" i="4"/>
  <c r="I1415" i="4"/>
  <c r="I1416" i="4"/>
  <c r="I1417" i="4"/>
  <c r="I1418" i="4"/>
  <c r="I1419" i="4"/>
  <c r="I1420" i="4"/>
  <c r="I1421" i="4"/>
  <c r="I1422" i="4"/>
  <c r="I1423" i="4"/>
  <c r="I1424" i="4"/>
  <c r="I1425" i="4"/>
  <c r="I1426" i="4"/>
  <c r="I1427" i="4"/>
  <c r="I1428" i="4"/>
  <c r="I1429" i="4"/>
  <c r="I1430" i="4"/>
  <c r="I1431" i="4"/>
  <c r="I1432" i="4"/>
  <c r="I1433" i="4"/>
  <c r="I1434" i="4"/>
  <c r="I1435" i="4"/>
  <c r="I1436" i="4"/>
  <c r="I1437" i="4"/>
  <c r="I1438" i="4"/>
  <c r="I1439" i="4"/>
  <c r="I1440" i="4"/>
  <c r="I1441" i="4"/>
  <c r="I1442" i="4"/>
  <c r="I1443" i="4"/>
  <c r="I1444" i="4"/>
  <c r="I1445" i="4"/>
  <c r="I1446" i="4"/>
  <c r="I1447" i="4"/>
  <c r="I1448" i="4"/>
  <c r="I1449" i="4"/>
  <c r="I1450" i="4"/>
  <c r="I1451" i="4"/>
  <c r="I1452" i="4"/>
  <c r="I1453" i="4"/>
  <c r="I1454" i="4"/>
  <c r="I1455" i="4"/>
  <c r="I1456" i="4"/>
  <c r="I1457" i="4"/>
  <c r="I1458" i="4"/>
  <c r="I1459" i="4"/>
  <c r="I1460" i="4"/>
  <c r="I1461" i="4"/>
  <c r="I1462" i="4"/>
  <c r="I1463" i="4"/>
  <c r="I1464" i="4"/>
  <c r="I1465" i="4"/>
  <c r="I1466" i="4"/>
  <c r="I1467" i="4"/>
  <c r="I1468" i="4"/>
  <c r="I1469" i="4"/>
  <c r="I1470" i="4"/>
  <c r="I1471" i="4"/>
  <c r="I1472" i="4"/>
  <c r="I1473" i="4"/>
  <c r="I1474" i="4"/>
  <c r="I1475" i="4"/>
  <c r="I1476" i="4"/>
  <c r="I1477" i="4"/>
  <c r="I1478" i="4"/>
  <c r="I1479" i="4"/>
  <c r="I1480" i="4"/>
  <c r="I1481" i="4"/>
  <c r="I1482" i="4"/>
  <c r="I1483" i="4"/>
  <c r="I1484" i="4"/>
  <c r="I1485" i="4"/>
  <c r="I1486" i="4"/>
  <c r="I1487" i="4"/>
  <c r="I1488" i="4"/>
  <c r="I1489" i="4"/>
  <c r="I1490" i="4"/>
  <c r="I1491" i="4"/>
  <c r="I1492" i="4"/>
  <c r="I1493" i="4"/>
  <c r="I1494" i="4"/>
  <c r="I1495" i="4"/>
  <c r="I1496" i="4"/>
  <c r="I1497" i="4"/>
  <c r="I1498" i="4"/>
  <c r="I1499" i="4"/>
  <c r="I1500" i="4"/>
  <c r="I1501" i="4"/>
  <c r="I1502" i="4"/>
  <c r="I1503" i="4"/>
  <c r="I1504" i="4"/>
  <c r="I1505" i="4"/>
  <c r="I1506" i="4"/>
  <c r="I1507" i="4"/>
  <c r="I1508" i="4"/>
  <c r="I1509" i="4"/>
  <c r="I1510" i="4"/>
  <c r="I1511" i="4"/>
  <c r="I1512" i="4"/>
  <c r="I1513" i="4"/>
  <c r="I1514" i="4"/>
  <c r="I1515" i="4"/>
  <c r="I1516" i="4"/>
  <c r="I1517" i="4"/>
  <c r="I1518" i="4"/>
  <c r="I1519" i="4"/>
  <c r="I1520" i="4"/>
  <c r="I1521" i="4"/>
  <c r="I1522" i="4"/>
  <c r="I1523" i="4"/>
  <c r="I1524" i="4"/>
  <c r="I1525" i="4"/>
  <c r="I1526" i="4"/>
  <c r="I1527" i="4"/>
  <c r="I1528" i="4"/>
  <c r="I1529" i="4"/>
  <c r="I1530" i="4"/>
  <c r="I1531" i="4"/>
  <c r="I1532" i="4"/>
  <c r="I1533" i="4"/>
  <c r="I1534" i="4"/>
  <c r="I1535" i="4"/>
  <c r="I1536" i="4"/>
  <c r="I1537" i="4"/>
  <c r="I1538" i="4"/>
  <c r="I1539" i="4"/>
  <c r="I1540" i="4"/>
  <c r="I1541" i="4"/>
  <c r="I1542" i="4"/>
  <c r="I1543" i="4"/>
  <c r="I1544" i="4"/>
  <c r="I1545" i="4"/>
  <c r="I1546" i="4"/>
  <c r="I1547" i="4"/>
  <c r="I1548" i="4"/>
  <c r="I1549" i="4"/>
  <c r="I1550" i="4"/>
  <c r="I1551" i="4"/>
  <c r="I1552" i="4"/>
  <c r="I1553" i="4"/>
  <c r="I1554" i="4"/>
  <c r="I1555" i="4"/>
  <c r="I1556" i="4"/>
  <c r="I1557" i="4"/>
  <c r="I1558" i="4"/>
  <c r="I1559" i="4"/>
  <c r="I1560" i="4"/>
  <c r="I1561" i="4"/>
  <c r="I1562" i="4"/>
  <c r="I1563" i="4"/>
  <c r="I1564" i="4"/>
  <c r="I1565" i="4"/>
  <c r="I1566" i="4"/>
  <c r="I1567" i="4"/>
  <c r="I1568" i="4"/>
  <c r="I1569" i="4"/>
  <c r="I1570" i="4"/>
  <c r="I1571" i="4"/>
  <c r="I1572" i="4"/>
  <c r="I1573" i="4"/>
  <c r="I1574" i="4"/>
  <c r="I1575" i="4"/>
  <c r="I1576" i="4"/>
  <c r="I1577" i="4"/>
  <c r="I1578" i="4"/>
  <c r="I1579" i="4"/>
  <c r="I1580" i="4"/>
  <c r="I1581" i="4"/>
  <c r="I1582" i="4"/>
  <c r="I1583" i="4"/>
  <c r="I1584" i="4"/>
  <c r="I1585" i="4"/>
  <c r="I1586" i="4"/>
  <c r="I1587" i="4"/>
  <c r="I1588" i="4"/>
  <c r="I1589" i="4"/>
  <c r="I1590" i="4"/>
  <c r="I1591" i="4"/>
  <c r="I1592" i="4"/>
  <c r="I1593" i="4"/>
  <c r="I1594" i="4"/>
  <c r="I1595" i="4"/>
  <c r="I1596" i="4"/>
  <c r="I1597" i="4"/>
  <c r="I1598" i="4"/>
  <c r="I1599" i="4"/>
  <c r="I1600" i="4"/>
  <c r="I1601" i="4"/>
  <c r="I1602" i="4"/>
  <c r="I1603" i="4"/>
  <c r="I1604" i="4"/>
  <c r="I1605" i="4"/>
  <c r="I1606" i="4"/>
  <c r="I1607" i="4"/>
  <c r="I1608" i="4"/>
  <c r="I1609" i="4"/>
  <c r="I1610" i="4"/>
  <c r="I1611" i="4"/>
  <c r="I1612" i="4"/>
  <c r="I1613" i="4"/>
  <c r="I1614" i="4"/>
  <c r="I1615" i="4"/>
  <c r="I1616" i="4"/>
  <c r="I1617" i="4"/>
  <c r="I1618" i="4"/>
  <c r="I1619" i="4"/>
  <c r="I1620" i="4"/>
  <c r="I1621" i="4"/>
  <c r="I1622" i="4"/>
  <c r="I1623" i="4"/>
  <c r="I1624" i="4"/>
  <c r="I1625" i="4"/>
  <c r="I1626" i="4"/>
  <c r="I1627" i="4"/>
  <c r="I1628" i="4"/>
  <c r="I1629" i="4"/>
  <c r="I1630" i="4"/>
  <c r="I1631" i="4"/>
  <c r="I1632" i="4"/>
  <c r="I1633" i="4"/>
  <c r="I1634" i="4"/>
  <c r="I1635" i="4"/>
  <c r="I1636" i="4"/>
  <c r="I1637" i="4"/>
  <c r="I1638" i="4"/>
  <c r="I1639" i="4"/>
  <c r="I1640" i="4"/>
  <c r="I1641" i="4"/>
  <c r="I1642" i="4"/>
  <c r="I1643" i="4"/>
  <c r="I1644" i="4"/>
  <c r="I1645" i="4"/>
  <c r="I1646" i="4"/>
  <c r="I1647" i="4"/>
  <c r="I1648" i="4"/>
  <c r="I1649" i="4"/>
  <c r="I1650" i="4"/>
  <c r="I1651" i="4"/>
  <c r="I1652" i="4"/>
  <c r="I1653" i="4"/>
  <c r="I1654" i="4"/>
  <c r="I1655" i="4"/>
  <c r="I1656" i="4"/>
  <c r="I1657" i="4"/>
  <c r="I1658" i="4"/>
  <c r="I1659" i="4"/>
  <c r="I1660" i="4"/>
  <c r="I1661" i="4"/>
  <c r="I1662" i="4"/>
  <c r="I1663" i="4"/>
  <c r="I1664" i="4"/>
  <c r="I1665" i="4"/>
  <c r="I1666" i="4"/>
  <c r="I1667" i="4"/>
  <c r="I1668" i="4"/>
  <c r="I1669" i="4"/>
  <c r="I1670" i="4"/>
  <c r="I1671" i="4"/>
  <c r="I1672" i="4"/>
  <c r="I1673" i="4"/>
  <c r="I1674" i="4"/>
  <c r="I1675" i="4"/>
  <c r="I1676" i="4"/>
  <c r="I1677" i="4"/>
  <c r="I1678" i="4"/>
  <c r="I1679" i="4"/>
  <c r="I1680" i="4"/>
  <c r="I1681" i="4"/>
  <c r="I1682" i="4"/>
  <c r="I1683" i="4"/>
  <c r="I1684" i="4"/>
  <c r="I1685" i="4"/>
  <c r="I1686" i="4"/>
  <c r="I1687" i="4"/>
  <c r="I1688" i="4"/>
  <c r="I1689" i="4"/>
  <c r="I1690" i="4"/>
  <c r="I1691" i="4"/>
  <c r="I1692" i="4"/>
  <c r="I1693" i="4"/>
  <c r="I1694" i="4"/>
  <c r="I1695" i="4"/>
  <c r="I1696" i="4"/>
  <c r="I1697" i="4"/>
  <c r="I1698" i="4"/>
  <c r="I1699" i="4"/>
  <c r="I1700" i="4"/>
  <c r="I1701" i="4"/>
  <c r="I1702" i="4"/>
  <c r="I1703" i="4"/>
  <c r="I1704" i="4"/>
  <c r="I1705" i="4"/>
  <c r="I1706" i="4"/>
  <c r="I1707" i="4"/>
  <c r="I1708" i="4"/>
  <c r="I1709" i="4"/>
  <c r="I1710" i="4"/>
  <c r="I1711" i="4"/>
  <c r="I1712" i="4"/>
  <c r="I1713" i="4"/>
  <c r="I1714" i="4"/>
  <c r="I1715" i="4"/>
  <c r="I1716" i="4"/>
  <c r="I1717" i="4"/>
  <c r="I1718" i="4"/>
  <c r="I1719" i="4"/>
  <c r="I1720" i="4"/>
  <c r="I1721" i="4"/>
  <c r="I1722" i="4"/>
  <c r="I1723" i="4"/>
  <c r="I1724" i="4"/>
  <c r="I1725" i="4"/>
  <c r="I1726" i="4"/>
  <c r="I1727" i="4"/>
  <c r="I1728" i="4"/>
  <c r="I1729" i="4"/>
  <c r="I1730" i="4"/>
  <c r="I1731" i="4"/>
  <c r="I1732" i="4"/>
  <c r="I1733" i="4"/>
  <c r="I1734" i="4"/>
  <c r="I1735" i="4"/>
  <c r="I1736" i="4"/>
  <c r="I1737" i="4"/>
  <c r="I1738" i="4"/>
  <c r="I1739" i="4"/>
  <c r="I1740" i="4"/>
  <c r="I1741" i="4"/>
  <c r="I1742" i="4"/>
  <c r="I1743" i="4"/>
  <c r="I1744" i="4"/>
  <c r="I1745" i="4"/>
  <c r="I1746" i="4"/>
  <c r="I1747" i="4"/>
  <c r="I1748" i="4"/>
  <c r="I1749" i="4"/>
  <c r="I1750" i="4"/>
  <c r="I1751" i="4"/>
  <c r="I1752" i="4"/>
  <c r="I1753" i="4"/>
  <c r="I1754" i="4"/>
  <c r="I1755" i="4"/>
  <c r="I1756" i="4"/>
  <c r="I1757" i="4"/>
  <c r="I1758" i="4"/>
  <c r="I1759" i="4"/>
  <c r="I1760" i="4"/>
  <c r="I1761" i="4"/>
  <c r="I1762" i="4"/>
  <c r="I1763" i="4"/>
  <c r="I1764" i="4"/>
  <c r="I1765" i="4"/>
  <c r="I1766" i="4"/>
  <c r="I1767" i="4"/>
  <c r="I1768" i="4"/>
  <c r="I1769" i="4"/>
  <c r="I1770" i="4"/>
  <c r="I1771" i="4"/>
  <c r="I1772" i="4"/>
  <c r="I1773" i="4"/>
  <c r="I1774" i="4"/>
  <c r="I1775" i="4"/>
  <c r="I1776" i="4"/>
  <c r="I1777" i="4"/>
  <c r="I1778" i="4"/>
  <c r="I1779" i="4"/>
  <c r="I1780" i="4"/>
  <c r="I1781" i="4"/>
  <c r="I1782" i="4"/>
  <c r="I1783" i="4"/>
  <c r="I1784" i="4"/>
  <c r="I1785" i="4"/>
  <c r="I1786" i="4"/>
  <c r="I1787" i="4"/>
  <c r="I1788" i="4"/>
  <c r="I1789" i="4"/>
  <c r="I1790" i="4"/>
  <c r="I1791" i="4"/>
  <c r="I1792" i="4"/>
  <c r="I1793" i="4"/>
  <c r="I1794" i="4"/>
  <c r="I1795" i="4"/>
  <c r="I1796" i="4"/>
  <c r="I1797" i="4"/>
  <c r="I1798" i="4"/>
  <c r="I1799" i="4"/>
  <c r="I1800" i="4"/>
  <c r="I1801" i="4"/>
  <c r="I1802" i="4"/>
  <c r="I1803" i="4"/>
  <c r="I1804" i="4"/>
  <c r="I1805" i="4"/>
  <c r="I1806" i="4"/>
  <c r="I1807" i="4"/>
  <c r="I1808" i="4"/>
  <c r="I1809" i="4"/>
  <c r="I1810" i="4"/>
  <c r="I1811" i="4"/>
  <c r="I1812" i="4"/>
  <c r="I1813" i="4"/>
  <c r="I1814" i="4"/>
  <c r="I1815" i="4"/>
  <c r="I1816" i="4"/>
  <c r="I1817" i="4"/>
  <c r="I1818" i="4"/>
  <c r="I1819" i="4"/>
  <c r="I1820" i="4"/>
  <c r="I1821" i="4"/>
  <c r="I1822" i="4"/>
  <c r="I1823" i="4"/>
  <c r="I1824" i="4"/>
  <c r="I1825" i="4"/>
  <c r="I1826" i="4"/>
  <c r="I1827" i="4"/>
  <c r="I1828" i="4"/>
  <c r="I1829" i="4"/>
  <c r="I1830" i="4"/>
  <c r="I1831" i="4"/>
  <c r="I1832" i="4"/>
  <c r="I1833" i="4"/>
  <c r="I1834" i="4"/>
  <c r="I1835" i="4"/>
  <c r="I1836" i="4"/>
  <c r="I1837" i="4"/>
  <c r="I1838" i="4"/>
  <c r="I1839" i="4"/>
  <c r="I1840" i="4"/>
  <c r="I1841" i="4"/>
  <c r="I1842" i="4"/>
  <c r="I1843" i="4"/>
  <c r="I1844" i="4"/>
  <c r="I1845" i="4"/>
  <c r="I1846" i="4"/>
  <c r="I1847" i="4"/>
  <c r="I1848" i="4"/>
  <c r="I1849" i="4"/>
  <c r="I1850" i="4"/>
  <c r="I1851" i="4"/>
  <c r="I1852" i="4"/>
  <c r="I1853" i="4"/>
  <c r="I1854" i="4"/>
  <c r="I1855" i="4"/>
  <c r="I1856" i="4"/>
  <c r="I1857" i="4"/>
  <c r="I1858" i="4"/>
  <c r="I1859" i="4"/>
  <c r="I1860" i="4"/>
  <c r="I1861" i="4"/>
  <c r="I1862" i="4"/>
  <c r="I1863" i="4"/>
  <c r="I1864" i="4"/>
  <c r="I1865" i="4"/>
  <c r="I1866" i="4"/>
  <c r="I1867" i="4"/>
  <c r="I1868" i="4"/>
  <c r="I1869" i="4"/>
  <c r="I1870" i="4"/>
  <c r="I1871" i="4"/>
  <c r="I1872" i="4"/>
  <c r="I1873" i="4"/>
  <c r="I1874" i="4"/>
  <c r="I1875" i="4"/>
  <c r="I1876" i="4"/>
  <c r="I1877" i="4"/>
  <c r="I1878" i="4"/>
  <c r="I1879" i="4"/>
  <c r="I1880" i="4"/>
  <c r="I1881" i="4"/>
  <c r="I1882" i="4"/>
  <c r="I1883" i="4"/>
  <c r="I1884" i="4"/>
  <c r="I1885" i="4"/>
  <c r="I1886" i="4"/>
  <c r="I1887" i="4"/>
  <c r="I1888" i="4"/>
  <c r="F1889" i="4"/>
  <c r="K27" i="2" s="1"/>
  <c r="A7" i="2"/>
  <c r="A32" i="2"/>
  <c r="G41" i="2"/>
  <c r="I41" i="2"/>
  <c r="K41" i="2"/>
  <c r="G42" i="2"/>
  <c r="I42" i="2"/>
  <c r="K42" i="2"/>
  <c r="G43" i="2"/>
  <c r="I43" i="2"/>
  <c r="K43" i="2"/>
  <c r="G44" i="2"/>
  <c r="I44" i="2"/>
  <c r="K44" i="2"/>
  <c r="G45" i="2"/>
  <c r="I45" i="2"/>
  <c r="K45" i="2"/>
  <c r="G48" i="2"/>
  <c r="I48" i="2"/>
  <c r="K48" i="2"/>
  <c r="G49" i="2"/>
  <c r="I49" i="2"/>
  <c r="K49" i="2"/>
  <c r="G50" i="2"/>
  <c r="I50" i="2"/>
  <c r="K50" i="2"/>
  <c r="G51" i="2"/>
  <c r="I51" i="2"/>
  <c r="K51" i="2"/>
  <c r="G52" i="2"/>
  <c r="I52" i="2"/>
  <c r="K52" i="2"/>
  <c r="G53" i="2"/>
  <c r="I53" i="2"/>
  <c r="K53" i="2"/>
  <c r="G54" i="2"/>
  <c r="I54" i="2"/>
  <c r="K54" i="2"/>
  <c r="G55" i="2"/>
  <c r="I55" i="2"/>
  <c r="K55" i="2"/>
  <c r="G58" i="2"/>
  <c r="I58" i="2"/>
  <c r="K58" i="2"/>
  <c r="G59" i="2"/>
  <c r="I59" i="2"/>
  <c r="K59" i="2"/>
  <c r="G60" i="2"/>
  <c r="I60" i="2"/>
  <c r="K60" i="2"/>
  <c r="G61" i="2"/>
  <c r="I61" i="2"/>
  <c r="K61" i="2"/>
  <c r="G62" i="2"/>
  <c r="I62" i="2"/>
  <c r="K62" i="2"/>
  <c r="G63" i="2"/>
  <c r="I63" i="2"/>
  <c r="K63" i="2"/>
  <c r="G64" i="2"/>
  <c r="I64" i="2"/>
  <c r="K64" i="2"/>
  <c r="G65" i="2"/>
  <c r="I65" i="2"/>
  <c r="K65" i="2"/>
  <c r="G70" i="2"/>
  <c r="I70" i="2"/>
  <c r="K70" i="2"/>
  <c r="G71" i="2"/>
  <c r="I71" i="2"/>
  <c r="K71" i="2"/>
  <c r="G72" i="2"/>
  <c r="I72" i="2"/>
  <c r="K72" i="2"/>
  <c r="G73" i="2"/>
  <c r="I73" i="2"/>
  <c r="K73" i="2"/>
  <c r="G76" i="2"/>
  <c r="I76" i="2"/>
  <c r="K76" i="2"/>
  <c r="G77" i="2"/>
  <c r="I77" i="2"/>
  <c r="K77" i="2"/>
  <c r="G78" i="2"/>
  <c r="I78" i="2"/>
  <c r="K78" i="2"/>
  <c r="G79" i="2"/>
  <c r="I79" i="2"/>
  <c r="K79" i="2"/>
  <c r="G86" i="2"/>
  <c r="I86" i="2"/>
  <c r="K86" i="2"/>
  <c r="G87" i="2"/>
  <c r="I87" i="2"/>
  <c r="K87" i="2"/>
  <c r="G88" i="2"/>
  <c r="I88" i="2"/>
  <c r="K88" i="2"/>
  <c r="G89" i="2"/>
  <c r="I89" i="2"/>
  <c r="K89" i="2"/>
  <c r="G90" i="2"/>
  <c r="I90" i="2"/>
  <c r="K90" i="2"/>
  <c r="G91" i="2"/>
  <c r="I91" i="2"/>
  <c r="K91" i="2"/>
  <c r="G92" i="2"/>
  <c r="I92" i="2"/>
  <c r="K92" i="2"/>
  <c r="G93" i="2"/>
  <c r="I93" i="2"/>
  <c r="K93" i="2"/>
  <c r="G96" i="2"/>
  <c r="I96" i="2"/>
  <c r="K96" i="2"/>
  <c r="G97" i="2"/>
  <c r="I97" i="2"/>
  <c r="K97" i="2"/>
  <c r="G98" i="2"/>
  <c r="I98" i="2"/>
  <c r="K98" i="2"/>
  <c r="G99" i="2"/>
  <c r="I99" i="2"/>
  <c r="K99" i="2"/>
  <c r="G100" i="2"/>
  <c r="I100" i="2"/>
  <c r="K100" i="2"/>
  <c r="G105" i="2"/>
  <c r="I105" i="2"/>
  <c r="K105" i="2"/>
  <c r="G106" i="2"/>
  <c r="I106" i="2"/>
  <c r="K106" i="2"/>
  <c r="G107" i="2"/>
  <c r="I107" i="2"/>
  <c r="K107" i="2"/>
  <c r="G108" i="2"/>
  <c r="I108" i="2"/>
  <c r="K108" i="2"/>
  <c r="G109" i="2"/>
  <c r="I109" i="2"/>
  <c r="K109" i="2"/>
  <c r="G110" i="2"/>
  <c r="I110" i="2"/>
  <c r="K110" i="2"/>
  <c r="G111" i="2"/>
  <c r="I111" i="2"/>
  <c r="K111" i="2"/>
  <c r="G112" i="2"/>
  <c r="I112" i="2"/>
  <c r="K112" i="2"/>
  <c r="G113" i="2"/>
  <c r="I113" i="2"/>
  <c r="K113" i="2"/>
  <c r="G114" i="2"/>
  <c r="I114" i="2"/>
  <c r="K114" i="2"/>
  <c r="G115" i="2"/>
  <c r="I115" i="2"/>
  <c r="K115" i="2"/>
  <c r="G116" i="2"/>
  <c r="I116" i="2"/>
  <c r="K116" i="2"/>
  <c r="G119" i="2"/>
  <c r="I119" i="2"/>
  <c r="K119" i="2"/>
  <c r="G120" i="2"/>
  <c r="I120" i="2"/>
  <c r="K120" i="2"/>
  <c r="G121" i="2"/>
  <c r="I121" i="2"/>
  <c r="K121" i="2"/>
  <c r="G122" i="2"/>
  <c r="I122" i="2"/>
  <c r="K122" i="2"/>
  <c r="G123" i="2"/>
  <c r="I123" i="2"/>
  <c r="K123" i="2"/>
  <c r="G124" i="2"/>
  <c r="I124" i="2"/>
  <c r="K124" i="2"/>
  <c r="G127" i="2"/>
  <c r="I127" i="2"/>
  <c r="K127" i="2"/>
  <c r="G128" i="2"/>
  <c r="I128" i="2"/>
  <c r="K128" i="2"/>
  <c r="G129" i="2"/>
  <c r="I129" i="2"/>
  <c r="K129" i="2"/>
  <c r="G130" i="2"/>
  <c r="I130" i="2"/>
  <c r="K130" i="2"/>
  <c r="G131" i="2"/>
  <c r="I131" i="2"/>
  <c r="K131" i="2"/>
  <c r="G132" i="2"/>
  <c r="I132" i="2"/>
  <c r="K132" i="2"/>
  <c r="G133" i="2"/>
  <c r="I133" i="2"/>
  <c r="K133" i="2"/>
  <c r="G134" i="2"/>
  <c r="I134" i="2"/>
  <c r="K134" i="2"/>
  <c r="G135" i="2"/>
  <c r="I135" i="2"/>
  <c r="K135" i="2"/>
  <c r="G136" i="2"/>
  <c r="I136" i="2"/>
  <c r="K136" i="2"/>
  <c r="G141" i="2"/>
  <c r="I141" i="2"/>
  <c r="K141" i="2"/>
  <c r="G142" i="2"/>
  <c r="I142" i="2"/>
  <c r="K142" i="2"/>
  <c r="G143" i="2"/>
  <c r="I143" i="2"/>
  <c r="K143" i="2"/>
  <c r="G144" i="2"/>
  <c r="I144" i="2"/>
  <c r="K144" i="2"/>
  <c r="G145" i="2"/>
  <c r="I145" i="2"/>
  <c r="K145" i="2"/>
  <c r="G146" i="2"/>
  <c r="I146" i="2"/>
  <c r="K146" i="2"/>
  <c r="G147" i="2"/>
  <c r="I147" i="2"/>
  <c r="K147" i="2"/>
  <c r="G148" i="2"/>
  <c r="I148" i="2"/>
  <c r="K148" i="2"/>
  <c r="G149" i="2"/>
  <c r="I149" i="2"/>
  <c r="K149" i="2"/>
  <c r="G152" i="2"/>
  <c r="I152" i="2"/>
  <c r="K152" i="2"/>
  <c r="G153" i="2"/>
  <c r="I153" i="2"/>
  <c r="K153" i="2"/>
  <c r="G154" i="2"/>
  <c r="I154" i="2"/>
  <c r="K154" i="2"/>
  <c r="G161" i="2"/>
  <c r="I161" i="2"/>
  <c r="K161" i="2"/>
  <c r="G162" i="2"/>
  <c r="I162" i="2"/>
  <c r="K162" i="2"/>
  <c r="G163" i="2"/>
  <c r="I163" i="2"/>
  <c r="K163" i="2"/>
  <c r="G164" i="2"/>
  <c r="I164" i="2"/>
  <c r="K164" i="2"/>
  <c r="G165" i="2"/>
  <c r="I165" i="2"/>
  <c r="K165" i="2"/>
  <c r="G166" i="2"/>
  <c r="I166" i="2"/>
  <c r="K166" i="2"/>
  <c r="G167" i="2"/>
  <c r="I167" i="2"/>
  <c r="K167" i="2"/>
  <c r="G170" i="2"/>
  <c r="I170" i="2"/>
  <c r="K170" i="2"/>
  <c r="G171" i="2"/>
  <c r="I171" i="2"/>
  <c r="K171" i="2"/>
  <c r="G172" i="2"/>
  <c r="I172" i="2"/>
  <c r="K172" i="2"/>
  <c r="G173" i="2"/>
  <c r="I173" i="2"/>
  <c r="K173" i="2"/>
  <c r="G174" i="2"/>
  <c r="I174" i="2"/>
  <c r="K174" i="2"/>
  <c r="G175" i="2"/>
  <c r="I175" i="2"/>
  <c r="K175" i="2"/>
  <c r="G176" i="2"/>
  <c r="I176" i="2"/>
  <c r="K176" i="2"/>
  <c r="G177" i="2"/>
  <c r="I177" i="2"/>
  <c r="K177" i="2"/>
  <c r="G178" i="2"/>
  <c r="I178" i="2"/>
  <c r="K178" i="2"/>
  <c r="G179" i="2"/>
  <c r="I179" i="2"/>
  <c r="K179" i="2"/>
  <c r="G180" i="2"/>
  <c r="I180" i="2"/>
  <c r="K180" i="2"/>
  <c r="G183" i="2"/>
  <c r="I183" i="2"/>
  <c r="K183" i="2"/>
  <c r="G184" i="2"/>
  <c r="I184" i="2"/>
  <c r="K184" i="2"/>
  <c r="G185" i="2"/>
  <c r="I185" i="2"/>
  <c r="K185" i="2"/>
  <c r="G186" i="2"/>
  <c r="I186" i="2"/>
  <c r="K186" i="2"/>
  <c r="G187" i="2"/>
  <c r="I187" i="2"/>
  <c r="K187" i="2"/>
  <c r="G188" i="2"/>
  <c r="I188" i="2"/>
  <c r="K188" i="2"/>
  <c r="G189" i="2"/>
  <c r="I189" i="2"/>
  <c r="K189" i="2"/>
  <c r="G190" i="2"/>
  <c r="I190" i="2"/>
  <c r="K190" i="2"/>
  <c r="G191" i="2"/>
  <c r="I191" i="2"/>
  <c r="K191" i="2"/>
  <c r="G192" i="2"/>
  <c r="I192" i="2"/>
  <c r="K192" i="2"/>
  <c r="G193" i="2"/>
  <c r="I193" i="2"/>
  <c r="K193" i="2"/>
  <c r="G194" i="2"/>
  <c r="I194" i="2"/>
  <c r="K194" i="2"/>
  <c r="G195" i="2"/>
  <c r="I195" i="2"/>
  <c r="K195" i="2"/>
  <c r="G196" i="2"/>
  <c r="I196" i="2"/>
  <c r="K196" i="2"/>
  <c r="G197" i="2"/>
  <c r="I197" i="2"/>
  <c r="K197" i="2"/>
  <c r="G198" i="2"/>
  <c r="I198" i="2"/>
  <c r="K198" i="2"/>
  <c r="G199" i="2"/>
  <c r="I199" i="2"/>
  <c r="K199" i="2"/>
  <c r="G200" i="2"/>
  <c r="I200" i="2"/>
  <c r="K200" i="2"/>
  <c r="G201" i="2"/>
  <c r="I201" i="2"/>
  <c r="K201" i="2"/>
  <c r="G202" i="2"/>
  <c r="I202" i="2"/>
  <c r="K202" i="2"/>
  <c r="G203" i="2"/>
  <c r="I203" i="2"/>
  <c r="K203" i="2"/>
  <c r="G204" i="2"/>
  <c r="I204" i="2"/>
  <c r="K204" i="2"/>
  <c r="G209" i="2"/>
  <c r="I209" i="2"/>
  <c r="K209" i="2"/>
  <c r="G210" i="2"/>
  <c r="I210" i="2"/>
  <c r="K210" i="2"/>
  <c r="G211" i="2"/>
  <c r="I211" i="2"/>
  <c r="K211" i="2"/>
  <c r="G214" i="2"/>
  <c r="G213" i="2" s="1"/>
  <c r="I214" i="2"/>
  <c r="I213" i="2" s="1"/>
  <c r="K214" i="2"/>
  <c r="K213" i="2"/>
  <c r="G219" i="2"/>
  <c r="I219" i="2"/>
  <c r="K219" i="2"/>
  <c r="G220" i="2"/>
  <c r="I220" i="2"/>
  <c r="K220" i="2"/>
  <c r="G221" i="2"/>
  <c r="I221" i="2"/>
  <c r="K221" i="2"/>
  <c r="G222" i="2"/>
  <c r="I222" i="2"/>
  <c r="K222" i="2"/>
  <c r="G223" i="2"/>
  <c r="I223" i="2"/>
  <c r="K223" i="2"/>
  <c r="G226" i="2"/>
  <c r="I226" i="2"/>
  <c r="K226" i="2"/>
  <c r="G227" i="2"/>
  <c r="I227" i="2"/>
  <c r="K227" i="2"/>
  <c r="G228" i="2"/>
  <c r="I228" i="2"/>
  <c r="K228" i="2"/>
  <c r="G229" i="2"/>
  <c r="I229" i="2"/>
  <c r="K229" i="2"/>
  <c r="G230" i="2"/>
  <c r="I230" i="2"/>
  <c r="K230" i="2"/>
  <c r="G231" i="2"/>
  <c r="I231" i="2"/>
  <c r="K231" i="2"/>
  <c r="G232" i="2"/>
  <c r="I232" i="2"/>
  <c r="K232" i="2"/>
  <c r="G233" i="2"/>
  <c r="I233" i="2"/>
  <c r="K233" i="2"/>
  <c r="G236" i="2"/>
  <c r="I236" i="2"/>
  <c r="K236" i="2"/>
  <c r="G237" i="2"/>
  <c r="I237" i="2"/>
  <c r="K237" i="2"/>
  <c r="G238" i="2"/>
  <c r="I238" i="2"/>
  <c r="K238" i="2"/>
  <c r="G239" i="2"/>
  <c r="I239" i="2"/>
  <c r="K239" i="2"/>
  <c r="G240" i="2"/>
  <c r="I240" i="2"/>
  <c r="K240" i="2"/>
  <c r="G241" i="2"/>
  <c r="I241" i="2"/>
  <c r="K241" i="2"/>
  <c r="G242" i="2"/>
  <c r="I242" i="2"/>
  <c r="K242" i="2"/>
  <c r="G249" i="2"/>
  <c r="I249" i="2"/>
  <c r="K249" i="2"/>
  <c r="G250" i="2"/>
  <c r="I250" i="2"/>
  <c r="K250" i="2"/>
  <c r="G251" i="2"/>
  <c r="I251" i="2"/>
  <c r="K251" i="2"/>
  <c r="G252" i="2"/>
  <c r="I252" i="2"/>
  <c r="K252" i="2"/>
  <c r="G253" i="2"/>
  <c r="I253" i="2"/>
  <c r="I248" i="2" s="1"/>
  <c r="K253" i="2"/>
  <c r="G256" i="2"/>
  <c r="I256" i="2"/>
  <c r="K256" i="2"/>
  <c r="G257" i="2"/>
  <c r="I257" i="2"/>
  <c r="K257" i="2"/>
  <c r="G258" i="2"/>
  <c r="G255" i="2" s="1"/>
  <c r="I258" i="2"/>
  <c r="K258" i="2"/>
  <c r="G261" i="2"/>
  <c r="I261" i="2"/>
  <c r="K261" i="2"/>
  <c r="G262" i="2"/>
  <c r="I262" i="2"/>
  <c r="K262" i="2"/>
  <c r="G263" i="2"/>
  <c r="I263" i="2"/>
  <c r="K263" i="2"/>
  <c r="G264" i="2"/>
  <c r="I264" i="2"/>
  <c r="K264" i="2"/>
  <c r="G265" i="2"/>
  <c r="I265" i="2"/>
  <c r="K265" i="2"/>
  <c r="G266" i="2"/>
  <c r="I266" i="2"/>
  <c r="K266" i="2"/>
  <c r="G267" i="2"/>
  <c r="I267" i="2"/>
  <c r="K267" i="2"/>
  <c r="G268" i="2"/>
  <c r="I268" i="2"/>
  <c r="K268" i="2"/>
  <c r="G273" i="2"/>
  <c r="I273" i="2"/>
  <c r="K273" i="2"/>
  <c r="G274" i="2"/>
  <c r="I274" i="2"/>
  <c r="K274" i="2"/>
  <c r="G275" i="2"/>
  <c r="I275" i="2"/>
  <c r="K275" i="2"/>
  <c r="G276" i="2"/>
  <c r="I276" i="2"/>
  <c r="K276" i="2"/>
  <c r="G277" i="2"/>
  <c r="I277" i="2"/>
  <c r="K277" i="2"/>
  <c r="G278" i="2"/>
  <c r="I278" i="2"/>
  <c r="K278" i="2"/>
  <c r="G279" i="2"/>
  <c r="I279" i="2"/>
  <c r="K279" i="2"/>
  <c r="G280" i="2"/>
  <c r="I280" i="2"/>
  <c r="K280" i="2"/>
  <c r="G281" i="2"/>
  <c r="I281" i="2"/>
  <c r="K281" i="2"/>
  <c r="G282" i="2"/>
  <c r="I282" i="2"/>
  <c r="K282" i="2"/>
  <c r="G283" i="2"/>
  <c r="I283" i="2"/>
  <c r="K283" i="2"/>
  <c r="G284" i="2"/>
  <c r="I284" i="2"/>
  <c r="K284" i="2"/>
  <c r="G285" i="2"/>
  <c r="I285" i="2"/>
  <c r="K285" i="2"/>
  <c r="G288" i="2"/>
  <c r="I288" i="2"/>
  <c r="K288" i="2"/>
  <c r="G289" i="2"/>
  <c r="I289" i="2"/>
  <c r="K289" i="2"/>
  <c r="G290" i="2"/>
  <c r="I290" i="2"/>
  <c r="K290" i="2"/>
  <c r="G291" i="2"/>
  <c r="I291" i="2"/>
  <c r="K291" i="2"/>
  <c r="G292" i="2"/>
  <c r="I292" i="2"/>
  <c r="K292" i="2"/>
  <c r="G293" i="2"/>
  <c r="I293" i="2"/>
  <c r="K293" i="2"/>
  <c r="G296" i="2"/>
  <c r="I296" i="2"/>
  <c r="K296" i="2"/>
  <c r="G297" i="2"/>
  <c r="I297" i="2"/>
  <c r="K297" i="2"/>
  <c r="G298" i="2"/>
  <c r="I298" i="2"/>
  <c r="K298" i="2"/>
  <c r="G299" i="2"/>
  <c r="I299" i="2"/>
  <c r="K299" i="2"/>
  <c r="G300" i="2"/>
  <c r="I300" i="2"/>
  <c r="K300" i="2"/>
  <c r="G301" i="2"/>
  <c r="I301" i="2"/>
  <c r="K301" i="2"/>
  <c r="G304" i="2"/>
  <c r="I304" i="2"/>
  <c r="K304" i="2"/>
  <c r="G305" i="2"/>
  <c r="I305" i="2"/>
  <c r="K305" i="2"/>
  <c r="G306" i="2"/>
  <c r="I306" i="2"/>
  <c r="K306" i="2"/>
  <c r="G307" i="2"/>
  <c r="I307" i="2"/>
  <c r="K307" i="2"/>
  <c r="G308" i="2"/>
  <c r="I308" i="2"/>
  <c r="K308" i="2"/>
  <c r="G311" i="2"/>
  <c r="I311" i="2"/>
  <c r="K311" i="2"/>
  <c r="G312" i="2"/>
  <c r="I312" i="2"/>
  <c r="K312" i="2"/>
  <c r="G313" i="2"/>
  <c r="I313" i="2"/>
  <c r="K313" i="2"/>
  <c r="G314" i="2"/>
  <c r="I314" i="2"/>
  <c r="K314" i="2"/>
  <c r="G315" i="2"/>
  <c r="I315" i="2"/>
  <c r="K315" i="2"/>
  <c r="G316" i="2"/>
  <c r="I316" i="2"/>
  <c r="K316" i="2"/>
  <c r="G321" i="2"/>
  <c r="I321" i="2"/>
  <c r="K321" i="2"/>
  <c r="G322" i="2"/>
  <c r="I322" i="2"/>
  <c r="K322" i="2"/>
  <c r="G323" i="2"/>
  <c r="I323" i="2"/>
  <c r="K323" i="2"/>
  <c r="G324" i="2"/>
  <c r="I324" i="2"/>
  <c r="K324" i="2"/>
  <c r="G325" i="2"/>
  <c r="I325" i="2"/>
  <c r="K325" i="2"/>
  <c r="G326" i="2"/>
  <c r="I326" i="2"/>
  <c r="K326" i="2"/>
  <c r="G327" i="2"/>
  <c r="I327" i="2"/>
  <c r="K327" i="2"/>
  <c r="G328" i="2"/>
  <c r="I328" i="2"/>
  <c r="K328" i="2"/>
  <c r="G331" i="2"/>
  <c r="I331" i="2"/>
  <c r="K331" i="2"/>
  <c r="G332" i="2"/>
  <c r="I332" i="2"/>
  <c r="K332" i="2"/>
  <c r="G333" i="2"/>
  <c r="I333" i="2"/>
  <c r="K333" i="2"/>
  <c r="G334" i="2"/>
  <c r="I334" i="2"/>
  <c r="K334" i="2"/>
  <c r="G335" i="2"/>
  <c r="I335" i="2"/>
  <c r="K335" i="2"/>
  <c r="G336" i="2"/>
  <c r="I336" i="2"/>
  <c r="K336" i="2"/>
  <c r="G337" i="2"/>
  <c r="I337" i="2"/>
  <c r="K337" i="2"/>
  <c r="G340" i="2"/>
  <c r="I340" i="2"/>
  <c r="K340" i="2"/>
  <c r="G341" i="2"/>
  <c r="I341" i="2"/>
  <c r="K341" i="2"/>
  <c r="G342" i="2"/>
  <c r="I342" i="2"/>
  <c r="K342" i="2"/>
  <c r="G345" i="2"/>
  <c r="I345" i="2"/>
  <c r="K345" i="2"/>
  <c r="G346" i="2"/>
  <c r="I346" i="2"/>
  <c r="K346" i="2"/>
  <c r="G347" i="2"/>
  <c r="I347" i="2"/>
  <c r="K347" i="2"/>
  <c r="G348" i="2"/>
  <c r="I348" i="2"/>
  <c r="K348" i="2"/>
  <c r="G349" i="2"/>
  <c r="I349" i="2"/>
  <c r="K349" i="2"/>
  <c r="G350" i="2"/>
  <c r="I350" i="2"/>
  <c r="K350" i="2"/>
  <c r="G351" i="2"/>
  <c r="I351" i="2"/>
  <c r="K351" i="2"/>
  <c r="G352" i="2"/>
  <c r="I352" i="2"/>
  <c r="K352" i="2"/>
  <c r="G353" i="2"/>
  <c r="I353" i="2"/>
  <c r="K353" i="2"/>
  <c r="G354" i="2"/>
  <c r="I354" i="2"/>
  <c r="K354" i="2"/>
  <c r="G357" i="2"/>
  <c r="I357" i="2"/>
  <c r="K357" i="2"/>
  <c r="G358" i="2"/>
  <c r="I358" i="2"/>
  <c r="K358" i="2"/>
  <c r="G359" i="2"/>
  <c r="I359" i="2"/>
  <c r="K359" i="2"/>
  <c r="G360" i="2"/>
  <c r="I360" i="2"/>
  <c r="K360" i="2"/>
  <c r="G361" i="2"/>
  <c r="I361" i="2"/>
  <c r="K361" i="2"/>
  <c r="G362" i="2"/>
  <c r="I362" i="2"/>
  <c r="K362" i="2"/>
  <c r="G363" i="2"/>
  <c r="I363" i="2"/>
  <c r="K363" i="2"/>
  <c r="G366" i="2"/>
  <c r="I366" i="2"/>
  <c r="K366" i="2"/>
  <c r="G367" i="2"/>
  <c r="I367" i="2"/>
  <c r="K367" i="2"/>
  <c r="G368" i="2"/>
  <c r="I368" i="2"/>
  <c r="K368" i="2"/>
  <c r="G369" i="2"/>
  <c r="I369" i="2"/>
  <c r="K369" i="2"/>
  <c r="G370" i="2"/>
  <c r="I370" i="2"/>
  <c r="K370" i="2"/>
  <c r="G371" i="2"/>
  <c r="I371" i="2"/>
  <c r="K371" i="2"/>
  <c r="G372" i="2"/>
  <c r="I372" i="2"/>
  <c r="K372" i="2"/>
  <c r="G373" i="2"/>
  <c r="I373" i="2"/>
  <c r="K373" i="2"/>
  <c r="G376" i="2"/>
  <c r="I376" i="2"/>
  <c r="K376" i="2"/>
  <c r="G377" i="2"/>
  <c r="I377" i="2"/>
  <c r="K377" i="2"/>
  <c r="G378" i="2"/>
  <c r="I378" i="2"/>
  <c r="K378" i="2"/>
  <c r="G379" i="2"/>
  <c r="I379" i="2"/>
  <c r="K379" i="2"/>
  <c r="G382" i="2"/>
  <c r="I382" i="2"/>
  <c r="K382" i="2"/>
  <c r="G383" i="2"/>
  <c r="I383" i="2"/>
  <c r="K383" i="2"/>
  <c r="G384" i="2"/>
  <c r="I384" i="2"/>
  <c r="K384" i="2"/>
  <c r="G385" i="2"/>
  <c r="I385" i="2"/>
  <c r="K385" i="2"/>
  <c r="G386" i="2"/>
  <c r="I386" i="2"/>
  <c r="K386" i="2"/>
  <c r="G387" i="2"/>
  <c r="I387" i="2"/>
  <c r="K387" i="2"/>
  <c r="G388" i="2"/>
  <c r="I388" i="2"/>
  <c r="K388" i="2"/>
  <c r="G389" i="2"/>
  <c r="I389" i="2"/>
  <c r="K389" i="2"/>
  <c r="G397" i="2"/>
  <c r="I397" i="2"/>
  <c r="K397" i="2"/>
  <c r="G398" i="2"/>
  <c r="I398" i="2"/>
  <c r="I396" i="2" s="1"/>
  <c r="K398" i="2"/>
  <c r="G401" i="2"/>
  <c r="I401" i="2"/>
  <c r="K401" i="2"/>
  <c r="G402" i="2"/>
  <c r="I402" i="2"/>
  <c r="K402" i="2"/>
  <c r="G403" i="2"/>
  <c r="I403" i="2"/>
  <c r="K403" i="2"/>
  <c r="G406" i="2"/>
  <c r="I406" i="2"/>
  <c r="K406" i="2"/>
  <c r="G407" i="2"/>
  <c r="I407" i="2"/>
  <c r="K407" i="2"/>
  <c r="K405" i="2" s="1"/>
  <c r="G410" i="2"/>
  <c r="I410" i="2"/>
  <c r="K410" i="2"/>
  <c r="G411" i="2"/>
  <c r="I411" i="2"/>
  <c r="K411" i="2"/>
  <c r="G412" i="2"/>
  <c r="I412" i="2"/>
  <c r="K412" i="2"/>
  <c r="G413" i="2"/>
  <c r="I413" i="2"/>
  <c r="K413" i="2"/>
  <c r="G414" i="2"/>
  <c r="I414" i="2"/>
  <c r="K414" i="2"/>
  <c r="G419" i="2"/>
  <c r="I419" i="2"/>
  <c r="K419" i="2"/>
  <c r="G420" i="2"/>
  <c r="I420" i="2"/>
  <c r="K420" i="2"/>
  <c r="G421" i="2"/>
  <c r="I421" i="2"/>
  <c r="K421" i="2"/>
  <c r="G422" i="2"/>
  <c r="I422" i="2"/>
  <c r="K422" i="2"/>
  <c r="G423" i="2"/>
  <c r="I423" i="2"/>
  <c r="K423" i="2"/>
  <c r="G424" i="2"/>
  <c r="I424" i="2"/>
  <c r="K424" i="2"/>
  <c r="G425" i="2"/>
  <c r="I425" i="2"/>
  <c r="K425" i="2"/>
  <c r="G426" i="2"/>
  <c r="I426" i="2"/>
  <c r="K426" i="2"/>
  <c r="G429" i="2"/>
  <c r="I429" i="2"/>
  <c r="K429" i="2"/>
  <c r="G430" i="2"/>
  <c r="I430" i="2"/>
  <c r="K430" i="2"/>
  <c r="G431" i="2"/>
  <c r="I431" i="2"/>
  <c r="K431" i="2"/>
  <c r="G432" i="2"/>
  <c r="I432" i="2"/>
  <c r="K432" i="2"/>
  <c r="G435" i="2"/>
  <c r="I435" i="2"/>
  <c r="K435" i="2"/>
  <c r="G436" i="2"/>
  <c r="I436" i="2"/>
  <c r="K436" i="2"/>
  <c r="G437" i="2"/>
  <c r="I437" i="2"/>
  <c r="K437" i="2"/>
  <c r="G438" i="2"/>
  <c r="I438" i="2"/>
  <c r="K438" i="2"/>
  <c r="G439" i="2"/>
  <c r="I439" i="2"/>
  <c r="K439" i="2"/>
  <c r="G440" i="2"/>
  <c r="I440" i="2"/>
  <c r="K440" i="2"/>
  <c r="G441" i="2"/>
  <c r="I441" i="2"/>
  <c r="K441" i="2"/>
  <c r="G442" i="2"/>
  <c r="I442" i="2"/>
  <c r="K442" i="2"/>
  <c r="G443" i="2"/>
  <c r="I443" i="2"/>
  <c r="K443" i="2"/>
  <c r="G444" i="2"/>
  <c r="I444" i="2"/>
  <c r="K444" i="2"/>
  <c r="G447" i="2"/>
  <c r="I447" i="2"/>
  <c r="K447" i="2"/>
  <c r="G448" i="2"/>
  <c r="I448" i="2"/>
  <c r="K448" i="2"/>
  <c r="G449" i="2"/>
  <c r="I449" i="2"/>
  <c r="K449" i="2"/>
  <c r="G450" i="2"/>
  <c r="I450" i="2"/>
  <c r="K450" i="2"/>
  <c r="G451" i="2"/>
  <c r="I451" i="2"/>
  <c r="K451" i="2"/>
  <c r="G452" i="2"/>
  <c r="I452" i="2"/>
  <c r="K452" i="2"/>
  <c r="G453" i="2"/>
  <c r="I453" i="2"/>
  <c r="K453" i="2"/>
  <c r="G454" i="2"/>
  <c r="I454" i="2"/>
  <c r="K454" i="2"/>
  <c r="G461" i="2"/>
  <c r="I461" i="2"/>
  <c r="K461" i="2"/>
  <c r="G462" i="2"/>
  <c r="I462" i="2"/>
  <c r="K462" i="2"/>
  <c r="G463" i="2"/>
  <c r="I463" i="2"/>
  <c r="K463" i="2"/>
  <c r="G464" i="2"/>
  <c r="I464" i="2"/>
  <c r="K464" i="2"/>
  <c r="G465" i="2"/>
  <c r="I465" i="2"/>
  <c r="K465" i="2"/>
  <c r="G466" i="2"/>
  <c r="I466" i="2"/>
  <c r="K466" i="2"/>
  <c r="G467" i="2"/>
  <c r="I467" i="2"/>
  <c r="K467" i="2"/>
  <c r="G468" i="2"/>
  <c r="I468" i="2"/>
  <c r="K468" i="2"/>
  <c r="G469" i="2"/>
  <c r="I469" i="2"/>
  <c r="K469" i="2"/>
  <c r="G472" i="2"/>
  <c r="I472" i="2"/>
  <c r="K472" i="2"/>
  <c r="G473" i="2"/>
  <c r="I473" i="2"/>
  <c r="K473" i="2"/>
  <c r="G474" i="2"/>
  <c r="I474" i="2"/>
  <c r="K474" i="2"/>
  <c r="G475" i="2"/>
  <c r="I475" i="2"/>
  <c r="K475" i="2"/>
  <c r="G476" i="2"/>
  <c r="I476" i="2"/>
  <c r="K476" i="2"/>
  <c r="G477" i="2"/>
  <c r="I477" i="2"/>
  <c r="K477" i="2"/>
  <c r="G478" i="2"/>
  <c r="I478" i="2"/>
  <c r="K478" i="2"/>
  <c r="G479" i="2"/>
  <c r="I479" i="2"/>
  <c r="K479" i="2"/>
  <c r="G480" i="2"/>
  <c r="I480" i="2"/>
  <c r="K480" i="2"/>
  <c r="G481" i="2"/>
  <c r="I481" i="2"/>
  <c r="K481" i="2"/>
  <c r="G482" i="2"/>
  <c r="I482" i="2"/>
  <c r="K482" i="2"/>
  <c r="G483" i="2"/>
  <c r="I483" i="2"/>
  <c r="K483" i="2"/>
  <c r="G486" i="2"/>
  <c r="I486" i="2"/>
  <c r="K486" i="2"/>
  <c r="G487" i="2"/>
  <c r="I487" i="2"/>
  <c r="K487" i="2"/>
  <c r="G488" i="2"/>
  <c r="I488" i="2"/>
  <c r="K488" i="2"/>
  <c r="G489" i="2"/>
  <c r="I489" i="2"/>
  <c r="K489" i="2"/>
  <c r="G492" i="2"/>
  <c r="I492" i="2"/>
  <c r="K492" i="2"/>
  <c r="G493" i="2"/>
  <c r="I493" i="2"/>
  <c r="K493" i="2"/>
  <c r="G494" i="2"/>
  <c r="I494" i="2"/>
  <c r="K494" i="2"/>
  <c r="G495" i="2"/>
  <c r="I495" i="2"/>
  <c r="K495" i="2"/>
  <c r="G496" i="2"/>
  <c r="I496" i="2"/>
  <c r="K496" i="2"/>
  <c r="G497" i="2"/>
  <c r="I497" i="2"/>
  <c r="K497" i="2"/>
  <c r="G498" i="2"/>
  <c r="I498" i="2"/>
  <c r="K498" i="2"/>
  <c r="G499" i="2"/>
  <c r="I499" i="2"/>
  <c r="K499" i="2"/>
  <c r="G500" i="2"/>
  <c r="I500" i="2"/>
  <c r="K500" i="2"/>
  <c r="G501" i="2"/>
  <c r="I501" i="2"/>
  <c r="K501" i="2"/>
  <c r="G502" i="2"/>
  <c r="I502" i="2"/>
  <c r="K502" i="2"/>
  <c r="G507" i="2"/>
  <c r="I507" i="2"/>
  <c r="K507" i="2"/>
  <c r="G508" i="2"/>
  <c r="I508" i="2"/>
  <c r="K508" i="2"/>
  <c r="G509" i="2"/>
  <c r="I509" i="2"/>
  <c r="K509" i="2"/>
  <c r="G510" i="2"/>
  <c r="I510" i="2"/>
  <c r="K510" i="2"/>
  <c r="G511" i="2"/>
  <c r="I511" i="2"/>
  <c r="K511" i="2"/>
  <c r="G512" i="2"/>
  <c r="I512" i="2"/>
  <c r="K512" i="2"/>
  <c r="G515" i="2"/>
  <c r="I515" i="2"/>
  <c r="K515" i="2"/>
  <c r="G516" i="2"/>
  <c r="I516" i="2"/>
  <c r="K516" i="2"/>
  <c r="G517" i="2"/>
  <c r="I517" i="2"/>
  <c r="K517" i="2"/>
  <c r="G518" i="2"/>
  <c r="I518" i="2"/>
  <c r="K518" i="2"/>
  <c r="G519" i="2"/>
  <c r="I519" i="2"/>
  <c r="K519" i="2"/>
  <c r="G520" i="2"/>
  <c r="I520" i="2"/>
  <c r="K520" i="2"/>
  <c r="G521" i="2"/>
  <c r="I521" i="2"/>
  <c r="K521" i="2"/>
  <c r="G528" i="2"/>
  <c r="I528" i="2"/>
  <c r="K528" i="2"/>
  <c r="G529" i="2"/>
  <c r="I529" i="2"/>
  <c r="K529" i="2"/>
  <c r="G530" i="2"/>
  <c r="I530" i="2"/>
  <c r="K530" i="2"/>
  <c r="G531" i="2"/>
  <c r="I531" i="2"/>
  <c r="K531" i="2"/>
  <c r="G534" i="2"/>
  <c r="I534" i="2"/>
  <c r="K534" i="2"/>
  <c r="G535" i="2"/>
  <c r="I535" i="2"/>
  <c r="K535" i="2"/>
  <c r="G536" i="2"/>
  <c r="I536" i="2"/>
  <c r="K536" i="2"/>
  <c r="G539" i="2"/>
  <c r="I539" i="2"/>
  <c r="K539" i="2"/>
  <c r="G540" i="2"/>
  <c r="I540" i="2"/>
  <c r="K540" i="2"/>
  <c r="G541" i="2"/>
  <c r="I541" i="2"/>
  <c r="K541" i="2"/>
  <c r="G542" i="2"/>
  <c r="I542" i="2"/>
  <c r="K542" i="2"/>
  <c r="G543" i="2"/>
  <c r="I543" i="2"/>
  <c r="K543" i="2"/>
  <c r="G544" i="2"/>
  <c r="I544" i="2"/>
  <c r="K544" i="2"/>
  <c r="G547" i="2"/>
  <c r="I547" i="2"/>
  <c r="K547" i="2"/>
  <c r="G548" i="2"/>
  <c r="I548" i="2"/>
  <c r="K548" i="2"/>
  <c r="G549" i="2"/>
  <c r="I549" i="2"/>
  <c r="K549" i="2"/>
  <c r="G550" i="2"/>
  <c r="I550" i="2"/>
  <c r="K550" i="2"/>
  <c r="G551" i="2"/>
  <c r="I551" i="2"/>
  <c r="K551" i="2"/>
  <c r="G552" i="2"/>
  <c r="I552" i="2"/>
  <c r="K552" i="2"/>
  <c r="G555" i="2"/>
  <c r="I555" i="2"/>
  <c r="K555" i="2"/>
  <c r="G556" i="2"/>
  <c r="I556" i="2"/>
  <c r="K556" i="2"/>
  <c r="G557" i="2"/>
  <c r="I557" i="2"/>
  <c r="K557" i="2"/>
  <c r="G562" i="2"/>
  <c r="I562" i="2"/>
  <c r="K562" i="2"/>
  <c r="G563" i="2"/>
  <c r="I563" i="2"/>
  <c r="K563" i="2"/>
  <c r="G564" i="2"/>
  <c r="I564" i="2"/>
  <c r="K564" i="2"/>
  <c r="G565" i="2"/>
  <c r="I565" i="2"/>
  <c r="K565" i="2"/>
  <c r="G566" i="2"/>
  <c r="I566" i="2"/>
  <c r="K566" i="2"/>
  <c r="G567" i="2"/>
  <c r="I567" i="2"/>
  <c r="K567" i="2"/>
  <c r="G568" i="2"/>
  <c r="I568" i="2"/>
  <c r="K568" i="2"/>
  <c r="G569" i="2"/>
  <c r="I569" i="2"/>
  <c r="K569" i="2"/>
  <c r="G570" i="2"/>
  <c r="I570" i="2"/>
  <c r="K570" i="2"/>
  <c r="G573" i="2"/>
  <c r="I573" i="2"/>
  <c r="K573" i="2"/>
  <c r="G574" i="2"/>
  <c r="I574" i="2"/>
  <c r="K574" i="2"/>
  <c r="G575" i="2"/>
  <c r="I575" i="2"/>
  <c r="K575" i="2"/>
  <c r="G576" i="2"/>
  <c r="I576" i="2"/>
  <c r="K576" i="2"/>
  <c r="G577" i="2"/>
  <c r="I577" i="2"/>
  <c r="K577" i="2"/>
  <c r="G578" i="2"/>
  <c r="I578" i="2"/>
  <c r="K578" i="2"/>
  <c r="G579" i="2"/>
  <c r="I579" i="2"/>
  <c r="K579" i="2"/>
  <c r="G580" i="2"/>
  <c r="I580" i="2"/>
  <c r="K580" i="2"/>
  <c r="G581" i="2"/>
  <c r="I581" i="2"/>
  <c r="K581" i="2"/>
  <c r="G588" i="2"/>
  <c r="I588" i="2"/>
  <c r="K588" i="2"/>
  <c r="G589" i="2"/>
  <c r="I589" i="2"/>
  <c r="K589" i="2"/>
  <c r="G590" i="2"/>
  <c r="I590" i="2"/>
  <c r="K590" i="2"/>
  <c r="G591" i="2"/>
  <c r="I591" i="2"/>
  <c r="K591" i="2"/>
  <c r="G594" i="2"/>
  <c r="I594" i="2"/>
  <c r="K594" i="2"/>
  <c r="G595" i="2"/>
  <c r="I595" i="2"/>
  <c r="K595" i="2"/>
  <c r="G596" i="2"/>
  <c r="I596" i="2"/>
  <c r="K596" i="2"/>
  <c r="G597" i="2"/>
  <c r="I597" i="2"/>
  <c r="K597" i="2"/>
  <c r="G598" i="2"/>
  <c r="I598" i="2"/>
  <c r="K598" i="2"/>
  <c r="G599" i="2"/>
  <c r="I599" i="2"/>
  <c r="K599" i="2"/>
  <c r="G600" i="2"/>
  <c r="I600" i="2"/>
  <c r="K600" i="2"/>
  <c r="G601" i="2"/>
  <c r="I601" i="2"/>
  <c r="K601" i="2"/>
  <c r="G604" i="2"/>
  <c r="I604" i="2"/>
  <c r="K604" i="2"/>
  <c r="G605" i="2"/>
  <c r="I605" i="2"/>
  <c r="K605" i="2"/>
  <c r="G606" i="2"/>
  <c r="I606" i="2"/>
  <c r="K606" i="2"/>
  <c r="G607" i="2"/>
  <c r="I607" i="2"/>
  <c r="K607" i="2"/>
  <c r="G608" i="2"/>
  <c r="I608" i="2"/>
  <c r="K608" i="2"/>
  <c r="G609" i="2"/>
  <c r="I609" i="2"/>
  <c r="K609" i="2"/>
  <c r="G610" i="2"/>
  <c r="I610" i="2"/>
  <c r="K610" i="2"/>
  <c r="G611" i="2"/>
  <c r="I611" i="2"/>
  <c r="K611" i="2"/>
  <c r="G612" i="2"/>
  <c r="I612" i="2"/>
  <c r="K612" i="2"/>
  <c r="G613" i="2"/>
  <c r="I613" i="2"/>
  <c r="K613" i="2"/>
  <c r="G614" i="2"/>
  <c r="I614" i="2"/>
  <c r="K614" i="2"/>
  <c r="G615" i="2"/>
  <c r="I615" i="2"/>
  <c r="K615" i="2"/>
  <c r="G618" i="2"/>
  <c r="I618" i="2"/>
  <c r="K618" i="2"/>
  <c r="G619" i="2"/>
  <c r="I619" i="2"/>
  <c r="K619" i="2"/>
  <c r="G620" i="2"/>
  <c r="I620" i="2"/>
  <c r="K620" i="2"/>
  <c r="G621" i="2"/>
  <c r="I621" i="2"/>
  <c r="K621" i="2"/>
  <c r="G622" i="2"/>
  <c r="I622" i="2"/>
  <c r="K622" i="2"/>
  <c r="G627" i="2"/>
  <c r="I627" i="2"/>
  <c r="K627" i="2"/>
  <c r="G628" i="2"/>
  <c r="I628" i="2"/>
  <c r="K628" i="2"/>
  <c r="G629" i="2"/>
  <c r="I629" i="2"/>
  <c r="K629" i="2"/>
  <c r="G630" i="2"/>
  <c r="I630" i="2"/>
  <c r="K630" i="2"/>
  <c r="G631" i="2"/>
  <c r="I631" i="2"/>
  <c r="K631" i="2"/>
  <c r="G632" i="2"/>
  <c r="I632" i="2"/>
  <c r="K632" i="2"/>
  <c r="G633" i="2"/>
  <c r="I633" i="2"/>
  <c r="K633" i="2"/>
  <c r="G634" i="2"/>
  <c r="I634" i="2"/>
  <c r="K634" i="2"/>
  <c r="G635" i="2"/>
  <c r="I635" i="2"/>
  <c r="K635" i="2"/>
  <c r="G638" i="2"/>
  <c r="I638" i="2"/>
  <c r="K638" i="2"/>
  <c r="G639" i="2"/>
  <c r="I639" i="2"/>
  <c r="K639" i="2"/>
  <c r="G640" i="2"/>
  <c r="I640" i="2"/>
  <c r="K640" i="2"/>
  <c r="G641" i="2"/>
  <c r="I641" i="2"/>
  <c r="K641" i="2"/>
  <c r="G642" i="2"/>
  <c r="I642" i="2"/>
  <c r="K642" i="2"/>
  <c r="G643" i="2"/>
  <c r="I643" i="2"/>
  <c r="K643" i="2"/>
  <c r="G644" i="2"/>
  <c r="I644" i="2"/>
  <c r="K644" i="2"/>
  <c r="G645" i="2"/>
  <c r="I645" i="2"/>
  <c r="K645" i="2"/>
  <c r="G646" i="2"/>
  <c r="I646" i="2"/>
  <c r="K646" i="2"/>
  <c r="G647" i="2"/>
  <c r="I647" i="2"/>
  <c r="K647" i="2"/>
  <c r="G650" i="2"/>
  <c r="I650" i="2"/>
  <c r="K650" i="2"/>
  <c r="G651" i="2"/>
  <c r="I651" i="2"/>
  <c r="K651" i="2"/>
  <c r="G652" i="2"/>
  <c r="I652" i="2"/>
  <c r="K652" i="2"/>
  <c r="G653" i="2"/>
  <c r="I653" i="2"/>
  <c r="K653" i="2"/>
  <c r="G654" i="2"/>
  <c r="I654" i="2"/>
  <c r="K654" i="2"/>
  <c r="G655" i="2"/>
  <c r="I655" i="2"/>
  <c r="K655" i="2"/>
  <c r="G656" i="2"/>
  <c r="I656" i="2"/>
  <c r="K656" i="2"/>
  <c r="G657" i="2"/>
  <c r="I657" i="2"/>
  <c r="K657" i="2"/>
  <c r="G660" i="2"/>
  <c r="I660" i="2"/>
  <c r="K660" i="2"/>
  <c r="G661" i="2"/>
  <c r="I661" i="2"/>
  <c r="K661" i="2"/>
  <c r="G662" i="2"/>
  <c r="I662" i="2"/>
  <c r="K662" i="2"/>
  <c r="G663" i="2"/>
  <c r="I663" i="2"/>
  <c r="K663" i="2"/>
  <c r="G664" i="2"/>
  <c r="I664" i="2"/>
  <c r="K664" i="2"/>
  <c r="G665" i="2"/>
  <c r="I665" i="2"/>
  <c r="K665" i="2"/>
  <c r="G666" i="2"/>
  <c r="I666" i="2"/>
  <c r="K666" i="2"/>
  <c r="G667" i="2"/>
  <c r="I667" i="2"/>
  <c r="K667" i="2"/>
  <c r="G668" i="2"/>
  <c r="I668" i="2"/>
  <c r="K668" i="2"/>
  <c r="G669" i="2"/>
  <c r="I669" i="2"/>
  <c r="K669" i="2"/>
  <c r="G672" i="2"/>
  <c r="I672" i="2"/>
  <c r="K672" i="2"/>
  <c r="G673" i="2"/>
  <c r="I673" i="2"/>
  <c r="K673" i="2"/>
  <c r="G674" i="2"/>
  <c r="I674" i="2"/>
  <c r="K674" i="2"/>
  <c r="G675" i="2"/>
  <c r="I675" i="2"/>
  <c r="K675" i="2"/>
  <c r="G676" i="2"/>
  <c r="I676" i="2"/>
  <c r="K676" i="2"/>
  <c r="G677" i="2"/>
  <c r="I677" i="2"/>
  <c r="K677" i="2"/>
  <c r="G678" i="2"/>
  <c r="I678" i="2"/>
  <c r="K678" i="2"/>
  <c r="G679" i="2"/>
  <c r="I679" i="2"/>
  <c r="K679" i="2"/>
  <c r="G684" i="2"/>
  <c r="I684" i="2"/>
  <c r="K684" i="2"/>
  <c r="G685" i="2"/>
  <c r="I685" i="2"/>
  <c r="K685" i="2"/>
  <c r="G686" i="2"/>
  <c r="I686" i="2"/>
  <c r="K686" i="2"/>
  <c r="G687" i="2"/>
  <c r="I687" i="2"/>
  <c r="K687" i="2"/>
  <c r="G688" i="2"/>
  <c r="I688" i="2"/>
  <c r="K688" i="2"/>
  <c r="G689" i="2"/>
  <c r="I689" i="2"/>
  <c r="K689" i="2"/>
  <c r="G690" i="2"/>
  <c r="I690" i="2"/>
  <c r="K690" i="2"/>
  <c r="G691" i="2"/>
  <c r="I691" i="2"/>
  <c r="K691" i="2"/>
  <c r="G692" i="2"/>
  <c r="I692" i="2"/>
  <c r="K692" i="2"/>
  <c r="G695" i="2"/>
  <c r="I695" i="2"/>
  <c r="K695" i="2"/>
  <c r="G696" i="2"/>
  <c r="I696" i="2"/>
  <c r="K696" i="2"/>
  <c r="G697" i="2"/>
  <c r="I697" i="2"/>
  <c r="K697" i="2"/>
  <c r="G698" i="2"/>
  <c r="I698" i="2"/>
  <c r="K698" i="2"/>
  <c r="G699" i="2"/>
  <c r="I699" i="2"/>
  <c r="K699" i="2"/>
  <c r="G700" i="2"/>
  <c r="I700" i="2"/>
  <c r="K700" i="2"/>
  <c r="G701" i="2"/>
  <c r="I701" i="2"/>
  <c r="K701" i="2"/>
  <c r="G704" i="2"/>
  <c r="I704" i="2"/>
  <c r="K704" i="2"/>
  <c r="G705" i="2"/>
  <c r="I705" i="2"/>
  <c r="K705" i="2"/>
  <c r="G706" i="2"/>
  <c r="I706" i="2"/>
  <c r="K706" i="2"/>
  <c r="G707" i="2"/>
  <c r="I707" i="2"/>
  <c r="K707" i="2"/>
  <c r="G708" i="2"/>
  <c r="I708" i="2"/>
  <c r="K708" i="2"/>
  <c r="G709" i="2"/>
  <c r="I709" i="2"/>
  <c r="K709" i="2"/>
  <c r="G710" i="2"/>
  <c r="I710" i="2"/>
  <c r="K710" i="2"/>
  <c r="G711" i="2"/>
  <c r="I711" i="2"/>
  <c r="K711" i="2"/>
  <c r="G714" i="2"/>
  <c r="I714" i="2"/>
  <c r="K714" i="2"/>
  <c r="G715" i="2"/>
  <c r="I715" i="2"/>
  <c r="K715" i="2"/>
  <c r="G716" i="2"/>
  <c r="I716" i="2"/>
  <c r="K716" i="2"/>
  <c r="G717" i="2"/>
  <c r="I717" i="2"/>
  <c r="K717" i="2"/>
  <c r="G718" i="2"/>
  <c r="I718" i="2"/>
  <c r="K718" i="2"/>
  <c r="G719" i="2"/>
  <c r="I719" i="2"/>
  <c r="K719" i="2"/>
  <c r="G720" i="2"/>
  <c r="I720" i="2"/>
  <c r="K720" i="2"/>
  <c r="G723" i="2"/>
  <c r="I723" i="2"/>
  <c r="K723" i="2"/>
  <c r="G724" i="2"/>
  <c r="I724" i="2"/>
  <c r="K724" i="2"/>
  <c r="G725" i="2"/>
  <c r="I725" i="2"/>
  <c r="K725" i="2"/>
  <c r="G726" i="2"/>
  <c r="I726" i="2"/>
  <c r="K726" i="2"/>
  <c r="G727" i="2"/>
  <c r="I727" i="2"/>
  <c r="K727" i="2"/>
  <c r="G728" i="2"/>
  <c r="I728" i="2"/>
  <c r="K728" i="2"/>
  <c r="G729" i="2"/>
  <c r="I729" i="2"/>
  <c r="K729" i="2"/>
  <c r="G732" i="2"/>
  <c r="I732" i="2"/>
  <c r="K732" i="2"/>
  <c r="G733" i="2"/>
  <c r="I733" i="2"/>
  <c r="K733" i="2"/>
  <c r="G734" i="2"/>
  <c r="I734" i="2"/>
  <c r="K734" i="2"/>
  <c r="G735" i="2"/>
  <c r="I735" i="2"/>
  <c r="K735" i="2"/>
  <c r="G736" i="2"/>
  <c r="I736" i="2"/>
  <c r="K736" i="2"/>
  <c r="G737" i="2"/>
  <c r="I737" i="2"/>
  <c r="K737" i="2"/>
  <c r="G738" i="2"/>
  <c r="I738" i="2"/>
  <c r="K738" i="2"/>
  <c r="G739" i="2"/>
  <c r="I739" i="2"/>
  <c r="K739" i="2"/>
  <c r="G740" i="2"/>
  <c r="I740" i="2"/>
  <c r="K740" i="2"/>
  <c r="G741" i="2"/>
  <c r="I741" i="2"/>
  <c r="K741" i="2"/>
  <c r="G744" i="2"/>
  <c r="I744" i="2"/>
  <c r="K744" i="2"/>
  <c r="G745" i="2"/>
  <c r="I745" i="2"/>
  <c r="K745" i="2"/>
  <c r="G746" i="2"/>
  <c r="I746" i="2"/>
  <c r="K746" i="2"/>
  <c r="G747" i="2"/>
  <c r="I747" i="2"/>
  <c r="K747" i="2"/>
  <c r="G748" i="2"/>
  <c r="I748" i="2"/>
  <c r="K748" i="2"/>
  <c r="G749" i="2"/>
  <c r="I749" i="2"/>
  <c r="K749" i="2"/>
  <c r="G750" i="2"/>
  <c r="I750" i="2"/>
  <c r="K750" i="2"/>
  <c r="G755" i="2"/>
  <c r="I755" i="2"/>
  <c r="K755" i="2"/>
  <c r="G756" i="2"/>
  <c r="I756" i="2"/>
  <c r="K756" i="2"/>
  <c r="G757" i="2"/>
  <c r="I757" i="2"/>
  <c r="K757" i="2"/>
  <c r="G758" i="2"/>
  <c r="I758" i="2"/>
  <c r="K758" i="2"/>
  <c r="G759" i="2"/>
  <c r="I759" i="2"/>
  <c r="K759" i="2"/>
  <c r="G760" i="2"/>
  <c r="I760" i="2"/>
  <c r="K760" i="2"/>
  <c r="G761" i="2"/>
  <c r="I761" i="2"/>
  <c r="K761" i="2"/>
  <c r="G762" i="2"/>
  <c r="I762" i="2"/>
  <c r="K762" i="2"/>
  <c r="G763" i="2"/>
  <c r="I763" i="2"/>
  <c r="K763" i="2"/>
  <c r="G766" i="2"/>
  <c r="I766" i="2"/>
  <c r="K766" i="2"/>
  <c r="G767" i="2"/>
  <c r="I767" i="2"/>
  <c r="K767" i="2"/>
  <c r="G768" i="2"/>
  <c r="I768" i="2"/>
  <c r="K768" i="2"/>
  <c r="G769" i="2"/>
  <c r="I769" i="2"/>
  <c r="K769" i="2"/>
  <c r="G770" i="2"/>
  <c r="I770" i="2"/>
  <c r="K770" i="2"/>
  <c r="G771" i="2"/>
  <c r="I771" i="2"/>
  <c r="K771" i="2"/>
  <c r="G772" i="2"/>
  <c r="I772" i="2"/>
  <c r="K772" i="2"/>
  <c r="G773" i="2"/>
  <c r="I773" i="2"/>
  <c r="K773" i="2"/>
  <c r="G774" i="2"/>
  <c r="I774" i="2"/>
  <c r="K774" i="2"/>
  <c r="G777" i="2"/>
  <c r="I777" i="2"/>
  <c r="K777" i="2"/>
  <c r="G778" i="2"/>
  <c r="I778" i="2"/>
  <c r="K778" i="2"/>
  <c r="G779" i="2"/>
  <c r="I779" i="2"/>
  <c r="K779" i="2"/>
  <c r="G780" i="2"/>
  <c r="I780" i="2"/>
  <c r="K780" i="2"/>
  <c r="G781" i="2"/>
  <c r="I781" i="2"/>
  <c r="K781" i="2"/>
  <c r="G782" i="2"/>
  <c r="I782" i="2"/>
  <c r="K782" i="2"/>
  <c r="G783" i="2"/>
  <c r="I783" i="2"/>
  <c r="K783" i="2"/>
  <c r="G784" i="2"/>
  <c r="I784" i="2"/>
  <c r="K784" i="2"/>
  <c r="G785" i="2"/>
  <c r="I785" i="2"/>
  <c r="K785" i="2"/>
  <c r="G786" i="2"/>
  <c r="I786" i="2"/>
  <c r="K786" i="2"/>
  <c r="G787" i="2"/>
  <c r="I787" i="2"/>
  <c r="K787" i="2"/>
  <c r="G790" i="2"/>
  <c r="I790" i="2"/>
  <c r="K790" i="2"/>
  <c r="G791" i="2"/>
  <c r="I791" i="2"/>
  <c r="K791" i="2"/>
  <c r="G792" i="2"/>
  <c r="I792" i="2"/>
  <c r="K792" i="2"/>
  <c r="G793" i="2"/>
  <c r="I793" i="2"/>
  <c r="K793" i="2"/>
  <c r="G794" i="2"/>
  <c r="I794" i="2"/>
  <c r="K794" i="2"/>
  <c r="G799" i="2"/>
  <c r="I799" i="2"/>
  <c r="K799" i="2"/>
  <c r="G800" i="2"/>
  <c r="I800" i="2"/>
  <c r="K800" i="2"/>
  <c r="G803" i="2"/>
  <c r="I803" i="2"/>
  <c r="K803" i="2"/>
  <c r="G804" i="2"/>
  <c r="I804" i="2"/>
  <c r="K804" i="2"/>
  <c r="G805" i="2"/>
  <c r="I805" i="2"/>
  <c r="K805" i="2"/>
  <c r="G806" i="2"/>
  <c r="I806" i="2"/>
  <c r="K806" i="2"/>
  <c r="G208" i="2" l="1"/>
  <c r="I151" i="2"/>
  <c r="I527" i="2"/>
  <c r="K248" i="2"/>
  <c r="K713" i="2"/>
  <c r="K694" i="2"/>
  <c r="I626" i="2"/>
  <c r="G587" i="2"/>
  <c r="I546" i="2"/>
  <c r="G514" i="2"/>
  <c r="G491" i="2"/>
  <c r="K434" i="2"/>
  <c r="G418" i="2"/>
  <c r="G400" i="2"/>
  <c r="G375" i="2"/>
  <c r="I356" i="2"/>
  <c r="I339" i="2"/>
  <c r="K310" i="2"/>
  <c r="G287" i="2"/>
  <c r="G218" i="2"/>
  <c r="G182" i="2"/>
  <c r="I140" i="2"/>
  <c r="K743" i="2"/>
  <c r="G731" i="2"/>
  <c r="G659" i="2"/>
  <c r="K587" i="2"/>
  <c r="I561" i="2"/>
  <c r="I533" i="2"/>
  <c r="I506" i="2"/>
  <c r="I446" i="2"/>
  <c r="M446" i="2" s="1"/>
  <c r="I409" i="2"/>
  <c r="K375" i="2"/>
  <c r="G365" i="2"/>
  <c r="K344" i="2"/>
  <c r="I320" i="2"/>
  <c r="G310" i="2"/>
  <c r="I295" i="2"/>
  <c r="I218" i="2"/>
  <c r="K169" i="2"/>
  <c r="G140" i="2"/>
  <c r="K104" i="2"/>
  <c r="G405" i="2"/>
  <c r="I255" i="2"/>
  <c r="G248" i="2"/>
  <c r="M248" i="2" s="1"/>
  <c r="I208" i="2"/>
  <c r="G95" i="2"/>
  <c r="I722" i="2"/>
  <c r="K671" i="2"/>
  <c r="K649" i="2"/>
  <c r="G617" i="2"/>
  <c r="G593" i="2"/>
  <c r="I572" i="2"/>
  <c r="K554" i="2"/>
  <c r="K514" i="2"/>
  <c r="I485" i="2"/>
  <c r="G460" i="2"/>
  <c r="G446" i="2"/>
  <c r="K428" i="2"/>
  <c r="K365" i="2"/>
  <c r="K356" i="2"/>
  <c r="I303" i="2"/>
  <c r="K260" i="2"/>
  <c r="G206" i="2"/>
  <c r="K140" i="2"/>
  <c r="I743" i="2"/>
  <c r="K703" i="2"/>
  <c r="I649" i="2"/>
  <c r="K626" i="2"/>
  <c r="I593" i="2"/>
  <c r="G572" i="2"/>
  <c r="G527" i="2"/>
  <c r="K446" i="2"/>
  <c r="I365" i="2"/>
  <c r="I344" i="2"/>
  <c r="K330" i="2"/>
  <c r="K303" i="2"/>
  <c r="I260" i="2"/>
  <c r="G160" i="2"/>
  <c r="K118" i="2"/>
  <c r="G533" i="2"/>
  <c r="G485" i="2"/>
  <c r="G344" i="2"/>
  <c r="M344" i="2" s="1"/>
  <c r="I15" i="2"/>
  <c r="M213" i="2"/>
  <c r="I637" i="2"/>
  <c r="G506" i="2"/>
  <c r="G798" i="2"/>
  <c r="I587" i="2"/>
  <c r="G554" i="2"/>
  <c r="K533" i="2"/>
  <c r="K485" i="2"/>
  <c r="M485" i="2" s="1"/>
  <c r="K396" i="2"/>
  <c r="K339" i="2"/>
  <c r="I405" i="2"/>
  <c r="G396" i="2"/>
  <c r="G126" i="2"/>
  <c r="K789" i="2"/>
  <c r="I617" i="2"/>
  <c r="K546" i="2"/>
  <c r="I538" i="2"/>
  <c r="I375" i="2"/>
  <c r="G356" i="2"/>
  <c r="K295" i="2"/>
  <c r="K75" i="2"/>
  <c r="G802" i="2"/>
  <c r="I798" i="2"/>
  <c r="I554" i="2"/>
  <c r="M554" i="2" s="1"/>
  <c r="K400" i="2"/>
  <c r="G339" i="2"/>
  <c r="K255" i="2"/>
  <c r="K208" i="2"/>
  <c r="K471" i="2"/>
  <c r="K561" i="2"/>
  <c r="K57" i="2"/>
  <c r="I47" i="2"/>
  <c r="G15" i="2"/>
  <c r="K802" i="2"/>
  <c r="G789" i="2"/>
  <c r="I776" i="2"/>
  <c r="I694" i="2"/>
  <c r="K659" i="2"/>
  <c r="G637" i="2"/>
  <c r="G626" i="2"/>
  <c r="G546" i="2"/>
  <c r="K538" i="2"/>
  <c r="K527" i="2"/>
  <c r="I514" i="2"/>
  <c r="I491" i="2"/>
  <c r="K491" i="2"/>
  <c r="I471" i="2"/>
  <c r="K460" i="2"/>
  <c r="I434" i="2"/>
  <c r="I428" i="2"/>
  <c r="G409" i="2"/>
  <c r="G330" i="2"/>
  <c r="K320" i="2"/>
  <c r="G320" i="2"/>
  <c r="G303" i="2"/>
  <c r="G295" i="2"/>
  <c r="K287" i="2"/>
  <c r="K272" i="2"/>
  <c r="I272" i="2"/>
  <c r="K235" i="2"/>
  <c r="I235" i="2"/>
  <c r="K225" i="2"/>
  <c r="I225" i="2"/>
  <c r="I216" i="2" s="1"/>
  <c r="K182" i="2"/>
  <c r="I182" i="2"/>
  <c r="G169" i="2"/>
  <c r="I160" i="2"/>
  <c r="K160" i="2"/>
  <c r="G151" i="2"/>
  <c r="K126" i="2"/>
  <c r="I126" i="2"/>
  <c r="G118" i="2"/>
  <c r="I118" i="2"/>
  <c r="K19" i="2"/>
  <c r="K15" i="2"/>
  <c r="I13" i="2"/>
  <c r="G17" i="2"/>
  <c r="G19" i="2"/>
  <c r="K13" i="2"/>
  <c r="I17" i="2"/>
  <c r="G13" i="2"/>
  <c r="I19" i="2"/>
  <c r="K17" i="2"/>
  <c r="G694" i="2"/>
  <c r="K603" i="2"/>
  <c r="M208" i="2"/>
  <c r="K206" i="2"/>
  <c r="M365" i="2"/>
  <c r="M533" i="2"/>
  <c r="G104" i="2"/>
  <c r="K95" i="2"/>
  <c r="G85" i="2"/>
  <c r="K85" i="2"/>
  <c r="G75" i="2"/>
  <c r="K69" i="2"/>
  <c r="I57" i="2"/>
  <c r="I40" i="2"/>
  <c r="I802" i="2"/>
  <c r="K798" i="2"/>
  <c r="I789" i="2"/>
  <c r="K776" i="2"/>
  <c r="I765" i="2"/>
  <c r="K765" i="2"/>
  <c r="K754" i="2"/>
  <c r="G743" i="2"/>
  <c r="M743" i="2" s="1"/>
  <c r="K731" i="2"/>
  <c r="K722" i="2"/>
  <c r="I713" i="2"/>
  <c r="G713" i="2"/>
  <c r="I703" i="2"/>
  <c r="G703" i="2"/>
  <c r="I683" i="2"/>
  <c r="K683" i="2"/>
  <c r="G683" i="2"/>
  <c r="I671" i="2"/>
  <c r="G671" i="2"/>
  <c r="G649" i="2"/>
  <c r="M649" i="2" s="1"/>
  <c r="K617" i="2"/>
  <c r="G603" i="2"/>
  <c r="I603" i="2"/>
  <c r="I585" i="2" s="1"/>
  <c r="K593" i="2"/>
  <c r="M593" i="2" s="1"/>
  <c r="K572" i="2"/>
  <c r="G561" i="2"/>
  <c r="G538" i="2"/>
  <c r="I460" i="2"/>
  <c r="G434" i="2"/>
  <c r="G428" i="2"/>
  <c r="K409" i="2"/>
  <c r="M409" i="2" s="1"/>
  <c r="I400" i="2"/>
  <c r="I287" i="2"/>
  <c r="G272" i="2"/>
  <c r="G260" i="2"/>
  <c r="I169" i="2"/>
  <c r="K151" i="2"/>
  <c r="I75" i="2"/>
  <c r="I731" i="2"/>
  <c r="I659" i="2"/>
  <c r="K637" i="2"/>
  <c r="I418" i="2"/>
  <c r="I310" i="2"/>
  <c r="G235" i="2"/>
  <c r="G225" i="2"/>
  <c r="K218" i="2"/>
  <c r="G722" i="2"/>
  <c r="K506" i="2"/>
  <c r="K504" i="2" s="1"/>
  <c r="G471" i="2"/>
  <c r="K418" i="2"/>
  <c r="I330" i="2"/>
  <c r="K47" i="2"/>
  <c r="K381" i="2"/>
  <c r="G381" i="2"/>
  <c r="I381" i="2"/>
  <c r="I104" i="2"/>
  <c r="K102" i="2"/>
  <c r="I95" i="2"/>
  <c r="I85" i="2"/>
  <c r="G69" i="2"/>
  <c r="I69" i="2"/>
  <c r="G57" i="2"/>
  <c r="G47" i="2"/>
  <c r="G40" i="2"/>
  <c r="K40" i="2"/>
  <c r="G765" i="2"/>
  <c r="I206" i="2"/>
  <c r="G754" i="2"/>
  <c r="G776" i="2"/>
  <c r="I754" i="2"/>
  <c r="M140" i="2"/>
  <c r="M295" i="2"/>
  <c r="I504" i="2"/>
  <c r="K158" i="2" l="1"/>
  <c r="I138" i="2"/>
  <c r="M527" i="2"/>
  <c r="M339" i="2"/>
  <c r="I246" i="2"/>
  <c r="M182" i="2"/>
  <c r="M396" i="2"/>
  <c r="G416" i="2"/>
  <c r="M703" i="2"/>
  <c r="M460" i="2"/>
  <c r="M375" i="2"/>
  <c r="G83" i="2"/>
  <c r="G138" i="2"/>
  <c r="M206" i="2"/>
  <c r="M626" i="2"/>
  <c r="K796" i="2"/>
  <c r="M694" i="2"/>
  <c r="I559" i="2"/>
  <c r="M126" i="2"/>
  <c r="M287" i="2"/>
  <c r="I270" i="2"/>
  <c r="M514" i="2"/>
  <c r="M587" i="2"/>
  <c r="G158" i="2"/>
  <c r="M546" i="2"/>
  <c r="M255" i="2"/>
  <c r="K270" i="2"/>
  <c r="M310" i="2"/>
  <c r="G246" i="2"/>
  <c r="M538" i="2"/>
  <c r="M303" i="2"/>
  <c r="G796" i="2"/>
  <c r="K525" i="2"/>
  <c r="I158" i="2"/>
  <c r="I156" i="2" s="1"/>
  <c r="K416" i="2"/>
  <c r="M320" i="2"/>
  <c r="K394" i="2"/>
  <c r="M356" i="2"/>
  <c r="M405" i="2"/>
  <c r="G504" i="2"/>
  <c r="M572" i="2"/>
  <c r="I796" i="2"/>
  <c r="G102" i="2"/>
  <c r="I525" i="2"/>
  <c r="I523" i="2" s="1"/>
  <c r="M13" i="2"/>
  <c r="M160" i="2"/>
  <c r="K246" i="2"/>
  <c r="M637" i="2"/>
  <c r="M776" i="2"/>
  <c r="M57" i="2"/>
  <c r="K216" i="2"/>
  <c r="K156" i="2" s="1"/>
  <c r="I624" i="2"/>
  <c r="I394" i="2"/>
  <c r="G318" i="2"/>
  <c r="K318" i="2"/>
  <c r="K67" i="2"/>
  <c r="G394" i="2"/>
  <c r="M789" i="2"/>
  <c r="K458" i="2"/>
  <c r="K456" i="2" s="1"/>
  <c r="K38" i="2"/>
  <c r="M434" i="2"/>
  <c r="M617" i="2"/>
  <c r="M802" i="2"/>
  <c r="I318" i="2"/>
  <c r="M471" i="2"/>
  <c r="M731" i="2"/>
  <c r="I681" i="2"/>
  <c r="I38" i="2"/>
  <c r="M15" i="2"/>
  <c r="M17" i="2"/>
  <c r="I458" i="2"/>
  <c r="I456" i="2" s="1"/>
  <c r="M491" i="2"/>
  <c r="M418" i="2"/>
  <c r="K681" i="2"/>
  <c r="M218" i="2"/>
  <c r="I752" i="2"/>
  <c r="I583" i="2" s="1"/>
  <c r="I102" i="2"/>
  <c r="K585" i="2"/>
  <c r="M75" i="2"/>
  <c r="M47" i="2"/>
  <c r="M19" i="2"/>
  <c r="I21" i="2"/>
  <c r="K21" i="2"/>
  <c r="G21" i="2"/>
  <c r="M722" i="2"/>
  <c r="M506" i="2"/>
  <c r="M504" i="2" s="1"/>
  <c r="K83" i="2"/>
  <c r="M659" i="2"/>
  <c r="G67" i="2"/>
  <c r="M225" i="2"/>
  <c r="M400" i="2"/>
  <c r="M603" i="2"/>
  <c r="K752" i="2"/>
  <c r="M330" i="2"/>
  <c r="M235" i="2"/>
  <c r="M169" i="2"/>
  <c r="M713" i="2"/>
  <c r="I416" i="2"/>
  <c r="M95" i="2"/>
  <c r="M671" i="2"/>
  <c r="M118" i="2"/>
  <c r="M798" i="2"/>
  <c r="M796" i="2" s="1"/>
  <c r="M151" i="2"/>
  <c r="M138" i="2" s="1"/>
  <c r="K138" i="2"/>
  <c r="G624" i="2"/>
  <c r="I67" i="2"/>
  <c r="G525" i="2"/>
  <c r="G216" i="2"/>
  <c r="G156" i="2" s="1"/>
  <c r="M272" i="2"/>
  <c r="G270" i="2"/>
  <c r="G559" i="2"/>
  <c r="M561" i="2"/>
  <c r="G585" i="2"/>
  <c r="G458" i="2"/>
  <c r="M683" i="2"/>
  <c r="G681" i="2"/>
  <c r="K624" i="2"/>
  <c r="M260" i="2"/>
  <c r="M246" i="2" s="1"/>
  <c r="K559" i="2"/>
  <c r="M765" i="2"/>
  <c r="M428" i="2"/>
  <c r="M381" i="2"/>
  <c r="M104" i="2"/>
  <c r="I83" i="2"/>
  <c r="M85" i="2"/>
  <c r="M69" i="2"/>
  <c r="G38" i="2"/>
  <c r="M40" i="2"/>
  <c r="M754" i="2"/>
  <c r="G752" i="2"/>
  <c r="K523" i="2" l="1"/>
  <c r="M525" i="2"/>
  <c r="M523" i="2" s="1"/>
  <c r="G81" i="2"/>
  <c r="M102" i="2"/>
  <c r="K244" i="2"/>
  <c r="M270" i="2"/>
  <c r="M458" i="2"/>
  <c r="M456" i="2" s="1"/>
  <c r="M585" i="2"/>
  <c r="K36" i="2"/>
  <c r="G244" i="2"/>
  <c r="M38" i="2"/>
  <c r="G456" i="2"/>
  <c r="I244" i="2"/>
  <c r="M394" i="2"/>
  <c r="I36" i="2"/>
  <c r="M67" i="2"/>
  <c r="M559" i="2"/>
  <c r="M158" i="2"/>
  <c r="M416" i="2"/>
  <c r="K583" i="2"/>
  <c r="M318" i="2"/>
  <c r="M681" i="2"/>
  <c r="G36" i="2"/>
  <c r="M216" i="2"/>
  <c r="M624" i="2"/>
  <c r="M752" i="2"/>
  <c r="I81" i="2"/>
  <c r="M21" i="2"/>
  <c r="M27" i="2" s="1"/>
  <c r="G523" i="2"/>
  <c r="K81" i="2"/>
  <c r="M83" i="2"/>
  <c r="M81" i="2" s="1"/>
  <c r="G583" i="2"/>
  <c r="M36" i="2" l="1"/>
  <c r="M23" i="2" s="1"/>
  <c r="M25" i="2" s="1"/>
  <c r="I23" i="2"/>
  <c r="I25" i="2" s="1"/>
  <c r="K23" i="2"/>
  <c r="K25" i="2" s="1"/>
  <c r="G23" i="2"/>
  <c r="G25" i="2" s="1"/>
  <c r="M244" i="2"/>
  <c r="M583" i="2"/>
  <c r="M156" i="2"/>
  <c r="G5" i="2" l="1"/>
</calcChain>
</file>

<file path=xl/python.xml><?xml version="1.0" encoding="utf-8"?>
<python xmlns="http://schemas.microsoft.com/office/spreadsheetml/2023/python">
  <environmentDefinition id="{882DD1B0-6546-4DFA-8A08-902A380B44EA}">
    <initialization>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<sst xmlns="http://schemas.openxmlformats.org/spreadsheetml/2006/main" count="3319" uniqueCount="1681">
  <si>
    <t>G204009</t>
  </si>
  <si>
    <t>Mâts</t>
  </si>
  <si>
    <t>G204099</t>
  </si>
  <si>
    <t>Autres améliorations au terrain</t>
  </si>
  <si>
    <t>G2050</t>
  </si>
  <si>
    <t>AMÉNAGEMENT PAYSAGER</t>
  </si>
  <si>
    <t>G205001</t>
  </si>
  <si>
    <t>Nivellement de finition et préparation du sol</t>
  </si>
  <si>
    <t xml:space="preserve">G205002 </t>
  </si>
  <si>
    <t>G205003</t>
  </si>
  <si>
    <t>Sol de surface et lits de plantation</t>
  </si>
  <si>
    <t>G205004</t>
  </si>
  <si>
    <t>Ensemencement et gazonnement</t>
  </si>
  <si>
    <t>G205005</t>
  </si>
  <si>
    <t>Plantations</t>
  </si>
  <si>
    <t>G205006</t>
  </si>
  <si>
    <t>Arbres, plants et couvre-sol</t>
  </si>
  <si>
    <t>G205007</t>
  </si>
  <si>
    <t>G205099</t>
  </si>
  <si>
    <t>Autres aménagements paysagers</t>
  </si>
  <si>
    <t>G30</t>
  </si>
  <si>
    <t>G3010</t>
  </si>
  <si>
    <t>G301001</t>
  </si>
  <si>
    <t>Système de puits</t>
  </si>
  <si>
    <t>G301002</t>
  </si>
  <si>
    <t>G301003</t>
  </si>
  <si>
    <t>G301004</t>
  </si>
  <si>
    <t>G301005</t>
  </si>
  <si>
    <t>G301006</t>
  </si>
  <si>
    <t>G301007</t>
  </si>
  <si>
    <t>Stations de pompage</t>
  </si>
  <si>
    <t>G301008</t>
  </si>
  <si>
    <t>Stations compactes de traitement des eaux</t>
  </si>
  <si>
    <t>G301099</t>
  </si>
  <si>
    <t>Autres alimentations en eau</t>
  </si>
  <si>
    <t>G3020</t>
  </si>
  <si>
    <t>RÉSEAU D`ÉGOUT SANITAIRE</t>
  </si>
  <si>
    <t>G302001</t>
  </si>
  <si>
    <t>G302002</t>
  </si>
  <si>
    <t>G302003</t>
  </si>
  <si>
    <t>Stations de relèvement et station de pompage</t>
  </si>
  <si>
    <t>G302004</t>
  </si>
  <si>
    <t>Stations compactes de traitement des eaux usées</t>
  </si>
  <si>
    <t>G302005</t>
  </si>
  <si>
    <t>G302006</t>
  </si>
  <si>
    <t>G302099</t>
  </si>
  <si>
    <t>G3030</t>
  </si>
  <si>
    <t>RÉSEAU D`ÉGOUT PLUVIAL</t>
  </si>
  <si>
    <t>G303001</t>
  </si>
  <si>
    <t>G303002</t>
  </si>
  <si>
    <t>G303003</t>
  </si>
  <si>
    <t>Stations de relèvement</t>
  </si>
  <si>
    <t>G303004</t>
  </si>
  <si>
    <t>Fossés et caniveaux</t>
  </si>
  <si>
    <t>G303005</t>
  </si>
  <si>
    <t>Bassins de captation et de rétention</t>
  </si>
  <si>
    <t>G303006</t>
  </si>
  <si>
    <t>G303007</t>
  </si>
  <si>
    <t>G303099</t>
  </si>
  <si>
    <t>Autres systèmes</t>
  </si>
  <si>
    <t>G3040</t>
  </si>
  <si>
    <t>G304001</t>
  </si>
  <si>
    <t>G304002</t>
  </si>
  <si>
    <t>Alimentation en vapeur de surface</t>
  </si>
  <si>
    <t>G304003</t>
  </si>
  <si>
    <t>G304004</t>
  </si>
  <si>
    <t>Alimentation en vapeur souterraine</t>
  </si>
  <si>
    <t>G304005</t>
  </si>
  <si>
    <t>G304006</t>
  </si>
  <si>
    <t>G304099</t>
  </si>
  <si>
    <t>Autres types de distribution de chaleur</t>
  </si>
  <si>
    <t>G3050</t>
  </si>
  <si>
    <t>RÉSEAU DE DISTRIBUTION DE REFROIDISSEMENT</t>
  </si>
  <si>
    <t>G305001</t>
  </si>
  <si>
    <t>Système de refroidissement en surface</t>
  </si>
  <si>
    <t>G305002</t>
  </si>
  <si>
    <t>Système de refroidissement souterraine</t>
  </si>
  <si>
    <t>G305003</t>
  </si>
  <si>
    <t>Étançonnement de tranchées pour refroidissement</t>
  </si>
  <si>
    <t>G305004</t>
  </si>
  <si>
    <t>Puits de refroidissement</t>
  </si>
  <si>
    <t>G305005</t>
  </si>
  <si>
    <t>G305006</t>
  </si>
  <si>
    <t>G305099</t>
  </si>
  <si>
    <t>Autres alimentations de refroidissement</t>
  </si>
  <si>
    <t>G3060</t>
  </si>
  <si>
    <t>RÉSEAU DE COMBUSTIBLE</t>
  </si>
  <si>
    <t>G306001</t>
  </si>
  <si>
    <t>Canalisation de carburant liquide</t>
  </si>
  <si>
    <t>G306002</t>
  </si>
  <si>
    <t>Canalisation de carburant pour avion</t>
  </si>
  <si>
    <t>G306003</t>
  </si>
  <si>
    <t>Équipements pour le carburant liquide</t>
  </si>
  <si>
    <t>G306004</t>
  </si>
  <si>
    <t>G306005</t>
  </si>
  <si>
    <t>Étançonnement de tranchées pour carburant liquide</t>
  </si>
  <si>
    <t>G306006</t>
  </si>
  <si>
    <t>Canalisation de distribution de gaz (naturel ou propane)</t>
  </si>
  <si>
    <t>G306007</t>
  </si>
  <si>
    <t>G306008</t>
  </si>
  <si>
    <t>Étançonnement de tranchées pour gaz</t>
  </si>
  <si>
    <t>G306098</t>
  </si>
  <si>
    <t>Autres distributions de gaz</t>
  </si>
  <si>
    <t>G306099</t>
  </si>
  <si>
    <t>Autres distributions de carburant liquides</t>
  </si>
  <si>
    <t>G3090</t>
  </si>
  <si>
    <t>G309001</t>
  </si>
  <si>
    <t>Systèmes de rejets industriels</t>
  </si>
  <si>
    <t>G309002</t>
  </si>
  <si>
    <t>Regards et puisards pour déchet industriels</t>
  </si>
  <si>
    <t>G309003</t>
  </si>
  <si>
    <t>Stations de relèvement de déchets industriels</t>
  </si>
  <si>
    <t>G309004</t>
  </si>
  <si>
    <t>Réservoir et séparateur de déchets indutriels</t>
  </si>
  <si>
    <t>G309005</t>
  </si>
  <si>
    <t>Étançonnement de tranchées pour réseaux de déchets industriels</t>
  </si>
  <si>
    <t>G309006</t>
  </si>
  <si>
    <t>Géothermie</t>
  </si>
  <si>
    <t>G309099</t>
  </si>
  <si>
    <t>Autres déchets industriels</t>
  </si>
  <si>
    <t>G40</t>
  </si>
  <si>
    <t>G4010</t>
  </si>
  <si>
    <t>G401001</t>
  </si>
  <si>
    <t>Sous-station et travaux connexes</t>
  </si>
  <si>
    <t>G401002</t>
  </si>
  <si>
    <t>Transformateurs et travaux connexes</t>
  </si>
  <si>
    <t>G401003</t>
  </si>
  <si>
    <t>Interrupteur et contrôle</t>
  </si>
  <si>
    <t>G401004</t>
  </si>
  <si>
    <t>Conducteur électrique de haute tension</t>
  </si>
  <si>
    <t>G401005</t>
  </si>
  <si>
    <t>Tours, poteaux électriques et isolateur</t>
  </si>
  <si>
    <t>G401006</t>
  </si>
  <si>
    <t>Lignes électriques souterraines</t>
  </si>
  <si>
    <t>G401007</t>
  </si>
  <si>
    <t>G401008</t>
  </si>
  <si>
    <t>Système de mise à la terre</t>
  </si>
  <si>
    <t>G401099</t>
  </si>
  <si>
    <t>G4020</t>
  </si>
  <si>
    <t>ÉCLAIRAGE EXTÉRIEUR</t>
  </si>
  <si>
    <t>G402001</t>
  </si>
  <si>
    <t>Transformateurs</t>
  </si>
  <si>
    <t>G402002</t>
  </si>
  <si>
    <t>Distributions électriques aériennes</t>
  </si>
  <si>
    <t>G402003</t>
  </si>
  <si>
    <t>Lampadaires, supports de luminaire et isolateur</t>
  </si>
  <si>
    <t>G402004</t>
  </si>
  <si>
    <t>Distributions électriques souterraines</t>
  </si>
  <si>
    <t>G402005</t>
  </si>
  <si>
    <t>G402006</t>
  </si>
  <si>
    <t>G402007</t>
  </si>
  <si>
    <t>G402008</t>
  </si>
  <si>
    <t>G402099</t>
  </si>
  <si>
    <t>Autres éclairages extérieurs</t>
  </si>
  <si>
    <t>G4030</t>
  </si>
  <si>
    <t>G403001</t>
  </si>
  <si>
    <t>G403002</t>
  </si>
  <si>
    <t>Système de sonorisation</t>
  </si>
  <si>
    <t>G403003</t>
  </si>
  <si>
    <t>G403004</t>
  </si>
  <si>
    <t>Système de câble TV</t>
  </si>
  <si>
    <t>G403005</t>
  </si>
  <si>
    <t>Câblages et filage</t>
  </si>
  <si>
    <t>G403006</t>
  </si>
  <si>
    <t>G403007</t>
  </si>
  <si>
    <t>Poteaux pour communication et réseaux de sécurité</t>
  </si>
  <si>
    <t>G403008</t>
  </si>
  <si>
    <t>Moniteurs et caméras de surveillance</t>
  </si>
  <si>
    <t>G403009</t>
  </si>
  <si>
    <t>G403098</t>
  </si>
  <si>
    <t>G403099</t>
  </si>
  <si>
    <t>Autres systèmes de sécurité</t>
  </si>
  <si>
    <t>G4090</t>
  </si>
  <si>
    <t>AUTRES SERVICES D`ÉLECTRICITÉ</t>
  </si>
  <si>
    <t>G409001</t>
  </si>
  <si>
    <t>Protection cathodique - Anode</t>
  </si>
  <si>
    <t>G409002</t>
  </si>
  <si>
    <t>Protection cathodique - Conduits</t>
  </si>
  <si>
    <t>G409003</t>
  </si>
  <si>
    <t>Génératrice</t>
  </si>
  <si>
    <t>G409004</t>
  </si>
  <si>
    <t>Prises électriques</t>
  </si>
  <si>
    <t>G409099</t>
  </si>
  <si>
    <t>Autres protection cathodique</t>
  </si>
  <si>
    <t>G90</t>
  </si>
  <si>
    <t>G9010</t>
  </si>
  <si>
    <t>TUNNEL DE SERVICES ET PIÉTONNIER</t>
  </si>
  <si>
    <t>G901001</t>
  </si>
  <si>
    <t>Construction de tunnels de service et piétonnier</t>
  </si>
  <si>
    <t>G901002</t>
  </si>
  <si>
    <t>Tunnels préfabriqués de service et piétonnier</t>
  </si>
  <si>
    <t>G9090</t>
  </si>
  <si>
    <t>G909001</t>
  </si>
  <si>
    <t>Ponts</t>
  </si>
  <si>
    <t>G909002</t>
  </si>
  <si>
    <t>Réseaux ferrovières</t>
  </si>
  <si>
    <t>G909003</t>
  </si>
  <si>
    <t>Système de fonte de neige</t>
  </si>
  <si>
    <t>G909099</t>
  </si>
  <si>
    <t>Autres constructions spéciales</t>
  </si>
  <si>
    <t>Fin</t>
  </si>
  <si>
    <t>s</t>
  </si>
  <si>
    <t>Budget</t>
  </si>
  <si>
    <t>$</t>
  </si>
  <si>
    <t>IDENTIFICATION</t>
  </si>
  <si>
    <t>Ville</t>
  </si>
  <si>
    <t>Code postal</t>
  </si>
  <si>
    <t>Type de construction</t>
  </si>
  <si>
    <t>Usage(s)</t>
  </si>
  <si>
    <t>Année de construction</t>
  </si>
  <si>
    <t>Photo</t>
  </si>
  <si>
    <t>Année</t>
  </si>
  <si>
    <t>Professionnel</t>
  </si>
  <si>
    <t>Date</t>
  </si>
  <si>
    <t>Signature</t>
  </si>
  <si>
    <t>1) 0 à 1 an</t>
  </si>
  <si>
    <t>2) 1 à 5 ans</t>
  </si>
  <si>
    <t>3) 5 à 15 ans</t>
  </si>
  <si>
    <t>Expertise requise</t>
  </si>
  <si>
    <t>C) Amélioration</t>
  </si>
  <si>
    <t>Fondations</t>
  </si>
  <si>
    <t>Fondations spéciales</t>
  </si>
  <si>
    <t>Dalle inférieure</t>
  </si>
  <si>
    <t>Construction du sous-sol</t>
  </si>
  <si>
    <t>Murs du sous-sol</t>
  </si>
  <si>
    <t xml:space="preserve">Superstructure </t>
  </si>
  <si>
    <t>Enveloppe extérieure</t>
  </si>
  <si>
    <t>Murs extérieurs</t>
  </si>
  <si>
    <t>Fenêtres extérieures</t>
  </si>
  <si>
    <t>Portes extérieures</t>
  </si>
  <si>
    <t>Toit</t>
  </si>
  <si>
    <t>Couverture</t>
  </si>
  <si>
    <t>Construction intérieure</t>
  </si>
  <si>
    <t>Cloisons</t>
  </si>
  <si>
    <t>Portes intérieures</t>
  </si>
  <si>
    <t>Accessoires intégrés</t>
  </si>
  <si>
    <t>Escaliers</t>
  </si>
  <si>
    <t>Moyens de transport</t>
  </si>
  <si>
    <t>Escaliers mécaniques et trottoirs roulants</t>
  </si>
  <si>
    <t>Autres systèmes transporteurs</t>
  </si>
  <si>
    <t>Plomberie</t>
  </si>
  <si>
    <t>Appareils de plomberie</t>
  </si>
  <si>
    <t>Réseau de drainage sanitaire</t>
  </si>
  <si>
    <t>Réseau de drainage pluvial</t>
  </si>
  <si>
    <t>Autres systèmes de plomberie</t>
  </si>
  <si>
    <t>Distribution de CVCA</t>
  </si>
  <si>
    <t>Unités autonomes ou monoblocs</t>
  </si>
  <si>
    <t>Régulation et instrumentation</t>
  </si>
  <si>
    <t>Essai et réglage des systèmes</t>
  </si>
  <si>
    <t>Autres systèmes ou équipements de CVCA</t>
  </si>
  <si>
    <t>Gicleurs</t>
  </si>
  <si>
    <t>Canalisations montantes</t>
  </si>
  <si>
    <t>Électricité</t>
  </si>
  <si>
    <t>Services et distribution électrique</t>
  </si>
  <si>
    <t>Éclairage et distribution secondaire</t>
  </si>
  <si>
    <t>Autres systèmes électriques</t>
  </si>
  <si>
    <t>Équipement</t>
  </si>
  <si>
    <t>Équipement commercial</t>
  </si>
  <si>
    <t>Équipement pour véhicules</t>
  </si>
  <si>
    <t>Autres équipements</t>
  </si>
  <si>
    <t>Ameublement et décoration</t>
  </si>
  <si>
    <t>Ameublement et décoration fixes</t>
  </si>
  <si>
    <t>Ameublement et décoration mobiles</t>
  </si>
  <si>
    <t>Construction spéciale</t>
  </si>
  <si>
    <t>Système spécial de construction</t>
  </si>
  <si>
    <t>Installation spéciale</t>
  </si>
  <si>
    <t>Démolition sélective de bâtiment</t>
  </si>
  <si>
    <t>1. Copier-coller</t>
  </si>
  <si>
    <t>2. Formules de vérification</t>
  </si>
  <si>
    <t>Ceci affichera les données suivantes :</t>
  </si>
  <si>
    <t>SOMMAIRE VS RELEVÉ</t>
  </si>
  <si>
    <t>NOTES GÉNÉRALES</t>
  </si>
  <si>
    <t>EXCEL 2007 :</t>
  </si>
  <si>
    <t>EXCEL 2003 :</t>
  </si>
  <si>
    <t xml:space="preserve">Formule </t>
  </si>
  <si>
    <t>M23 et M21 (cellules utilisées dans la formule)</t>
  </si>
  <si>
    <t>Fondations standards</t>
  </si>
  <si>
    <t xml:space="preserve">G20 </t>
  </si>
  <si>
    <t>Chaussée</t>
  </si>
  <si>
    <t>Aire de stationnement</t>
  </si>
  <si>
    <t>Surface piétonne</t>
  </si>
  <si>
    <t>(</t>
  </si>
  <si>
    <t>,</t>
  </si>
  <si>
    <t>Aménagement paysager</t>
  </si>
  <si>
    <t>Alimentation en eau</t>
  </si>
  <si>
    <t>Égout sanitaire</t>
  </si>
  <si>
    <t>Égout pluvial</t>
  </si>
  <si>
    <t>Réseau distribution de chaleur</t>
  </si>
  <si>
    <t>Réseau de distribution de refroidissement</t>
  </si>
  <si>
    <t>Réseau de combustible</t>
  </si>
  <si>
    <t>Éclairage extérieur</t>
  </si>
  <si>
    <t>Tunnel de services et piétonnier</t>
  </si>
  <si>
    <t>Priorités</t>
  </si>
  <si>
    <t>D) Mise aux normes</t>
  </si>
  <si>
    <t>X</t>
  </si>
  <si>
    <t>PRIORITÉS</t>
  </si>
  <si>
    <t>Total par priorité</t>
  </si>
  <si>
    <t>TOTAL</t>
  </si>
  <si>
    <t>0 à 1 an</t>
  </si>
  <si>
    <t>1 à 5 ans</t>
  </si>
  <si>
    <t>5 à 15 ans</t>
  </si>
  <si>
    <t>Coût ($)</t>
  </si>
  <si>
    <t>Étude</t>
  </si>
  <si>
    <t>Prioritaire (1 à 3)</t>
  </si>
  <si>
    <t>Amélioration</t>
  </si>
  <si>
    <t>Mise aux normes</t>
  </si>
  <si>
    <t>(Constatations)</t>
  </si>
  <si>
    <t>(Recommandations)</t>
  </si>
  <si>
    <t>Uniformat</t>
  </si>
  <si>
    <t>Description</t>
  </si>
  <si>
    <t>A</t>
  </si>
  <si>
    <t>INFRASTRUCTURE</t>
  </si>
  <si>
    <t>A10</t>
  </si>
  <si>
    <t>FONDATIONS</t>
  </si>
  <si>
    <t>A1010</t>
  </si>
  <si>
    <t>A101001</t>
  </si>
  <si>
    <t>A101002</t>
  </si>
  <si>
    <t>A101003</t>
  </si>
  <si>
    <t>Drainage périmètre</t>
  </si>
  <si>
    <t>A101004</t>
  </si>
  <si>
    <t>Tête de pieux</t>
  </si>
  <si>
    <t>A101099</t>
  </si>
  <si>
    <t>Autres fondations standards</t>
  </si>
  <si>
    <t>A1020</t>
  </si>
  <si>
    <t>FONDATIONS SPÉCIALES</t>
  </si>
  <si>
    <t>A102001</t>
  </si>
  <si>
    <t>Pieux</t>
  </si>
  <si>
    <t>A102002</t>
  </si>
  <si>
    <t>Caissons</t>
  </si>
  <si>
    <t>A102003</t>
  </si>
  <si>
    <t>Reprise en sous-oeuvre</t>
  </si>
  <si>
    <t>A102004</t>
  </si>
  <si>
    <t>Assèchement des fouilles/drainage</t>
  </si>
  <si>
    <t>A102005</t>
  </si>
  <si>
    <t>Radiers</t>
  </si>
  <si>
    <t>A102006</t>
  </si>
  <si>
    <t>A102007</t>
  </si>
  <si>
    <t>Soutènement des sols</t>
  </si>
  <si>
    <t>A102099</t>
  </si>
  <si>
    <t>Autres sortes de fondations spéciales</t>
  </si>
  <si>
    <t>A1030</t>
  </si>
  <si>
    <t>DALLE INFÉRIEURE</t>
  </si>
  <si>
    <t>A103001</t>
  </si>
  <si>
    <t>Dalle sur sol standard</t>
  </si>
  <si>
    <t>A103002</t>
  </si>
  <si>
    <t>Dalle sur sol structurale</t>
  </si>
  <si>
    <t>A103003</t>
  </si>
  <si>
    <t>Dalle sur sol inclinée</t>
  </si>
  <si>
    <t>A103004</t>
  </si>
  <si>
    <t>Tranchées</t>
  </si>
  <si>
    <t>A103005</t>
  </si>
  <si>
    <t>Fosses et bases</t>
  </si>
  <si>
    <t>A103006</t>
  </si>
  <si>
    <t>Drainage sous-dalle</t>
  </si>
  <si>
    <t>A103007</t>
  </si>
  <si>
    <t>Sur-excavation et préparation sous dalle</t>
  </si>
  <si>
    <t>A103099</t>
  </si>
  <si>
    <t>Autres dalles sur sol</t>
  </si>
  <si>
    <t>A20</t>
  </si>
  <si>
    <t>A2010</t>
  </si>
  <si>
    <t>A201001</t>
  </si>
  <si>
    <t>Excavation du sous-sol</t>
  </si>
  <si>
    <t>A201002</t>
  </si>
  <si>
    <t>Remblayage et compactage</t>
  </si>
  <si>
    <t>A201003</t>
  </si>
  <si>
    <t>Étayage</t>
  </si>
  <si>
    <t>A201099</t>
  </si>
  <si>
    <t>A2020</t>
  </si>
  <si>
    <t>A202001</t>
  </si>
  <si>
    <t>A202002</t>
  </si>
  <si>
    <t>A202003</t>
  </si>
  <si>
    <t>A202099</t>
  </si>
  <si>
    <t>B</t>
  </si>
  <si>
    <t>SUPERSTRUCTURE ET ENVELOPPE</t>
  </si>
  <si>
    <t>B10</t>
  </si>
  <si>
    <t>SUPERSTRUCTURE</t>
  </si>
  <si>
    <t>B1010</t>
  </si>
  <si>
    <t>B101001</t>
  </si>
  <si>
    <t>B101002</t>
  </si>
  <si>
    <t>Murs porteurs intérieurs</t>
  </si>
  <si>
    <t>B101003</t>
  </si>
  <si>
    <t>Plancher sur pontage et dalle</t>
  </si>
  <si>
    <t>B101004</t>
  </si>
  <si>
    <t>B101005</t>
  </si>
  <si>
    <t>B101006</t>
  </si>
  <si>
    <t>B101007</t>
  </si>
  <si>
    <t>Plancher inclinés et à palier</t>
  </si>
  <si>
    <t>B101099</t>
  </si>
  <si>
    <t>B1020</t>
  </si>
  <si>
    <t>B102001</t>
  </si>
  <si>
    <t>Structure de la toiture</t>
  </si>
  <si>
    <t>B102002</t>
  </si>
  <si>
    <t>B102003</t>
  </si>
  <si>
    <t>Toiture sur pontage et dalle</t>
  </si>
  <si>
    <t>B102004</t>
  </si>
  <si>
    <t>Marquises</t>
  </si>
  <si>
    <t>B102099</t>
  </si>
  <si>
    <t>B20</t>
  </si>
  <si>
    <t>ENVELOPPE EXTÉRIEURE</t>
  </si>
  <si>
    <t>B2010</t>
  </si>
  <si>
    <t>MURS EXTÉRIEURS</t>
  </si>
  <si>
    <t>B201001</t>
  </si>
  <si>
    <t>B201002</t>
  </si>
  <si>
    <t>Support structural pour pare-vapeur</t>
  </si>
  <si>
    <t>B201003</t>
  </si>
  <si>
    <t>Étanchéité, isolation et pare vapeur</t>
  </si>
  <si>
    <t>B201004</t>
  </si>
  <si>
    <t>Parapets</t>
  </si>
  <si>
    <t>B201005</t>
  </si>
  <si>
    <t>Persiennes et grillages extérieurs</t>
  </si>
  <si>
    <t>B201006</t>
  </si>
  <si>
    <t>Dispositifs de contrôle du soleil</t>
  </si>
  <si>
    <t>B201007</t>
  </si>
  <si>
    <t>Murets de balcon et garde-corps</t>
  </si>
  <si>
    <t>B201008</t>
  </si>
  <si>
    <t>Soffites</t>
  </si>
  <si>
    <t>B201009</t>
  </si>
  <si>
    <t>Mur/Écran</t>
  </si>
  <si>
    <t>B201010</t>
  </si>
  <si>
    <t>Finition extérieure (tous les parements)</t>
  </si>
  <si>
    <t>B201011</t>
  </si>
  <si>
    <t>Joints de contrôle</t>
  </si>
  <si>
    <t>B201099</t>
  </si>
  <si>
    <t>B2020</t>
  </si>
  <si>
    <t>B202001</t>
  </si>
  <si>
    <t>Fenestrations</t>
  </si>
  <si>
    <t>B202002</t>
  </si>
  <si>
    <t>B202003</t>
  </si>
  <si>
    <t>Murs-rideaux</t>
  </si>
  <si>
    <t>B202004</t>
  </si>
  <si>
    <t>Vitrages extérieurs</t>
  </si>
  <si>
    <t>B202005</t>
  </si>
  <si>
    <t>Supports structuraux (mur rideau)</t>
  </si>
  <si>
    <t>B202099</t>
  </si>
  <si>
    <t>Autres types de fenestration extérieure</t>
  </si>
  <si>
    <t>B2030</t>
  </si>
  <si>
    <t>PORTES EXTÉRIEURES</t>
  </si>
  <si>
    <t>B203001</t>
  </si>
  <si>
    <t>Portes (de service)</t>
  </si>
  <si>
    <t>B203002</t>
  </si>
  <si>
    <t>Portes vitrées et vestibules</t>
  </si>
  <si>
    <t>B203003</t>
  </si>
  <si>
    <t>Portes tournantes</t>
  </si>
  <si>
    <t>B203004</t>
  </si>
  <si>
    <t>Portes levantes et à enroulement</t>
  </si>
  <si>
    <t>B203005</t>
  </si>
  <si>
    <t>Portes de garages</t>
  </si>
  <si>
    <t>B203006</t>
  </si>
  <si>
    <t>Portes blindées</t>
  </si>
  <si>
    <t>B203007</t>
  </si>
  <si>
    <t>Barrières extérieures</t>
  </si>
  <si>
    <t>B203008</t>
  </si>
  <si>
    <t>Quincailleries spéciales pour portes extérieures</t>
  </si>
  <si>
    <t>B203098</t>
  </si>
  <si>
    <t>B203099</t>
  </si>
  <si>
    <t>B30</t>
  </si>
  <si>
    <t>TOIT</t>
  </si>
  <si>
    <t>B3010</t>
  </si>
  <si>
    <t>COUVERTURE</t>
  </si>
  <si>
    <t>B301001</t>
  </si>
  <si>
    <t>Couverture en pente</t>
  </si>
  <si>
    <t>B301002</t>
  </si>
  <si>
    <t>B301003</t>
  </si>
  <si>
    <t>B301004</t>
  </si>
  <si>
    <t>Solins et moulures</t>
  </si>
  <si>
    <t>B301005</t>
  </si>
  <si>
    <t>Gouttières et descentes de toit</t>
  </si>
  <si>
    <t>B301006</t>
  </si>
  <si>
    <t>Ouvertures pour équipement mécanique et support (voir B3020)</t>
  </si>
  <si>
    <t>B301007</t>
  </si>
  <si>
    <t>Membrane de circulation</t>
  </si>
  <si>
    <t>B301008</t>
  </si>
  <si>
    <t>Membranes de couverture des marquises</t>
  </si>
  <si>
    <t>B301099</t>
  </si>
  <si>
    <t>B3020</t>
  </si>
  <si>
    <t>B302001</t>
  </si>
  <si>
    <t>Lanterneaux</t>
  </si>
  <si>
    <t>B302002</t>
  </si>
  <si>
    <t>B302099</t>
  </si>
  <si>
    <t>C</t>
  </si>
  <si>
    <t>AMÉNAGEMENT INTÉRIEUR</t>
  </si>
  <si>
    <t>C10</t>
  </si>
  <si>
    <t>CONSTRUCTION INTÉRIEURE</t>
  </si>
  <si>
    <t>C1010</t>
  </si>
  <si>
    <t xml:space="preserve">CLOISONS INTÉRIEURES </t>
  </si>
  <si>
    <t>C101001</t>
  </si>
  <si>
    <t>Cloisons fixes</t>
  </si>
  <si>
    <t>C101002</t>
  </si>
  <si>
    <t>Cloisons démontables</t>
  </si>
  <si>
    <t>C101003</t>
  </si>
  <si>
    <t>Cloisons mobiles</t>
  </si>
  <si>
    <t>C101004</t>
  </si>
  <si>
    <t>Balustrades et écrans intérieurs</t>
  </si>
  <si>
    <t>C101005</t>
  </si>
  <si>
    <t>Fenêtres intérieures et vitrage</t>
  </si>
  <si>
    <t>C101006</t>
  </si>
  <si>
    <t>Partition vitrée</t>
  </si>
  <si>
    <t>C101099</t>
  </si>
  <si>
    <t>Autres types de partitions</t>
  </si>
  <si>
    <t>C1020</t>
  </si>
  <si>
    <t>PORTES INTÉRIEURES</t>
  </si>
  <si>
    <t>C102001</t>
  </si>
  <si>
    <t>Portes intérieures (ensemble)</t>
  </si>
  <si>
    <t>C102002</t>
  </si>
  <si>
    <t>C102003</t>
  </si>
  <si>
    <t>Portes avec résistance au feu (ensemble)</t>
  </si>
  <si>
    <t>C102004</t>
  </si>
  <si>
    <t>Portes coulissantes</t>
  </si>
  <si>
    <t>C102005</t>
  </si>
  <si>
    <t>Porte levante / à enroulement</t>
  </si>
  <si>
    <t>C102006</t>
  </si>
  <si>
    <t>Barrières intérieures</t>
  </si>
  <si>
    <t>C102007</t>
  </si>
  <si>
    <t>Quincaillerie spéciale pour portes intérieures</t>
  </si>
  <si>
    <t>C102008</t>
  </si>
  <si>
    <t>C102009</t>
  </si>
  <si>
    <t>Imposte et lumière latérale</t>
  </si>
  <si>
    <t>C102098</t>
  </si>
  <si>
    <t>C102099</t>
  </si>
  <si>
    <t>C1030</t>
  </si>
  <si>
    <t xml:space="preserve">ACCESSOIRES INTÉGRÉS </t>
  </si>
  <si>
    <t>C103001</t>
  </si>
  <si>
    <t>Cubicules et partition de toilettes</t>
  </si>
  <si>
    <t>C103002</t>
  </si>
  <si>
    <t>C103003</t>
  </si>
  <si>
    <t>C103004</t>
  </si>
  <si>
    <t>C103005</t>
  </si>
  <si>
    <t>Casiers</t>
  </si>
  <si>
    <t>C103006</t>
  </si>
  <si>
    <t>C103007</t>
  </si>
  <si>
    <t>C103008</t>
  </si>
  <si>
    <t>C103009</t>
  </si>
  <si>
    <t>C103010</t>
  </si>
  <si>
    <t>Garde-robe intégré</t>
  </si>
  <si>
    <t>C103011</t>
  </si>
  <si>
    <t>Pare-feu (autre que mécanique-électrique)</t>
  </si>
  <si>
    <t>C103012</t>
  </si>
  <si>
    <t>Ignifugation projeté (voir B1010 - B1020)</t>
  </si>
  <si>
    <t>C103013</t>
  </si>
  <si>
    <t>Plancher surélevé</t>
  </si>
  <si>
    <t>C103014</t>
  </si>
  <si>
    <t>Mobilier institutionnel</t>
  </si>
  <si>
    <t>C103015</t>
  </si>
  <si>
    <t xml:space="preserve">Protecteur de murs </t>
  </si>
  <si>
    <t>C103016</t>
  </si>
  <si>
    <t>Mains courantes et balustrades</t>
  </si>
  <si>
    <t>C103017</t>
  </si>
  <si>
    <t>Fonds de clouage pour accessoires intégrés</t>
  </si>
  <si>
    <t>C103018</t>
  </si>
  <si>
    <t>C103019</t>
  </si>
  <si>
    <t>C103020</t>
  </si>
  <si>
    <t>Métaux ouvrés</t>
  </si>
  <si>
    <t>C103099</t>
  </si>
  <si>
    <t>C20</t>
  </si>
  <si>
    <t>ESCALIERS</t>
  </si>
  <si>
    <t>C2010</t>
  </si>
  <si>
    <t>C201001</t>
  </si>
  <si>
    <t>C201002</t>
  </si>
  <si>
    <t>C201099</t>
  </si>
  <si>
    <t>C2020</t>
  </si>
  <si>
    <t>C202001</t>
  </si>
  <si>
    <t>C30</t>
  </si>
  <si>
    <t>C3010</t>
  </si>
  <si>
    <t>C301001</t>
  </si>
  <si>
    <t>Finition intérieure des murs extérieurs</t>
  </si>
  <si>
    <t>C301002</t>
  </si>
  <si>
    <t>Finition des murs intérieurs</t>
  </si>
  <si>
    <t>C301003</t>
  </si>
  <si>
    <t xml:space="preserve">Finition des colonnes </t>
  </si>
  <si>
    <t>C301004</t>
  </si>
  <si>
    <t>Ragréage des murs existants</t>
  </si>
  <si>
    <t>C301099</t>
  </si>
  <si>
    <t>C3020</t>
  </si>
  <si>
    <t>C302001</t>
  </si>
  <si>
    <t>Préparation des surfaces</t>
  </si>
  <si>
    <t>C302002</t>
  </si>
  <si>
    <t>Planchers de céramique, pierre, terrazzo</t>
  </si>
  <si>
    <t>C302003</t>
  </si>
  <si>
    <t>Plancher de bois</t>
  </si>
  <si>
    <t>C302004</t>
  </si>
  <si>
    <t>Revêtements résiliants et tapis</t>
  </si>
  <si>
    <t>C302005</t>
  </si>
  <si>
    <t>Planchers peinturés ou vernis</t>
  </si>
  <si>
    <t>C302006</t>
  </si>
  <si>
    <t>Bases, bordures et plinthes</t>
  </si>
  <si>
    <t>C302007</t>
  </si>
  <si>
    <t>Durcisseur et scellant</t>
  </si>
  <si>
    <t>C302099</t>
  </si>
  <si>
    <t>C3030</t>
  </si>
  <si>
    <t>C303001</t>
  </si>
  <si>
    <t>C303002</t>
  </si>
  <si>
    <t>Plafonds de plâtre</t>
  </si>
  <si>
    <t>C303003</t>
  </si>
  <si>
    <t>Plafonds de gypse</t>
  </si>
  <si>
    <t>C303004</t>
  </si>
  <si>
    <t>Plafonds suspendus</t>
  </si>
  <si>
    <t>C303005</t>
  </si>
  <si>
    <t xml:space="preserve">Peinture et vernis </t>
  </si>
  <si>
    <t>C303006</t>
  </si>
  <si>
    <t>Retombée en gypse</t>
  </si>
  <si>
    <t>C303099</t>
  </si>
  <si>
    <t>D</t>
  </si>
  <si>
    <t>SERVICES</t>
  </si>
  <si>
    <t>D10</t>
  </si>
  <si>
    <t>MOYENS DE TRANSPORT</t>
  </si>
  <si>
    <t>D1010</t>
  </si>
  <si>
    <t>D101001</t>
  </si>
  <si>
    <t>Items généraux de construction</t>
  </si>
  <si>
    <t>D101002</t>
  </si>
  <si>
    <t>Ascenseurs</t>
  </si>
  <si>
    <t>D101003</t>
  </si>
  <si>
    <t>Monte-charges</t>
  </si>
  <si>
    <t>D101004</t>
  </si>
  <si>
    <t>Elévateurs (personne à mobilité réduite)</t>
  </si>
  <si>
    <t>D101099</t>
  </si>
  <si>
    <t>D1020</t>
  </si>
  <si>
    <t>D102001</t>
  </si>
  <si>
    <t>Escaliers mécaniques</t>
  </si>
  <si>
    <t>D102002</t>
  </si>
  <si>
    <t>Trottoirs roulants</t>
  </si>
  <si>
    <t>D102099</t>
  </si>
  <si>
    <t>D1090</t>
  </si>
  <si>
    <t>D109001</t>
  </si>
  <si>
    <t>Systèmes de tube pneumatique</t>
  </si>
  <si>
    <t>D109002</t>
  </si>
  <si>
    <t>Convoyeurs</t>
  </si>
  <si>
    <t>D109003</t>
  </si>
  <si>
    <t>Treuils et grues</t>
  </si>
  <si>
    <t>D109004</t>
  </si>
  <si>
    <t>Chutes de linge et de courrier</t>
  </si>
  <si>
    <t>D109005</t>
  </si>
  <si>
    <t>Tables tournantes</t>
  </si>
  <si>
    <t>D109006</t>
  </si>
  <si>
    <t>Échafaudages volants</t>
  </si>
  <si>
    <t>D109007</t>
  </si>
  <si>
    <t>Systèmes de transport (bagages)</t>
  </si>
  <si>
    <t>D109099</t>
  </si>
  <si>
    <t>Autres systèmes de manutention de matériel</t>
  </si>
  <si>
    <t>D20</t>
  </si>
  <si>
    <t>PLOMBERIE</t>
  </si>
  <si>
    <t>D2010</t>
  </si>
  <si>
    <t>APPAREILS DE PLOMBERIE</t>
  </si>
  <si>
    <t>D201001</t>
  </si>
  <si>
    <t>D201002</t>
  </si>
  <si>
    <t>Urinoirs</t>
  </si>
  <si>
    <t>D201003</t>
  </si>
  <si>
    <t>Lavabos</t>
  </si>
  <si>
    <t>D201004</t>
  </si>
  <si>
    <t>Éviers</t>
  </si>
  <si>
    <t>D201005</t>
  </si>
  <si>
    <t>Douches (médical)</t>
  </si>
  <si>
    <t>D201006</t>
  </si>
  <si>
    <t>D201007</t>
  </si>
  <si>
    <t>Baignoires (laboratoire)</t>
  </si>
  <si>
    <t>D201008</t>
  </si>
  <si>
    <t>Bidets</t>
  </si>
  <si>
    <t>D201009</t>
  </si>
  <si>
    <t>Appareils de laboratoire</t>
  </si>
  <si>
    <t>D201010</t>
  </si>
  <si>
    <t>Raccordement des éviers</t>
  </si>
  <si>
    <t>D201011</t>
  </si>
  <si>
    <t>Raccordement des bains thérapeutiques</t>
  </si>
  <si>
    <t>D201012</t>
  </si>
  <si>
    <t>Robinets électroniques</t>
  </si>
  <si>
    <t>D201099</t>
  </si>
  <si>
    <t>D2020</t>
  </si>
  <si>
    <t>D202001</t>
  </si>
  <si>
    <t>Tuyaux et raccords eau domestique</t>
  </si>
  <si>
    <t>D202002</t>
  </si>
  <si>
    <t>Valves et hydrants</t>
  </si>
  <si>
    <t>D202003</t>
  </si>
  <si>
    <t>D202004</t>
  </si>
  <si>
    <t>Isolation et identification</t>
  </si>
  <si>
    <t>D202005</t>
  </si>
  <si>
    <t>Équipements spécialisés</t>
  </si>
  <si>
    <t>D202099</t>
  </si>
  <si>
    <t>D2030</t>
  </si>
  <si>
    <t>RÉSEAU DE DRAINAGE SANITAIRE</t>
  </si>
  <si>
    <t>D203001</t>
  </si>
  <si>
    <t xml:space="preserve">Tuyaux et raccords sanitaires </t>
  </si>
  <si>
    <t>D203002</t>
  </si>
  <si>
    <t>Tuyaux et raccords évents</t>
  </si>
  <si>
    <t>D203003</t>
  </si>
  <si>
    <t>Drains de plancher</t>
  </si>
  <si>
    <t>D203004</t>
  </si>
  <si>
    <t>Équipements pour le drainage sanitaire</t>
  </si>
  <si>
    <t>D203005</t>
  </si>
  <si>
    <t>D203099</t>
  </si>
  <si>
    <t>Autres types de drainage sanitaire</t>
  </si>
  <si>
    <t>D2040</t>
  </si>
  <si>
    <t>RÉSEAU DE DRAINAGE PLUVIAL</t>
  </si>
  <si>
    <t>D204001</t>
  </si>
  <si>
    <t>Tuyauterie et raccords</t>
  </si>
  <si>
    <t>D204002</t>
  </si>
  <si>
    <t>Drains de toit</t>
  </si>
  <si>
    <t>D204003</t>
  </si>
  <si>
    <t>Équipements de drainage pluvial</t>
  </si>
  <si>
    <t>D204004</t>
  </si>
  <si>
    <t>D204099</t>
  </si>
  <si>
    <t>Autres types de drainage pluvial</t>
  </si>
  <si>
    <t>D2090</t>
  </si>
  <si>
    <t>D209001</t>
  </si>
  <si>
    <t>Réseau de distribution de gaz (incluant gaz médicaux)</t>
  </si>
  <si>
    <t>D209002</t>
  </si>
  <si>
    <t>Réseau de drainage des acides</t>
  </si>
  <si>
    <t>D209003</t>
  </si>
  <si>
    <t>Intercepteurs</t>
  </si>
  <si>
    <t>D209004</t>
  </si>
  <si>
    <t>Équipements de piscine et tuyauterie</t>
  </si>
  <si>
    <t>D209005</t>
  </si>
  <si>
    <t>D209099</t>
  </si>
  <si>
    <t xml:space="preserve">Autres systèmes de plomberie </t>
  </si>
  <si>
    <t>D30</t>
  </si>
  <si>
    <t>CVCA</t>
  </si>
  <si>
    <t>D3010</t>
  </si>
  <si>
    <t>D301001</t>
  </si>
  <si>
    <t>D301002</t>
  </si>
  <si>
    <t>D301003</t>
  </si>
  <si>
    <t>D301004</t>
  </si>
  <si>
    <t>D301005</t>
  </si>
  <si>
    <t>D301006</t>
  </si>
  <si>
    <t>D301007</t>
  </si>
  <si>
    <t>D301099</t>
  </si>
  <si>
    <t>D3020</t>
  </si>
  <si>
    <t>SYSTÈME DE PRODUCTION DE CHALEUR</t>
  </si>
  <si>
    <t>D302001</t>
  </si>
  <si>
    <t>Chauffage à vapeur</t>
  </si>
  <si>
    <t>D302002</t>
  </si>
  <si>
    <t>Chauffage à eau chaude</t>
  </si>
  <si>
    <t>D302003</t>
  </si>
  <si>
    <t>Chaudière</t>
  </si>
  <si>
    <t>D302004</t>
  </si>
  <si>
    <t>Unité de chauffage à essence</t>
  </si>
  <si>
    <t>D302005</t>
  </si>
  <si>
    <t>Équipements auxiliaires</t>
  </si>
  <si>
    <t>D302006</t>
  </si>
  <si>
    <t>D302099</t>
  </si>
  <si>
    <t>Autres systèmes de chauffage</t>
  </si>
  <si>
    <t>D3030</t>
  </si>
  <si>
    <t>SYSTÈME DE PRODUCTION DE FROID</t>
  </si>
  <si>
    <t>D303001</t>
  </si>
  <si>
    <t>D303002</t>
  </si>
  <si>
    <t>Systèmes à expansion directe</t>
  </si>
  <si>
    <t>D303099</t>
  </si>
  <si>
    <t>Autres systèmes de refroidissement</t>
  </si>
  <si>
    <t>D3040</t>
  </si>
  <si>
    <t>DISTRIBUTION DE CVCA</t>
  </si>
  <si>
    <t>D304001</t>
  </si>
  <si>
    <t>D304002</t>
  </si>
  <si>
    <t>Systèmes de distribution de vapeur</t>
  </si>
  <si>
    <t>D304003</t>
  </si>
  <si>
    <t>D304004</t>
  </si>
  <si>
    <t>D304005</t>
  </si>
  <si>
    <t>Systèmes de distribution de glycol</t>
  </si>
  <si>
    <t>D304006</t>
  </si>
  <si>
    <t>Systèmes de refroidissement</t>
  </si>
  <si>
    <t>D304007</t>
  </si>
  <si>
    <t>D304008</t>
  </si>
  <si>
    <t>D304009</t>
  </si>
  <si>
    <t>Système de ventilation avec serpentin</t>
  </si>
  <si>
    <t>D304099</t>
  </si>
  <si>
    <t>Autres systèmes de distribution</t>
  </si>
  <si>
    <t>D3050</t>
  </si>
  <si>
    <t>UNITÉS AUTONOMES OU MONOBLOCS</t>
  </si>
  <si>
    <t>D305001</t>
  </si>
  <si>
    <t>D305002</t>
  </si>
  <si>
    <t>Unités de chauffage</t>
  </si>
  <si>
    <t>D305003</t>
  </si>
  <si>
    <t>Ventilateur</t>
  </si>
  <si>
    <t>D305004</t>
  </si>
  <si>
    <t>Chauffages radiants</t>
  </si>
  <si>
    <t>D305005</t>
  </si>
  <si>
    <t>Chauffages électriques</t>
  </si>
  <si>
    <t>D305006</t>
  </si>
  <si>
    <t>Unités autonomes (roof top)</t>
  </si>
  <si>
    <t>D305099</t>
  </si>
  <si>
    <t>Autres unités autonomes et monoblocs</t>
  </si>
  <si>
    <t>D3060</t>
  </si>
  <si>
    <t>RÉGULATION ET INSTRUMENTATION</t>
  </si>
  <si>
    <t>D306001</t>
  </si>
  <si>
    <t>Contrôle de CVCA</t>
  </si>
  <si>
    <t>D306002</t>
  </si>
  <si>
    <t>Contrôle électronique</t>
  </si>
  <si>
    <t>D306003</t>
  </si>
  <si>
    <t>Contrôle pneumatique</t>
  </si>
  <si>
    <t>D306004</t>
  </si>
  <si>
    <t>Instrument pour air comprimé</t>
  </si>
  <si>
    <t>D306005</t>
  </si>
  <si>
    <t>Système de purge des gaz</t>
  </si>
  <si>
    <t>D306006</t>
  </si>
  <si>
    <t>D306007</t>
  </si>
  <si>
    <t>D306099</t>
  </si>
  <si>
    <t>Autres contrôles et instrumentation</t>
  </si>
  <si>
    <t>D3070</t>
  </si>
  <si>
    <t>ESSAI ET RÉGLAGE DE SYSTÈME</t>
  </si>
  <si>
    <t>D307001</t>
  </si>
  <si>
    <t>Essais, réglage et balancement de système de tuyauterie</t>
  </si>
  <si>
    <t>D307002</t>
  </si>
  <si>
    <t>Essais, réglage et balancement des réseaux de ventilation</t>
  </si>
  <si>
    <t>D307003</t>
  </si>
  <si>
    <t>Mise en service des systèmes de CVCA</t>
  </si>
  <si>
    <t>D307099</t>
  </si>
  <si>
    <t>D3090</t>
  </si>
  <si>
    <t>D309001</t>
  </si>
  <si>
    <t>D309002</t>
  </si>
  <si>
    <t>Systèmes de réfrigération (pour chambre froide)</t>
  </si>
  <si>
    <t>D309003</t>
  </si>
  <si>
    <t>D309004</t>
  </si>
  <si>
    <t>Collecteurs de poussière et de fumée</t>
  </si>
  <si>
    <t>D309005</t>
  </si>
  <si>
    <t>D309006</t>
  </si>
  <si>
    <t>D309007</t>
  </si>
  <si>
    <t>Système de ventilation de chambre de peinture</t>
  </si>
  <si>
    <t>D309099</t>
  </si>
  <si>
    <t>Autres systèmes de CVCA et autres équipements</t>
  </si>
  <si>
    <t>D40</t>
  </si>
  <si>
    <t>D4010</t>
  </si>
  <si>
    <t>GICLEURS</t>
  </si>
  <si>
    <t>D401001</t>
  </si>
  <si>
    <t>Système de gicleurs</t>
  </si>
  <si>
    <t>D401002</t>
  </si>
  <si>
    <t>Équipements de surpression de réseau</t>
  </si>
  <si>
    <t>D4020</t>
  </si>
  <si>
    <t>CANALISATIONS MONTANTES</t>
  </si>
  <si>
    <t>D402001</t>
  </si>
  <si>
    <t>Équipements de pompage (surpression)</t>
  </si>
  <si>
    <t>D402002</t>
  </si>
  <si>
    <t>Canalisations</t>
  </si>
  <si>
    <t>D402003</t>
  </si>
  <si>
    <t>Cabinet et boyaux</t>
  </si>
  <si>
    <t>D4030</t>
  </si>
  <si>
    <t>D403001</t>
  </si>
  <si>
    <t>Extincteurs portatifs</t>
  </si>
  <si>
    <t>D403002</t>
  </si>
  <si>
    <t>D4090</t>
  </si>
  <si>
    <t>D409001</t>
  </si>
  <si>
    <t>Systèmes au dioxyde de carbone</t>
  </si>
  <si>
    <t>D409002</t>
  </si>
  <si>
    <t>Équipements de génération de mousse</t>
  </si>
  <si>
    <t>D409003</t>
  </si>
  <si>
    <t>D409004</t>
  </si>
  <si>
    <t>Système de protection pour hotte</t>
  </si>
  <si>
    <t>D409099</t>
  </si>
  <si>
    <t>Autres système de protection</t>
  </si>
  <si>
    <t>D50</t>
  </si>
  <si>
    <t>D5010</t>
  </si>
  <si>
    <t>SERVICE ET DISTRIBUTION ÉLECTRIQUE</t>
  </si>
  <si>
    <t>D501001</t>
  </si>
  <si>
    <t>Transformateurs principaux</t>
  </si>
  <si>
    <t>D501002</t>
  </si>
  <si>
    <t>Transformateurs secondaires</t>
  </si>
  <si>
    <t>D501003</t>
  </si>
  <si>
    <t>Panneaux de distribution</t>
  </si>
  <si>
    <t>D501004</t>
  </si>
  <si>
    <t>Transformateurs de distribution principal</t>
  </si>
  <si>
    <t>D501005</t>
  </si>
  <si>
    <t>Panneaux (secondaire-distribution)</t>
  </si>
  <si>
    <t>D501006</t>
  </si>
  <si>
    <t>Coupe-circuit</t>
  </si>
  <si>
    <t>D501007</t>
  </si>
  <si>
    <t>Centres de contrôle de moteurs</t>
  </si>
  <si>
    <t>D501099</t>
  </si>
  <si>
    <t>Autres services et distributions</t>
  </si>
  <si>
    <t>D5020</t>
  </si>
  <si>
    <t>ÉCLAIRAGE ET DISTRIBUTION SECONDAIRE</t>
  </si>
  <si>
    <t>D502001</t>
  </si>
  <si>
    <t>Câblage et dispositif de filerie</t>
  </si>
  <si>
    <t>D502002</t>
  </si>
  <si>
    <t>D502003</t>
  </si>
  <si>
    <t>D502099</t>
  </si>
  <si>
    <t>D5030</t>
  </si>
  <si>
    <t>COMMUNICATION ET SÉCURITÉ</t>
  </si>
  <si>
    <t>D503001</t>
  </si>
  <si>
    <t>D503002</t>
  </si>
  <si>
    <t>Système de télécommunication (téléphonie)</t>
  </si>
  <si>
    <t>D503003</t>
  </si>
  <si>
    <t>Système de télécommunication (infirmerie/hôpital))</t>
  </si>
  <si>
    <t>D503004</t>
  </si>
  <si>
    <t>D503005</t>
  </si>
  <si>
    <t>D503006</t>
  </si>
  <si>
    <t>D503007</t>
  </si>
  <si>
    <t>Système de télévision et câblodistribution</t>
  </si>
  <si>
    <t>D503008</t>
  </si>
  <si>
    <t>D503009</t>
  </si>
  <si>
    <t>Réseaux de câblage (structuré)</t>
  </si>
  <si>
    <t>D503099</t>
  </si>
  <si>
    <t>Autres systèmes de sécurité et communication</t>
  </si>
  <si>
    <t>D5090</t>
  </si>
  <si>
    <t>AUTRES SYSTÈMES ÉLECTRIQUES</t>
  </si>
  <si>
    <t>D509001</t>
  </si>
  <si>
    <t>D509002</t>
  </si>
  <si>
    <t>D509003</t>
  </si>
  <si>
    <t>Mise à la terre</t>
  </si>
  <si>
    <t>D509004</t>
  </si>
  <si>
    <t>D509005</t>
  </si>
  <si>
    <t>D509006</t>
  </si>
  <si>
    <t>D509007</t>
  </si>
  <si>
    <t>Génératrices et accessoires</t>
  </si>
  <si>
    <t>D509099</t>
  </si>
  <si>
    <t>E</t>
  </si>
  <si>
    <t>ÉQUIPEMENT ET AMEUBLEMENT</t>
  </si>
  <si>
    <t>E10</t>
  </si>
  <si>
    <t>E1010</t>
  </si>
  <si>
    <t>ÉQUIPEMENT COMMERCIAL</t>
  </si>
  <si>
    <t>E101001</t>
  </si>
  <si>
    <t>Équipements de vestiaire</t>
  </si>
  <si>
    <t>E101002</t>
  </si>
  <si>
    <t>E101003</t>
  </si>
  <si>
    <t>Équipements de vente</t>
  </si>
  <si>
    <t>E101004</t>
  </si>
  <si>
    <t>Équipements commerciales de buanderie et nettoyage à sec</t>
  </si>
  <si>
    <t>E101005</t>
  </si>
  <si>
    <t>Équipements de sécurité et chambre forte</t>
  </si>
  <si>
    <t>E101006</t>
  </si>
  <si>
    <t>Équipements de guichet et de service</t>
  </si>
  <si>
    <t>E101007</t>
  </si>
  <si>
    <t>Équipements de commerce</t>
  </si>
  <si>
    <t>E101008</t>
  </si>
  <si>
    <t>Équipements de bureau</t>
  </si>
  <si>
    <t>E101099</t>
  </si>
  <si>
    <t>Autres équipements commerciaux</t>
  </si>
  <si>
    <t>E1020</t>
  </si>
  <si>
    <t>ÉQUIPEMENT INSTITUTIONNEL</t>
  </si>
  <si>
    <t>E102001</t>
  </si>
  <si>
    <t>E102002</t>
  </si>
  <si>
    <t>E102003</t>
  </si>
  <si>
    <t>E102004</t>
  </si>
  <si>
    <t>E102005</t>
  </si>
  <si>
    <t>E102006</t>
  </si>
  <si>
    <t>E102007</t>
  </si>
  <si>
    <t>E102008</t>
  </si>
  <si>
    <t>E102009</t>
  </si>
  <si>
    <t>E102010</t>
  </si>
  <si>
    <t>E102011</t>
  </si>
  <si>
    <t>E102099</t>
  </si>
  <si>
    <t>Autres équipements institutionnels</t>
  </si>
  <si>
    <t>E1030</t>
  </si>
  <si>
    <t>ÉQUIPEMENT POUR VÉHICULES</t>
  </si>
  <si>
    <t>E103001</t>
  </si>
  <si>
    <t>Équipements de contrôle de parc de stationnement</t>
  </si>
  <si>
    <t>E103002</t>
  </si>
  <si>
    <t>Équipements de quai de chargement</t>
  </si>
  <si>
    <t>E103003</t>
  </si>
  <si>
    <t>E103099</t>
  </si>
  <si>
    <t>Autres équipements pour véhicules</t>
  </si>
  <si>
    <t>E1090</t>
  </si>
  <si>
    <t>AUTRE ÉQUIPEMENT</t>
  </si>
  <si>
    <t>E109001</t>
  </si>
  <si>
    <t>E109002</t>
  </si>
  <si>
    <t>Équipements de service alimentaire</t>
  </si>
  <si>
    <t>E109003</t>
  </si>
  <si>
    <t>Équipements de manutention des déchets solides</t>
  </si>
  <si>
    <t>E109004</t>
  </si>
  <si>
    <t>Équipements domestiques</t>
  </si>
  <si>
    <t>E109005</t>
  </si>
  <si>
    <t>Unités combinées de cuisine</t>
  </si>
  <si>
    <t>E109006</t>
  </si>
  <si>
    <t>Équipements de chambre noir</t>
  </si>
  <si>
    <t>E109007</t>
  </si>
  <si>
    <t>Équipements athlétiques, de récréation et thérapeutiques</t>
  </si>
  <si>
    <t>E109008</t>
  </si>
  <si>
    <t>Équipements de planétarium</t>
  </si>
  <si>
    <t>E109009</t>
  </si>
  <si>
    <t>E109010</t>
  </si>
  <si>
    <t>E109099</t>
  </si>
  <si>
    <t>Autres équipements spécialisés</t>
  </si>
  <si>
    <t>E20</t>
  </si>
  <si>
    <t>AMEUBLEMENT ET DÉCORATION</t>
  </si>
  <si>
    <t>E2010</t>
  </si>
  <si>
    <t>E201001</t>
  </si>
  <si>
    <t>E201002</t>
  </si>
  <si>
    <t>Habillage de fenêtres</t>
  </si>
  <si>
    <t>E201003</t>
  </si>
  <si>
    <t>Sièges multiples fixes</t>
  </si>
  <si>
    <t>E201004</t>
  </si>
  <si>
    <t>Grilles gratte-pieds et tapis-brosse</t>
  </si>
  <si>
    <t>E201005</t>
  </si>
  <si>
    <t>Plantation intérieure intégrée</t>
  </si>
  <si>
    <t>E201099</t>
  </si>
  <si>
    <t>E2020</t>
  </si>
  <si>
    <t>E202001</t>
  </si>
  <si>
    <t>E202002</t>
  </si>
  <si>
    <t>Mobilier modulaire préfabriqué</t>
  </si>
  <si>
    <t>E202003</t>
  </si>
  <si>
    <t>Présentoir</t>
  </si>
  <si>
    <t>E202004</t>
  </si>
  <si>
    <t>Recouvrements de sol amovible</t>
  </si>
  <si>
    <t>E202005</t>
  </si>
  <si>
    <t>Sièges multiples amovibles</t>
  </si>
  <si>
    <t>E202006</t>
  </si>
  <si>
    <t>Plantation intérieure non intégrée</t>
  </si>
  <si>
    <t>E202099</t>
  </si>
  <si>
    <t>F</t>
  </si>
  <si>
    <t>CONSTRUCTION SPÉCIALE ET DÉMOLITION</t>
  </si>
  <si>
    <t>F10</t>
  </si>
  <si>
    <t>CONSTRUCTION SPÉCIALE</t>
  </si>
  <si>
    <t>F1010</t>
  </si>
  <si>
    <t>STRUCTURE SPÉCIALE</t>
  </si>
  <si>
    <t>F101001</t>
  </si>
  <si>
    <t>Structure métallique</t>
  </si>
  <si>
    <t>F101002</t>
  </si>
  <si>
    <t>F101003</t>
  </si>
  <si>
    <t>Structure gonflable</t>
  </si>
  <si>
    <t>F101099</t>
  </si>
  <si>
    <t>Autres construction spéciales</t>
  </si>
  <si>
    <t>F1020</t>
  </si>
  <si>
    <t>SOUS-ENSEMBLES INTÉGRÉS</t>
  </si>
  <si>
    <t>F102001</t>
  </si>
  <si>
    <t>Pièces à usage spéciale</t>
  </si>
  <si>
    <t>F102002</t>
  </si>
  <si>
    <t>Sous-ensembles intégrés</t>
  </si>
  <si>
    <t>F102099</t>
  </si>
  <si>
    <t>Autre installation intégrée</t>
  </si>
  <si>
    <t>F1030</t>
  </si>
  <si>
    <t>F103001</t>
  </si>
  <si>
    <t>Chambres fortes</t>
  </si>
  <si>
    <t>F103002</t>
  </si>
  <si>
    <t>Construction contre le bruit, les vibrations et les séismes</t>
  </si>
  <si>
    <t>F103003</t>
  </si>
  <si>
    <t>Protection contre les radiations</t>
  </si>
  <si>
    <t>F103004</t>
  </si>
  <si>
    <t>Systèmes spéciaux de sécurité</t>
  </si>
  <si>
    <t>F103005</t>
  </si>
  <si>
    <t xml:space="preserve">Panneaux acoustiques appliqués sur le mur </t>
  </si>
  <si>
    <t>F103099</t>
  </si>
  <si>
    <t>Autres systèmes spéciaux de construction</t>
  </si>
  <si>
    <t>F1040</t>
  </si>
  <si>
    <t>INSTALLATION SPÉCIALE</t>
  </si>
  <si>
    <t>F104001</t>
  </si>
  <si>
    <t>Installations aquatiques</t>
  </si>
  <si>
    <t>F104002</t>
  </si>
  <si>
    <t>Réservoirs de liquide et de gaz</t>
  </si>
  <si>
    <t>F104003</t>
  </si>
  <si>
    <t>Chenils et abris pour animaux</t>
  </si>
  <si>
    <t>F104004</t>
  </si>
  <si>
    <t>Incinérateurs construit sur place</t>
  </si>
  <si>
    <t>F104005</t>
  </si>
  <si>
    <t>Patinoires</t>
  </si>
  <si>
    <t>F104099</t>
  </si>
  <si>
    <t>Autres installations spéciales</t>
  </si>
  <si>
    <t>F1050</t>
  </si>
  <si>
    <t>INSTRUMENTATION ET RÉGULATION SPÉCIALES</t>
  </si>
  <si>
    <t>F105001</t>
  </si>
  <si>
    <t>Appareils enregistreurs</t>
  </si>
  <si>
    <t>F105002</t>
  </si>
  <si>
    <t>F105099</t>
  </si>
  <si>
    <t>F20</t>
  </si>
  <si>
    <t>DÉMOLITION SÉLECTIVE DE BÂTIMENT</t>
  </si>
  <si>
    <t>F2010</t>
  </si>
  <si>
    <t>DÉMOLITION SÉLECTIVE</t>
  </si>
  <si>
    <t>F201001</t>
  </si>
  <si>
    <t>F201002</t>
  </si>
  <si>
    <t>F201003</t>
  </si>
  <si>
    <t>Démolition de la toiture</t>
  </si>
  <si>
    <t>F201004</t>
  </si>
  <si>
    <t>Démolition des construction intérieure et des finis</t>
  </si>
  <si>
    <t>F201005</t>
  </si>
  <si>
    <t>Démolition des systèmes de transport</t>
  </si>
  <si>
    <t>F201006</t>
  </si>
  <si>
    <t>Démolition des systèmes mécaniques</t>
  </si>
  <si>
    <t>F201007</t>
  </si>
  <si>
    <t>Démolition des systèmes électriques</t>
  </si>
  <si>
    <t>F201008</t>
  </si>
  <si>
    <t>Démolition des équipements et fournitures</t>
  </si>
  <si>
    <t>F201099</t>
  </si>
  <si>
    <t>Autres démolitions non-dangereuse</t>
  </si>
  <si>
    <t>F2020</t>
  </si>
  <si>
    <t>F202001</t>
  </si>
  <si>
    <t>F202002</t>
  </si>
  <si>
    <t>F202003</t>
  </si>
  <si>
    <t>F202004</t>
  </si>
  <si>
    <t>Démolition des constructions intérieures et des finis</t>
  </si>
  <si>
    <t>F202005</t>
  </si>
  <si>
    <t>F202006</t>
  </si>
  <si>
    <t>F202007</t>
  </si>
  <si>
    <t>F202008</t>
  </si>
  <si>
    <t>F202099</t>
  </si>
  <si>
    <t>Autres démolitions non-dangeureuses</t>
  </si>
  <si>
    <t>G</t>
  </si>
  <si>
    <t>G10</t>
  </si>
  <si>
    <t>G1010</t>
  </si>
  <si>
    <t>G101001</t>
  </si>
  <si>
    <t>Déboisement et coupe</t>
  </si>
  <si>
    <t>G101002</t>
  </si>
  <si>
    <t>Déblaiement de surface</t>
  </si>
  <si>
    <t>G101003</t>
  </si>
  <si>
    <t>Disposition des souches et mise en copeaux</t>
  </si>
  <si>
    <t>G101099</t>
  </si>
  <si>
    <t>Autres types de nettoyage de terrain</t>
  </si>
  <si>
    <t>G1020</t>
  </si>
  <si>
    <t>G102001</t>
  </si>
  <si>
    <t>Démolition de bâtiment</t>
  </si>
  <si>
    <t>G102002</t>
  </si>
  <si>
    <t>G102003</t>
  </si>
  <si>
    <t>G102004</t>
  </si>
  <si>
    <t>Déplacement de bâtiment</t>
  </si>
  <si>
    <t>G102005</t>
  </si>
  <si>
    <t>Relocalisation de services</t>
  </si>
  <si>
    <t>G102006</t>
  </si>
  <si>
    <t>Relocalisation de clôture</t>
  </si>
  <si>
    <t>G102007</t>
  </si>
  <si>
    <t>Nettoyage du site</t>
  </si>
  <si>
    <t>G102099</t>
  </si>
  <si>
    <t>Autres démolitions ou relocalisation de site</t>
  </si>
  <si>
    <t>G1030</t>
  </si>
  <si>
    <t>TERRASSEMENT</t>
  </si>
  <si>
    <t>G103001</t>
  </si>
  <si>
    <t>Nivellement</t>
  </si>
  <si>
    <t>G103002</t>
  </si>
  <si>
    <t xml:space="preserve">Excavation </t>
  </si>
  <si>
    <t>G103003</t>
  </si>
  <si>
    <t>Excavation de rock</t>
  </si>
  <si>
    <t>G103004</t>
  </si>
  <si>
    <t>Remblayage</t>
  </si>
  <si>
    <t>G103005</t>
  </si>
  <si>
    <t>Compaction du sol non remanié</t>
  </si>
  <si>
    <t>G103006</t>
  </si>
  <si>
    <t>Stabilisation du sol</t>
  </si>
  <si>
    <t>G103007</t>
  </si>
  <si>
    <t>Stabilisation des pentes</t>
  </si>
  <si>
    <t>G103008</t>
  </si>
  <si>
    <t>Traitement du sol</t>
  </si>
  <si>
    <t>G103009</t>
  </si>
  <si>
    <t>Travaux en sous-œuvre</t>
  </si>
  <si>
    <t>G103010</t>
  </si>
  <si>
    <t>G103011</t>
  </si>
  <si>
    <t>G103099</t>
  </si>
  <si>
    <t>Autres types de travaux de terrassement</t>
  </si>
  <si>
    <t>G1040</t>
  </si>
  <si>
    <t>G104001</t>
  </si>
  <si>
    <t>Enlèvement de sol contaminé</t>
  </si>
  <si>
    <t>G104002</t>
  </si>
  <si>
    <t>Remblai</t>
  </si>
  <si>
    <t>G104003</t>
  </si>
  <si>
    <t>Restauration et traitement au sol</t>
  </si>
  <si>
    <t>G104004</t>
  </si>
  <si>
    <t>Encapsulage</t>
  </si>
  <si>
    <t>G104099</t>
  </si>
  <si>
    <t>G20</t>
  </si>
  <si>
    <t>G2010</t>
  </si>
  <si>
    <t>CHAUSSÉE</t>
  </si>
  <si>
    <t>G201001</t>
  </si>
  <si>
    <t>G201002</t>
  </si>
  <si>
    <t>Bordures, caniveaux et drains (en surface)</t>
  </si>
  <si>
    <t>G201003</t>
  </si>
  <si>
    <t>Pavage et revêtement</t>
  </si>
  <si>
    <t>G201004</t>
  </si>
  <si>
    <t>Lignes de peinture et marquages</t>
  </si>
  <si>
    <t>G201005</t>
  </si>
  <si>
    <t>Glissières de sécurité et barrières</t>
  </si>
  <si>
    <t>G201006</t>
  </si>
  <si>
    <t>Resurfaçage</t>
  </si>
  <si>
    <t>G201007</t>
  </si>
  <si>
    <t>Signalisation</t>
  </si>
  <si>
    <t>G201008</t>
  </si>
  <si>
    <t>Ponts et ponceaux</t>
  </si>
  <si>
    <t>G201099</t>
  </si>
  <si>
    <t>Autres travaux routiers</t>
  </si>
  <si>
    <t>G2020</t>
  </si>
  <si>
    <t>AIRE DE STATIONNEMENT</t>
  </si>
  <si>
    <t>G202001</t>
  </si>
  <si>
    <t>G202002</t>
  </si>
  <si>
    <t>Bordures, caniveaux et drains</t>
  </si>
  <si>
    <t>G202003</t>
  </si>
  <si>
    <t>G202004</t>
  </si>
  <si>
    <t>Lignes de peinture et marquage</t>
  </si>
  <si>
    <t>G202005</t>
  </si>
  <si>
    <t>G202006</t>
  </si>
  <si>
    <t>G202007</t>
  </si>
  <si>
    <t>Équipements et structures divers</t>
  </si>
  <si>
    <t>G202008</t>
  </si>
  <si>
    <t>G202009</t>
  </si>
  <si>
    <t>G202099</t>
  </si>
  <si>
    <t>Autres aires de stationnement</t>
  </si>
  <si>
    <t>G2030</t>
  </si>
  <si>
    <t>G203001</t>
  </si>
  <si>
    <t>G203002</t>
  </si>
  <si>
    <t>G203003</t>
  </si>
  <si>
    <t>G203004</t>
  </si>
  <si>
    <t>G203005</t>
  </si>
  <si>
    <t>G203006</t>
  </si>
  <si>
    <t>Escaliers extérieurs et rampes</t>
  </si>
  <si>
    <t>G203007</t>
  </si>
  <si>
    <t>Ponts et ponceaux  piétonniers</t>
  </si>
  <si>
    <t>G203099</t>
  </si>
  <si>
    <t>Autres (marches, terrasses et allées)</t>
  </si>
  <si>
    <t>G2040</t>
  </si>
  <si>
    <t>AMÉNAGEMENT DU TERRAIN</t>
  </si>
  <si>
    <t>G204001</t>
  </si>
  <si>
    <t>Clôtures et barrières</t>
  </si>
  <si>
    <t>G204002</t>
  </si>
  <si>
    <t>Murs de soutènement</t>
  </si>
  <si>
    <t>G204003</t>
  </si>
  <si>
    <t>Ameublements extérieurs</t>
  </si>
  <si>
    <t>G204004</t>
  </si>
  <si>
    <t>Bâtiment pour la sécurité</t>
  </si>
  <si>
    <t>G204005</t>
  </si>
  <si>
    <t>G204006</t>
  </si>
  <si>
    <t>G204007</t>
  </si>
  <si>
    <t>Terrains de sport</t>
  </si>
  <si>
    <t>G204008</t>
  </si>
  <si>
    <t>000000</t>
  </si>
  <si>
    <t>État du bien</t>
  </si>
  <si>
    <t>2 - Mauvais</t>
  </si>
  <si>
    <t>1 - Très mauvais</t>
  </si>
  <si>
    <t>3 - Acceptable</t>
  </si>
  <si>
    <t>4 - Bon</t>
  </si>
  <si>
    <t>5 - Excellent</t>
  </si>
  <si>
    <t>TOTAL DES NIVEAUX 1</t>
  </si>
  <si>
    <t>CLASSIFICATION SELON LE CODE DE CONSTRUCTION DU QUÉBEC</t>
  </si>
  <si>
    <t>Aire de bâtiment</t>
  </si>
  <si>
    <t>Hauteur de bâtiment</t>
  </si>
  <si>
    <t>HISTORIQUE DES INTERVENTIONS MAJEURES</t>
  </si>
  <si>
    <t>LISTE DES ÉTUDES RÉALISÉES</t>
  </si>
  <si>
    <t>Nom de la firme</t>
  </si>
  <si>
    <t>COÛTS VS PRIORITÉ</t>
  </si>
  <si>
    <t>AUDIT TECHNIQUE D’IMMEUBLE</t>
  </si>
  <si>
    <t>Nom du demandeur</t>
  </si>
  <si>
    <t>Numéro de demande d’aide financière</t>
  </si>
  <si>
    <t>Nom du [de la] propriétaire</t>
  </si>
  <si>
    <t>Nom de l’immeuble</t>
  </si>
  <si>
    <t>Adresse de l’immeuble</t>
  </si>
  <si>
    <t>Bâtiment protégé (gicleurs)</t>
  </si>
  <si>
    <t>TYPE D’INTERVENTION</t>
  </si>
  <si>
    <t>Travaux d’entretien</t>
  </si>
  <si>
    <t>Protection contre l’humidité</t>
  </si>
  <si>
    <t>Rampes et escaliers extérieurs, sortie d’urgence</t>
  </si>
  <si>
    <t>Entrées d’aluminium/devanture</t>
  </si>
  <si>
    <t>Autres types de portes spéciales pour l’extérieur</t>
  </si>
  <si>
    <t>Trappes d’accès</t>
  </si>
  <si>
    <t>Autres types d’ouverture</t>
  </si>
  <si>
    <t>Portes vitrées d’intérieur (ensemble)</t>
  </si>
  <si>
    <t>Dispositifs d’ouverture de porte</t>
  </si>
  <si>
    <t>Autres types de portes spéciales pour l’intérieur</t>
  </si>
  <si>
    <t>Tableaux d’écriture et d’affichage</t>
  </si>
  <si>
    <t>Accessoires intégrés à l’immeuble</t>
  </si>
  <si>
    <t>Trappes et portes d’accès intérieur</t>
  </si>
  <si>
    <t>Autres spécialités d’intérieur</t>
  </si>
  <si>
    <t>Autres types d’ascenseurs</t>
  </si>
  <si>
    <t>Autres types d’escaliers mécaniques et trottoirs roulants</t>
  </si>
  <si>
    <t>Cabinets d’aisance</t>
  </si>
  <si>
    <t>Fontaines d’eau potable et refroidisseurs</t>
  </si>
  <si>
    <t>Autres appareils de plomberie / appareils d’urgence</t>
  </si>
  <si>
    <t>Réseau d’eau domestique</t>
  </si>
  <si>
    <t>Équipements pour l’alimentation d’eau domestique</t>
  </si>
  <si>
    <t>Autres types d’alimentation d’eau domestique</t>
  </si>
  <si>
    <t>Système d’air comprimé</t>
  </si>
  <si>
    <t>Source d’énergie</t>
  </si>
  <si>
    <t>Système d’approvisionnement en huile de chauffage</t>
  </si>
  <si>
    <t>Système d’approvisionnement de gaz</t>
  </si>
  <si>
    <t>Système d’approvisionnement de charbon</t>
  </si>
  <si>
    <t>Système d’approvisionnement de vapeur</t>
  </si>
  <si>
    <t>Système d’approvisionnement d’eau chaude</t>
  </si>
  <si>
    <t>Système d’énergie solaire</t>
  </si>
  <si>
    <t>Système d’énergie éolienne</t>
  </si>
  <si>
    <t>Autres systèmes d’approvisionnement d’énergie</t>
  </si>
  <si>
    <t>Équipement d’isolation thermique</t>
  </si>
  <si>
    <t>Systèmes d’eau refroidie</t>
  </si>
  <si>
    <t>Systèmes de distribution d’air</t>
  </si>
  <si>
    <t>Distribution d’eau chaude</t>
  </si>
  <si>
    <t>Systèmes de changement d’air</t>
  </si>
  <si>
    <t>Systèmes d’évacuation</t>
  </si>
  <si>
    <t>Unité d’air mobile</t>
  </si>
  <si>
    <t>Unité de ventilation (genre unité d’hôtel)</t>
  </si>
  <si>
    <t>Systèmes de hottes et d’évacuation (Laboratoire)</t>
  </si>
  <si>
    <t>Gestion &amp; contrôle de l’énergie</t>
  </si>
  <si>
    <t>Autres systèmes d’essais, de réglage et de balancement</t>
  </si>
  <si>
    <t>Contrôle spécial de l’humidité</t>
  </si>
  <si>
    <t>Rideaux d’air</t>
  </si>
  <si>
    <t>Purificateurs d’air</t>
  </si>
  <si>
    <t>Cabinets d’extincteur portatif</t>
  </si>
  <si>
    <t>Systèmes à agent d’extinction propre</t>
  </si>
  <si>
    <t>Appareils d’éclairage</t>
  </si>
  <si>
    <t>Éclairage extérieur (fixé à l’immeuble)</t>
  </si>
  <si>
    <t>Autres appareils d’éclairage</t>
  </si>
  <si>
    <t>Système d’appel public d’immeuble et systèmes musicaux</t>
  </si>
  <si>
    <t xml:space="preserve">Système d’intercommunication </t>
  </si>
  <si>
    <t>Système d’horlogerie et de programmation</t>
  </si>
  <si>
    <t>Systèmes de sécurité et d’intrusion</t>
  </si>
  <si>
    <t>Équipements d’inscription</t>
  </si>
  <si>
    <t>Équipements d’entrepôt</t>
  </si>
  <si>
    <t>Équipements d’entretien</t>
  </si>
  <si>
    <t>Équipements d’observatoire</t>
  </si>
  <si>
    <t>Équipements d’agriculture</t>
  </si>
  <si>
    <t>Oeuvres d’art intégrés</t>
  </si>
  <si>
    <t>Autres ameublements d’intérieur intégrés</t>
  </si>
  <si>
    <t>Oeuvres d’art non intégrées</t>
  </si>
  <si>
    <t>Autres ameublements d’intérieur non intégrés</t>
  </si>
  <si>
    <t>Utilité à l’extérieur du bâtiment</t>
  </si>
  <si>
    <t>Systèmes d’automation de bâtiment</t>
  </si>
  <si>
    <t>Autres dispositifs spéciaux d’instrumentation</t>
  </si>
  <si>
    <t>Démolition de l’enveloppe extérieure</t>
  </si>
  <si>
    <t>Préparation de l’emplacement</t>
  </si>
  <si>
    <t>Déplacement et démolition sur l’emplacement</t>
  </si>
  <si>
    <t>Démolition d’éléments d’aménagement</t>
  </si>
  <si>
    <t>Assèchement de l’emplacement</t>
  </si>
  <si>
    <t>Contrôle de l’érosion et sédiments</t>
  </si>
  <si>
    <t>Autres décontaminations de l’emplacement</t>
  </si>
  <si>
    <t>Fontaines, piscines et cours d’eau</t>
  </si>
  <si>
    <t>Terrasses et murs d’enceinte</t>
  </si>
  <si>
    <t>Mesures de contrôle de l’érosion</t>
  </si>
  <si>
    <t>Systèmes d’irriguation</t>
  </si>
  <si>
    <t>Services mécaniques de l’emplacement</t>
  </si>
  <si>
    <t>Réseau de distribution d’eau potable</t>
  </si>
  <si>
    <t>Réservoir d’eau potable</t>
  </si>
  <si>
    <t>Réseau de distribution d’eau non potable</t>
  </si>
  <si>
    <t>Trous d’homme (regards )</t>
  </si>
  <si>
    <t>Réservoir d’eau usée (fosses septiques)</t>
  </si>
  <si>
    <t>Drainage et champs d’épuration</t>
  </si>
  <si>
    <t>Autres systèmes d’égout sanitaires</t>
  </si>
  <si>
    <t>Trous d’homme et regards puisards</t>
  </si>
  <si>
    <t>Contrôle et mesure de l’érosion et des sédiments</t>
  </si>
  <si>
    <t>Gestion des d’égouts pluviaux (réutilisation de l’eau)</t>
  </si>
  <si>
    <t>Alimentation à l’eau chaude de surface</t>
  </si>
  <si>
    <t>Alimentation à l’eau chaude souterraine</t>
  </si>
  <si>
    <t>Boîtes de valves et trou d’homme en béton armé</t>
  </si>
  <si>
    <t>Tours de refroidissement sur l’emplacement</t>
  </si>
  <si>
    <t>Réservoirs d’entreposage de carburant liquide</t>
  </si>
  <si>
    <t>Réservoirs d’entreposage de gaz</t>
  </si>
  <si>
    <t>Autres services de mécanique sur l’emplacement</t>
  </si>
  <si>
    <t>Services d’électricité de l’emplacement</t>
  </si>
  <si>
    <t>Distribution d’électricité</t>
  </si>
  <si>
    <t>Puits d’accès pour distribution électrique</t>
  </si>
  <si>
    <t>Autres réseaux d’alimentation et de transmission électriques</t>
  </si>
  <si>
    <t>Puits d’accès pour éclairage</t>
  </si>
  <si>
    <t>Contrôles de l’éclairage extérieur</t>
  </si>
  <si>
    <t>Système d’éclairage de sécurité</t>
  </si>
  <si>
    <t>Communication et sécurité sur l’emplacement</t>
  </si>
  <si>
    <t>Systèmes de communication pour l’emplacement</t>
  </si>
  <si>
    <t>Puits d’accès pour communication et réseaux de sécurité</t>
  </si>
  <si>
    <t>Autres types d’alarme et de communication</t>
  </si>
  <si>
    <t>Autres services d`électricité sur l’emplacement</t>
  </si>
  <si>
    <t>Autres constructions sur l’emplacement</t>
  </si>
  <si>
    <t>Autres systèmes sur l’emplacement</t>
  </si>
  <si>
    <t>Réparation majeure</t>
  </si>
  <si>
    <t>Type d’intervention</t>
  </si>
  <si>
    <t>A) Travaux d’entretien</t>
  </si>
  <si>
    <t>RÉSEAU D’EAU DOMESTIQUE</t>
  </si>
  <si>
    <t>SOURCE D’ÉNERGIE</t>
  </si>
  <si>
    <t>Éclairage d’urgence</t>
  </si>
  <si>
    <t>Système de gestion d’énergie</t>
  </si>
  <si>
    <t>Autres systèmes d’électricité</t>
  </si>
  <si>
    <t>SERVICE DE MÉCANIQUE SUR L’EMPLACEMENT</t>
  </si>
  <si>
    <t>COMMUNICATION ET SÉCURITÉ SUR L’EMPLACEMENT</t>
  </si>
  <si>
    <t>AUTRES SYSTÈMES SUR L’EMPLACEMENT</t>
  </si>
  <si>
    <t>B) Réparation majeure</t>
  </si>
  <si>
    <t>Type (A, B, C ou D)</t>
  </si>
  <si>
    <t>Œuvres d’art intégrés</t>
  </si>
  <si>
    <t>Œuvres d’art non intégrées</t>
  </si>
  <si>
    <t>AMEUBLEMENT ET DÉCORATION MOBILES</t>
  </si>
  <si>
    <t>SYSTÈME SPÉCIAL DE CONSTRUCTION</t>
  </si>
  <si>
    <t>Autres démolitions non dangereuses</t>
  </si>
  <si>
    <t>ÉLIMINATION DES PRODUITS DANGEREUX</t>
  </si>
  <si>
    <t>Autres démolitions dangereuses</t>
  </si>
  <si>
    <t>AMÉNAGEMENT DE L’EMPLACEMENT</t>
  </si>
  <si>
    <t>PRÉPARATION DE L’EMPLACEMENT</t>
  </si>
  <si>
    <t>DÉBLAIEMENT DE L’EMPLACEMENT</t>
  </si>
  <si>
    <t>DÉPLACEMENT ET DÉMOLITION SUR L’EMPLACEMENT</t>
  </si>
  <si>
    <t>Excavation de roc</t>
  </si>
  <si>
    <t>Compactage du sol non remanié</t>
  </si>
  <si>
    <t>Contrôle de l’érosion et des sédiments</t>
  </si>
  <si>
    <t>AMÉLIORATION DE L’EMPLACEMENT</t>
  </si>
  <si>
    <t>SURFACE PIÉTONNIÈRE</t>
  </si>
  <si>
    <t>Ponts et ponceaux piétonniers</t>
  </si>
  <si>
    <t>Arbres, plants et couvre-sols</t>
  </si>
  <si>
    <t>Systèmes d’irrigation</t>
  </si>
  <si>
    <t>RÉSEAU D’ALIMENTATION ET DE DISTRIBUTION DE L’EAU</t>
  </si>
  <si>
    <t>Autres types d’alimentation en eau</t>
  </si>
  <si>
    <t>Trous d’homme (regards)</t>
  </si>
  <si>
    <t>Stations de relèvement et stations de pompage</t>
  </si>
  <si>
    <t>Réservoir d’eaux usées (fosse septique)</t>
  </si>
  <si>
    <t>Autres systèmes d’égout sanitaire</t>
  </si>
  <si>
    <t>Trous d’homme et regards de puisards</t>
  </si>
  <si>
    <t>Gestion des égouts pluviaux (réutilisation de l’eau)</t>
  </si>
  <si>
    <t>RÉSEAU DE DISTRIBUTION DE CHALEUR</t>
  </si>
  <si>
    <t>Boîtes de valves et trous d’homme en béton armé</t>
  </si>
  <si>
    <t>Système de refroidissement souterrain</t>
  </si>
  <si>
    <t>Autres types d’alimentation de refroidissement</t>
  </si>
  <si>
    <t>Autres types de distribution de gaz</t>
  </si>
  <si>
    <t>Autres types de distribution de carburant liquides</t>
  </si>
  <si>
    <t>AUTRES SERVICES DE MÉCANIQUE</t>
  </si>
  <si>
    <t>Regards et puisards pour les déchets industriels</t>
  </si>
  <si>
    <t>Stations de relèvement des déchets industriels</t>
  </si>
  <si>
    <t>Réservoir et séparateur des déchets industriels</t>
  </si>
  <si>
    <t>SERVICE D’ÉLECTRICITÉ SUR L’EMPLACEMENT</t>
  </si>
  <si>
    <t>DISTRIBUTION D’ÉLECTRICITÉ</t>
  </si>
  <si>
    <t>Puits d’accès pour l’éclairage</t>
  </si>
  <si>
    <t>Système de communication de l’emplacement</t>
  </si>
  <si>
    <t>Système de câble de télévision</t>
  </si>
  <si>
    <t>Puits d’accès pour la communication et réseau de sécurité</t>
  </si>
  <si>
    <t>Poteaux pour communication et réseau de sécurité</t>
  </si>
  <si>
    <t>Autres types d’alarmes et de communication</t>
  </si>
  <si>
    <t>Protection cathodique de l’anode</t>
  </si>
  <si>
    <t>Protection cathodique des conduits</t>
  </si>
  <si>
    <t>Autres protections cathodiques</t>
  </si>
  <si>
    <t>AUTRE CONSTRUCTION SUR L’EMPLACEMENT</t>
  </si>
  <si>
    <t>Construction de tunnels de service et piétonniers</t>
  </si>
  <si>
    <t>Tunnels préfabriqués de service et piétonniers</t>
  </si>
  <si>
    <t>Réseaux ferroviaires</t>
  </si>
  <si>
    <t>Utilisez les icônes dans la marge, côté gauche, pour ouvrir et fermer les différentes sections.</t>
  </si>
  <si>
    <t>1. Fonctionnement général de la feuille Relevé</t>
  </si>
  <si>
    <t>- Repérez le niveau Uniformat auquel fait partie l’élément observé à l’audit.</t>
  </si>
  <si>
    <r>
      <t xml:space="preserve">- Remplissez les champs </t>
    </r>
    <r>
      <rPr>
        <b/>
        <sz val="11"/>
        <color theme="1"/>
        <rFont val="Calibri"/>
        <family val="2"/>
        <scheme val="minor"/>
      </rPr>
      <t>Constatations</t>
    </r>
    <r>
      <rPr>
        <sz val="11"/>
        <color theme="1"/>
        <rFont val="Calibri"/>
        <family val="2"/>
        <scheme val="minor"/>
      </rPr>
      <t xml:space="preserve"> et </t>
    </r>
    <r>
      <rPr>
        <b/>
        <sz val="11"/>
        <color theme="1"/>
        <rFont val="Calibri"/>
        <family val="2"/>
        <scheme val="minor"/>
      </rPr>
      <t>Recommandations</t>
    </r>
    <r>
      <rPr>
        <sz val="11"/>
        <color theme="1"/>
        <rFont val="Calibri"/>
        <family val="2"/>
        <scheme val="minor"/>
      </rPr>
      <t xml:space="preserve"> (colonne D).</t>
    </r>
  </si>
  <si>
    <t>- Inscrivez la somme estimée dans l’espace débutant à la colonne F.</t>
  </si>
  <si>
    <t>- Entrez le numéro approprié vis-à-vis de la colonne K « Prioritaire (1 à 3) ».</t>
  </si>
  <si>
    <t>- Entrez la lettre correspondante dans la colonne M « Type (A, B, C ou D) ».</t>
  </si>
  <si>
    <t>- Marquez avec un X lorsque l’intervention nécessite une expertise.</t>
  </si>
  <si>
    <t>2. Protection : cellules verrouillées</t>
  </si>
  <si>
    <t>Afin de pouvoir modifier les cellules et les plages « verrouillées », vous devez déverrouiller les feuilles.</t>
  </si>
  <si>
    <t>Sur la feuille contenant l’élément à modifier :</t>
  </si>
  <si>
    <r>
      <t xml:space="preserve">N. B. : Une somme inscrite sans numéro de priorité et sans lettre de type ne sera pas reportée sur la feuille </t>
    </r>
    <r>
      <rPr>
        <b/>
        <sz val="11"/>
        <color rgb="FF000000"/>
        <rFont val="Calibri"/>
        <family val="2"/>
      </rPr>
      <t>Sommaire</t>
    </r>
    <r>
      <rPr>
        <sz val="11"/>
        <color indexed="8"/>
        <rFont val="Calibri"/>
        <family val="2"/>
      </rPr>
      <t xml:space="preserve"> et risque de causer une erreur dans les calculs.</t>
    </r>
  </si>
  <si>
    <t>- allez à l’onglet Révision et cliquez sur « Ôter la protection de la feuille ».</t>
  </si>
  <si>
    <r>
      <t xml:space="preserve">- allez dans le menu </t>
    </r>
    <r>
      <rPr>
        <b/>
        <sz val="11"/>
        <color theme="1"/>
        <rFont val="Calibri"/>
        <family val="2"/>
        <scheme val="minor"/>
      </rPr>
      <t>Outils</t>
    </r>
    <r>
      <rPr>
        <sz val="11"/>
        <color theme="1"/>
        <rFont val="Calibri"/>
        <family val="2"/>
        <scheme val="minor"/>
      </rPr>
      <t>;</t>
    </r>
  </si>
  <si>
    <r>
      <t xml:space="preserve">- pointez sur </t>
    </r>
    <r>
      <rPr>
        <b/>
        <sz val="11"/>
        <color theme="1"/>
        <rFont val="Calibri"/>
        <family val="2"/>
        <scheme val="minor"/>
      </rPr>
      <t>Protection</t>
    </r>
    <r>
      <rPr>
        <sz val="11"/>
        <color theme="1"/>
        <rFont val="Calibri"/>
        <family val="2"/>
        <scheme val="minor"/>
      </rPr>
      <t>;</t>
    </r>
  </si>
  <si>
    <t>- cliquez sur « Ôter la protection de la feuille ».</t>
  </si>
  <si>
    <t>N. B. : N’oubliez pas de verrouiller à nouveau les feuilles après la manipulation, en suivant les mêmes directives que pour les déverrouiller.</t>
  </si>
  <si>
    <t>Aide en cas d’erreur au sommaire</t>
  </si>
  <si>
    <t>Si vous avez reçu le message d’erreur : « Il y a une erreur dans le sommaire, consulter la feuille Aide », c’est qu’il y a une différence entre les calculs du sommaire des coûts et ceux du sommaire par priorité ou entre le sommaire des coûts et le total de la feuille Relevé. Ces erreurs sont généralement causées par des « copier-coller » qui transmettent mal les attributs et les formules des nouvelles cellules et de celles qui leur faisaient référence.</t>
  </si>
  <si>
    <t>Voici quelques indications qui pourraient vous aider à trouver l’erreur.</t>
  </si>
  <si>
    <t>Si vous avez effectué des « copier-coller » contenant des formules avant l’erreur, c’est souvent une bonne piste pour trouver l’erreur.</t>
  </si>
  <si>
    <t>Des formules de vérification existent dans la feuille Sommaire. Ce sont ces dernières qui affichent ou non le message d’erreur. Vous pouvez les afficher (lignes 22 à 30) à l’aide du symbole + dans la marge de gauche, vis-à-vis la ligne 30 (voir l’image). (N. B. : Il vous faut avoir déverrouillé la feuille avant. Voir les Notes générales.)</t>
  </si>
  <si>
    <t>Les formules de la ligne Couts vs priorité comparent les données du sommaire des coûts (haut de la feuille Sommaire) et le sommaire par priorité (bas de la feuille Sommaire). Les formules de la ligne Sommaire vs relevé comparent le total de la feuille Sommaire avec celui de la feuille Relevé.</t>
  </si>
  <si>
    <t>En résumé, une erreur sur la ligne Coûts vs priorité signifie qu’il y a une différence entre le sommaire des coûts et le sommaire par priorité (feuille Sommaire). Alors qu’une erreur dans la ligne Sommaire vs relevé signifie qu’il y a une différence entre le total du sommaire des coûts et le total de la feuille Relevé.</t>
  </si>
  <si>
    <t>Vous pouvez double-cliquer sur les cellules afin qu’elles affichent les cellules ou les plages auxquelles elles font référence. Cela vous permettra ainsi de finir par trouver l’erreur.</t>
  </si>
  <si>
    <t>3. Feuille Relevé</t>
  </si>
  <si>
    <t>Vérifiez toujours, pour toutes les sommes inscrites, s’il y a un chiffre de priorité et une lettre de type qui sont inscrits.</t>
  </si>
  <si>
    <t>Lorsque vous aurez corrigé l’erreur, le message d’erreur devrait disparaître.</t>
  </si>
  <si>
    <t>Ascenseurs et monte-charges</t>
  </si>
  <si>
    <t xml:space="preserve">Communication et sécurité </t>
  </si>
  <si>
    <t>Équipement de laboratoire</t>
  </si>
  <si>
    <t>Structure spéciale</t>
  </si>
  <si>
    <t>Instrumentation et régulation spéciales</t>
  </si>
  <si>
    <t>Démantèlement d’éléments de bâtiment</t>
  </si>
  <si>
    <t>Élimination des produits dangereux</t>
  </si>
  <si>
    <t>Déblaiement de l’emplacement</t>
  </si>
  <si>
    <t>Terrassement de l’emplacement</t>
  </si>
  <si>
    <t>Décontamination de l’emplacement</t>
  </si>
  <si>
    <t>Amélioration de l’emplacement</t>
  </si>
  <si>
    <t>Aménagement de l’emplacement</t>
  </si>
  <si>
    <t>Drainage du périmètre</t>
  </si>
  <si>
    <t>Reprise en sous-œuvre</t>
  </si>
  <si>
    <t>Assèchement des fouilles et/ou drainage</t>
  </si>
  <si>
    <t>Autres types de construction de planchers</t>
  </si>
  <si>
    <t>Étanchéité, isolation et pare-vapeur</t>
  </si>
  <si>
    <t>Murs et/ou écrans</t>
  </si>
  <si>
    <t>Autres types de murs extérieurs</t>
  </si>
  <si>
    <t>FENÊTRES EXTÉRIEURES</t>
  </si>
  <si>
    <t>Fenestration</t>
  </si>
  <si>
    <t>Entrées d’aluminium et/ou devanture</t>
  </si>
  <si>
    <t>Autres types de toitures</t>
  </si>
  <si>
    <t>Fenêtres intérieures et vitrages</t>
  </si>
  <si>
    <t>Partitions vitrées</t>
  </si>
  <si>
    <t>Portes levantes ou à enroulement</t>
  </si>
  <si>
    <t>Quincaillerie spéciale des portes intérieures</t>
  </si>
  <si>
    <t>Cloisons de toilettes</t>
  </si>
  <si>
    <t>Accessoires de toilette et de bain</t>
  </si>
  <si>
    <t>Ignifugation projetée (voir B1010-B1020)</t>
  </si>
  <si>
    <t>Fonds de clouage pour les accessoires intégrés</t>
  </si>
  <si>
    <t>Revêtements résilients et tapis</t>
  </si>
  <si>
    <t>Planchers peints ou vernis</t>
  </si>
  <si>
    <t xml:space="preserve">Peintures et vernis </t>
  </si>
  <si>
    <t>Retombées en gypse</t>
  </si>
  <si>
    <t>ASCENSEURS ET MONTE-CHARGES</t>
  </si>
  <si>
    <t>Éléments généraux de construction</t>
  </si>
  <si>
    <t>Élévateurs (personnes à mobilité réduite)</t>
  </si>
  <si>
    <t>ESCALIERS MÉCANIQUES ET TROTTOIRS ROULANTS</t>
  </si>
  <si>
    <t>Autres types d’escaliers mécaniques et de trottoirs roulants</t>
  </si>
  <si>
    <t>AUTRES SYSTÈMES TRANSPORTEURS</t>
  </si>
  <si>
    <t>Cabinets d’aisances</t>
  </si>
  <si>
    <t>Raccordements des éviers</t>
  </si>
  <si>
    <t>Raccordements des bains thérapeutiques</t>
  </si>
  <si>
    <t>Autres appareils de plomberie et/ou appareils d’urgence</t>
  </si>
  <si>
    <t>Tuyaux et raccords de l’eau domestique</t>
  </si>
  <si>
    <t>Équipement  de l’alimentation en eau domestique</t>
  </si>
  <si>
    <t>Isolation et identification du nombre de mètres linéaires (ml)</t>
  </si>
  <si>
    <t>Autres types d’alimentation en eau domestique</t>
  </si>
  <si>
    <t>Équipement spécialisé</t>
  </si>
  <si>
    <t>Tuyaux et raccords des évents</t>
  </si>
  <si>
    <t>Équipement de drainage sanitaire</t>
  </si>
  <si>
    <t>Équipement de drainage pluvial</t>
  </si>
  <si>
    <t>AUTRES SYSTÈMES DE PLOMBERIE</t>
  </si>
  <si>
    <t>Équipement de piscine et tuyauterie</t>
  </si>
  <si>
    <t>Système d’approvisionnement d’huile de chauffage</t>
  </si>
  <si>
    <t>Équipement auxiliaires</t>
  </si>
  <si>
    <t>Système d’eau refroidie</t>
  </si>
  <si>
    <t>Système à expansion directe</t>
  </si>
  <si>
    <t>Système de distribution d’air</t>
  </si>
  <si>
    <t>Système de distribution de vapeur</t>
  </si>
  <si>
    <t>Système de changement d’air</t>
  </si>
  <si>
    <t>Système de distribution de glycol</t>
  </si>
  <si>
    <t>Système de refroidissement</t>
  </si>
  <si>
    <t>Système d’évacuation</t>
  </si>
  <si>
    <t>Unités d’air mobile</t>
  </si>
  <si>
    <t>Unités de ventilation (genre unité d’hôtel)</t>
  </si>
  <si>
    <t>Ventilateurs</t>
  </si>
  <si>
    <r>
      <t>Unités autonomes (</t>
    </r>
    <r>
      <rPr>
        <b/>
        <i/>
        <sz val="7"/>
        <rFont val="Arial"/>
        <family val="2"/>
      </rPr>
      <t>roof top</t>
    </r>
    <r>
      <rPr>
        <b/>
        <sz val="7"/>
        <rFont val="Arial"/>
        <family val="2"/>
      </rPr>
      <t>)</t>
    </r>
  </si>
  <si>
    <t>Système de hotte et d’évacuation (laboratoire)</t>
  </si>
  <si>
    <t>Gestion et contrôle de l’énergie</t>
  </si>
  <si>
    <t>Essai, réglage et balancement du système de tuyauterie</t>
  </si>
  <si>
    <t>Essai, réglage et balancement du réseau de ventilation</t>
  </si>
  <si>
    <t>Mise en service du système de CVCA</t>
  </si>
  <si>
    <t>AUTRES SYSTÈMES OU ÉQUIPEMENTS CVCA</t>
  </si>
  <si>
    <t>Système de réfrigération (pour chambre froide)</t>
  </si>
  <si>
    <t>Équipement de surpression de réseau</t>
  </si>
  <si>
    <t>Équipement de pompage (surpression)</t>
  </si>
  <si>
    <t>Système au dioxyde de carbone</t>
  </si>
  <si>
    <t>Équipement de génération de mousse</t>
  </si>
  <si>
    <t>Système à agent d’extinction propre</t>
  </si>
  <si>
    <t>Autres systèmes de protection</t>
  </si>
  <si>
    <t>ÉLECTRICITÉ</t>
  </si>
  <si>
    <t>Transformateurs de distribution principale</t>
  </si>
  <si>
    <t>Coupe-circuits</t>
  </si>
  <si>
    <t>Autres services et distribution</t>
  </si>
  <si>
    <t>Système de télécommunication (infirmerie et/ou hôpital)</t>
  </si>
  <si>
    <t>Système d’appel public d’immeuble et système musical</t>
  </si>
  <si>
    <t>Système de sécurité et d’intrusion</t>
  </si>
  <si>
    <t>Réseau de câblage (structuré)</t>
  </si>
  <si>
    <t>Autres systèmes de sécurité et de communication</t>
  </si>
  <si>
    <t>Système de paratonnerre</t>
  </si>
  <si>
    <t>ASC (UPS) et accessoires</t>
  </si>
  <si>
    <t>ÉQUIPEMENT</t>
  </si>
  <si>
    <t>Équipement de vestiaire</t>
  </si>
  <si>
    <t>Équipement d’inscription</t>
  </si>
  <si>
    <t>Équipement de vente</t>
  </si>
  <si>
    <t>Équipement commercial de buanderie et de nettoyage à sec</t>
  </si>
  <si>
    <t>Équipement de sécurité et chambre forte</t>
  </si>
  <si>
    <t>Équipement de guichet et de service</t>
  </si>
  <si>
    <t>Équipement de commerce</t>
  </si>
  <si>
    <t>Équipement de bureau</t>
  </si>
  <si>
    <t>Équipement varié commun fixe ou mobile</t>
  </si>
  <si>
    <t>Équipement médical</t>
  </si>
  <si>
    <t>Équipement mortuaire</t>
  </si>
  <si>
    <t>Équipement de scène et de théâtre</t>
  </si>
  <si>
    <t>Équipement de bibliothèque</t>
  </si>
  <si>
    <t>Équipement liturgique</t>
  </si>
  <si>
    <t>Équipement de musique</t>
  </si>
  <si>
    <t>Équipement audiovisuel</t>
  </si>
  <si>
    <t>Équipement de détention</t>
  </si>
  <si>
    <t>Équipement de dentisterie</t>
  </si>
  <si>
    <t>Équipement de contrôle d’aire de stationnement</t>
  </si>
  <si>
    <t>Équipement de quai de chargement</t>
  </si>
  <si>
    <t>Équipement d’entrepôt</t>
  </si>
  <si>
    <t>Équipement d’entretien</t>
  </si>
  <si>
    <t>Équipement de service alimentaire</t>
  </si>
  <si>
    <t>Équipement de manutention des déchets solides</t>
  </si>
  <si>
    <t>Équipement domestique</t>
  </si>
  <si>
    <t>Équipements de chambre noire</t>
  </si>
  <si>
    <t>Équipement athlétique, de récréation et thérapeutique</t>
  </si>
  <si>
    <t>Équipement de planétarium</t>
  </si>
  <si>
    <t>Équipement d’observatoire</t>
  </si>
  <si>
    <t>Équipement d’agriculture</t>
  </si>
  <si>
    <t xml:space="preserve">AMEUBLEMENT ET DÉCORATION FIXES </t>
  </si>
  <si>
    <t>Grilles gratte-pieds et tapis-brosses</t>
  </si>
  <si>
    <t>Recouvrement de sol amovible</t>
  </si>
  <si>
    <t>Pièces à usage spécial</t>
  </si>
  <si>
    <t>Autres installations intégrées</t>
  </si>
  <si>
    <t>Système spécial de sécurité</t>
  </si>
  <si>
    <t>Chenils et abris pour les animaux</t>
  </si>
  <si>
    <t>Incinérateurs construits sur place</t>
  </si>
  <si>
    <t>Système d’automation de bâtiment</t>
  </si>
  <si>
    <t>Autres démolitions ou relocalisations de site</t>
  </si>
  <si>
    <t>Travaux de sous-œuvre</t>
  </si>
  <si>
    <t>DÉCONTAMINATION DE L’EMPLACEMENT</t>
  </si>
  <si>
    <t>Enlèvement du sol contaminé</t>
  </si>
  <si>
    <t>Restauration et traitement du sol</t>
  </si>
  <si>
    <t>Autres types de décontamination de l’emplacement</t>
  </si>
  <si>
    <t>Structures et équipements divers</t>
  </si>
  <si>
    <t>Ameublement extérieur</t>
  </si>
  <si>
    <t>Autres améliorations du terrain</t>
  </si>
  <si>
    <t>Alimentation à la vapeur de surface</t>
  </si>
  <si>
    <t>Alimentation à la vapeur souterraine</t>
  </si>
  <si>
    <t>Équipement pour le carburant liquide</t>
  </si>
  <si>
    <t>Système de rejets industriels</t>
  </si>
  <si>
    <t>Puits d’accès pour la distribution électrique</t>
  </si>
  <si>
    <t>Interrupteurs et contrôles</t>
  </si>
  <si>
    <t>Tours, poteaux électriques et isolateurs</t>
  </si>
  <si>
    <t>Distribution électrique aérienne</t>
  </si>
  <si>
    <t>Lampadaires, supports de luminaire et isolateurs</t>
  </si>
  <si>
    <t>Distribution électrique souterraine</t>
  </si>
  <si>
    <t>Câblages</t>
  </si>
  <si>
    <t>Système de chauffage, de ventilation et de climatisation (CVCA)</t>
  </si>
  <si>
    <t>Système de production de chaleur</t>
  </si>
  <si>
    <t>Système de production de froid</t>
  </si>
  <si>
    <t>Intervention</t>
  </si>
  <si>
    <t>Quincaillerie spéciale des portes extérieures</t>
  </si>
  <si>
    <t>Système de tube pneumatique</t>
  </si>
  <si>
    <t>Système de transport (bagages)</t>
  </si>
  <si>
    <t>Chauffage radiant</t>
  </si>
  <si>
    <t>Chauffage électrique</t>
  </si>
  <si>
    <t>Démolition de l’équipement et des fournitures</t>
  </si>
  <si>
    <t>Station de pompage</t>
  </si>
  <si>
    <t>Station compacte de traitement des eaux</t>
  </si>
  <si>
    <t>FONDATIONS STANDARDS</t>
  </si>
  <si>
    <t>FINITION INTÉRIEURE</t>
  </si>
  <si>
    <t>Soutènement du sol</t>
  </si>
  <si>
    <t>Drainage sous la dalle</t>
  </si>
  <si>
    <t>Surexcavation et préparation sous la dalle</t>
  </si>
  <si>
    <t>Système de caniveaux de plancher</t>
  </si>
  <si>
    <t>Plancher incliné et à palier</t>
  </si>
  <si>
    <t>Portes de garage</t>
  </si>
  <si>
    <t>Autres types de portes pour l’extérieur</t>
  </si>
  <si>
    <t xml:space="preserve">FINITION DES MURS </t>
  </si>
  <si>
    <t>Infrastructure de chaussée</t>
  </si>
  <si>
    <t>Infrastructure de stationnement</t>
  </si>
  <si>
    <r>
      <rPr>
        <b/>
        <sz val="8"/>
        <color rgb="FF000000"/>
        <rFont val="Arial Narrow"/>
        <family val="2"/>
      </rPr>
      <t xml:space="preserve">
Définitions de la liste déroulante du choix « État du bien » :
</t>
    </r>
    <r>
      <rPr>
        <sz val="8"/>
        <color indexed="8"/>
        <rFont val="Arial Narrow"/>
        <family val="2"/>
      </rPr>
      <t xml:space="preserve">
1 - </t>
    </r>
    <r>
      <rPr>
        <b/>
        <sz val="8"/>
        <color rgb="FF000000"/>
        <rFont val="Arial Narrow"/>
        <family val="2"/>
      </rPr>
      <t>Très mauvais</t>
    </r>
    <r>
      <rPr>
        <sz val="8"/>
        <color indexed="8"/>
        <rFont val="Arial Narrow"/>
        <family val="2"/>
      </rPr>
      <t xml:space="preserve"> : le bien ne peut pas être utilisé de façon soutenue. Il approche de la fin de sa vie utile prévue ou l’a dépassée; il présente des signes généralisés de détérioration avancée; il peut être inutilisable.
2 - </t>
    </r>
    <r>
      <rPr>
        <b/>
        <sz val="8"/>
        <color rgb="FF000000"/>
        <rFont val="Arial Narrow"/>
        <family val="2"/>
      </rPr>
      <t>Mauvais</t>
    </r>
    <r>
      <rPr>
        <sz val="8"/>
        <color indexed="8"/>
        <rFont val="Arial Narrow"/>
        <family val="2"/>
      </rPr>
      <t xml:space="preserve"> : le bien risque de plus en plus de nuire à la qualité de la prestation des services. Il approche de la fin de sa vie utile; son état est sous la norme prescrite et une grande partie de l’infrastructure présente des signes de détérioration avancée.
3 - </t>
    </r>
    <r>
      <rPr>
        <b/>
        <sz val="8"/>
        <color rgb="FF000000"/>
        <rFont val="Arial Narrow"/>
        <family val="2"/>
      </rPr>
      <t>Acceptable</t>
    </r>
    <r>
      <rPr>
        <sz val="8"/>
        <color indexed="8"/>
        <rFont val="Arial Narrow"/>
        <family val="2"/>
      </rPr>
      <t xml:space="preserve"> : le bien requiert une attention particulière. Il montre des signes de détérioration et certaines parties présentent des déficiences.
4 - </t>
    </r>
    <r>
      <rPr>
        <b/>
        <sz val="8"/>
        <color rgb="FF000000"/>
        <rFont val="Arial Narrow"/>
        <family val="2"/>
      </rPr>
      <t>Bon</t>
    </r>
    <r>
      <rPr>
        <sz val="8"/>
        <color indexed="8"/>
        <rFont val="Arial Narrow"/>
        <family val="2"/>
      </rPr>
      <t xml:space="preserve"> : le bien est adéquat. Son état est satisfaisant et il se trouve généralement au milieu de sa vie utile prévue.
5 - </t>
    </r>
    <r>
      <rPr>
        <b/>
        <sz val="8"/>
        <color rgb="FF000000"/>
        <rFont val="Arial Narrow"/>
        <family val="2"/>
      </rPr>
      <t>Excellent</t>
    </r>
    <r>
      <rPr>
        <sz val="8"/>
        <color indexed="8"/>
        <rFont val="Arial Narrow"/>
        <family val="2"/>
      </rPr>
      <t xml:space="preserve"> : le bien répondra aux besoins futurs. Il est bien entretenu, en bon état, neuf ou remis en état récemment.</t>
    </r>
  </si>
  <si>
    <t>Autres constructions de la toiture</t>
  </si>
  <si>
    <t>Autres types d’ouvertures du toit</t>
  </si>
  <si>
    <t>Ouvertures du toit</t>
  </si>
  <si>
    <t>Construction des escaliers intérieurs</t>
  </si>
  <si>
    <t>CONSTRUCTION DES ESCALIERS</t>
  </si>
  <si>
    <t>Autres types de construction des escaliers</t>
  </si>
  <si>
    <t>Finition des escaliers intérieurs</t>
  </si>
  <si>
    <t>Construction des escaliers</t>
  </si>
  <si>
    <t>CONSTRUCTION DE LA TOITURE</t>
  </si>
  <si>
    <t>Autres types de construction de la toiture</t>
  </si>
  <si>
    <t>Couverture à toit plat</t>
  </si>
  <si>
    <t>Isolation de la toiture</t>
  </si>
  <si>
    <t>OUVERTURES DU TOIT</t>
  </si>
  <si>
    <t>Drains du toit</t>
  </si>
  <si>
    <t>Gouttières et descentes du toit</t>
  </si>
  <si>
    <t>Murs de la fondation</t>
  </si>
  <si>
    <t>Colonnes de la fondation</t>
  </si>
  <si>
    <t>Stabilisation de la fondation par injection</t>
  </si>
  <si>
    <t>Démolition de la fondation et de la superstructure</t>
  </si>
  <si>
    <t>Stabilisation de la fondations par injection</t>
  </si>
  <si>
    <t>Comptoirs, armoires et travaux d'ébénisterie</t>
  </si>
  <si>
    <t>Autres finitions des murs</t>
  </si>
  <si>
    <t>Infrastructure de la surface piétonnière</t>
  </si>
  <si>
    <t>Construction du plancher</t>
  </si>
  <si>
    <t>Construction de la toiture</t>
  </si>
  <si>
    <t>Sécurité incendies</t>
  </si>
  <si>
    <t>Accessoires de sécurité incendies</t>
  </si>
  <si>
    <t>Autres systèmes de sécurité incendies</t>
  </si>
  <si>
    <t>Cabinets d’incendies (boîtier) voir D4030</t>
  </si>
  <si>
    <t>Système de détection et d’alarme d'incendie</t>
  </si>
  <si>
    <t>Système de détection et d’alarme d'incendies</t>
  </si>
  <si>
    <t>Réseau de sécurité incendies</t>
  </si>
  <si>
    <t>Réservoir pour sécurité incendies</t>
  </si>
  <si>
    <t>Systèmes d’alarme d'incendie</t>
  </si>
  <si>
    <t>SÉCURITÉ INCENDIES</t>
  </si>
  <si>
    <t>ACCESSOIRES DE SÉCURITÉ INCENDIES</t>
  </si>
  <si>
    <t>AUTRES SYSTÈMES DE SÉCURITÉ INCENDIES</t>
  </si>
  <si>
    <t>Tête des pieux</t>
  </si>
  <si>
    <t>CONSTRUCTION DU SOUS-SOL</t>
  </si>
  <si>
    <t>EXCAVATION DU SOUS-SOL</t>
  </si>
  <si>
    <t>Autres excavations du sous-sol</t>
  </si>
  <si>
    <t>MURS DU SOUS-SOL</t>
  </si>
  <si>
    <t>Isolation des murs du sous-sol</t>
  </si>
  <si>
    <t>Autres murs du sous-sol</t>
  </si>
  <si>
    <t>CONSTRUCTION DU PLANCHER</t>
  </si>
  <si>
    <t xml:space="preserve">Structure du plancher </t>
  </si>
  <si>
    <t>Construction du balcon</t>
  </si>
  <si>
    <t>Ossature du mur non porteur</t>
  </si>
  <si>
    <t>Autres types de portes pour l’intérieur</t>
  </si>
  <si>
    <t>FINITION DES ESCALIERS</t>
  </si>
  <si>
    <t xml:space="preserve">finition des escaliers </t>
  </si>
  <si>
    <t>Autres types de finition et de finis des planchers</t>
  </si>
  <si>
    <t>FINITION DES PLAFONDS</t>
  </si>
  <si>
    <t>Finition sur les surfaces exposées (structure)</t>
  </si>
  <si>
    <t>Autres types de finition des plafonds</t>
  </si>
  <si>
    <t>Démolition du système de transport</t>
  </si>
  <si>
    <t>Démolition du système mécanique</t>
  </si>
  <si>
    <t>Démolition du système électrique</t>
  </si>
  <si>
    <t>Démolition d’éléments dans le sous-sol</t>
  </si>
  <si>
    <t>finition extérieure (tous les parements)</t>
  </si>
  <si>
    <t>finition intérieure</t>
  </si>
  <si>
    <t>finition des murs</t>
  </si>
  <si>
    <t>finition des planchers</t>
  </si>
  <si>
    <t>finition des plafonds</t>
  </si>
  <si>
    <t>finition des escaliers intérieurs</t>
  </si>
  <si>
    <t>finition intérieure des murs extérieurs</t>
  </si>
  <si>
    <t>finition des murs intérieurs</t>
  </si>
  <si>
    <t xml:space="preserve">finition des colonnes </t>
  </si>
  <si>
    <t>Autres types de finition des planchers</t>
  </si>
  <si>
    <t>finition sur les surfaces exposées (structure)</t>
  </si>
  <si>
    <t>Autres excavation du sous-sol</t>
  </si>
  <si>
    <t>Systèmes de caniveaux du plancher</t>
  </si>
  <si>
    <t>Autre type de construction du plancher</t>
  </si>
  <si>
    <t>Murets du balcon et garde-corps</t>
  </si>
  <si>
    <t xml:space="preserve">FINITION DES PLANCHERS </t>
  </si>
  <si>
    <t>ÉQUIPE DE PROFESSIONNEL[LE]S (architectes, ingénieur[e]s, autres expert[e]s selon les spécificités du projet) AYANT CONTRIBUÉ À L'AUDIT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</si>
</sst>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 * #,##0_)\ &quot;$&quot;_ ;_ * \(#,##0\)\ &quot;$&quot;_ ;_ * &quot;-&quot;_)\ &quot;$&quot;_ ;_ @_ "/>
    <numFmt numFmtId="44" formatCode="_ * #,##0.00_)\ &quot;$&quot;_ ;_ * \(#,##0.00\)\ &quot;$&quot;_ ;_ * &quot;-&quot;??_)\ &quot;$&quot;_ ;_ @_ "/>
    <numFmt numFmtId="164" formatCode="_ * #,##0.00_)\ _$_ ;_ * \(#,##0.00\)\ _$_ ;_ * &quot;-&quot;??_)\ _$_ ;_ @_ "/>
    <numFmt numFmtId="165" formatCode="#,###&quot; m²&quot;"/>
    <numFmt numFmtId="166" formatCode="#,###&quot; $/m²&quot;"/>
    <numFmt numFmtId="167" formatCode="_ * #,##0.00_)\ [$€-1]_ ;_ * \(#,##0.00\)\ [$€-1]_ ;_ * &quot;-&quot;??_)\ [$€-1]_ "/>
    <numFmt numFmtId="168" formatCode="_ * #,##0_)\ &quot;$&quot;_ ;_ * \(#,##0\)\ &quot;$&quot;_ ;_ * &quot;-&quot;??_)\ &quot;$&quot;_ ;_ @_ "/>
    <numFmt numFmtId="169" formatCode="_ * #,##0.00_)\ _$_ ;_ * \(#,##0.00\)\ _$_ ;_ * &quot; &quot;??_)\ _$_ ;_ @_ "/>
    <numFmt numFmtId="170" formatCode="#,##0.00\ _$"/>
  </numFmts>
  <fonts count="106">
    <font>
      <sz val="11"/>
      <color theme="1"/>
      <name val="Calibri"/>
      <family val="2"/>
      <scheme val="minor"/>
    </font>
    <font>
      <sz val="11"/>
      <color indexed="8"/>
      <name val="Calibri"/>
      <family val="2"/>
    </font>
    <font>
      <b/>
      <sz val="10"/>
      <name val="Arial"/>
      <family val="2"/>
    </font>
    <font>
      <sz val="10"/>
      <name val="Arial"/>
      <family val="2"/>
    </font>
    <font>
      <sz val="9"/>
      <color indexed="12"/>
      <name val="Arial"/>
      <family val="2"/>
    </font>
    <font>
      <sz val="11"/>
      <color indexed="10"/>
      <name val="Arial"/>
      <family val="2"/>
    </font>
    <font>
      <b/>
      <sz val="9"/>
      <color indexed="62"/>
      <name val="Arial"/>
      <family val="2"/>
    </font>
    <font>
      <b/>
      <sz val="9"/>
      <color indexed="8"/>
      <name val="Arial"/>
      <family val="2"/>
    </font>
    <font>
      <b/>
      <sz val="9"/>
      <color indexed="12"/>
      <name val="Arial"/>
      <family val="2"/>
    </font>
    <font>
      <sz val="10"/>
      <color indexed="12"/>
      <name val="Arial"/>
      <family val="2"/>
    </font>
    <font>
      <sz val="10"/>
      <color indexed="62"/>
      <name val="Arial"/>
      <family val="2"/>
    </font>
    <font>
      <sz val="9"/>
      <name val="Arial"/>
      <family val="2"/>
    </font>
    <font>
      <sz val="8"/>
      <name val="Arial"/>
      <family val="2"/>
    </font>
    <font>
      <b/>
      <sz val="9"/>
      <name val="Arial"/>
      <family val="2"/>
    </font>
    <font>
      <b/>
      <sz val="9"/>
      <color indexed="61"/>
      <name val="Arial"/>
      <family val="2"/>
    </font>
    <font>
      <sz val="9"/>
      <color indexed="18"/>
      <name val="Arial"/>
      <family val="2"/>
    </font>
    <font>
      <b/>
      <sz val="9"/>
      <color indexed="18"/>
      <name val="Arial"/>
      <family val="2"/>
    </font>
    <font>
      <b/>
      <sz val="9"/>
      <color indexed="9"/>
      <name val="Arial"/>
      <family val="2"/>
    </font>
    <font>
      <sz val="9"/>
      <color indexed="62"/>
      <name val="Arial"/>
      <family val="2"/>
    </font>
    <font>
      <sz val="10"/>
      <color indexed="8"/>
      <name val="MS Sans Serif"/>
      <family val="2"/>
    </font>
    <font>
      <sz val="8"/>
      <color indexed="8"/>
      <name val="Arial"/>
      <family val="2"/>
    </font>
    <font>
      <b/>
      <i/>
      <sz val="9"/>
      <color indexed="48"/>
      <name val="Arial"/>
      <family val="2"/>
    </font>
    <font>
      <sz val="9"/>
      <color indexed="10"/>
      <name val="Arial"/>
      <family val="2"/>
    </font>
    <font>
      <sz val="8"/>
      <color indexed="10"/>
      <name val="Arial"/>
      <family val="2"/>
    </font>
    <font>
      <sz val="9"/>
      <name val="Arial"/>
      <family val="2"/>
    </font>
    <font>
      <sz val="24"/>
      <name val="Webdings"/>
      <family val="1"/>
      <charset val="2"/>
    </font>
    <font>
      <b/>
      <sz val="10"/>
      <color indexed="10"/>
      <name val="Arial"/>
      <family val="2"/>
    </font>
    <font>
      <sz val="10"/>
      <color indexed="10"/>
      <name val="Helv"/>
    </font>
    <font>
      <sz val="10"/>
      <color indexed="12"/>
      <name val="Helv"/>
    </font>
    <font>
      <sz val="10"/>
      <name val="Arial"/>
      <family val="2"/>
    </font>
    <font>
      <sz val="10"/>
      <name val="Arial"/>
      <family val="2"/>
    </font>
    <font>
      <i/>
      <u/>
      <sz val="10"/>
      <name val="Arial"/>
      <family val="2"/>
    </font>
    <font>
      <sz val="11"/>
      <color indexed="8"/>
      <name val="Calibri"/>
      <family val="2"/>
    </font>
    <font>
      <sz val="11"/>
      <color indexed="9"/>
      <name val="Calibri"/>
      <family val="2"/>
    </font>
    <font>
      <sz val="11"/>
      <color indexed="10"/>
      <name val="Calibri"/>
      <family val="2"/>
    </font>
    <font>
      <b/>
      <sz val="11"/>
      <color indexed="8"/>
      <name val="Calibri"/>
      <family val="2"/>
    </font>
    <font>
      <b/>
      <sz val="11"/>
      <color indexed="9"/>
      <name val="Calibri"/>
      <family val="2"/>
    </font>
    <font>
      <b/>
      <sz val="8"/>
      <color indexed="8"/>
      <name val="Calibri"/>
      <family val="2"/>
    </font>
    <font>
      <sz val="6"/>
      <color indexed="8"/>
      <name val="Calibri"/>
      <family val="2"/>
    </font>
    <font>
      <sz val="14"/>
      <color indexed="8"/>
      <name val="Calibri"/>
      <family val="2"/>
    </font>
    <font>
      <sz val="12"/>
      <color indexed="8"/>
      <name val="Calibri"/>
      <family val="2"/>
    </font>
    <font>
      <b/>
      <sz val="18"/>
      <color indexed="9"/>
      <name val="Arial"/>
      <family val="2"/>
    </font>
    <font>
      <sz val="10"/>
      <color indexed="9"/>
      <name val="Arial"/>
      <family val="2"/>
    </font>
    <font>
      <b/>
      <sz val="9"/>
      <color indexed="48"/>
      <name val="Arial"/>
      <family val="2"/>
    </font>
    <font>
      <sz val="9"/>
      <color indexed="48"/>
      <name val="Arial"/>
      <family val="2"/>
    </font>
    <font>
      <b/>
      <sz val="9"/>
      <color indexed="10"/>
      <name val="Arial"/>
      <family val="2"/>
    </font>
    <font>
      <sz val="11"/>
      <color indexed="10"/>
      <name val="Arial"/>
      <family val="2"/>
    </font>
    <font>
      <b/>
      <sz val="11"/>
      <color indexed="10"/>
      <name val="Arial"/>
      <family val="2"/>
    </font>
    <font>
      <sz val="9"/>
      <color indexed="10"/>
      <name val="Arial"/>
      <family val="2"/>
    </font>
    <font>
      <sz val="9"/>
      <color indexed="8"/>
      <name val="Calibri"/>
      <family val="2"/>
    </font>
    <font>
      <b/>
      <sz val="7"/>
      <color indexed="18"/>
      <name val="Calibri"/>
      <family val="2"/>
    </font>
    <font>
      <sz val="6"/>
      <name val="Calibri"/>
      <family val="2"/>
    </font>
    <font>
      <sz val="8"/>
      <name val="Calibri"/>
      <family val="2"/>
    </font>
    <font>
      <sz val="8"/>
      <color indexed="8"/>
      <name val="Calibri"/>
      <family val="2"/>
    </font>
    <font>
      <b/>
      <sz val="9"/>
      <color indexed="8"/>
      <name val="Calibri"/>
      <family val="2"/>
    </font>
    <font>
      <b/>
      <sz val="7"/>
      <name val="Arial"/>
      <family val="2"/>
    </font>
    <font>
      <sz val="7"/>
      <name val="Arial"/>
      <family val="2"/>
    </font>
    <font>
      <sz val="7"/>
      <color indexed="62"/>
      <name val="Arial"/>
      <family val="2"/>
    </font>
    <font>
      <sz val="7"/>
      <color indexed="9"/>
      <name val="Arial"/>
      <family val="2"/>
    </font>
    <font>
      <b/>
      <sz val="7"/>
      <color indexed="61"/>
      <name val="Arial"/>
      <family val="2"/>
    </font>
    <font>
      <b/>
      <sz val="7"/>
      <color indexed="48"/>
      <name val="Arial"/>
      <family val="2"/>
    </font>
    <font>
      <b/>
      <sz val="7"/>
      <color indexed="10"/>
      <name val="Arial"/>
      <family val="2"/>
    </font>
    <font>
      <sz val="7"/>
      <color indexed="48"/>
      <name val="Arial"/>
      <family val="2"/>
    </font>
    <font>
      <sz val="7"/>
      <color indexed="10"/>
      <name val="Arial"/>
      <family val="2"/>
    </font>
    <font>
      <b/>
      <sz val="7"/>
      <color indexed="62"/>
      <name val="Arial"/>
      <family val="2"/>
    </font>
    <font>
      <sz val="7"/>
      <color indexed="8"/>
      <name val="Arial"/>
      <family val="2"/>
    </font>
    <font>
      <b/>
      <sz val="8"/>
      <name val="Arial"/>
      <family val="2"/>
    </font>
    <font>
      <b/>
      <sz val="8"/>
      <color indexed="62"/>
      <name val="Arial"/>
      <family val="2"/>
    </font>
    <font>
      <sz val="8"/>
      <color indexed="9"/>
      <name val="Arial"/>
      <family val="2"/>
    </font>
    <font>
      <b/>
      <sz val="8"/>
      <color indexed="61"/>
      <name val="Arial"/>
      <family val="2"/>
    </font>
    <font>
      <b/>
      <sz val="10"/>
      <color indexed="9"/>
      <name val="Arial"/>
      <family val="2"/>
    </font>
    <font>
      <b/>
      <sz val="7"/>
      <color indexed="8"/>
      <name val="Arial"/>
      <family val="2"/>
    </font>
    <font>
      <sz val="8"/>
      <color indexed="9"/>
      <name val="Calibri"/>
      <family val="2"/>
    </font>
    <font>
      <b/>
      <sz val="8"/>
      <color indexed="9"/>
      <name val="Calibri"/>
      <family val="2"/>
    </font>
    <font>
      <b/>
      <i/>
      <u/>
      <sz val="9"/>
      <name val="Arial"/>
      <family val="2"/>
    </font>
    <font>
      <sz val="9"/>
      <color indexed="9"/>
      <name val="Calibri"/>
      <family val="2"/>
    </font>
    <font>
      <b/>
      <sz val="9"/>
      <color indexed="9"/>
      <name val="Calibri"/>
      <family val="2"/>
    </font>
    <font>
      <b/>
      <sz val="8"/>
      <color indexed="18"/>
      <name val="Calibri"/>
      <family val="2"/>
    </font>
    <font>
      <sz val="10"/>
      <color indexed="8"/>
      <name val="Calibri"/>
      <family val="2"/>
    </font>
    <font>
      <sz val="8"/>
      <color indexed="8"/>
      <name val="Calibri"/>
      <family val="2"/>
    </font>
    <font>
      <sz val="9"/>
      <color indexed="8"/>
      <name val="Calibri"/>
      <family val="2"/>
    </font>
    <font>
      <b/>
      <sz val="8"/>
      <color indexed="9"/>
      <name val="Arial"/>
      <family val="2"/>
    </font>
    <font>
      <b/>
      <sz val="7"/>
      <name val="Calibri"/>
      <family val="2"/>
    </font>
    <font>
      <b/>
      <sz val="7"/>
      <color indexed="8"/>
      <name val="Calibri"/>
      <family val="2"/>
    </font>
    <font>
      <sz val="11"/>
      <name val="Calibri"/>
      <family val="2"/>
    </font>
    <font>
      <sz val="11"/>
      <color indexed="8"/>
      <name val="Calibri"/>
      <family val="2"/>
    </font>
    <font>
      <b/>
      <sz val="11"/>
      <color indexed="8"/>
      <name val="Calibri"/>
      <family val="2"/>
    </font>
    <font>
      <b/>
      <sz val="11"/>
      <color indexed="9"/>
      <name val="Calibri"/>
      <family val="2"/>
    </font>
    <font>
      <sz val="11"/>
      <color indexed="9"/>
      <name val="Calibri"/>
      <family val="2"/>
    </font>
    <font>
      <sz val="10"/>
      <color indexed="9"/>
      <name val="Arial"/>
      <family val="2"/>
    </font>
    <font>
      <sz val="8"/>
      <color indexed="9"/>
      <name val="Arial"/>
      <family val="2"/>
    </font>
    <font>
      <sz val="7"/>
      <color indexed="9"/>
      <name val="Arial"/>
      <family val="2"/>
    </font>
    <font>
      <b/>
      <sz val="11"/>
      <color indexed="10"/>
      <name val="Calibri"/>
      <family val="2"/>
    </font>
    <font>
      <sz val="8"/>
      <color indexed="8"/>
      <name val="Arial Narrow"/>
      <family val="2"/>
    </font>
    <font>
      <sz val="9"/>
      <color theme="1"/>
      <name val="Calibri"/>
      <family val="2"/>
      <scheme val="minor"/>
    </font>
    <font>
      <b/>
      <sz val="18"/>
      <color theme="0"/>
      <name val="Arial"/>
      <family val="2"/>
    </font>
    <font>
      <b/>
      <sz val="9"/>
      <color theme="1"/>
      <name val="Calibri"/>
      <family val="2"/>
      <scheme val="minor"/>
    </font>
    <font>
      <b/>
      <sz val="10"/>
      <color rgb="FF000000"/>
      <name val="Arial"/>
      <family val="2"/>
    </font>
    <font>
      <b/>
      <sz val="8"/>
      <color rgb="FF000000"/>
      <name val="Arial Narrow"/>
      <family val="2"/>
    </font>
    <font>
      <b/>
      <sz val="11"/>
      <color theme="1"/>
      <name val="Calibri"/>
      <family val="2"/>
      <scheme val="minor"/>
    </font>
    <font>
      <b/>
      <sz val="11"/>
      <color rgb="FF000000"/>
      <name val="Calibri"/>
      <family val="2"/>
    </font>
    <font>
      <b/>
      <i/>
      <sz val="7"/>
      <name val="Arial"/>
      <family val="2"/>
    </font>
    <font>
      <b/>
      <sz val="10"/>
      <color theme="0"/>
      <name val="Calibri"/>
      <family val="2"/>
      <scheme val="minor"/>
    </font>
    <font>
      <b/>
      <sz val="10"/>
      <color theme="0"/>
      <name val="Calibri"/>
      <family val="2"/>
    </font>
    <font>
      <b/>
      <sz val="9"/>
      <color theme="0"/>
      <name val="Calibri"/>
      <family val="2"/>
      <scheme val="minor"/>
    </font>
    <font>
      <b/>
      <sz val="15"/>
      <color theme="0"/>
      <name val="Calibri (Corps)"/>
    </font>
  </fonts>
  <fills count="13">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23"/>
        <bgColor indexed="64"/>
      </patternFill>
    </fill>
    <fill>
      <patternFill patternType="solid">
        <fgColor indexed="27"/>
        <bgColor indexed="64"/>
      </patternFill>
    </fill>
    <fill>
      <patternFill patternType="solid">
        <fgColor indexed="9"/>
        <bgColor indexed="64"/>
      </patternFill>
    </fill>
    <fill>
      <patternFill patternType="solid">
        <fgColor indexed="65"/>
        <bgColor indexed="64"/>
      </patternFill>
    </fill>
    <fill>
      <patternFill patternType="solid">
        <fgColor indexed="55"/>
        <bgColor indexed="64"/>
      </patternFill>
    </fill>
    <fill>
      <patternFill patternType="solid">
        <fgColor theme="0" tint="-4.9989318521683403E-2"/>
        <bgColor indexed="64"/>
      </patternFill>
    </fill>
    <fill>
      <patternFill patternType="solid">
        <fgColor rgb="FFF2F2F2"/>
        <bgColor indexed="64"/>
      </patternFill>
    </fill>
    <fill>
      <patternFill patternType="solid">
        <fgColor theme="0"/>
        <bgColor indexed="64"/>
      </patternFill>
    </fill>
    <fill>
      <patternFill patternType="solid">
        <fgColor rgb="FF0061AE"/>
        <bgColor indexed="64"/>
      </patternFill>
    </fill>
  </fills>
  <borders count="46">
    <border>
      <left/>
      <right/>
      <top/>
      <bottom/>
      <diagonal/>
    </border>
    <border>
      <left style="medium">
        <color indexed="64"/>
      </left>
      <right/>
      <top style="medium">
        <color indexed="64"/>
      </top>
      <bottom/>
      <diagonal/>
    </border>
    <border>
      <left style="thin">
        <color indexed="64"/>
      </left>
      <right/>
      <top/>
      <bottom/>
      <diagonal/>
    </border>
    <border>
      <left/>
      <right/>
      <top/>
      <bottom style="thick">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ck">
        <color indexed="64"/>
      </top>
      <bottom/>
      <diagonal/>
    </border>
    <border>
      <left/>
      <right style="hair">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style="double">
        <color indexed="64"/>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hair">
        <color indexed="64"/>
      </bottom>
      <diagonal/>
    </border>
  </borders>
  <cellStyleXfs count="14">
    <xf numFmtId="167" fontId="0" fillId="0" borderId="0"/>
    <xf numFmtId="166" fontId="27" fillId="0" borderId="0">
      <alignment horizontal="center"/>
    </xf>
    <xf numFmtId="44" fontId="30" fillId="0" borderId="0" applyFont="0" applyFill="0" applyBorder="0" applyAlignment="0" applyProtection="0"/>
    <xf numFmtId="167" fontId="3" fillId="0" borderId="0" applyFont="0" applyFill="0" applyBorder="0" applyAlignment="0" applyProtection="0"/>
    <xf numFmtId="167" fontId="30" fillId="0" borderId="0" applyFont="0" applyFill="0" applyBorder="0" applyAlignment="0" applyProtection="0"/>
    <xf numFmtId="165" fontId="28" fillId="0" borderId="0">
      <alignment horizontal="center"/>
    </xf>
    <xf numFmtId="164" fontId="3" fillId="0" borderId="0" applyFont="0" applyFill="0" applyBorder="0" applyAlignment="0" applyProtection="0"/>
    <xf numFmtId="164" fontId="3" fillId="0" borderId="0" applyFont="0" applyFill="0" applyBorder="0" applyAlignment="0" applyProtection="0"/>
    <xf numFmtId="44" fontId="32" fillId="0" borderId="0" applyFont="0" applyFill="0" applyBorder="0" applyAlignment="0" applyProtection="0"/>
    <xf numFmtId="167" fontId="3" fillId="0" borderId="0"/>
    <xf numFmtId="167" fontId="3" fillId="0" borderId="0" applyFill="0"/>
    <xf numFmtId="167" fontId="19" fillId="0" borderId="0"/>
    <xf numFmtId="9" fontId="3" fillId="0" borderId="0" applyFont="0" applyFill="0" applyBorder="0" applyAlignment="0" applyProtection="0"/>
    <xf numFmtId="0" fontId="53" fillId="9" borderId="1">
      <alignment horizontal="left" vertical="top" wrapText="1"/>
    </xf>
  </cellStyleXfs>
  <cellXfs count="454">
    <xf numFmtId="167" fontId="0" fillId="0" borderId="0" xfId="0"/>
    <xf numFmtId="167" fontId="39" fillId="0" borderId="0" xfId="0" applyFont="1"/>
    <xf numFmtId="167" fontId="40" fillId="0" borderId="0" xfId="0" applyFont="1" applyAlignment="1">
      <alignment vertical="center"/>
    </xf>
    <xf numFmtId="0" fontId="18" fillId="0" borderId="0" xfId="10" applyNumberFormat="1" applyFont="1" applyFill="1" applyAlignment="1" applyProtection="1">
      <alignment horizontal="right" vertical="center"/>
      <protection locked="0"/>
    </xf>
    <xf numFmtId="0" fontId="6" fillId="0" borderId="0" xfId="10" applyNumberFormat="1" applyFont="1" applyFill="1" applyAlignment="1" applyProtection="1">
      <alignment horizontal="right" vertical="center"/>
      <protection locked="0"/>
    </xf>
    <xf numFmtId="0" fontId="11" fillId="0" borderId="0" xfId="9" applyNumberFormat="1" applyFont="1" applyAlignment="1" applyProtection="1">
      <alignment horizontal="left" vertical="center"/>
      <protection locked="0"/>
    </xf>
    <xf numFmtId="0" fontId="14" fillId="0" borderId="0" xfId="10" applyNumberFormat="1" applyFont="1" applyFill="1" applyAlignment="1" applyProtection="1">
      <alignment vertical="center"/>
      <protection locked="0"/>
    </xf>
    <xf numFmtId="0" fontId="3" fillId="0" borderId="0" xfId="9" applyNumberFormat="1" applyProtection="1">
      <protection locked="0"/>
    </xf>
    <xf numFmtId="0" fontId="11" fillId="0" borderId="0" xfId="9" applyNumberFormat="1" applyFont="1" applyAlignment="1" applyProtection="1">
      <alignment vertical="center"/>
      <protection locked="0"/>
    </xf>
    <xf numFmtId="0" fontId="11" fillId="0" borderId="0" xfId="9" applyNumberFormat="1" applyFont="1" applyProtection="1">
      <protection locked="0"/>
    </xf>
    <xf numFmtId="0" fontId="18" fillId="0" borderId="0" xfId="10" quotePrefix="1" applyNumberFormat="1" applyFont="1" applyFill="1" applyAlignment="1" applyProtection="1">
      <alignment horizontal="right" vertical="center"/>
      <protection locked="0"/>
    </xf>
    <xf numFmtId="0" fontId="14" fillId="2" borderId="0" xfId="10" applyNumberFormat="1" applyFont="1" applyFill="1" applyAlignment="1" applyProtection="1">
      <alignment horizontal="center" vertical="center"/>
      <protection locked="0"/>
    </xf>
    <xf numFmtId="0" fontId="14" fillId="2" borderId="0" xfId="10" applyNumberFormat="1" applyFont="1" applyFill="1" applyAlignment="1" applyProtection="1">
      <alignment vertical="center"/>
      <protection locked="0"/>
    </xf>
    <xf numFmtId="0" fontId="14" fillId="2" borderId="3" xfId="10" applyNumberFormat="1" applyFont="1" applyFill="1" applyBorder="1" applyAlignment="1" applyProtection="1">
      <alignment horizontal="left" vertical="center"/>
      <protection locked="0"/>
    </xf>
    <xf numFmtId="0" fontId="14" fillId="0" borderId="3" xfId="10" applyNumberFormat="1" applyFont="1" applyFill="1" applyBorder="1" applyAlignment="1" applyProtection="1">
      <alignment horizontal="left" vertical="center"/>
      <protection locked="0"/>
    </xf>
    <xf numFmtId="0" fontId="43" fillId="2" borderId="3" xfId="10" applyNumberFormat="1" applyFont="1" applyFill="1" applyBorder="1" applyAlignment="1" applyProtection="1">
      <alignment horizontal="left" vertical="center"/>
      <protection locked="0"/>
    </xf>
    <xf numFmtId="0" fontId="43" fillId="2" borderId="0" xfId="10" applyNumberFormat="1" applyFont="1" applyFill="1" applyAlignment="1" applyProtection="1">
      <alignment vertical="center"/>
      <protection locked="0"/>
    </xf>
    <xf numFmtId="0" fontId="45" fillId="2" borderId="3" xfId="10" applyNumberFormat="1" applyFont="1" applyFill="1" applyBorder="1" applyAlignment="1" applyProtection="1">
      <alignment horizontal="left" vertical="center"/>
      <protection locked="0"/>
    </xf>
    <xf numFmtId="0" fontId="45" fillId="2" borderId="0" xfId="10" applyNumberFormat="1" applyFont="1" applyFill="1" applyAlignment="1" applyProtection="1">
      <alignment vertical="center"/>
      <protection locked="0"/>
    </xf>
    <xf numFmtId="0" fontId="43" fillId="2" borderId="0" xfId="10" applyNumberFormat="1" applyFont="1" applyFill="1" applyAlignment="1" applyProtection="1">
      <alignment horizontal="center" vertical="center"/>
      <protection locked="0"/>
    </xf>
    <xf numFmtId="0" fontId="45" fillId="2" borderId="0" xfId="10" applyNumberFormat="1" applyFont="1" applyFill="1" applyAlignment="1" applyProtection="1">
      <alignment horizontal="center" vertical="center"/>
      <protection locked="0"/>
    </xf>
    <xf numFmtId="0" fontId="11" fillId="2" borderId="0" xfId="9" applyNumberFormat="1" applyFont="1" applyFill="1" applyProtection="1">
      <protection locked="0"/>
    </xf>
    <xf numFmtId="0" fontId="45" fillId="2" borderId="0" xfId="10" quotePrefix="1" applyNumberFormat="1" applyFont="1" applyFill="1" applyAlignment="1" applyProtection="1">
      <alignment horizontal="center" vertical="center"/>
      <protection locked="0"/>
    </xf>
    <xf numFmtId="167" fontId="78" fillId="0" borderId="0" xfId="0" applyFont="1"/>
    <xf numFmtId="167" fontId="79" fillId="0" borderId="0" xfId="0" applyFont="1"/>
    <xf numFmtId="167" fontId="80" fillId="0" borderId="0" xfId="0" applyFont="1"/>
    <xf numFmtId="0" fontId="57" fillId="0" borderId="0" xfId="10" applyNumberFormat="1" applyFont="1" applyFill="1" applyAlignment="1" applyProtection="1">
      <alignment horizontal="right" vertical="center"/>
      <protection locked="0"/>
    </xf>
    <xf numFmtId="0" fontId="59" fillId="2" borderId="0" xfId="10" applyNumberFormat="1" applyFont="1" applyFill="1" applyAlignment="1" applyProtection="1">
      <alignment horizontal="center" vertical="center"/>
      <protection locked="0"/>
    </xf>
    <xf numFmtId="0" fontId="64" fillId="0" borderId="0" xfId="10" applyNumberFormat="1" applyFont="1" applyFill="1" applyAlignment="1" applyProtection="1">
      <alignment horizontal="right" vertical="center"/>
      <protection locked="0"/>
    </xf>
    <xf numFmtId="0" fontId="61" fillId="2" borderId="4" xfId="10" applyNumberFormat="1" applyFont="1" applyFill="1" applyBorder="1" applyAlignment="1" applyProtection="1">
      <alignment horizontal="center" vertical="center"/>
      <protection locked="0"/>
    </xf>
    <xf numFmtId="0" fontId="61" fillId="2" borderId="0" xfId="10" applyNumberFormat="1" applyFont="1" applyFill="1" applyAlignment="1" applyProtection="1">
      <alignment horizontal="center" vertical="center"/>
      <protection locked="0"/>
    </xf>
    <xf numFmtId="0" fontId="6" fillId="2" borderId="3" xfId="10" applyNumberFormat="1" applyFont="1" applyFill="1" applyBorder="1" applyAlignment="1" applyProtection="1">
      <alignment horizontal="left" vertical="center"/>
      <protection locked="0"/>
    </xf>
    <xf numFmtId="0" fontId="17" fillId="4" borderId="0" xfId="10" applyNumberFormat="1" applyFont="1" applyFill="1" applyAlignment="1" applyProtection="1">
      <alignment vertical="center"/>
      <protection locked="0"/>
    </xf>
    <xf numFmtId="0" fontId="41" fillId="0" borderId="0" xfId="9" applyNumberFormat="1" applyFont="1" applyAlignment="1" applyProtection="1">
      <alignment vertical="center" wrapText="1"/>
      <protection locked="0"/>
    </xf>
    <xf numFmtId="0" fontId="0" fillId="0" borderId="0" xfId="0" applyNumberFormat="1" applyProtection="1">
      <protection locked="0"/>
    </xf>
    <xf numFmtId="0" fontId="3" fillId="0" borderId="0" xfId="9" applyNumberFormat="1" applyAlignment="1" applyProtection="1">
      <alignment vertical="center"/>
      <protection locked="0"/>
    </xf>
    <xf numFmtId="0" fontId="31" fillId="0" borderId="0" xfId="9" applyNumberFormat="1" applyFont="1" applyAlignment="1" applyProtection="1">
      <alignment horizontal="left" vertical="center" indent="15"/>
      <protection locked="0"/>
    </xf>
    <xf numFmtId="0" fontId="42" fillId="0" borderId="0" xfId="9" applyNumberFormat="1" applyFont="1" applyAlignment="1" applyProtection="1">
      <alignment vertical="center"/>
      <protection locked="0"/>
    </xf>
    <xf numFmtId="0" fontId="3" fillId="0" borderId="0" xfId="9" applyNumberFormat="1" applyAlignment="1" applyProtection="1">
      <alignment horizontal="left" vertical="center" indent="15"/>
      <protection locked="0"/>
    </xf>
    <xf numFmtId="0" fontId="6" fillId="0" borderId="0" xfId="9" applyNumberFormat="1" applyFont="1" applyAlignment="1" applyProtection="1">
      <alignment horizontal="right" vertical="center"/>
      <protection locked="0"/>
    </xf>
    <xf numFmtId="0" fontId="16" fillId="0" borderId="0" xfId="9" applyNumberFormat="1" applyFont="1" applyAlignment="1" applyProtection="1">
      <alignment horizontal="center" vertical="center"/>
      <protection locked="0"/>
    </xf>
    <xf numFmtId="0" fontId="7" fillId="2" borderId="0" xfId="9" applyNumberFormat="1" applyFont="1" applyFill="1" applyAlignment="1" applyProtection="1">
      <alignment horizontal="left" vertical="center"/>
      <protection locked="0"/>
    </xf>
    <xf numFmtId="0" fontId="8" fillId="2" borderId="0" xfId="9" applyNumberFormat="1" applyFont="1" applyFill="1" applyAlignment="1" applyProtection="1">
      <alignment horizontal="left" vertical="center"/>
      <protection locked="0"/>
    </xf>
    <xf numFmtId="0" fontId="5" fillId="2" borderId="0" xfId="9" applyNumberFormat="1" applyFont="1" applyFill="1" applyAlignment="1" applyProtection="1">
      <alignment horizontal="center" vertical="center"/>
      <protection locked="0"/>
    </xf>
    <xf numFmtId="0" fontId="12" fillId="0" borderId="0" xfId="9" applyNumberFormat="1" applyFont="1" applyAlignment="1" applyProtection="1">
      <alignment vertical="center"/>
      <protection locked="0"/>
    </xf>
    <xf numFmtId="0" fontId="3" fillId="0" borderId="7" xfId="9" applyNumberFormat="1" applyBorder="1" applyAlignment="1" applyProtection="1">
      <alignment vertical="center"/>
      <protection locked="0"/>
    </xf>
    <xf numFmtId="0" fontId="55" fillId="3" borderId="4" xfId="6" applyNumberFormat="1" applyFont="1" applyFill="1" applyBorder="1" applyAlignment="1" applyProtection="1">
      <alignment vertical="center" wrapText="1"/>
      <protection locked="0"/>
    </xf>
    <xf numFmtId="0" fontId="55" fillId="0" borderId="0" xfId="6" applyNumberFormat="1" applyFont="1" applyFill="1" applyBorder="1" applyAlignment="1" applyProtection="1">
      <alignment vertical="center"/>
      <protection locked="0"/>
    </xf>
    <xf numFmtId="0" fontId="57" fillId="0" borderId="0" xfId="9" applyNumberFormat="1" applyFont="1" applyAlignment="1" applyProtection="1">
      <alignment horizontal="left" vertical="center"/>
      <protection locked="0"/>
    </xf>
    <xf numFmtId="0" fontId="58" fillId="0" borderId="5" xfId="9" applyNumberFormat="1" applyFont="1" applyBorder="1" applyAlignment="1" applyProtection="1">
      <alignment vertical="center"/>
      <protection locked="0"/>
    </xf>
    <xf numFmtId="0" fontId="59" fillId="2" borderId="4" xfId="9" applyNumberFormat="1" applyFont="1" applyFill="1" applyBorder="1" applyAlignment="1" applyProtection="1">
      <alignment horizontal="center" vertical="center"/>
      <protection locked="0"/>
    </xf>
    <xf numFmtId="0" fontId="56" fillId="0" borderId="0" xfId="9" applyNumberFormat="1" applyFont="1" applyAlignment="1" applyProtection="1">
      <alignment vertical="center"/>
      <protection locked="0"/>
    </xf>
    <xf numFmtId="0" fontId="60" fillId="2" borderId="4" xfId="9" applyNumberFormat="1" applyFont="1" applyFill="1" applyBorder="1" applyAlignment="1" applyProtection="1">
      <alignment horizontal="center" vertical="center"/>
      <protection locked="0"/>
    </xf>
    <xf numFmtId="0" fontId="61" fillId="2" borderId="4" xfId="9" applyNumberFormat="1" applyFont="1" applyFill="1" applyBorder="1" applyAlignment="1" applyProtection="1">
      <alignment horizontal="center" vertical="center"/>
      <protection locked="0"/>
    </xf>
    <xf numFmtId="0" fontId="55" fillId="0" borderId="0" xfId="9" applyNumberFormat="1" applyFont="1" applyAlignment="1" applyProtection="1">
      <alignment vertical="center"/>
      <protection locked="0"/>
    </xf>
    <xf numFmtId="0" fontId="56" fillId="0" borderId="4" xfId="7" applyNumberFormat="1" applyFont="1" applyFill="1" applyBorder="1" applyAlignment="1" applyProtection="1">
      <alignment vertical="top" wrapText="1"/>
      <protection locked="0"/>
    </xf>
    <xf numFmtId="0" fontId="58" fillId="0" borderId="0" xfId="9" applyNumberFormat="1" applyFont="1" applyAlignment="1" applyProtection="1">
      <alignment vertical="center"/>
      <protection locked="0"/>
    </xf>
    <xf numFmtId="0" fontId="62" fillId="2" borderId="0" xfId="9" applyNumberFormat="1" applyFont="1" applyFill="1" applyAlignment="1" applyProtection="1">
      <alignment horizontal="center" vertical="center"/>
      <protection locked="0"/>
    </xf>
    <xf numFmtId="0" fontId="63" fillId="2" borderId="0" xfId="9" applyNumberFormat="1" applyFont="1" applyFill="1" applyAlignment="1" applyProtection="1">
      <alignment horizontal="center" vertical="center"/>
      <protection locked="0"/>
    </xf>
    <xf numFmtId="0" fontId="43" fillId="2" borderId="0" xfId="9" applyNumberFormat="1" applyFont="1" applyFill="1" applyAlignment="1" applyProtection="1">
      <alignment horizontal="left" vertical="center"/>
      <protection locked="0"/>
    </xf>
    <xf numFmtId="0" fontId="46" fillId="2" borderId="0" xfId="9" applyNumberFormat="1" applyFont="1" applyFill="1" applyAlignment="1" applyProtection="1">
      <alignment horizontal="center" vertical="center"/>
      <protection locked="0"/>
    </xf>
    <xf numFmtId="0" fontId="59" fillId="2" borderId="0" xfId="9" applyNumberFormat="1" applyFont="1" applyFill="1" applyAlignment="1" applyProtection="1">
      <alignment horizontal="center" vertical="center"/>
      <protection locked="0"/>
    </xf>
    <xf numFmtId="0" fontId="55" fillId="0" borderId="0" xfId="6" applyNumberFormat="1" applyFont="1" applyFill="1" applyBorder="1" applyAlignment="1" applyProtection="1">
      <alignment horizontal="center" vertical="center"/>
      <protection locked="0"/>
    </xf>
    <xf numFmtId="0" fontId="60" fillId="2" borderId="0" xfId="9" applyNumberFormat="1" applyFont="1" applyFill="1" applyAlignment="1" applyProtection="1">
      <alignment horizontal="center" vertical="center"/>
      <protection locked="0"/>
    </xf>
    <xf numFmtId="0" fontId="61" fillId="2" borderId="0" xfId="9" applyNumberFormat="1" applyFont="1" applyFill="1" applyAlignment="1" applyProtection="1">
      <alignment horizontal="center" vertical="center"/>
      <protection locked="0"/>
    </xf>
    <xf numFmtId="0" fontId="2" fillId="0" borderId="0" xfId="9" applyNumberFormat="1" applyFont="1" applyAlignment="1" applyProtection="1">
      <alignment vertical="center"/>
      <protection locked="0"/>
    </xf>
    <xf numFmtId="0" fontId="47" fillId="2" borderId="0" xfId="9" applyNumberFormat="1" applyFont="1" applyFill="1" applyAlignment="1" applyProtection="1">
      <alignment horizontal="center" vertical="center"/>
      <protection locked="0"/>
    </xf>
    <xf numFmtId="0" fontId="13" fillId="0" borderId="0" xfId="9" applyNumberFormat="1" applyFont="1" applyAlignment="1" applyProtection="1">
      <alignment vertical="center"/>
      <protection locked="0"/>
    </xf>
    <xf numFmtId="0" fontId="45" fillId="2" borderId="0" xfId="9" applyNumberFormat="1" applyFont="1" applyFill="1" applyAlignment="1" applyProtection="1">
      <alignment horizontal="center" vertical="center"/>
      <protection locked="0"/>
    </xf>
    <xf numFmtId="0" fontId="3" fillId="2" borderId="3" xfId="9" applyNumberFormat="1" applyFill="1" applyBorder="1" applyAlignment="1" applyProtection="1">
      <alignment vertical="center"/>
      <protection locked="0"/>
    </xf>
    <xf numFmtId="0" fontId="13" fillId="2" borderId="3" xfId="10" applyNumberFormat="1" applyFont="1" applyFill="1" applyBorder="1" applyAlignment="1" applyProtection="1">
      <alignment horizontal="center" vertical="center"/>
      <protection locked="0"/>
    </xf>
    <xf numFmtId="0" fontId="42" fillId="0" borderId="3" xfId="9" applyNumberFormat="1" applyFont="1" applyBorder="1" applyAlignment="1" applyProtection="1">
      <alignment vertical="center"/>
      <protection locked="0"/>
    </xf>
    <xf numFmtId="0" fontId="42" fillId="0" borderId="7" xfId="9" applyNumberFormat="1" applyFont="1" applyBorder="1" applyAlignment="1" applyProtection="1">
      <alignment vertical="center"/>
      <protection locked="0"/>
    </xf>
    <xf numFmtId="0" fontId="7" fillId="2" borderId="7" xfId="9" applyNumberFormat="1" applyFont="1" applyFill="1" applyBorder="1" applyAlignment="1" applyProtection="1">
      <alignment horizontal="left" vertical="center"/>
      <protection locked="0"/>
    </xf>
    <xf numFmtId="0" fontId="11" fillId="0" borderId="7" xfId="9" applyNumberFormat="1" applyFont="1" applyBorder="1" applyAlignment="1" applyProtection="1">
      <alignment vertical="center"/>
      <protection locked="0"/>
    </xf>
    <xf numFmtId="0" fontId="43" fillId="2" borderId="8" xfId="9" applyNumberFormat="1" applyFont="1" applyFill="1" applyBorder="1" applyAlignment="1" applyProtection="1">
      <alignment horizontal="left" vertical="center"/>
      <protection locked="0"/>
    </xf>
    <xf numFmtId="0" fontId="55" fillId="0" borderId="0" xfId="6" applyNumberFormat="1" applyFont="1" applyFill="1" applyBorder="1" applyAlignment="1" applyProtection="1">
      <alignment horizontal="left" vertical="center"/>
      <protection locked="0"/>
    </xf>
    <xf numFmtId="0" fontId="11" fillId="0" borderId="0" xfId="7" applyNumberFormat="1" applyFont="1" applyFill="1" applyBorder="1" applyAlignment="1" applyProtection="1">
      <alignment horizontal="center" vertical="center"/>
      <protection locked="0"/>
    </xf>
    <xf numFmtId="0" fontId="18" fillId="0" borderId="0" xfId="9" applyNumberFormat="1" applyFont="1" applyAlignment="1" applyProtection="1">
      <alignment horizontal="right" vertical="center"/>
      <protection locked="0"/>
    </xf>
    <xf numFmtId="0" fontId="43" fillId="2" borderId="0" xfId="9" applyNumberFormat="1" applyFont="1" applyFill="1" applyAlignment="1" applyProtection="1">
      <alignment horizontal="center" vertical="center"/>
      <protection locked="0"/>
    </xf>
    <xf numFmtId="0" fontId="42" fillId="4" borderId="0" xfId="9" applyNumberFormat="1" applyFont="1" applyFill="1" applyAlignment="1" applyProtection="1">
      <alignment vertical="center"/>
      <protection locked="0"/>
    </xf>
    <xf numFmtId="0" fontId="17" fillId="4" borderId="0" xfId="10" applyNumberFormat="1" applyFont="1" applyFill="1" applyAlignment="1" applyProtection="1">
      <alignment horizontal="center" vertical="center"/>
      <protection locked="0"/>
    </xf>
    <xf numFmtId="0" fontId="17" fillId="2" borderId="0" xfId="9" applyNumberFormat="1" applyFont="1" applyFill="1" applyAlignment="1" applyProtection="1">
      <alignment vertical="center"/>
      <protection locked="0"/>
    </xf>
    <xf numFmtId="0" fontId="17" fillId="0" borderId="0" xfId="9" applyNumberFormat="1" applyFont="1" applyAlignment="1" applyProtection="1">
      <alignment vertical="center"/>
      <protection locked="0"/>
    </xf>
    <xf numFmtId="0" fontId="43" fillId="2" borderId="0" xfId="9" applyNumberFormat="1" applyFont="1" applyFill="1" applyAlignment="1" applyProtection="1">
      <alignment vertical="center"/>
      <protection locked="0"/>
    </xf>
    <xf numFmtId="0" fontId="45" fillId="2" borderId="0" xfId="9" applyNumberFormat="1" applyFont="1" applyFill="1" applyAlignment="1" applyProtection="1">
      <alignment vertical="center"/>
      <protection locked="0"/>
    </xf>
    <xf numFmtId="0" fontId="57" fillId="0" borderId="0" xfId="9" applyNumberFormat="1" applyFont="1" applyAlignment="1" applyProtection="1">
      <alignment horizontal="right" vertical="center"/>
      <protection locked="0"/>
    </xf>
    <xf numFmtId="0" fontId="18" fillId="0" borderId="0" xfId="9" quotePrefix="1" applyNumberFormat="1" applyFont="1" applyAlignment="1" applyProtection="1">
      <alignment horizontal="right" vertical="center" wrapText="1"/>
      <protection locked="0"/>
    </xf>
    <xf numFmtId="0" fontId="11" fillId="0" borderId="3" xfId="9" applyNumberFormat="1" applyFont="1" applyBorder="1" applyAlignment="1" applyProtection="1">
      <alignment vertical="center"/>
      <protection locked="0"/>
    </xf>
    <xf numFmtId="0" fontId="13" fillId="0" borderId="3" xfId="9" applyNumberFormat="1" applyFont="1" applyBorder="1" applyAlignment="1" applyProtection="1">
      <alignment vertical="center"/>
      <protection locked="0"/>
    </xf>
    <xf numFmtId="0" fontId="42" fillId="0" borderId="0" xfId="9" applyNumberFormat="1" applyFont="1" applyProtection="1">
      <protection locked="0"/>
    </xf>
    <xf numFmtId="0" fontId="13" fillId="0" borderId="0" xfId="9" applyNumberFormat="1" applyFont="1" applyProtection="1">
      <protection locked="0"/>
    </xf>
    <xf numFmtId="0" fontId="14" fillId="2" borderId="0" xfId="9" applyNumberFormat="1" applyFont="1" applyFill="1" applyAlignment="1" applyProtection="1">
      <alignment horizontal="center" vertical="center"/>
      <protection locked="0"/>
    </xf>
    <xf numFmtId="0" fontId="11" fillId="0" borderId="0" xfId="6" applyNumberFormat="1" applyFont="1" applyFill="1" applyBorder="1" applyAlignment="1" applyProtection="1">
      <alignment horizontal="center" vertical="center"/>
      <protection locked="0"/>
    </xf>
    <xf numFmtId="0" fontId="45" fillId="2" borderId="0" xfId="9" applyNumberFormat="1" applyFont="1" applyFill="1" applyProtection="1">
      <protection locked="0"/>
    </xf>
    <xf numFmtId="0" fontId="14" fillId="0" borderId="0" xfId="9" applyNumberFormat="1" applyFont="1" applyAlignment="1" applyProtection="1">
      <alignment horizontal="center" vertical="center"/>
      <protection locked="0"/>
    </xf>
    <xf numFmtId="0" fontId="44" fillId="0" borderId="0" xfId="9" applyNumberFormat="1" applyFont="1" applyAlignment="1" applyProtection="1">
      <alignment horizontal="center" vertical="center"/>
      <protection locked="0"/>
    </xf>
    <xf numFmtId="0" fontId="48" fillId="0" borderId="0" xfId="9" applyNumberFormat="1" applyFont="1" applyAlignment="1" applyProtection="1">
      <alignment horizontal="center" vertical="center"/>
      <protection locked="0"/>
    </xf>
    <xf numFmtId="0" fontId="4" fillId="0" borderId="0" xfId="9" applyNumberFormat="1" applyFont="1" applyAlignment="1" applyProtection="1">
      <alignment horizontal="center" vertical="center"/>
      <protection locked="0"/>
    </xf>
    <xf numFmtId="0" fontId="5" fillId="0" borderId="0" xfId="9" applyNumberFormat="1" applyFont="1" applyAlignment="1" applyProtection="1">
      <alignment horizontal="center" vertical="center"/>
      <protection locked="0"/>
    </xf>
    <xf numFmtId="0" fontId="9" fillId="0" borderId="0" xfId="9" applyNumberFormat="1" applyFont="1" applyAlignment="1" applyProtection="1">
      <alignment vertical="center"/>
      <protection locked="0"/>
    </xf>
    <xf numFmtId="0" fontId="89" fillId="0" borderId="0" xfId="9" applyNumberFormat="1" applyFont="1" applyAlignment="1" applyProtection="1">
      <alignment vertical="center"/>
      <protection locked="0"/>
    </xf>
    <xf numFmtId="0" fontId="91" fillId="0" borderId="5" xfId="9" applyNumberFormat="1" applyFont="1" applyBorder="1" applyAlignment="1">
      <alignment vertical="center"/>
    </xf>
    <xf numFmtId="0" fontId="89" fillId="0" borderId="0" xfId="9" applyNumberFormat="1" applyFont="1" applyAlignment="1">
      <alignment vertical="center"/>
    </xf>
    <xf numFmtId="0" fontId="16" fillId="0" borderId="0" xfId="9" applyNumberFormat="1" applyFont="1" applyAlignment="1" applyProtection="1">
      <alignment horizontal="center" vertical="center" wrapText="1"/>
      <protection locked="0"/>
    </xf>
    <xf numFmtId="0" fontId="11" fillId="0" borderId="0" xfId="7" applyNumberFormat="1" applyFont="1" applyFill="1" applyBorder="1" applyAlignment="1" applyProtection="1">
      <alignment horizontal="center" vertical="center" wrapText="1"/>
      <protection locked="0"/>
    </xf>
    <xf numFmtId="0" fontId="13" fillId="0" borderId="0" xfId="6" applyNumberFormat="1" applyFont="1" applyFill="1" applyBorder="1" applyAlignment="1" applyProtection="1">
      <alignment horizontal="center" vertical="center" wrapText="1"/>
      <protection locked="0"/>
    </xf>
    <xf numFmtId="0" fontId="11" fillId="0" borderId="0" xfId="6" applyNumberFormat="1" applyFont="1" applyFill="1" applyBorder="1" applyAlignment="1" applyProtection="1">
      <alignment horizontal="center" vertical="center" wrapText="1"/>
      <protection locked="0"/>
    </xf>
    <xf numFmtId="44" fontId="85" fillId="0" borderId="0" xfId="8" applyFont="1" applyBorder="1" applyProtection="1"/>
    <xf numFmtId="167" fontId="86" fillId="0" borderId="0" xfId="0" applyFont="1"/>
    <xf numFmtId="167" fontId="0" fillId="0" borderId="0" xfId="0" applyAlignment="1">
      <alignment horizontal="justify" vertical="top" wrapText="1"/>
    </xf>
    <xf numFmtId="167" fontId="0" fillId="0" borderId="0" xfId="0" quotePrefix="1"/>
    <xf numFmtId="0" fontId="63" fillId="2" borderId="0" xfId="10" applyNumberFormat="1" applyFont="1" applyFill="1" applyAlignment="1">
      <alignment horizontal="center" vertical="center"/>
    </xf>
    <xf numFmtId="167" fontId="35" fillId="0" borderId="0" xfId="0" applyFont="1"/>
    <xf numFmtId="167" fontId="0" fillId="0" borderId="0" xfId="0" applyAlignment="1">
      <alignment vertical="top"/>
    </xf>
    <xf numFmtId="170" fontId="56" fillId="0" borderId="0" xfId="9" applyNumberFormat="1" applyFont="1" applyAlignment="1" applyProtection="1">
      <alignment vertical="center"/>
      <protection locked="0"/>
    </xf>
    <xf numFmtId="170" fontId="3" fillId="0" borderId="0" xfId="9" applyNumberFormat="1" applyAlignment="1" applyProtection="1">
      <alignment vertical="center"/>
      <protection locked="0"/>
    </xf>
    <xf numFmtId="170" fontId="3" fillId="2" borderId="3" xfId="9" applyNumberFormat="1" applyFill="1" applyBorder="1" applyAlignment="1" applyProtection="1">
      <alignment vertical="center"/>
      <protection locked="0"/>
    </xf>
    <xf numFmtId="170" fontId="42" fillId="4" borderId="0" xfId="9" applyNumberFormat="1" applyFont="1" applyFill="1" applyAlignment="1" applyProtection="1">
      <alignment vertical="center"/>
      <protection locked="0"/>
    </xf>
    <xf numFmtId="170" fontId="3" fillId="0" borderId="0" xfId="9" applyNumberFormat="1" applyProtection="1">
      <protection locked="0"/>
    </xf>
    <xf numFmtId="167" fontId="84" fillId="0" borderId="0" xfId="0" quotePrefix="1" applyFont="1"/>
    <xf numFmtId="0" fontId="3" fillId="12" borderId="0" xfId="9" applyNumberFormat="1" applyFill="1" applyAlignment="1" applyProtection="1">
      <alignment vertical="center"/>
      <protection locked="0"/>
    </xf>
    <xf numFmtId="0" fontId="17" fillId="12" borderId="0" xfId="10" applyNumberFormat="1" applyFont="1" applyFill="1" applyAlignment="1" applyProtection="1">
      <alignment horizontal="center" vertical="center"/>
      <protection locked="0"/>
    </xf>
    <xf numFmtId="170" fontId="3" fillId="12" borderId="0" xfId="9" applyNumberFormat="1" applyFill="1" applyAlignment="1" applyProtection="1">
      <alignment vertical="center"/>
      <protection locked="0"/>
    </xf>
    <xf numFmtId="0" fontId="17" fillId="12" borderId="0" xfId="9" applyNumberFormat="1" applyFont="1" applyFill="1" applyAlignment="1" applyProtection="1">
      <alignment vertical="center"/>
      <protection locked="0"/>
    </xf>
    <xf numFmtId="167" fontId="0" fillId="11" borderId="0" xfId="0" applyFill="1"/>
    <xf numFmtId="167" fontId="78" fillId="11" borderId="0" xfId="0" applyFont="1" applyFill="1"/>
    <xf numFmtId="167" fontId="79" fillId="11" borderId="0" xfId="0" applyFont="1" applyFill="1"/>
    <xf numFmtId="167" fontId="39" fillId="11" borderId="0" xfId="0" applyFont="1" applyFill="1"/>
    <xf numFmtId="167" fontId="80" fillId="11" borderId="0" xfId="0" applyFont="1" applyFill="1"/>
    <xf numFmtId="167" fontId="40" fillId="11" borderId="0" xfId="0" applyFont="1" applyFill="1" applyAlignment="1">
      <alignment vertical="center"/>
    </xf>
    <xf numFmtId="167" fontId="49" fillId="11" borderId="6" xfId="0" applyFont="1" applyFill="1" applyBorder="1"/>
    <xf numFmtId="167" fontId="0" fillId="11" borderId="0" xfId="0" applyFill="1" applyAlignment="1">
      <alignment horizontal="left"/>
    </xf>
    <xf numFmtId="0" fontId="80" fillId="9" borderId="4" xfId="0" applyNumberFormat="1" applyFont="1" applyFill="1" applyBorder="1" applyAlignment="1" applyProtection="1">
      <alignment horizontal="left"/>
      <protection locked="0"/>
    </xf>
    <xf numFmtId="44" fontId="80" fillId="9" borderId="4" xfId="0" applyNumberFormat="1" applyFont="1" applyFill="1" applyBorder="1" applyProtection="1">
      <protection locked="0"/>
    </xf>
    <xf numFmtId="14" fontId="80" fillId="9" borderId="4" xfId="0" applyNumberFormat="1" applyFont="1" applyFill="1" applyBorder="1" applyProtection="1">
      <protection locked="0"/>
    </xf>
    <xf numFmtId="0" fontId="55" fillId="3" borderId="0" xfId="10" applyNumberFormat="1" applyFont="1" applyFill="1" applyAlignment="1">
      <alignment vertical="center"/>
    </xf>
    <xf numFmtId="0" fontId="55" fillId="3" borderId="0" xfId="10" applyNumberFormat="1" applyFont="1" applyFill="1" applyAlignment="1">
      <alignment vertical="center" wrapText="1"/>
    </xf>
    <xf numFmtId="0" fontId="56" fillId="0" borderId="0" xfId="10" applyNumberFormat="1" applyFont="1" applyFill="1" applyAlignment="1">
      <alignment horizontal="left" vertical="center"/>
    </xf>
    <xf numFmtId="0" fontId="55" fillId="0" borderId="0" xfId="9" applyNumberFormat="1" applyFont="1" applyAlignment="1">
      <alignment vertical="center"/>
    </xf>
    <xf numFmtId="0" fontId="56" fillId="0" borderId="0" xfId="9" applyNumberFormat="1" applyFont="1" applyAlignment="1">
      <alignment vertical="center"/>
    </xf>
    <xf numFmtId="0" fontId="15" fillId="0" borderId="0" xfId="9" applyNumberFormat="1" applyFont="1" applyAlignment="1">
      <alignment horizontal="center" vertical="center" wrapText="1"/>
    </xf>
    <xf numFmtId="0" fontId="15" fillId="0" borderId="0" xfId="9" applyNumberFormat="1" applyFont="1" applyAlignment="1">
      <alignment horizontal="center" vertical="center"/>
    </xf>
    <xf numFmtId="0" fontId="3" fillId="0" borderId="0" xfId="9" applyNumberFormat="1" applyAlignment="1">
      <alignment vertical="center"/>
    </xf>
    <xf numFmtId="0" fontId="55" fillId="0" borderId="0" xfId="10" applyNumberFormat="1" applyFont="1" applyFill="1" applyAlignment="1">
      <alignment horizontal="left" vertical="center"/>
    </xf>
    <xf numFmtId="0" fontId="65" fillId="0" borderId="0" xfId="11" quotePrefix="1" applyNumberFormat="1" applyFont="1" applyAlignment="1">
      <alignment horizontal="right" vertical="center"/>
    </xf>
    <xf numFmtId="0" fontId="56" fillId="0" borderId="0" xfId="10" applyNumberFormat="1" applyFont="1" applyFill="1" applyAlignment="1">
      <alignment horizontal="right" vertical="center"/>
    </xf>
    <xf numFmtId="0" fontId="29" fillId="0" borderId="0" xfId="9" applyNumberFormat="1" applyFont="1" applyAlignment="1">
      <alignment vertical="center"/>
    </xf>
    <xf numFmtId="0" fontId="41" fillId="0" borderId="0" xfId="9" applyNumberFormat="1" applyFont="1" applyAlignment="1">
      <alignment vertical="center"/>
    </xf>
    <xf numFmtId="0" fontId="0" fillId="0" borderId="0" xfId="0" applyNumberFormat="1"/>
    <xf numFmtId="0" fontId="35" fillId="0" borderId="0" xfId="0" applyNumberFormat="1" applyFont="1"/>
    <xf numFmtId="0" fontId="87" fillId="0" borderId="0" xfId="0" applyNumberFormat="1" applyFont="1"/>
    <xf numFmtId="0" fontId="36" fillId="0" borderId="0" xfId="0" applyNumberFormat="1" applyFont="1"/>
    <xf numFmtId="0" fontId="7" fillId="0" borderId="0" xfId="9" applyNumberFormat="1" applyFont="1" applyAlignment="1">
      <alignment textRotation="90"/>
    </xf>
    <xf numFmtId="0" fontId="66" fillId="0" borderId="0" xfId="9" applyNumberFormat="1" applyFont="1" applyAlignment="1">
      <alignment horizontal="left" vertical="center" indent="15"/>
    </xf>
    <xf numFmtId="0" fontId="66" fillId="0" borderId="0" xfId="9" applyNumberFormat="1" applyFont="1" applyAlignment="1">
      <alignment horizontal="left" vertical="center"/>
    </xf>
    <xf numFmtId="0" fontId="88" fillId="0" borderId="0" xfId="0" applyNumberFormat="1" applyFont="1"/>
    <xf numFmtId="0" fontId="33" fillId="0" borderId="0" xfId="0" applyNumberFormat="1" applyFont="1"/>
    <xf numFmtId="0" fontId="6" fillId="0" borderId="0" xfId="9" applyNumberFormat="1" applyFont="1" applyAlignment="1">
      <alignment horizontal="left" vertical="center"/>
    </xf>
    <xf numFmtId="0" fontId="13" fillId="0" borderId="0" xfId="9" applyNumberFormat="1" applyFont="1" applyAlignment="1">
      <alignment horizontal="center" vertical="center"/>
    </xf>
    <xf numFmtId="0" fontId="12" fillId="0" borderId="0" xfId="9" applyNumberFormat="1" applyFont="1" applyAlignment="1">
      <alignment horizontal="left" vertical="center" indent="15"/>
    </xf>
    <xf numFmtId="0" fontId="12" fillId="0" borderId="0" xfId="9" applyNumberFormat="1" applyFont="1" applyAlignment="1">
      <alignment horizontal="left" vertical="center"/>
    </xf>
    <xf numFmtId="0" fontId="10" fillId="0" borderId="0" xfId="9" applyNumberFormat="1" applyFont="1" applyAlignment="1">
      <alignment horizontal="right" vertical="center"/>
    </xf>
    <xf numFmtId="0" fontId="42" fillId="0" borderId="0" xfId="9" applyNumberFormat="1" applyFont="1" applyAlignment="1">
      <alignment vertical="center"/>
    </xf>
    <xf numFmtId="169" fontId="11" fillId="0" borderId="0" xfId="9" applyNumberFormat="1" applyFont="1" applyAlignment="1">
      <alignment horizontal="left" vertical="center"/>
    </xf>
    <xf numFmtId="0" fontId="6" fillId="0" borderId="0" xfId="9" applyNumberFormat="1" applyFont="1" applyAlignment="1">
      <alignment horizontal="right" vertical="center"/>
    </xf>
    <xf numFmtId="0" fontId="16" fillId="0" borderId="6" xfId="9" applyNumberFormat="1" applyFont="1" applyBorder="1" applyAlignment="1">
      <alignment vertical="center"/>
    </xf>
    <xf numFmtId="0" fontId="13" fillId="0" borderId="4" xfId="6" applyNumberFormat="1" applyFont="1" applyFill="1" applyBorder="1" applyAlignment="1" applyProtection="1">
      <alignment horizontal="center" vertical="center"/>
    </xf>
    <xf numFmtId="0" fontId="13" fillId="0" borderId="0" xfId="6" applyNumberFormat="1" applyFont="1" applyFill="1" applyBorder="1" applyAlignment="1" applyProtection="1">
      <alignment horizontal="center" vertical="center"/>
    </xf>
    <xf numFmtId="0" fontId="16" fillId="0" borderId="0" xfId="9" applyNumberFormat="1" applyFont="1" applyAlignment="1">
      <alignment horizontal="center" vertical="center"/>
    </xf>
    <xf numFmtId="0" fontId="7" fillId="2" borderId="0" xfId="9" applyNumberFormat="1" applyFont="1" applyFill="1" applyAlignment="1">
      <alignment horizontal="left" vertical="center"/>
    </xf>
    <xf numFmtId="0" fontId="8" fillId="2" borderId="0" xfId="9" applyNumberFormat="1" applyFont="1" applyFill="1" applyAlignment="1">
      <alignment horizontal="left" vertical="center"/>
    </xf>
    <xf numFmtId="0" fontId="5" fillId="2" borderId="0" xfId="9" applyNumberFormat="1" applyFont="1" applyFill="1" applyAlignment="1">
      <alignment horizontal="center" vertical="center"/>
    </xf>
    <xf numFmtId="0" fontId="70" fillId="12" borderId="0" xfId="9" applyNumberFormat="1" applyFont="1" applyFill="1" applyAlignment="1">
      <alignment vertical="center"/>
    </xf>
    <xf numFmtId="0" fontId="3" fillId="12" borderId="0" xfId="9" applyNumberFormat="1" applyFill="1" applyAlignment="1">
      <alignment vertical="center"/>
    </xf>
    <xf numFmtId="0" fontId="70" fillId="12" borderId="0" xfId="10" applyNumberFormat="1" applyFont="1" applyFill="1" applyAlignment="1">
      <alignment horizontal="center" vertical="center"/>
    </xf>
    <xf numFmtId="0" fontId="70" fillId="2" borderId="0" xfId="9" applyNumberFormat="1" applyFont="1" applyFill="1" applyAlignment="1">
      <alignment vertical="center"/>
    </xf>
    <xf numFmtId="0" fontId="70" fillId="0" borderId="0" xfId="9" applyNumberFormat="1" applyFont="1" applyAlignment="1">
      <alignment vertical="center"/>
    </xf>
    <xf numFmtId="0" fontId="81" fillId="4" borderId="0" xfId="10" applyNumberFormat="1" applyFont="1" applyFill="1" applyAlignment="1">
      <alignment vertical="center"/>
    </xf>
    <xf numFmtId="0" fontId="12" fillId="4" borderId="0" xfId="9" applyNumberFormat="1" applyFont="1" applyFill="1" applyAlignment="1">
      <alignment vertical="center"/>
    </xf>
    <xf numFmtId="0" fontId="66" fillId="4" borderId="0" xfId="10" applyNumberFormat="1" applyFont="1" applyFill="1" applyAlignment="1">
      <alignment horizontal="center" vertical="center"/>
    </xf>
    <xf numFmtId="0" fontId="67" fillId="4" borderId="0" xfId="10" applyNumberFormat="1" applyFont="1" applyFill="1" applyAlignment="1">
      <alignment vertical="center"/>
    </xf>
    <xf numFmtId="0" fontId="90" fillId="0" borderId="0" xfId="9" applyNumberFormat="1" applyFont="1" applyAlignment="1">
      <alignment vertical="center"/>
    </xf>
    <xf numFmtId="0" fontId="68" fillId="0" borderId="0" xfId="9" applyNumberFormat="1" applyFont="1" applyAlignment="1">
      <alignment vertical="center"/>
    </xf>
    <xf numFmtId="0" fontId="69" fillId="2" borderId="0" xfId="10" applyNumberFormat="1" applyFont="1" applyFill="1" applyAlignment="1">
      <alignment vertical="center"/>
    </xf>
    <xf numFmtId="0" fontId="69" fillId="0" borderId="0" xfId="10" applyNumberFormat="1" applyFont="1" applyFill="1" applyAlignment="1">
      <alignment vertical="center"/>
    </xf>
    <xf numFmtId="0" fontId="66" fillId="2" borderId="3" xfId="10" applyNumberFormat="1" applyFont="1" applyFill="1" applyBorder="1" applyAlignment="1">
      <alignment horizontal="left" vertical="center"/>
    </xf>
    <xf numFmtId="0" fontId="12" fillId="2" borderId="3" xfId="9" applyNumberFormat="1" applyFont="1" applyFill="1" applyBorder="1" applyAlignment="1">
      <alignment vertical="center"/>
    </xf>
    <xf numFmtId="0" fontId="66" fillId="2" borderId="3" xfId="10" applyNumberFormat="1" applyFont="1" applyFill="1" applyBorder="1" applyAlignment="1">
      <alignment horizontal="center" vertical="center"/>
    </xf>
    <xf numFmtId="0" fontId="67" fillId="2" borderId="3" xfId="10" applyNumberFormat="1" applyFont="1" applyFill="1" applyBorder="1" applyAlignment="1">
      <alignment horizontal="left" vertical="center"/>
    </xf>
    <xf numFmtId="0" fontId="90" fillId="0" borderId="3" xfId="9" applyNumberFormat="1" applyFont="1" applyBorder="1" applyAlignment="1">
      <alignment vertical="center"/>
    </xf>
    <xf numFmtId="0" fontId="68" fillId="0" borderId="3" xfId="9" applyNumberFormat="1" applyFont="1" applyBorder="1" applyAlignment="1">
      <alignment vertical="center"/>
    </xf>
    <xf numFmtId="0" fontId="69" fillId="2" borderId="3" xfId="10" applyNumberFormat="1" applyFont="1" applyFill="1" applyBorder="1" applyAlignment="1">
      <alignment horizontal="left" vertical="center"/>
    </xf>
    <xf numFmtId="0" fontId="69" fillId="0" borderId="3" xfId="10" applyNumberFormat="1" applyFont="1" applyFill="1" applyBorder="1" applyAlignment="1">
      <alignment horizontal="left" vertical="center"/>
    </xf>
    <xf numFmtId="0" fontId="3" fillId="2" borderId="3" xfId="9" applyNumberFormat="1" applyFill="1" applyBorder="1" applyAlignment="1">
      <alignment vertical="center"/>
    </xf>
    <xf numFmtId="0" fontId="12" fillId="0" borderId="0" xfId="10" applyNumberFormat="1" applyFont="1" applyFill="1" applyAlignment="1">
      <alignment horizontal="right" vertical="center"/>
    </xf>
    <xf numFmtId="0" fontId="11" fillId="0" borderId="0" xfId="9" applyNumberFormat="1" applyFont="1" applyAlignment="1">
      <alignment horizontal="left" vertical="center"/>
    </xf>
    <xf numFmtId="0" fontId="11" fillId="0" borderId="0" xfId="10" applyNumberFormat="1" applyFont="1" applyFill="1" applyAlignment="1">
      <alignment horizontal="left" vertical="center"/>
    </xf>
    <xf numFmtId="0" fontId="13" fillId="0" borderId="0" xfId="9" applyNumberFormat="1" applyFont="1" applyAlignment="1">
      <alignment vertical="center"/>
    </xf>
    <xf numFmtId="0" fontId="20" fillId="0" borderId="0" xfId="11" quotePrefix="1" applyNumberFormat="1" applyFont="1" applyAlignment="1">
      <alignment horizontal="right" vertical="center"/>
    </xf>
    <xf numFmtId="0" fontId="11" fillId="0" borderId="0" xfId="9" applyNumberFormat="1" applyFont="1" applyAlignment="1">
      <alignment vertical="center"/>
    </xf>
    <xf numFmtId="0" fontId="42" fillId="4" borderId="0" xfId="9" applyNumberFormat="1" applyFont="1" applyFill="1" applyAlignment="1">
      <alignment vertical="center"/>
    </xf>
    <xf numFmtId="0" fontId="21" fillId="0" borderId="0" xfId="9" applyNumberFormat="1" applyFont="1" applyAlignment="1">
      <alignment vertical="center"/>
    </xf>
    <xf numFmtId="0" fontId="55" fillId="3" borderId="5" xfId="10" applyNumberFormat="1" applyFont="1" applyFill="1" applyBorder="1" applyAlignment="1">
      <alignment vertical="center"/>
    </xf>
    <xf numFmtId="0" fontId="3" fillId="0" borderId="0" xfId="9" applyNumberFormat="1"/>
    <xf numFmtId="0" fontId="56" fillId="0" borderId="0" xfId="9" applyNumberFormat="1" applyFont="1" applyAlignment="1">
      <alignment horizontal="right" vertical="center"/>
    </xf>
    <xf numFmtId="0" fontId="12" fillId="0" borderId="0" xfId="9" applyNumberFormat="1" applyFont="1" applyAlignment="1">
      <alignment horizontal="right" vertical="center"/>
    </xf>
    <xf numFmtId="0" fontId="11" fillId="0" borderId="0" xfId="10" applyNumberFormat="1" applyFont="1" applyFill="1" applyAlignment="1">
      <alignment horizontal="right" vertical="center"/>
    </xf>
    <xf numFmtId="0" fontId="23" fillId="0" borderId="0" xfId="10" applyNumberFormat="1" applyFont="1" applyFill="1" applyAlignment="1">
      <alignment horizontal="right" vertical="center"/>
    </xf>
    <xf numFmtId="0" fontId="22" fillId="0" borderId="0" xfId="9" applyNumberFormat="1" applyFont="1" applyAlignment="1">
      <alignment vertical="center"/>
    </xf>
    <xf numFmtId="0" fontId="12" fillId="0" borderId="0" xfId="10" applyNumberFormat="1" applyFont="1" applyFill="1" applyAlignment="1">
      <alignment horizontal="left" vertical="center"/>
    </xf>
    <xf numFmtId="0" fontId="11" fillId="0" borderId="0" xfId="10" applyNumberFormat="1" applyFont="1" applyFill="1" applyAlignment="1">
      <alignment vertical="center"/>
    </xf>
    <xf numFmtId="0" fontId="13" fillId="0" borderId="0" xfId="10" applyNumberFormat="1" applyFont="1" applyFill="1" applyAlignment="1">
      <alignment horizontal="left" vertical="center"/>
    </xf>
    <xf numFmtId="0" fontId="13" fillId="0" borderId="0" xfId="10" applyNumberFormat="1" applyFont="1" applyFill="1" applyAlignment="1">
      <alignment vertical="center"/>
    </xf>
    <xf numFmtId="0" fontId="4" fillId="0" borderId="0" xfId="10" applyNumberFormat="1" applyFont="1" applyFill="1" applyAlignment="1">
      <alignment vertical="center"/>
    </xf>
    <xf numFmtId="0" fontId="24" fillId="0" borderId="0" xfId="9" applyNumberFormat="1" applyFont="1" applyAlignment="1">
      <alignment horizontal="left" vertical="center"/>
    </xf>
    <xf numFmtId="0" fontId="24" fillId="0" borderId="0" xfId="9" applyNumberFormat="1" applyFont="1" applyAlignment="1">
      <alignment horizontal="left"/>
    </xf>
    <xf numFmtId="0" fontId="11" fillId="0" borderId="0" xfId="9" applyNumberFormat="1" applyFont="1"/>
    <xf numFmtId="0" fontId="11" fillId="0" borderId="2" xfId="10" applyNumberFormat="1" applyFont="1" applyFill="1" applyBorder="1" applyAlignment="1">
      <alignment horizontal="left" vertical="center"/>
    </xf>
    <xf numFmtId="0" fontId="12" fillId="0" borderId="2" xfId="10" applyNumberFormat="1" applyFont="1" applyFill="1" applyBorder="1" applyAlignment="1">
      <alignment horizontal="left" vertical="center"/>
    </xf>
    <xf numFmtId="0" fontId="11" fillId="0" borderId="2" xfId="9" applyNumberFormat="1" applyFont="1" applyBorder="1" applyAlignment="1">
      <alignment horizontal="left" vertical="center"/>
    </xf>
    <xf numFmtId="0" fontId="11" fillId="0" borderId="2" xfId="9" applyNumberFormat="1" applyFont="1" applyBorder="1"/>
    <xf numFmtId="0" fontId="12" fillId="0" borderId="2" xfId="9" applyNumberFormat="1" applyFont="1" applyBorder="1" applyAlignment="1">
      <alignment horizontal="left" vertical="center"/>
    </xf>
    <xf numFmtId="0" fontId="13" fillId="0" borderId="2" xfId="10" applyNumberFormat="1" applyFont="1" applyFill="1" applyBorder="1" applyAlignment="1">
      <alignment horizontal="left" vertical="center"/>
    </xf>
    <xf numFmtId="0" fontId="12" fillId="0" borderId="2" xfId="9" applyNumberFormat="1" applyFont="1" applyBorder="1" applyAlignment="1">
      <alignment horizontal="right" vertical="center"/>
    </xf>
    <xf numFmtId="0" fontId="11" fillId="5" borderId="9" xfId="9" applyNumberFormat="1" applyFont="1" applyFill="1" applyBorder="1" applyAlignment="1">
      <alignment vertical="center"/>
    </xf>
    <xf numFmtId="0" fontId="11" fillId="5" borderId="10" xfId="9" applyNumberFormat="1" applyFont="1" applyFill="1" applyBorder="1" applyAlignment="1">
      <alignment vertical="center"/>
    </xf>
    <xf numFmtId="0" fontId="3" fillId="5" borderId="10" xfId="9" applyNumberFormat="1" applyFill="1" applyBorder="1" applyAlignment="1">
      <alignment vertical="center"/>
    </xf>
    <xf numFmtId="0" fontId="11" fillId="6" borderId="0" xfId="9" applyNumberFormat="1" applyFont="1" applyFill="1" applyAlignment="1">
      <alignment horizontal="left" vertical="center"/>
    </xf>
    <xf numFmtId="0" fontId="11" fillId="6" borderId="0" xfId="9" applyNumberFormat="1" applyFont="1" applyFill="1" applyAlignment="1">
      <alignment vertical="center"/>
    </xf>
    <xf numFmtId="0" fontId="25" fillId="6" borderId="0" xfId="9" applyNumberFormat="1" applyFont="1" applyFill="1" applyAlignment="1">
      <alignment horizontal="right" vertical="top"/>
    </xf>
    <xf numFmtId="0" fontId="26" fillId="6" borderId="0" xfId="9" applyNumberFormat="1" applyFont="1" applyFill="1" applyAlignment="1">
      <alignment vertical="center"/>
    </xf>
    <xf numFmtId="0" fontId="58" fillId="0" borderId="0" xfId="9" applyNumberFormat="1" applyFont="1" applyAlignment="1">
      <alignment vertical="center"/>
    </xf>
    <xf numFmtId="0" fontId="42" fillId="0" borderId="3" xfId="9" applyNumberFormat="1" applyFont="1" applyBorder="1" applyAlignment="1">
      <alignment vertical="center"/>
    </xf>
    <xf numFmtId="0" fontId="42" fillId="5" borderId="10" xfId="9" applyNumberFormat="1" applyFont="1" applyFill="1" applyBorder="1" applyAlignment="1">
      <alignment vertical="center"/>
    </xf>
    <xf numFmtId="170" fontId="3" fillId="5" borderId="10" xfId="9" applyNumberFormat="1" applyFill="1" applyBorder="1" applyAlignment="1">
      <alignment vertical="center"/>
    </xf>
    <xf numFmtId="0" fontId="18" fillId="5" borderId="10" xfId="9" applyNumberFormat="1" applyFont="1" applyFill="1" applyBorder="1" applyAlignment="1">
      <alignment horizontal="right" vertical="center"/>
    </xf>
    <xf numFmtId="0" fontId="89" fillId="5" borderId="10" xfId="9" applyNumberFormat="1" applyFont="1" applyFill="1" applyBorder="1" applyAlignment="1">
      <alignment vertical="center"/>
    </xf>
    <xf numFmtId="0" fontId="14" fillId="5" borderId="10" xfId="9" applyNumberFormat="1" applyFont="1" applyFill="1" applyBorder="1" applyAlignment="1">
      <alignment horizontal="center" vertical="center"/>
    </xf>
    <xf numFmtId="0" fontId="44" fillId="5" borderId="10" xfId="9" applyNumberFormat="1" applyFont="1" applyFill="1" applyBorder="1" applyAlignment="1">
      <alignment horizontal="center" vertical="center"/>
    </xf>
    <xf numFmtId="0" fontId="48" fillId="5" borderId="11" xfId="9" applyNumberFormat="1" applyFont="1" applyFill="1" applyBorder="1" applyAlignment="1">
      <alignment horizontal="center" vertical="center"/>
    </xf>
    <xf numFmtId="0" fontId="11" fillId="6" borderId="0" xfId="9" applyNumberFormat="1" applyFont="1" applyFill="1" applyAlignment="1">
      <alignment horizontal="center" vertical="center"/>
    </xf>
    <xf numFmtId="3" fontId="89" fillId="6" borderId="0" xfId="9" applyNumberFormat="1" applyFont="1" applyFill="1" applyAlignment="1">
      <alignment vertical="center"/>
    </xf>
    <xf numFmtId="0" fontId="18" fillId="0" borderId="0" xfId="9" applyNumberFormat="1" applyFont="1" applyAlignment="1">
      <alignment horizontal="right" vertical="center"/>
    </xf>
    <xf numFmtId="0" fontId="14" fillId="0" borderId="0" xfId="9" applyNumberFormat="1" applyFont="1" applyAlignment="1">
      <alignment horizontal="center" vertical="center"/>
    </xf>
    <xf numFmtId="0" fontId="4" fillId="0" borderId="0" xfId="9" applyNumberFormat="1" applyFont="1" applyAlignment="1">
      <alignment horizontal="center" vertical="center"/>
    </xf>
    <xf numFmtId="0" fontId="5" fillId="0" borderId="0" xfId="9" applyNumberFormat="1" applyFont="1" applyAlignment="1">
      <alignment horizontal="center" vertical="center"/>
    </xf>
    <xf numFmtId="0" fontId="9" fillId="6" borderId="0" xfId="9" applyNumberFormat="1" applyFont="1" applyFill="1" applyAlignment="1">
      <alignment vertical="center"/>
    </xf>
    <xf numFmtId="0" fontId="9" fillId="0" borderId="0" xfId="9" applyNumberFormat="1" applyFont="1" applyAlignment="1">
      <alignment vertical="center"/>
    </xf>
    <xf numFmtId="0" fontId="3" fillId="0" borderId="0" xfId="9" applyNumberFormat="1" applyAlignment="1" applyProtection="1">
      <alignment vertical="center"/>
      <protection hidden="1"/>
    </xf>
    <xf numFmtId="0" fontId="15" fillId="0" borderId="6" xfId="9" applyNumberFormat="1" applyFont="1" applyBorder="1" applyAlignment="1" applyProtection="1">
      <alignment horizontal="center" vertical="center"/>
      <protection hidden="1"/>
    </xf>
    <xf numFmtId="167" fontId="41" fillId="0" borderId="0" xfId="9" applyFont="1" applyAlignment="1">
      <alignment vertical="center"/>
    </xf>
    <xf numFmtId="167" fontId="41" fillId="0" borderId="0" xfId="9" applyFont="1"/>
    <xf numFmtId="167" fontId="92" fillId="0" borderId="0" xfId="0" applyFont="1"/>
    <xf numFmtId="167" fontId="34" fillId="0" borderId="0" xfId="0" applyFont="1"/>
    <xf numFmtId="167" fontId="54" fillId="0" borderId="0" xfId="0" applyFont="1"/>
    <xf numFmtId="167" fontId="80" fillId="0" borderId="12" xfId="0" applyFont="1" applyBorder="1"/>
    <xf numFmtId="167" fontId="54" fillId="0" borderId="13" xfId="0" applyFont="1" applyBorder="1" applyAlignment="1">
      <alignment horizontal="center"/>
    </xf>
    <xf numFmtId="167" fontId="54" fillId="0" borderId="14" xfId="0" applyFont="1" applyBorder="1" applyAlignment="1">
      <alignment horizontal="center"/>
    </xf>
    <xf numFmtId="0" fontId="74" fillId="0" borderId="0" xfId="9" applyNumberFormat="1" applyFont="1" applyAlignment="1">
      <alignment horizontal="left" vertical="center"/>
    </xf>
    <xf numFmtId="167" fontId="80" fillId="0" borderId="10" xfId="0" applyFont="1" applyBorder="1"/>
    <xf numFmtId="167" fontId="80" fillId="0" borderId="14" xfId="0" applyFont="1" applyBorder="1"/>
    <xf numFmtId="167" fontId="80" fillId="0" borderId="15" xfId="0" applyFont="1" applyBorder="1"/>
    <xf numFmtId="44" fontId="80" fillId="0" borderId="13" xfId="0" applyNumberFormat="1" applyFont="1" applyBorder="1"/>
    <xf numFmtId="44" fontId="54" fillId="0" borderId="13" xfId="0" applyNumberFormat="1" applyFont="1" applyBorder="1"/>
    <xf numFmtId="167" fontId="75" fillId="0" borderId="0" xfId="0" applyFont="1"/>
    <xf numFmtId="167" fontId="54" fillId="2" borderId="15" xfId="0" applyFont="1" applyFill="1" applyBorder="1"/>
    <xf numFmtId="167" fontId="80" fillId="2" borderId="0" xfId="0" applyFont="1" applyFill="1"/>
    <xf numFmtId="168" fontId="80" fillId="2" borderId="13" xfId="0" applyNumberFormat="1" applyFont="1" applyFill="1" applyBorder="1"/>
    <xf numFmtId="44" fontId="80" fillId="2" borderId="13" xfId="0" applyNumberFormat="1" applyFont="1" applyFill="1" applyBorder="1"/>
    <xf numFmtId="167" fontId="80" fillId="0" borderId="0" xfId="0" applyFont="1" applyAlignment="1">
      <alignment horizontal="center"/>
    </xf>
    <xf numFmtId="42" fontId="76" fillId="4" borderId="13" xfId="0" applyNumberFormat="1" applyFont="1" applyFill="1" applyBorder="1"/>
    <xf numFmtId="44" fontId="76" fillId="0" borderId="13" xfId="0" applyNumberFormat="1" applyFont="1" applyBorder="1"/>
    <xf numFmtId="168" fontId="80" fillId="0" borderId="13" xfId="0" applyNumberFormat="1" applyFont="1" applyBorder="1"/>
    <xf numFmtId="167" fontId="54" fillId="2" borderId="16" xfId="0" applyFont="1" applyFill="1" applyBorder="1"/>
    <xf numFmtId="167" fontId="80" fillId="2" borderId="17" xfId="0" applyFont="1" applyFill="1" applyBorder="1"/>
    <xf numFmtId="167" fontId="80" fillId="2" borderId="18" xfId="0" applyFont="1" applyFill="1" applyBorder="1"/>
    <xf numFmtId="44" fontId="80" fillId="2" borderId="28" xfId="0" applyNumberFormat="1" applyFont="1" applyFill="1" applyBorder="1"/>
    <xf numFmtId="42" fontId="76" fillId="4" borderId="28" xfId="0" applyNumberFormat="1" applyFont="1" applyFill="1" applyBorder="1"/>
    <xf numFmtId="167" fontId="80" fillId="0" borderId="17" xfId="0" applyFont="1" applyBorder="1"/>
    <xf numFmtId="167" fontId="80" fillId="7" borderId="0" xfId="0" applyFont="1" applyFill="1"/>
    <xf numFmtId="167" fontId="80" fillId="0" borderId="19" xfId="0" applyFont="1" applyBorder="1"/>
    <xf numFmtId="167" fontId="76" fillId="4" borderId="20" xfId="0" applyFont="1" applyFill="1" applyBorder="1"/>
    <xf numFmtId="167" fontId="75" fillId="4" borderId="21" xfId="0" applyFont="1" applyFill="1" applyBorder="1"/>
    <xf numFmtId="42" fontId="76" fillId="4" borderId="26" xfId="0" applyNumberFormat="1" applyFont="1" applyFill="1" applyBorder="1"/>
    <xf numFmtId="167" fontId="76" fillId="4" borderId="21" xfId="0" applyFont="1" applyFill="1" applyBorder="1"/>
    <xf numFmtId="167" fontId="76" fillId="4" borderId="26" xfId="0" applyFont="1" applyFill="1" applyBorder="1"/>
    <xf numFmtId="167" fontId="80" fillId="7" borderId="12" xfId="0" applyFont="1" applyFill="1" applyBorder="1" applyAlignment="1">
      <alignment horizontal="center"/>
    </xf>
    <xf numFmtId="42" fontId="54" fillId="0" borderId="27" xfId="0" applyNumberFormat="1" applyFont="1" applyBorder="1"/>
    <xf numFmtId="167" fontId="35" fillId="0" borderId="0" xfId="0" applyFont="1" applyAlignment="1">
      <alignment horizontal="right"/>
    </xf>
    <xf numFmtId="167" fontId="86" fillId="0" borderId="0" xfId="0" applyFont="1" applyAlignment="1">
      <alignment horizontal="right"/>
    </xf>
    <xf numFmtId="167" fontId="0" fillId="0" borderId="17" xfId="0" applyBorder="1"/>
    <xf numFmtId="167" fontId="54" fillId="0" borderId="0" xfId="0" applyFont="1" applyAlignment="1">
      <alignment horizontal="center"/>
    </xf>
    <xf numFmtId="167" fontId="73" fillId="4" borderId="22" xfId="9" applyFont="1" applyFill="1" applyBorder="1" applyAlignment="1">
      <alignment vertical="center"/>
    </xf>
    <xf numFmtId="167" fontId="73" fillId="4" borderId="23" xfId="9" applyFont="1" applyFill="1" applyBorder="1" applyAlignment="1">
      <alignment vertical="center"/>
    </xf>
    <xf numFmtId="167" fontId="72" fillId="4" borderId="23" xfId="0" applyFont="1" applyFill="1" applyBorder="1"/>
    <xf numFmtId="167" fontId="53" fillId="4" borderId="23" xfId="0" applyFont="1" applyFill="1" applyBorder="1"/>
    <xf numFmtId="44" fontId="72" fillId="4" borderId="23" xfId="0" applyNumberFormat="1" applyFont="1" applyFill="1" applyBorder="1"/>
    <xf numFmtId="44" fontId="72" fillId="4" borderId="29" xfId="0" applyNumberFormat="1" applyFont="1" applyFill="1" applyBorder="1"/>
    <xf numFmtId="167" fontId="53" fillId="0" borderId="0" xfId="0" applyFont="1"/>
    <xf numFmtId="167" fontId="32" fillId="0" borderId="2" xfId="0" applyFont="1" applyBorder="1"/>
    <xf numFmtId="167" fontId="32" fillId="0" borderId="0" xfId="0" applyFont="1"/>
    <xf numFmtId="167" fontId="32" fillId="0" borderId="5" xfId="0" applyFont="1" applyBorder="1"/>
    <xf numFmtId="167" fontId="77" fillId="8" borderId="2" xfId="9" applyFont="1" applyFill="1" applyBorder="1" applyAlignment="1">
      <alignment vertical="center"/>
    </xf>
    <xf numFmtId="167" fontId="77" fillId="8" borderId="0" xfId="9" applyFont="1" applyFill="1" applyAlignment="1">
      <alignment vertical="center"/>
    </xf>
    <xf numFmtId="167" fontId="53" fillId="8" borderId="0" xfId="0" applyFont="1" applyFill="1"/>
    <xf numFmtId="44" fontId="53" fillId="8" borderId="0" xfId="0" applyNumberFormat="1" applyFont="1" applyFill="1"/>
    <xf numFmtId="44" fontId="53" fillId="8" borderId="5" xfId="0" applyNumberFormat="1" applyFont="1" applyFill="1" applyBorder="1"/>
    <xf numFmtId="167" fontId="82" fillId="0" borderId="2" xfId="9" applyFont="1" applyBorder="1" applyAlignment="1">
      <alignment vertical="center"/>
    </xf>
    <xf numFmtId="167" fontId="82" fillId="0" borderId="0" xfId="9" applyFont="1" applyAlignment="1">
      <alignment vertical="center"/>
    </xf>
    <xf numFmtId="167" fontId="83" fillId="0" borderId="0" xfId="0" applyFont="1"/>
    <xf numFmtId="44" fontId="83" fillId="0" borderId="0" xfId="0" applyNumberFormat="1" applyFont="1"/>
    <xf numFmtId="44" fontId="83" fillId="0" borderId="5" xfId="0" applyNumberFormat="1" applyFont="1" applyBorder="1"/>
    <xf numFmtId="167" fontId="51" fillId="6" borderId="2" xfId="9" applyFont="1" applyFill="1" applyBorder="1" applyAlignment="1">
      <alignment vertical="center"/>
    </xf>
    <xf numFmtId="167" fontId="51" fillId="6" borderId="0" xfId="9" applyFont="1" applyFill="1" applyAlignment="1">
      <alignment vertical="center"/>
    </xf>
    <xf numFmtId="167" fontId="1" fillId="6" borderId="0" xfId="0" applyFont="1" applyFill="1"/>
    <xf numFmtId="44" fontId="38" fillId="6" borderId="0" xfId="0" applyNumberFormat="1" applyFont="1" applyFill="1"/>
    <xf numFmtId="44" fontId="38" fillId="6" borderId="5" xfId="0" applyNumberFormat="1" applyFont="1" applyFill="1" applyBorder="1"/>
    <xf numFmtId="44" fontId="38" fillId="0" borderId="0" xfId="0" applyNumberFormat="1" applyFont="1"/>
    <xf numFmtId="44" fontId="38" fillId="0" borderId="5" xfId="0" applyNumberFormat="1" applyFont="1" applyBorder="1"/>
    <xf numFmtId="167" fontId="73" fillId="4" borderId="2" xfId="9" applyFont="1" applyFill="1" applyBorder="1" applyAlignment="1">
      <alignment vertical="center"/>
    </xf>
    <xf numFmtId="167" fontId="73" fillId="4" borderId="0" xfId="9" applyFont="1" applyFill="1" applyAlignment="1">
      <alignment vertical="center"/>
    </xf>
    <xf numFmtId="167" fontId="72" fillId="4" borderId="0" xfId="0" applyFont="1" applyFill="1"/>
    <xf numFmtId="167" fontId="53" fillId="4" borderId="0" xfId="0" applyFont="1" applyFill="1"/>
    <xf numFmtId="44" fontId="72" fillId="4" borderId="0" xfId="0" applyNumberFormat="1" applyFont="1" applyFill="1"/>
    <xf numFmtId="44" fontId="72" fillId="4" borderId="5" xfId="0" applyNumberFormat="1" applyFont="1" applyFill="1" applyBorder="1"/>
    <xf numFmtId="167" fontId="50" fillId="0" borderId="2" xfId="9" applyFont="1" applyBorder="1" applyAlignment="1">
      <alignment vertical="center"/>
    </xf>
    <xf numFmtId="167" fontId="50" fillId="0" borderId="0" xfId="9" applyFont="1" applyAlignment="1">
      <alignment vertical="center"/>
    </xf>
    <xf numFmtId="167" fontId="51" fillId="0" borderId="2" xfId="9" applyFont="1" applyBorder="1" applyAlignment="1">
      <alignment vertical="center"/>
    </xf>
    <xf numFmtId="167" fontId="51" fillId="0" borderId="0" xfId="9" applyFont="1" applyAlignment="1">
      <alignment vertical="center"/>
    </xf>
    <xf numFmtId="167" fontId="51" fillId="2" borderId="2" xfId="9" applyFont="1" applyFill="1" applyBorder="1" applyAlignment="1">
      <alignment vertical="center"/>
    </xf>
    <xf numFmtId="167" fontId="51" fillId="2" borderId="0" xfId="9" applyFont="1" applyFill="1" applyAlignment="1">
      <alignment vertical="center"/>
    </xf>
    <xf numFmtId="167" fontId="32" fillId="2" borderId="0" xfId="0" applyFont="1" applyFill="1"/>
    <xf numFmtId="167" fontId="32" fillId="2" borderId="5" xfId="0" applyFont="1" applyFill="1" applyBorder="1"/>
    <xf numFmtId="167" fontId="37" fillId="0" borderId="2" xfId="9" applyFont="1" applyBorder="1" applyAlignment="1">
      <alignment vertical="center"/>
    </xf>
    <xf numFmtId="167" fontId="37" fillId="0" borderId="0" xfId="9" applyFont="1" applyAlignment="1">
      <alignment vertical="center"/>
    </xf>
    <xf numFmtId="167" fontId="51" fillId="0" borderId="24" xfId="9" applyFont="1" applyBorder="1" applyAlignment="1">
      <alignment vertical="center"/>
    </xf>
    <xf numFmtId="167" fontId="51" fillId="0" borderId="6" xfId="9" applyFont="1" applyBorder="1" applyAlignment="1">
      <alignment vertical="center"/>
    </xf>
    <xf numFmtId="167" fontId="32" fillId="0" borderId="6" xfId="0" applyFont="1" applyBorder="1"/>
    <xf numFmtId="167" fontId="32" fillId="0" borderId="25" xfId="0" applyFont="1" applyBorder="1"/>
    <xf numFmtId="167" fontId="49" fillId="0" borderId="0" xfId="0" applyFont="1"/>
    <xf numFmtId="167" fontId="77" fillId="8" borderId="22" xfId="9" applyFont="1" applyFill="1" applyBorder="1" applyAlignment="1">
      <alignment vertical="center"/>
    </xf>
    <xf numFmtId="167" fontId="77" fillId="8" borderId="23" xfId="9" applyFont="1" applyFill="1" applyBorder="1" applyAlignment="1">
      <alignment vertical="center"/>
    </xf>
    <xf numFmtId="167" fontId="53" fillId="8" borderId="23" xfId="0" applyFont="1" applyFill="1" applyBorder="1"/>
    <xf numFmtId="44" fontId="53" fillId="8" borderId="23" xfId="0" applyNumberFormat="1" applyFont="1" applyFill="1" applyBorder="1"/>
    <xf numFmtId="44" fontId="53" fillId="8" borderId="29" xfId="0" applyNumberFormat="1" applyFont="1" applyFill="1" applyBorder="1"/>
    <xf numFmtId="167" fontId="1" fillId="0" borderId="0" xfId="0" applyFont="1"/>
    <xf numFmtId="167" fontId="0" fillId="0" borderId="24" xfId="0" applyBorder="1"/>
    <xf numFmtId="167" fontId="0" fillId="0" borderId="6" xfId="0" applyBorder="1"/>
    <xf numFmtId="167" fontId="34" fillId="0" borderId="6" xfId="0" applyFont="1" applyBorder="1"/>
    <xf numFmtId="167" fontId="0" fillId="0" borderId="25" xfId="0" applyBorder="1"/>
    <xf numFmtId="167" fontId="53" fillId="11" borderId="0" xfId="0" applyFont="1" applyFill="1"/>
    <xf numFmtId="49" fontId="96" fillId="11" borderId="0" xfId="0" applyNumberFormat="1" applyFont="1" applyFill="1" applyAlignment="1">
      <alignment horizontal="left"/>
    </xf>
    <xf numFmtId="167" fontId="49" fillId="11" borderId="0" xfId="0" applyFont="1" applyFill="1" applyAlignment="1">
      <alignment horizontal="left"/>
    </xf>
    <xf numFmtId="167" fontId="80" fillId="11" borderId="0" xfId="0" applyFont="1" applyFill="1" applyAlignment="1">
      <alignment horizontal="left"/>
    </xf>
    <xf numFmtId="167" fontId="49" fillId="11" borderId="0" xfId="0" applyFont="1" applyFill="1"/>
    <xf numFmtId="49" fontId="96" fillId="10" borderId="22" xfId="0" applyNumberFormat="1" applyFont="1" applyFill="1" applyBorder="1" applyAlignment="1" applyProtection="1">
      <alignment horizontal="left" vertical="top"/>
      <protection locked="0"/>
    </xf>
    <xf numFmtId="49" fontId="96" fillId="10" borderId="23" xfId="0" applyNumberFormat="1" applyFont="1" applyFill="1" applyBorder="1" applyAlignment="1" applyProtection="1">
      <alignment horizontal="left" vertical="top"/>
      <protection locked="0"/>
    </xf>
    <xf numFmtId="49" fontId="96" fillId="10" borderId="29" xfId="0" applyNumberFormat="1" applyFont="1" applyFill="1" applyBorder="1" applyAlignment="1" applyProtection="1">
      <alignment horizontal="left" vertical="top"/>
      <protection locked="0"/>
    </xf>
    <xf numFmtId="49" fontId="96" fillId="10" borderId="24" xfId="0" applyNumberFormat="1" applyFont="1" applyFill="1" applyBorder="1" applyAlignment="1" applyProtection="1">
      <alignment horizontal="left" vertical="top"/>
      <protection locked="0"/>
    </xf>
    <xf numFmtId="49" fontId="96" fillId="10" borderId="6" xfId="0" applyNumberFormat="1" applyFont="1" applyFill="1" applyBorder="1" applyAlignment="1" applyProtection="1">
      <alignment horizontal="left" vertical="top"/>
      <protection locked="0"/>
    </xf>
    <xf numFmtId="49" fontId="96" fillId="10" borderId="25" xfId="0" applyNumberFormat="1" applyFont="1" applyFill="1" applyBorder="1" applyAlignment="1" applyProtection="1">
      <alignment horizontal="left" vertical="top"/>
      <protection locked="0"/>
    </xf>
    <xf numFmtId="167" fontId="49" fillId="11" borderId="0" xfId="0" applyFont="1" applyFill="1" applyAlignment="1">
      <alignment horizontal="left"/>
    </xf>
    <xf numFmtId="167" fontId="80" fillId="11" borderId="0" xfId="0" applyFont="1" applyFill="1" applyAlignment="1">
      <alignment horizontal="left"/>
    </xf>
    <xf numFmtId="0" fontId="54" fillId="10" borderId="30" xfId="0" applyNumberFormat="1" applyFont="1" applyFill="1" applyBorder="1" applyAlignment="1" applyProtection="1">
      <alignment horizontal="center" vertical="center"/>
      <protection locked="0"/>
    </xf>
    <xf numFmtId="0" fontId="54" fillId="10" borderId="31" xfId="0" applyNumberFormat="1" applyFont="1" applyFill="1" applyBorder="1" applyAlignment="1" applyProtection="1">
      <alignment horizontal="center" vertical="center"/>
      <protection locked="0"/>
    </xf>
    <xf numFmtId="0" fontId="54" fillId="10" borderId="32" xfId="0" applyNumberFormat="1" applyFont="1" applyFill="1" applyBorder="1" applyAlignment="1" applyProtection="1">
      <alignment horizontal="center" vertical="center"/>
      <protection locked="0"/>
    </xf>
    <xf numFmtId="167" fontId="53" fillId="11" borderId="0" xfId="0" applyFont="1" applyFill="1" applyAlignment="1">
      <alignment horizontal="left"/>
    </xf>
    <xf numFmtId="167" fontId="103" fillId="12" borderId="0" xfId="0" applyFont="1" applyFill="1" applyAlignment="1">
      <alignment horizontal="left" vertical="center"/>
    </xf>
    <xf numFmtId="49" fontId="96" fillId="10" borderId="30" xfId="0" applyNumberFormat="1" applyFont="1" applyFill="1" applyBorder="1" applyAlignment="1" applyProtection="1">
      <alignment horizontal="left" vertical="center"/>
      <protection locked="0"/>
    </xf>
    <xf numFmtId="49" fontId="96" fillId="10" borderId="31" xfId="0" applyNumberFormat="1" applyFont="1" applyFill="1" applyBorder="1" applyAlignment="1" applyProtection="1">
      <alignment horizontal="left" vertical="center"/>
      <protection locked="0"/>
    </xf>
    <xf numFmtId="49" fontId="96" fillId="10" borderId="32" xfId="0" applyNumberFormat="1" applyFont="1" applyFill="1" applyBorder="1" applyAlignment="1" applyProtection="1">
      <alignment horizontal="left" vertical="center"/>
      <protection locked="0"/>
    </xf>
    <xf numFmtId="167" fontId="94" fillId="10" borderId="30" xfId="0" applyFont="1" applyFill="1" applyBorder="1" applyAlignment="1" applyProtection="1">
      <alignment horizontal="left" vertical="center"/>
      <protection locked="0"/>
    </xf>
    <xf numFmtId="167" fontId="94" fillId="10" borderId="32" xfId="0" applyFont="1" applyFill="1" applyBorder="1" applyAlignment="1" applyProtection="1">
      <alignment horizontal="left" vertical="center"/>
      <protection locked="0"/>
    </xf>
    <xf numFmtId="167" fontId="54" fillId="10" borderId="22" xfId="0" applyFont="1" applyFill="1" applyBorder="1" applyAlignment="1" applyProtection="1">
      <alignment horizontal="center" vertical="center"/>
      <protection locked="0"/>
    </xf>
    <xf numFmtId="167" fontId="54" fillId="10" borderId="23" xfId="0" applyFont="1" applyFill="1" applyBorder="1" applyAlignment="1" applyProtection="1">
      <alignment horizontal="center" vertical="center"/>
      <protection locked="0"/>
    </xf>
    <xf numFmtId="167" fontId="54" fillId="10" borderId="29" xfId="0" applyFont="1" applyFill="1" applyBorder="1" applyAlignment="1" applyProtection="1">
      <alignment horizontal="center" vertical="center"/>
      <protection locked="0"/>
    </xf>
    <xf numFmtId="167" fontId="94" fillId="9" borderId="30" xfId="0" applyFont="1" applyFill="1" applyBorder="1" applyAlignment="1" applyProtection="1">
      <alignment horizontal="left" vertical="center"/>
      <protection locked="0"/>
    </xf>
    <xf numFmtId="167" fontId="94" fillId="9" borderId="31" xfId="0" applyFont="1" applyFill="1" applyBorder="1" applyAlignment="1" applyProtection="1">
      <alignment horizontal="left" vertical="center"/>
      <protection locked="0"/>
    </xf>
    <xf numFmtId="167" fontId="94" fillId="9" borderId="32" xfId="0" applyFont="1" applyFill="1" applyBorder="1" applyAlignment="1" applyProtection="1">
      <alignment horizontal="left" vertical="center"/>
      <protection locked="0"/>
    </xf>
    <xf numFmtId="167" fontId="54" fillId="10" borderId="42" xfId="0" applyFont="1" applyFill="1" applyBorder="1" applyAlignment="1" applyProtection="1">
      <alignment horizontal="center" vertical="center"/>
      <protection locked="0"/>
    </xf>
    <xf numFmtId="167" fontId="54" fillId="10" borderId="43" xfId="0" applyFont="1" applyFill="1" applyBorder="1" applyAlignment="1" applyProtection="1">
      <alignment horizontal="center" vertical="center"/>
      <protection locked="0"/>
    </xf>
    <xf numFmtId="167" fontId="54" fillId="10" borderId="44" xfId="0" applyFont="1" applyFill="1" applyBorder="1" applyAlignment="1" applyProtection="1">
      <alignment horizontal="center" vertical="center"/>
      <protection locked="0"/>
    </xf>
    <xf numFmtId="167" fontId="80" fillId="9" borderId="30" xfId="0" applyFont="1" applyFill="1" applyBorder="1" applyAlignment="1" applyProtection="1">
      <alignment horizontal="left"/>
      <protection locked="0"/>
    </xf>
    <xf numFmtId="167" fontId="80" fillId="9" borderId="31" xfId="0" applyFont="1" applyFill="1" applyBorder="1" applyAlignment="1" applyProtection="1">
      <alignment horizontal="left"/>
      <protection locked="0"/>
    </xf>
    <xf numFmtId="167" fontId="80" fillId="9" borderId="32" xfId="0" applyFont="1" applyFill="1" applyBorder="1" applyAlignment="1" applyProtection="1">
      <alignment horizontal="left"/>
      <protection locked="0"/>
    </xf>
    <xf numFmtId="167" fontId="54" fillId="10" borderId="39" xfId="0" applyFont="1" applyFill="1" applyBorder="1" applyAlignment="1" applyProtection="1">
      <alignment horizontal="center" vertical="center"/>
      <protection locked="0"/>
    </xf>
    <xf numFmtId="167" fontId="54" fillId="10" borderId="40" xfId="0" applyFont="1" applyFill="1" applyBorder="1" applyAlignment="1" applyProtection="1">
      <alignment horizontal="center" vertical="center"/>
      <protection locked="0"/>
    </xf>
    <xf numFmtId="167" fontId="54" fillId="10" borderId="41" xfId="0" applyFont="1" applyFill="1" applyBorder="1" applyAlignment="1" applyProtection="1">
      <alignment horizontal="center" vertical="center"/>
      <protection locked="0"/>
    </xf>
    <xf numFmtId="167" fontId="54" fillId="10" borderId="36" xfId="0" applyFont="1" applyFill="1" applyBorder="1" applyAlignment="1" applyProtection="1">
      <alignment horizontal="center" vertical="center"/>
      <protection locked="0"/>
    </xf>
    <xf numFmtId="167" fontId="54" fillId="10" borderId="37" xfId="0" applyFont="1" applyFill="1" applyBorder="1" applyAlignment="1" applyProtection="1">
      <alignment horizontal="center" vertical="center"/>
      <protection locked="0"/>
    </xf>
    <xf numFmtId="167" fontId="54" fillId="10" borderId="38" xfId="0" applyFont="1" applyFill="1" applyBorder="1" applyAlignment="1" applyProtection="1">
      <alignment horizontal="center" vertical="center"/>
      <protection locked="0"/>
    </xf>
    <xf numFmtId="167" fontId="49" fillId="11" borderId="6" xfId="0" applyFont="1" applyFill="1" applyBorder="1" applyAlignment="1">
      <alignment horizontal="left"/>
    </xf>
    <xf numFmtId="167" fontId="80" fillId="11" borderId="6" xfId="0" applyFont="1" applyFill="1" applyBorder="1" applyAlignment="1">
      <alignment horizontal="left"/>
    </xf>
    <xf numFmtId="167" fontId="54" fillId="11" borderId="0" xfId="0" applyFont="1" applyFill="1" applyAlignment="1">
      <alignment horizontal="center"/>
    </xf>
    <xf numFmtId="167" fontId="54" fillId="10" borderId="24" xfId="0" applyFont="1" applyFill="1" applyBorder="1" applyAlignment="1" applyProtection="1">
      <alignment horizontal="center" vertical="center"/>
      <protection locked="0"/>
    </xf>
    <xf numFmtId="167" fontId="54" fillId="10" borderId="6" xfId="0" applyFont="1" applyFill="1" applyBorder="1" applyAlignment="1" applyProtection="1">
      <alignment horizontal="center" vertical="center"/>
      <protection locked="0"/>
    </xf>
    <xf numFmtId="167" fontId="54" fillId="10" borderId="25" xfId="0" applyFont="1" applyFill="1" applyBorder="1" applyAlignment="1" applyProtection="1">
      <alignment horizontal="center" vertical="center"/>
      <protection locked="0"/>
    </xf>
    <xf numFmtId="167" fontId="94" fillId="9" borderId="30" xfId="0" applyFont="1" applyFill="1" applyBorder="1" applyAlignment="1" applyProtection="1">
      <alignment horizontal="left"/>
      <protection locked="0"/>
    </xf>
    <xf numFmtId="167" fontId="94" fillId="9" borderId="31" xfId="0" applyFont="1" applyFill="1" applyBorder="1" applyAlignment="1" applyProtection="1">
      <alignment horizontal="left"/>
      <protection locked="0"/>
    </xf>
    <xf numFmtId="167" fontId="94" fillId="9" borderId="32" xfId="0" applyFont="1" applyFill="1" applyBorder="1" applyAlignment="1" applyProtection="1">
      <alignment horizontal="left"/>
      <protection locked="0"/>
    </xf>
    <xf numFmtId="167" fontId="103" fillId="12" borderId="0" xfId="0" applyFont="1" applyFill="1" applyAlignment="1">
      <alignment horizontal="left" vertical="center" wrapText="1"/>
    </xf>
    <xf numFmtId="167" fontId="49" fillId="9" borderId="30" xfId="0" applyFont="1" applyFill="1" applyBorder="1" applyAlignment="1" applyProtection="1">
      <alignment horizontal="left"/>
      <protection locked="0"/>
    </xf>
    <xf numFmtId="167" fontId="104" fillId="12" borderId="0" xfId="0" applyFont="1" applyFill="1" applyAlignment="1">
      <alignment horizontal="left" vertical="center"/>
    </xf>
    <xf numFmtId="0" fontId="96" fillId="10" borderId="30" xfId="0" applyNumberFormat="1" applyFont="1" applyFill="1" applyBorder="1" applyAlignment="1" applyProtection="1">
      <alignment horizontal="left" vertical="center"/>
      <protection locked="0"/>
    </xf>
    <xf numFmtId="0" fontId="96" fillId="10" borderId="32" xfId="0" applyNumberFormat="1" applyFont="1" applyFill="1" applyBorder="1" applyAlignment="1" applyProtection="1">
      <alignment horizontal="left" vertical="center"/>
      <protection locked="0"/>
    </xf>
    <xf numFmtId="167" fontId="102" fillId="12" borderId="0" xfId="0" applyFont="1" applyFill="1" applyAlignment="1">
      <alignment horizontal="left" vertical="center"/>
    </xf>
    <xf numFmtId="167" fontId="95" fillId="12" borderId="0" xfId="0" applyFont="1" applyFill="1" applyAlignment="1">
      <alignment horizontal="left"/>
    </xf>
    <xf numFmtId="167" fontId="54" fillId="10" borderId="33" xfId="0" applyFont="1" applyFill="1" applyBorder="1" applyAlignment="1" applyProtection="1">
      <alignment horizontal="center" vertical="center"/>
      <protection locked="0"/>
    </xf>
    <xf numFmtId="167" fontId="54" fillId="10" borderId="34" xfId="0" applyFont="1" applyFill="1" applyBorder="1" applyAlignment="1" applyProtection="1">
      <alignment horizontal="center" vertical="center"/>
      <protection locked="0"/>
    </xf>
    <xf numFmtId="167" fontId="54" fillId="10" borderId="35" xfId="0" applyFont="1" applyFill="1" applyBorder="1" applyAlignment="1" applyProtection="1">
      <alignment horizontal="center" vertical="center"/>
      <protection locked="0"/>
    </xf>
    <xf numFmtId="167" fontId="54" fillId="10" borderId="30" xfId="0" applyFont="1" applyFill="1" applyBorder="1" applyAlignment="1" applyProtection="1">
      <alignment horizontal="center" vertical="center"/>
      <protection locked="0"/>
    </xf>
    <xf numFmtId="167" fontId="54" fillId="10" borderId="31" xfId="0" applyFont="1" applyFill="1" applyBorder="1" applyAlignment="1" applyProtection="1">
      <alignment horizontal="center" vertical="center"/>
      <protection locked="0"/>
    </xf>
    <xf numFmtId="167" fontId="54" fillId="10" borderId="32" xfId="0" applyFont="1" applyFill="1" applyBorder="1" applyAlignment="1" applyProtection="1">
      <alignment horizontal="center" vertical="center"/>
      <protection locked="0"/>
    </xf>
    <xf numFmtId="167" fontId="0" fillId="0" borderId="22" xfId="0" applyBorder="1" applyAlignment="1" applyProtection="1">
      <alignment horizontal="center" vertical="center"/>
      <protection locked="0"/>
    </xf>
    <xf numFmtId="167" fontId="0" fillId="0" borderId="23" xfId="0" applyBorder="1" applyAlignment="1" applyProtection="1">
      <alignment horizontal="center" vertical="center"/>
      <protection locked="0"/>
    </xf>
    <xf numFmtId="167" fontId="0" fillId="0" borderId="29" xfId="0" applyBorder="1" applyAlignment="1" applyProtection="1">
      <alignment horizontal="center" vertical="center"/>
      <protection locked="0"/>
    </xf>
    <xf numFmtId="167" fontId="0" fillId="0" borderId="2" xfId="0" applyBorder="1" applyAlignment="1" applyProtection="1">
      <alignment horizontal="center" vertical="center"/>
      <protection locked="0"/>
    </xf>
    <xf numFmtId="167" fontId="0" fillId="0" borderId="0" xfId="0" applyAlignment="1" applyProtection="1">
      <alignment horizontal="center" vertical="center"/>
      <protection locked="0"/>
    </xf>
    <xf numFmtId="167" fontId="0" fillId="0" borderId="5" xfId="0" applyBorder="1" applyAlignment="1" applyProtection="1">
      <alignment horizontal="center" vertical="center"/>
      <protection locked="0"/>
    </xf>
    <xf numFmtId="167" fontId="0" fillId="0" borderId="24" xfId="0" applyBorder="1" applyAlignment="1" applyProtection="1">
      <alignment horizontal="center" vertical="center"/>
      <protection locked="0"/>
    </xf>
    <xf numFmtId="167" fontId="0" fillId="0" borderId="6" xfId="0" applyBorder="1" applyAlignment="1" applyProtection="1">
      <alignment horizontal="center" vertical="center"/>
      <protection locked="0"/>
    </xf>
    <xf numFmtId="167" fontId="0" fillId="0" borderId="25" xfId="0" applyBorder="1" applyAlignment="1" applyProtection="1">
      <alignment horizontal="center" vertical="center"/>
      <protection locked="0"/>
    </xf>
    <xf numFmtId="167" fontId="93" fillId="9" borderId="22" xfId="0" applyFont="1" applyFill="1" applyBorder="1" applyAlignment="1">
      <alignment horizontal="left" vertical="top" wrapText="1"/>
    </xf>
    <xf numFmtId="167" fontId="93" fillId="9" borderId="23" xfId="0" applyFont="1" applyFill="1" applyBorder="1" applyAlignment="1">
      <alignment horizontal="left" vertical="top" wrapText="1"/>
    </xf>
    <xf numFmtId="167" fontId="93" fillId="9" borderId="29" xfId="0" applyFont="1" applyFill="1" applyBorder="1" applyAlignment="1">
      <alignment horizontal="left" vertical="top" wrapText="1"/>
    </xf>
    <xf numFmtId="167" fontId="93" fillId="9" borderId="2" xfId="0" applyFont="1" applyFill="1" applyBorder="1" applyAlignment="1">
      <alignment horizontal="left" vertical="top" wrapText="1"/>
    </xf>
    <xf numFmtId="167" fontId="93" fillId="9" borderId="0" xfId="0" applyFont="1" applyFill="1" applyAlignment="1">
      <alignment horizontal="left" vertical="top" wrapText="1"/>
    </xf>
    <xf numFmtId="167" fontId="93" fillId="9" borderId="5" xfId="0" applyFont="1" applyFill="1" applyBorder="1" applyAlignment="1">
      <alignment horizontal="left" vertical="top" wrapText="1"/>
    </xf>
    <xf numFmtId="167" fontId="93" fillId="9" borderId="24" xfId="0" applyFont="1" applyFill="1" applyBorder="1" applyAlignment="1">
      <alignment horizontal="left" vertical="top" wrapText="1"/>
    </xf>
    <xf numFmtId="167" fontId="93" fillId="9" borderId="6" xfId="0" applyFont="1" applyFill="1" applyBorder="1" applyAlignment="1">
      <alignment horizontal="left" vertical="top" wrapText="1"/>
    </xf>
    <xf numFmtId="167" fontId="93" fillId="9" borderId="25" xfId="0" applyFont="1" applyFill="1" applyBorder="1" applyAlignment="1">
      <alignment horizontal="left" vertical="top" wrapText="1"/>
    </xf>
    <xf numFmtId="167" fontId="41" fillId="12" borderId="0" xfId="9" applyFont="1" applyFill="1" applyAlignment="1">
      <alignment horizontal="left"/>
    </xf>
    <xf numFmtId="167" fontId="54" fillId="0" borderId="9" xfId="0" applyFont="1" applyBorder="1" applyAlignment="1">
      <alignment horizontal="center"/>
    </xf>
    <xf numFmtId="167" fontId="54" fillId="0" borderId="10" xfId="0" applyFont="1" applyBorder="1" applyAlignment="1">
      <alignment horizontal="center"/>
    </xf>
    <xf numFmtId="167" fontId="54" fillId="0" borderId="11" xfId="0" applyFont="1" applyBorder="1" applyAlignment="1">
      <alignment horizontal="center"/>
    </xf>
    <xf numFmtId="170" fontId="56" fillId="0" borderId="45" xfId="9" applyNumberFormat="1" applyFont="1" applyBorder="1" applyAlignment="1" applyProtection="1">
      <alignment horizontal="center" vertical="center"/>
      <protection locked="0"/>
    </xf>
    <xf numFmtId="0" fontId="41" fillId="12" borderId="0" xfId="9" applyNumberFormat="1" applyFont="1" applyFill="1" applyAlignment="1">
      <alignment horizontal="left"/>
    </xf>
    <xf numFmtId="169" fontId="11" fillId="0" borderId="6" xfId="9" applyNumberFormat="1" applyFont="1" applyBorder="1" applyAlignment="1">
      <alignment horizontal="center" vertical="center"/>
    </xf>
    <xf numFmtId="0" fontId="13" fillId="6" borderId="30" xfId="9" applyNumberFormat="1" applyFont="1" applyFill="1" applyBorder="1" applyAlignment="1">
      <alignment horizontal="center" vertical="center" wrapText="1"/>
    </xf>
    <xf numFmtId="0" fontId="13" fillId="6" borderId="31" xfId="9" applyNumberFormat="1" applyFont="1" applyFill="1" applyBorder="1" applyAlignment="1">
      <alignment horizontal="center" vertical="center" wrapText="1"/>
    </xf>
    <xf numFmtId="0" fontId="13" fillId="6" borderId="32" xfId="9" applyNumberFormat="1" applyFont="1" applyFill="1" applyBorder="1" applyAlignment="1">
      <alignment horizontal="center" vertical="center" wrapText="1"/>
    </xf>
    <xf numFmtId="0" fontId="71" fillId="2" borderId="0" xfId="9" applyNumberFormat="1" applyFont="1" applyFill="1" applyAlignment="1">
      <alignment horizontal="center" textRotation="90"/>
    </xf>
    <xf numFmtId="3" fontId="12" fillId="2" borderId="3" xfId="9" applyNumberFormat="1" applyFont="1" applyFill="1" applyBorder="1" applyAlignment="1">
      <alignment horizontal="center" vertical="center"/>
    </xf>
    <xf numFmtId="0" fontId="12" fillId="2" borderId="3" xfId="9" applyNumberFormat="1" applyFont="1" applyFill="1" applyBorder="1" applyAlignment="1">
      <alignment horizontal="center" vertical="center"/>
    </xf>
    <xf numFmtId="0" fontId="13" fillId="0" borderId="30" xfId="6" applyNumberFormat="1" applyFont="1" applyFill="1" applyBorder="1" applyAlignment="1" applyProtection="1">
      <alignment horizontal="center" vertical="center"/>
    </xf>
    <xf numFmtId="0" fontId="13" fillId="0" borderId="31" xfId="6" applyNumberFormat="1" applyFont="1" applyFill="1" applyBorder="1" applyAlignment="1" applyProtection="1">
      <alignment horizontal="center" vertical="center"/>
    </xf>
    <xf numFmtId="0" fontId="13" fillId="0" borderId="32" xfId="6" applyNumberFormat="1" applyFont="1" applyFill="1" applyBorder="1" applyAlignment="1" applyProtection="1">
      <alignment horizontal="center" vertical="center"/>
    </xf>
    <xf numFmtId="167" fontId="0" fillId="0" borderId="0" xfId="0" applyAlignment="1">
      <alignment horizontal="left" vertical="top" wrapText="1"/>
    </xf>
    <xf numFmtId="167" fontId="105" fillId="12" borderId="0" xfId="0" applyFont="1" applyFill="1" applyAlignment="1">
      <alignment horizontal="left"/>
    </xf>
    <xf numFmtId="167" fontId="1" fillId="0" borderId="0" xfId="0" applyFont="1" applyAlignment="1">
      <alignment horizontal="left" vertical="top" wrapText="1"/>
    </xf>
    <xf numFmtId="167" fontId="35" fillId="0" borderId="0" xfId="0" applyFont="1" applyAlignment="1">
      <alignment horizontal="left" vertical="top" wrapText="1"/>
    </xf>
    <xf numFmtId="167" fontId="86" fillId="0" borderId="0" xfId="0" applyFont="1" applyAlignment="1">
      <alignment horizontal="left" vertical="top" wrapText="1"/>
    </xf>
    <xf numFmtId="167" fontId="0" fillId="0" borderId="0" xfId="0" applyAlignment="1">
      <alignment horizontal="left" wrapText="1"/>
    </xf>
  </cellXfs>
  <cellStyles count="14">
    <cellStyle name="$/m²" xfId="1" xr:uid="{38C33131-4CB9-4DE4-A999-966D660E7E6E}"/>
    <cellStyle name="Currency_03-08-05 - JMSB - Budget (rév.03-07-03)" xfId="2" xr:uid="{B0648EAA-DFC6-4545-A95B-4AE54FDB9A94}"/>
    <cellStyle name="Euro" xfId="3" xr:uid="{462A8937-F441-43AA-A468-0254470F5588}"/>
    <cellStyle name="Euro 2" xfId="4" xr:uid="{3372ECE0-7303-4BA9-AB20-0F150939A61B}"/>
    <cellStyle name="m²" xfId="5" xr:uid="{3F3F00AF-B26B-46B4-ACF7-C2873E5C2C77}"/>
    <cellStyle name="Milliers 2" xfId="6" xr:uid="{0457A5A2-164E-49DF-AB78-FDFF39A301E3}"/>
    <cellStyle name="Milliers_Calculs" xfId="7" xr:uid="{E5EC9E02-7DB4-4CDE-B5F9-9C81D0A3E1D4}"/>
    <cellStyle name="Monétaire" xfId="8" builtinId="4"/>
    <cellStyle name="Normal" xfId="0" builtinId="0"/>
    <cellStyle name="Normal 2" xfId="9" xr:uid="{D73DFBF8-E896-4834-8FE2-7C90AE89F51C}"/>
    <cellStyle name="Normal_852433MtqBeauceville" xfId="10" xr:uid="{725C0B4D-D7F4-40A9-B3CD-D1D5E04FAEBF}"/>
    <cellStyle name="Normal_Feuil1" xfId="11" xr:uid="{BB21BC7C-3182-4CB1-9B9C-26FC21E07C57}"/>
    <cellStyle name="Pourcentage 2" xfId="12" xr:uid="{D9D00787-CB9C-437F-BF8C-0FB8C91609B5}"/>
    <cellStyle name="Style 1" xfId="13" xr:uid="{B4329B9C-87A5-47C4-A21E-C2FDEED916F1}"/>
  </cellStyles>
  <dxfs count="3">
    <dxf>
      <font>
        <color rgb="FF9C0006"/>
      </font>
      <fill>
        <patternFill>
          <bgColor rgb="FFFFC7CE"/>
        </patternFill>
      </fill>
    </dxf>
    <dxf>
      <font>
        <color rgb="FFC00000"/>
      </font>
    </dxf>
    <dxf>
      <font>
        <color theme="1"/>
      </font>
    </dxf>
  </dxfs>
  <tableStyles count="0" defaultTableStyle="TableStyleMedium9" defaultPivotStyle="PivotStyleLight16"/>
  <colors>
    <mruColors>
      <color rgb="FF0061AE"/>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microsoft.com/office/2023/09/relationships/Python" Target="python.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1" Type="http://schemas.openxmlformats.org/officeDocument/2006/relationships/image" Target="../media/image2.tiff"/></Relationships>
</file>

<file path=xl/drawings/_rels/drawing3.xml.rels><?xml version="1.0" encoding="UTF-8" standalone="yes"?>
<Relationships xmlns="http://schemas.openxmlformats.org/package/2006/relationships"><Relationship Id="rId1" Type="http://schemas.openxmlformats.org/officeDocument/2006/relationships/image" Target="../media/image3.tiff"/></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8960</xdr:colOff>
      <xdr:row>0</xdr:row>
      <xdr:rowOff>35277</xdr:rowOff>
    </xdr:from>
    <xdr:to>
      <xdr:col>3</xdr:col>
      <xdr:colOff>933803</xdr:colOff>
      <xdr:row>4</xdr:row>
      <xdr:rowOff>53497</xdr:rowOff>
    </xdr:to>
    <xdr:pic>
      <xdr:nvPicPr>
        <xdr:cNvPr id="3" name="Image 2">
          <a:extLst>
            <a:ext uri="{FF2B5EF4-FFF2-40B4-BE49-F238E27FC236}">
              <a16:creationId xmlns:a16="http://schemas.microsoft.com/office/drawing/2014/main" id="{76CBA876-561B-BAE5-501D-6BC301BFC3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148" y="35277"/>
          <a:ext cx="1686843" cy="7722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34256</xdr:colOff>
      <xdr:row>0</xdr:row>
      <xdr:rowOff>118139</xdr:rowOff>
    </xdr:from>
    <xdr:to>
      <xdr:col>4</xdr:col>
      <xdr:colOff>153062</xdr:colOff>
      <xdr:row>4</xdr:row>
      <xdr:rowOff>57302</xdr:rowOff>
    </xdr:to>
    <xdr:pic>
      <xdr:nvPicPr>
        <xdr:cNvPr id="2" name="Image 1">
          <a:extLst>
            <a:ext uri="{FF2B5EF4-FFF2-40B4-BE49-F238E27FC236}">
              <a16:creationId xmlns:a16="http://schemas.microsoft.com/office/drawing/2014/main" id="{E4F67A35-5E11-B54B-85C0-0082F88BF5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56" y="118139"/>
          <a:ext cx="1521713" cy="6975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1889</xdr:row>
          <xdr:rowOff>91440</xdr:rowOff>
        </xdr:from>
        <xdr:to>
          <xdr:col>0</xdr:col>
          <xdr:colOff>441960</xdr:colOff>
          <xdr:row>1889</xdr:row>
          <xdr:rowOff>342900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fr-CA" sz="1000" b="1" i="0" u="none" strike="noStrike" baseline="0">
                  <a:solidFill>
                    <a:srgbClr val="000000"/>
                  </a:solidFill>
                  <a:latin typeface="Arial"/>
                  <a:cs typeface="Arial"/>
                </a:rPr>
                <a:t>+</a:t>
              </a:r>
            </a:p>
          </xdr:txBody>
        </xdr:sp>
        <xdr:clientData fPrintsWithSheet="0"/>
      </xdr:twoCellAnchor>
    </mc:Choice>
    <mc:Fallback/>
  </mc:AlternateContent>
  <xdr:twoCellAnchor editAs="oneCell">
    <xdr:from>
      <xdr:col>0</xdr:col>
      <xdr:colOff>30480</xdr:colOff>
      <xdr:row>0</xdr:row>
      <xdr:rowOff>0</xdr:rowOff>
    </xdr:from>
    <xdr:to>
      <xdr:col>1</xdr:col>
      <xdr:colOff>1387698</xdr:colOff>
      <xdr:row>3</xdr:row>
      <xdr:rowOff>59221</xdr:rowOff>
    </xdr:to>
    <xdr:pic>
      <xdr:nvPicPr>
        <xdr:cNvPr id="2" name="Image 1">
          <a:extLst>
            <a:ext uri="{FF2B5EF4-FFF2-40B4-BE49-F238E27FC236}">
              <a16:creationId xmlns:a16="http://schemas.microsoft.com/office/drawing/2014/main" id="{7193C101-0582-F142-A6F1-C79A8EF251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 y="0"/>
          <a:ext cx="1901541" cy="8504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91440</xdr:colOff>
      <xdr:row>79</xdr:row>
      <xdr:rowOff>99060</xdr:rowOff>
    </xdr:from>
    <xdr:to>
      <xdr:col>1</xdr:col>
      <xdr:colOff>266700</xdr:colOff>
      <xdr:row>83</xdr:row>
      <xdr:rowOff>57150</xdr:rowOff>
    </xdr:to>
    <xdr:pic>
      <xdr:nvPicPr>
        <xdr:cNvPr id="4943" name="Picture 31">
          <a:extLst>
            <a:ext uri="{FF2B5EF4-FFF2-40B4-BE49-F238E27FC236}">
              <a16:creationId xmlns:a16="http://schemas.microsoft.com/office/drawing/2014/main" id="{66F946A3-43D8-1310-C653-C927B82250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6165" t="8176" r="11644" b="28302"/>
        <a:stretch>
          <a:fillRect/>
        </a:stretch>
      </xdr:blipFill>
      <xdr:spPr bwMode="auto">
        <a:xfrm>
          <a:off x="91440" y="15316200"/>
          <a:ext cx="96774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281942</xdr:colOff>
      <xdr:row>82</xdr:row>
      <xdr:rowOff>99695</xdr:rowOff>
    </xdr:from>
    <xdr:to>
      <xdr:col>2</xdr:col>
      <xdr:colOff>180</xdr:colOff>
      <xdr:row>82</xdr:row>
      <xdr:rowOff>99697</xdr:rowOff>
    </xdr:to>
    <xdr:cxnSp macro="">
      <xdr:nvCxnSpPr>
        <xdr:cNvPr id="8" name="Connecteur droit avec flèche 7">
          <a:extLst>
            <a:ext uri="{FF2B5EF4-FFF2-40B4-BE49-F238E27FC236}">
              <a16:creationId xmlns:a16="http://schemas.microsoft.com/office/drawing/2014/main" id="{1894F69F-8EEC-970C-98FE-BCFEA9EC321E}"/>
            </a:ext>
          </a:extLst>
        </xdr:cNvPr>
        <xdr:cNvCxnSpPr/>
      </xdr:nvCxnSpPr>
      <xdr:spPr>
        <a:xfrm rot="10800000" flipV="1">
          <a:off x="971552" y="16402050"/>
          <a:ext cx="552448" cy="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332106</xdr:colOff>
      <xdr:row>80</xdr:row>
      <xdr:rowOff>1</xdr:rowOff>
    </xdr:from>
    <xdr:to>
      <xdr:col>1</xdr:col>
      <xdr:colOff>623499</xdr:colOff>
      <xdr:row>81</xdr:row>
      <xdr:rowOff>3332</xdr:rowOff>
    </xdr:to>
    <xdr:cxnSp macro="">
      <xdr:nvCxnSpPr>
        <xdr:cNvPr id="12" name="Connecteur droit avec flèche 11">
          <a:extLst>
            <a:ext uri="{FF2B5EF4-FFF2-40B4-BE49-F238E27FC236}">
              <a16:creationId xmlns:a16="http://schemas.microsoft.com/office/drawing/2014/main" id="{EB049E3A-9D4A-7122-32BF-E138BEC76ED1}"/>
            </a:ext>
          </a:extLst>
        </xdr:cNvPr>
        <xdr:cNvCxnSpPr/>
      </xdr:nvCxnSpPr>
      <xdr:spPr>
        <a:xfrm rot="10800000">
          <a:off x="1000126" y="15925801"/>
          <a:ext cx="504825" cy="1619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281943</xdr:colOff>
      <xdr:row>80</xdr:row>
      <xdr:rowOff>186055</xdr:rowOff>
    </xdr:from>
    <xdr:to>
      <xdr:col>1</xdr:col>
      <xdr:colOff>789513</xdr:colOff>
      <xdr:row>81</xdr:row>
      <xdr:rowOff>42364</xdr:rowOff>
    </xdr:to>
    <xdr:cxnSp macro="">
      <xdr:nvCxnSpPr>
        <xdr:cNvPr id="14" name="Connecteur droit avec flèche 13">
          <a:extLst>
            <a:ext uri="{FF2B5EF4-FFF2-40B4-BE49-F238E27FC236}">
              <a16:creationId xmlns:a16="http://schemas.microsoft.com/office/drawing/2014/main" id="{EDA4D49F-A895-AAB7-4E3D-8414BCD81F07}"/>
            </a:ext>
          </a:extLst>
        </xdr:cNvPr>
        <xdr:cNvCxnSpPr/>
      </xdr:nvCxnSpPr>
      <xdr:spPr>
        <a:xfrm rot="10800000" flipV="1">
          <a:off x="971553" y="16087725"/>
          <a:ext cx="542923" cy="952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59</xdr:row>
      <xdr:rowOff>38099</xdr:rowOff>
    </xdr:from>
    <xdr:to>
      <xdr:col>7</xdr:col>
      <xdr:colOff>762000</xdr:colOff>
      <xdr:row>62</xdr:row>
      <xdr:rowOff>116852</xdr:rowOff>
    </xdr:to>
    <xdr:pic>
      <xdr:nvPicPr>
        <xdr:cNvPr id="2" name="Image 1">
          <a:extLst>
            <a:ext uri="{FF2B5EF4-FFF2-40B4-BE49-F238E27FC236}">
              <a16:creationId xmlns:a16="http://schemas.microsoft.com/office/drawing/2014/main" id="{AC6A7ACF-8C92-FC7D-9F6F-472803268142}"/>
            </a:ext>
          </a:extLst>
        </xdr:cNvPr>
        <xdr:cNvPicPr>
          <a:picLocks noChangeAspect="1"/>
        </xdr:cNvPicPr>
      </xdr:nvPicPr>
      <xdr:blipFill rotWithShape="1">
        <a:blip xmlns:r="http://schemas.openxmlformats.org/officeDocument/2006/relationships" r:embed="rId2"/>
        <a:srcRect t="14897" r="13004"/>
        <a:stretch/>
      </xdr:blipFill>
      <xdr:spPr>
        <a:xfrm>
          <a:off x="0" y="11880849"/>
          <a:ext cx="6229350" cy="631203"/>
        </a:xfrm>
        <a:prstGeom prst="rect">
          <a:avLst/>
        </a:prstGeom>
      </xdr:spPr>
    </xdr:pic>
    <xdr:clientData/>
  </xdr:twoCellAnchor>
  <xdr:twoCellAnchor>
    <xdr:from>
      <xdr:col>0</xdr:col>
      <xdr:colOff>0</xdr:colOff>
      <xdr:row>59</xdr:row>
      <xdr:rowOff>162560</xdr:rowOff>
    </xdr:from>
    <xdr:to>
      <xdr:col>0</xdr:col>
      <xdr:colOff>220980</xdr:colOff>
      <xdr:row>61</xdr:row>
      <xdr:rowOff>31750</xdr:rowOff>
    </xdr:to>
    <xdr:sp macro="" textlink="">
      <xdr:nvSpPr>
        <xdr:cNvPr id="3" name="Ellipse 2">
          <a:extLst>
            <a:ext uri="{FF2B5EF4-FFF2-40B4-BE49-F238E27FC236}">
              <a16:creationId xmlns:a16="http://schemas.microsoft.com/office/drawing/2014/main" id="{293A3360-E5D6-F294-67C0-01F0F4F163B7}"/>
            </a:ext>
          </a:extLst>
        </xdr:cNvPr>
        <xdr:cNvSpPr/>
      </xdr:nvSpPr>
      <xdr:spPr>
        <a:xfrm>
          <a:off x="0" y="12005310"/>
          <a:ext cx="220980" cy="23749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fr-CA" sz="1100"/>
        </a:p>
      </xdr:txBody>
    </xdr:sp>
    <xdr:clientData/>
  </xdr:twoCellAnchor>
  <xdr:twoCellAnchor editAs="oneCell">
    <xdr:from>
      <xdr:col>0</xdr:col>
      <xdr:colOff>69850</xdr:colOff>
      <xdr:row>64</xdr:row>
      <xdr:rowOff>40640</xdr:rowOff>
    </xdr:from>
    <xdr:to>
      <xdr:col>8</xdr:col>
      <xdr:colOff>58420</xdr:colOff>
      <xdr:row>68</xdr:row>
      <xdr:rowOff>15875</xdr:rowOff>
    </xdr:to>
    <xdr:pic>
      <xdr:nvPicPr>
        <xdr:cNvPr id="4" name="Image 3">
          <a:extLst>
            <a:ext uri="{FF2B5EF4-FFF2-40B4-BE49-F238E27FC236}">
              <a16:creationId xmlns:a16="http://schemas.microsoft.com/office/drawing/2014/main" id="{4FB07710-91B0-FBAD-D613-4AFF1DB3587D}"/>
            </a:ext>
          </a:extLst>
        </xdr:cNvPr>
        <xdr:cNvPicPr>
          <a:picLocks noChangeAspect="1"/>
        </xdr:cNvPicPr>
      </xdr:nvPicPr>
      <xdr:blipFill rotWithShape="1">
        <a:blip xmlns:r="http://schemas.openxmlformats.org/officeDocument/2006/relationships" r:embed="rId3"/>
        <a:srcRect t="8928" r="1690" b="41761"/>
        <a:stretch/>
      </xdr:blipFill>
      <xdr:spPr>
        <a:xfrm>
          <a:off x="69850" y="12804140"/>
          <a:ext cx="6229350" cy="70231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2E55724-3EF0-4AF2-A43D-49DAEAFD9EB2}" name="Tableau1" displayName="Tableau1" ref="A1:A6" totalsRowShown="0">
  <autoFilter ref="A1:A6" xr:uid="{72E55724-3EF0-4AF2-A43D-49DAEAFD9EB2}"/>
  <tableColumns count="1">
    <tableColumn id="1" xr3:uid="{1B66B50A-5076-46AE-8A09-EE4EA9B96C35}" name="État du bie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E344F-0F57-4A6B-83CE-5A828EB194C0}">
  <sheetPr codeName="Feuil1"/>
  <dimension ref="A1:S124"/>
  <sheetViews>
    <sheetView showGridLines="0" tabSelected="1" view="pageLayout" zoomScaleNormal="125" workbookViewId="0">
      <selection activeCell="K74" sqref="K74:P74"/>
    </sheetView>
  </sheetViews>
  <sheetFormatPr baseColWidth="10" defaultColWidth="11.44140625" defaultRowHeight="14.4"/>
  <cols>
    <col min="1" max="1" width="1.44140625" customWidth="1"/>
    <col min="2" max="2" width="9.77734375" customWidth="1"/>
    <col min="3" max="3" width="0.77734375" customWidth="1"/>
    <col min="4" max="4" width="13.109375" customWidth="1"/>
    <col min="5" max="5" width="1.109375" customWidth="1"/>
    <col min="6" max="6" width="4" customWidth="1"/>
    <col min="7" max="7" width="7.44140625" customWidth="1"/>
    <col min="8" max="8" width="13.44140625" customWidth="1"/>
    <col min="9" max="9" width="3.77734375" customWidth="1"/>
    <col min="10" max="10" width="2.44140625" customWidth="1"/>
    <col min="11" max="11" width="11.44140625" customWidth="1"/>
    <col min="12" max="12" width="0.44140625" customWidth="1"/>
    <col min="13" max="13" width="2.44140625" customWidth="1"/>
    <col min="14" max="14" width="5.109375" customWidth="1"/>
    <col min="15" max="15" width="2.109375" customWidth="1"/>
    <col min="16" max="16" width="4.44140625" customWidth="1"/>
    <col min="17" max="17" width="3.109375" customWidth="1"/>
    <col min="18" max="18" width="14" customWidth="1"/>
    <col min="19" max="19" width="1.77734375" style="125" customWidth="1"/>
  </cols>
  <sheetData>
    <row r="1" spans="1:19">
      <c r="A1" s="125"/>
      <c r="B1" s="125"/>
      <c r="C1" s="125"/>
      <c r="D1" s="125"/>
      <c r="E1" s="125"/>
      <c r="F1" s="125"/>
      <c r="G1" s="125"/>
      <c r="H1" s="125"/>
      <c r="I1" s="125"/>
      <c r="J1" s="125"/>
      <c r="K1" s="125"/>
      <c r="L1" s="125"/>
      <c r="M1" s="125"/>
      <c r="N1" s="125"/>
      <c r="O1" s="125"/>
      <c r="P1" s="125"/>
      <c r="Q1" s="125"/>
      <c r="R1" s="125"/>
    </row>
    <row r="2" spans="1:19" ht="15" customHeight="1">
      <c r="A2" s="125"/>
      <c r="B2" s="125"/>
      <c r="C2" s="125"/>
      <c r="D2" s="125"/>
      <c r="E2" s="125"/>
      <c r="F2" s="407" t="s">
        <v>1216</v>
      </c>
      <c r="G2" s="407"/>
      <c r="H2" s="407"/>
      <c r="I2" s="407"/>
      <c r="J2" s="407"/>
      <c r="K2" s="407"/>
      <c r="L2" s="407"/>
      <c r="M2" s="407"/>
      <c r="N2" s="407"/>
      <c r="O2" s="407"/>
      <c r="P2" s="407"/>
      <c r="Q2" s="407"/>
      <c r="R2" s="407"/>
    </row>
    <row r="3" spans="1:19" ht="15" customHeight="1">
      <c r="A3" s="125"/>
      <c r="B3" s="125"/>
      <c r="C3" s="125"/>
      <c r="D3" s="125"/>
      <c r="E3" s="125"/>
      <c r="F3" s="407"/>
      <c r="G3" s="407"/>
      <c r="H3" s="407"/>
      <c r="I3" s="407"/>
      <c r="J3" s="407"/>
      <c r="K3" s="407"/>
      <c r="L3" s="407"/>
      <c r="M3" s="407"/>
      <c r="N3" s="407"/>
      <c r="O3" s="407"/>
      <c r="P3" s="407"/>
      <c r="Q3" s="407"/>
      <c r="R3" s="407"/>
    </row>
    <row r="4" spans="1:19" ht="15" customHeight="1">
      <c r="A4" s="125"/>
      <c r="B4" s="125"/>
      <c r="C4" s="125"/>
      <c r="D4" s="125"/>
      <c r="E4" s="125"/>
      <c r="F4" s="407"/>
      <c r="G4" s="407"/>
      <c r="H4" s="407"/>
      <c r="I4" s="407"/>
      <c r="J4" s="407"/>
      <c r="K4" s="407"/>
      <c r="L4" s="407"/>
      <c r="M4" s="407"/>
      <c r="N4" s="407"/>
      <c r="O4" s="407"/>
      <c r="P4" s="407"/>
      <c r="Q4" s="407"/>
      <c r="R4" s="407"/>
    </row>
    <row r="5" spans="1:19">
      <c r="A5" s="125"/>
      <c r="B5" s="125"/>
      <c r="C5" s="125"/>
      <c r="D5" s="125"/>
      <c r="E5" s="125"/>
      <c r="F5" s="125"/>
      <c r="G5" s="125"/>
      <c r="H5" s="125"/>
      <c r="I5" s="125"/>
      <c r="J5" s="125"/>
      <c r="K5" s="125"/>
      <c r="L5" s="125"/>
      <c r="M5" s="125"/>
      <c r="N5" s="125"/>
      <c r="O5" s="125"/>
      <c r="P5" s="125"/>
      <c r="Q5" s="125"/>
      <c r="R5" s="125"/>
    </row>
    <row r="6" spans="1:19" ht="18" customHeight="1">
      <c r="A6" s="125"/>
      <c r="B6" s="406" t="s">
        <v>204</v>
      </c>
      <c r="C6" s="406"/>
      <c r="D6" s="406"/>
      <c r="E6" s="406"/>
      <c r="F6" s="406"/>
      <c r="G6" s="406"/>
      <c r="H6" s="406"/>
      <c r="I6" s="406"/>
      <c r="J6" s="414" t="s">
        <v>210</v>
      </c>
      <c r="K6" s="415"/>
      <c r="L6" s="415"/>
      <c r="M6" s="415"/>
      <c r="N6" s="415"/>
      <c r="O6" s="415"/>
      <c r="P6" s="415"/>
      <c r="Q6" s="415"/>
      <c r="R6" s="416"/>
    </row>
    <row r="7" spans="1:19">
      <c r="A7" s="125"/>
      <c r="B7" s="125"/>
      <c r="C7" s="125"/>
      <c r="D7" s="125"/>
      <c r="E7" s="125"/>
      <c r="F7" s="125"/>
      <c r="G7" s="125"/>
      <c r="H7" s="125"/>
      <c r="I7" s="125"/>
      <c r="J7" s="417"/>
      <c r="K7" s="418"/>
      <c r="L7" s="418"/>
      <c r="M7" s="418"/>
      <c r="N7" s="418"/>
      <c r="O7" s="418"/>
      <c r="P7" s="418"/>
      <c r="Q7" s="418"/>
      <c r="R7" s="419"/>
    </row>
    <row r="8" spans="1:19" s="23" customFormat="1" ht="17.25" customHeight="1">
      <c r="A8" s="126"/>
      <c r="B8" s="367" t="s">
        <v>1217</v>
      </c>
      <c r="C8" s="367"/>
      <c r="D8" s="367"/>
      <c r="E8" s="126"/>
      <c r="F8" s="126"/>
      <c r="G8" s="351" t="s">
        <v>1218</v>
      </c>
      <c r="H8" s="351"/>
      <c r="I8" s="126"/>
      <c r="J8" s="417"/>
      <c r="K8" s="418"/>
      <c r="L8" s="418"/>
      <c r="M8" s="418"/>
      <c r="N8" s="418"/>
      <c r="O8" s="418"/>
      <c r="P8" s="418"/>
      <c r="Q8" s="418"/>
      <c r="R8" s="419"/>
      <c r="S8" s="126"/>
    </row>
    <row r="9" spans="1:19" ht="11.25" customHeight="1">
      <c r="A9" s="125"/>
      <c r="B9" s="369"/>
      <c r="C9" s="370"/>
      <c r="D9" s="371"/>
      <c r="E9" s="125"/>
      <c r="F9" s="125"/>
      <c r="G9" s="404" t="s">
        <v>1201</v>
      </c>
      <c r="H9" s="405"/>
      <c r="J9" s="417"/>
      <c r="K9" s="418"/>
      <c r="L9" s="418"/>
      <c r="M9" s="418"/>
      <c r="N9" s="418"/>
      <c r="O9" s="418"/>
      <c r="P9" s="418"/>
      <c r="Q9" s="418"/>
      <c r="R9" s="419"/>
    </row>
    <row r="10" spans="1:19" s="24" customFormat="1" ht="10.5" customHeight="1">
      <c r="A10" s="127"/>
      <c r="B10" s="127"/>
      <c r="C10" s="127"/>
      <c r="D10" s="127"/>
      <c r="E10" s="127"/>
      <c r="F10" s="127"/>
      <c r="G10" s="127"/>
      <c r="H10" s="127"/>
      <c r="I10" s="127"/>
      <c r="J10" s="417"/>
      <c r="K10" s="418"/>
      <c r="L10" s="418"/>
      <c r="M10" s="418"/>
      <c r="N10" s="418"/>
      <c r="O10" s="418"/>
      <c r="P10" s="418"/>
      <c r="Q10" s="418"/>
      <c r="R10" s="419"/>
      <c r="S10" s="127"/>
    </row>
    <row r="11" spans="1:19" s="23" customFormat="1" ht="13.05" customHeight="1">
      <c r="A11" s="126"/>
      <c r="B11" s="367" t="s">
        <v>1219</v>
      </c>
      <c r="C11" s="367"/>
      <c r="D11" s="367"/>
      <c r="E11" s="126"/>
      <c r="F11" s="126"/>
      <c r="G11" s="367" t="s">
        <v>1202</v>
      </c>
      <c r="H11" s="367"/>
      <c r="I11" s="126"/>
      <c r="J11" s="417"/>
      <c r="K11" s="418"/>
      <c r="L11" s="418"/>
      <c r="M11" s="418"/>
      <c r="N11" s="418"/>
      <c r="O11" s="418"/>
      <c r="P11" s="418"/>
      <c r="Q11" s="418"/>
      <c r="R11" s="419"/>
      <c r="S11" s="126"/>
    </row>
    <row r="12" spans="1:19" ht="11.25" customHeight="1">
      <c r="A12" s="125"/>
      <c r="B12" s="369"/>
      <c r="C12" s="370"/>
      <c r="D12" s="371"/>
      <c r="E12" s="125"/>
      <c r="F12" s="125"/>
      <c r="G12" s="372"/>
      <c r="H12" s="373"/>
      <c r="J12" s="417"/>
      <c r="K12" s="418"/>
      <c r="L12" s="418"/>
      <c r="M12" s="418"/>
      <c r="N12" s="418"/>
      <c r="O12" s="418"/>
      <c r="P12" s="418"/>
      <c r="Q12" s="418"/>
      <c r="R12" s="419"/>
    </row>
    <row r="13" spans="1:19" s="24" customFormat="1" ht="10.5" customHeight="1">
      <c r="A13" s="127"/>
      <c r="B13" s="127"/>
      <c r="C13" s="127"/>
      <c r="D13" s="127"/>
      <c r="E13" s="127"/>
      <c r="F13" s="127"/>
      <c r="G13" s="127"/>
      <c r="H13" s="127"/>
      <c r="I13" s="127"/>
      <c r="J13" s="417"/>
      <c r="K13" s="418"/>
      <c r="L13" s="418"/>
      <c r="M13" s="418"/>
      <c r="N13" s="418"/>
      <c r="O13" s="418"/>
      <c r="P13" s="418"/>
      <c r="Q13" s="418"/>
      <c r="R13" s="419"/>
      <c r="S13" s="127"/>
    </row>
    <row r="14" spans="1:19" s="23" customFormat="1" ht="13.05" customHeight="1">
      <c r="A14" s="126"/>
      <c r="B14" s="367" t="s">
        <v>1220</v>
      </c>
      <c r="C14" s="367"/>
      <c r="D14" s="367"/>
      <c r="E14" s="126"/>
      <c r="F14" s="126"/>
      <c r="G14" s="126"/>
      <c r="H14" s="126"/>
      <c r="I14" s="126"/>
      <c r="J14" s="420"/>
      <c r="K14" s="421"/>
      <c r="L14" s="421"/>
      <c r="M14" s="421"/>
      <c r="N14" s="421"/>
      <c r="O14" s="421"/>
      <c r="P14" s="421"/>
      <c r="Q14" s="421"/>
      <c r="R14" s="422"/>
      <c r="S14" s="126"/>
    </row>
    <row r="15" spans="1:19" ht="11.25" customHeight="1">
      <c r="A15" s="125"/>
      <c r="B15" s="369"/>
      <c r="C15" s="370"/>
      <c r="D15" s="371"/>
      <c r="E15" s="125"/>
      <c r="F15" s="125"/>
      <c r="G15" s="125"/>
      <c r="H15" s="125"/>
      <c r="I15" s="125"/>
      <c r="J15" s="125"/>
      <c r="K15" s="125"/>
      <c r="L15" s="125"/>
      <c r="M15" s="125"/>
      <c r="N15" s="125"/>
      <c r="O15" s="125"/>
      <c r="P15" s="125"/>
      <c r="Q15" s="125"/>
      <c r="R15" s="125"/>
    </row>
    <row r="16" spans="1:19" s="24" customFormat="1" ht="10.5" customHeight="1">
      <c r="A16" s="127"/>
      <c r="B16" s="127"/>
      <c r="C16" s="127"/>
      <c r="D16" s="127"/>
      <c r="E16" s="127"/>
      <c r="F16" s="127"/>
      <c r="G16" s="423" t="s">
        <v>1604</v>
      </c>
      <c r="H16" s="424"/>
      <c r="I16" s="424"/>
      <c r="J16" s="424"/>
      <c r="K16" s="424"/>
      <c r="L16" s="424"/>
      <c r="M16" s="424"/>
      <c r="N16" s="424"/>
      <c r="O16" s="424"/>
      <c r="P16" s="424"/>
      <c r="Q16" s="424"/>
      <c r="R16" s="425"/>
      <c r="S16" s="127"/>
    </row>
    <row r="17" spans="1:19" s="23" customFormat="1" ht="13.05" customHeight="1">
      <c r="A17" s="126"/>
      <c r="B17" s="367" t="s">
        <v>1221</v>
      </c>
      <c r="C17" s="367"/>
      <c r="D17" s="367"/>
      <c r="E17" s="126"/>
      <c r="F17" s="126"/>
      <c r="G17" s="426"/>
      <c r="H17" s="427"/>
      <c r="I17" s="427"/>
      <c r="J17" s="427"/>
      <c r="K17" s="427"/>
      <c r="L17" s="427"/>
      <c r="M17" s="427"/>
      <c r="N17" s="427"/>
      <c r="O17" s="427"/>
      <c r="P17" s="427"/>
      <c r="Q17" s="427"/>
      <c r="R17" s="428"/>
      <c r="S17" s="126"/>
    </row>
    <row r="18" spans="1:19" ht="11.25" customHeight="1">
      <c r="A18" s="125"/>
      <c r="B18" s="356"/>
      <c r="C18" s="357"/>
      <c r="D18" s="358"/>
      <c r="E18" s="125"/>
      <c r="F18" s="125"/>
      <c r="G18" s="426"/>
      <c r="H18" s="427"/>
      <c r="I18" s="427"/>
      <c r="J18" s="427"/>
      <c r="K18" s="427"/>
      <c r="L18" s="427"/>
      <c r="M18" s="427"/>
      <c r="N18" s="427"/>
      <c r="O18" s="427"/>
      <c r="P18" s="427"/>
      <c r="Q18" s="427"/>
      <c r="R18" s="428"/>
    </row>
    <row r="19" spans="1:19" s="24" customFormat="1" ht="10.8" customHeight="1">
      <c r="A19" s="127"/>
      <c r="B19" s="359"/>
      <c r="C19" s="360"/>
      <c r="D19" s="361"/>
      <c r="E19" s="127"/>
      <c r="F19" s="127"/>
      <c r="G19" s="426"/>
      <c r="H19" s="427"/>
      <c r="I19" s="427"/>
      <c r="J19" s="427"/>
      <c r="K19" s="427"/>
      <c r="L19" s="427"/>
      <c r="M19" s="427"/>
      <c r="N19" s="427"/>
      <c r="O19" s="427"/>
      <c r="P19" s="427"/>
      <c r="Q19" s="427"/>
      <c r="R19" s="428"/>
      <c r="S19" s="127"/>
    </row>
    <row r="20" spans="1:19" s="23" customFormat="1" ht="10.5" customHeight="1">
      <c r="A20" s="126"/>
      <c r="B20" s="126"/>
      <c r="C20" s="126"/>
      <c r="D20" s="126"/>
      <c r="E20" s="126"/>
      <c r="F20" s="126"/>
      <c r="G20" s="426"/>
      <c r="H20" s="427"/>
      <c r="I20" s="427"/>
      <c r="J20" s="427"/>
      <c r="K20" s="427"/>
      <c r="L20" s="427"/>
      <c r="M20" s="427"/>
      <c r="N20" s="427"/>
      <c r="O20" s="427"/>
      <c r="P20" s="427"/>
      <c r="Q20" s="427"/>
      <c r="R20" s="428"/>
      <c r="S20" s="126"/>
    </row>
    <row r="21" spans="1:19" ht="12.75" customHeight="1">
      <c r="A21" s="125"/>
      <c r="B21" s="367" t="s">
        <v>205</v>
      </c>
      <c r="C21" s="367"/>
      <c r="D21" s="367"/>
      <c r="E21" s="125"/>
      <c r="F21" s="125"/>
      <c r="G21" s="426"/>
      <c r="H21" s="427"/>
      <c r="I21" s="427"/>
      <c r="J21" s="427"/>
      <c r="K21" s="427"/>
      <c r="L21" s="427"/>
      <c r="M21" s="427"/>
      <c r="N21" s="427"/>
      <c r="O21" s="427"/>
      <c r="P21" s="427"/>
      <c r="Q21" s="427"/>
      <c r="R21" s="428"/>
    </row>
    <row r="22" spans="1:19" s="24" customFormat="1" ht="10.8" customHeight="1">
      <c r="A22" s="127"/>
      <c r="B22" s="369"/>
      <c r="C22" s="370"/>
      <c r="D22" s="371"/>
      <c r="E22" s="127"/>
      <c r="F22" s="127"/>
      <c r="G22" s="426"/>
      <c r="H22" s="427"/>
      <c r="I22" s="427"/>
      <c r="J22" s="427"/>
      <c r="K22" s="427"/>
      <c r="L22" s="427"/>
      <c r="M22" s="427"/>
      <c r="N22" s="427"/>
      <c r="O22" s="427"/>
      <c r="P22" s="427"/>
      <c r="Q22" s="427"/>
      <c r="R22" s="428"/>
      <c r="S22" s="127"/>
    </row>
    <row r="23" spans="1:19" s="23" customFormat="1" ht="10.5" customHeight="1">
      <c r="A23" s="126"/>
      <c r="B23" s="126"/>
      <c r="C23" s="126"/>
      <c r="D23" s="126"/>
      <c r="E23" s="126"/>
      <c r="F23" s="126"/>
      <c r="G23" s="426"/>
      <c r="H23" s="427"/>
      <c r="I23" s="427"/>
      <c r="J23" s="427"/>
      <c r="K23" s="427"/>
      <c r="L23" s="427"/>
      <c r="M23" s="427"/>
      <c r="N23" s="427"/>
      <c r="O23" s="427"/>
      <c r="P23" s="427"/>
      <c r="Q23" s="427"/>
      <c r="R23" s="428"/>
      <c r="S23" s="126"/>
    </row>
    <row r="24" spans="1:19" ht="12.75" customHeight="1">
      <c r="A24" s="125"/>
      <c r="B24" s="367" t="s">
        <v>206</v>
      </c>
      <c r="C24" s="367"/>
      <c r="D24" s="367"/>
      <c r="E24" s="125"/>
      <c r="F24" s="125"/>
      <c r="G24" s="426"/>
      <c r="H24" s="427"/>
      <c r="I24" s="427"/>
      <c r="J24" s="427"/>
      <c r="K24" s="427"/>
      <c r="L24" s="427"/>
      <c r="M24" s="427"/>
      <c r="N24" s="427"/>
      <c r="O24" s="427"/>
      <c r="P24" s="427"/>
      <c r="Q24" s="427"/>
      <c r="R24" s="428"/>
    </row>
    <row r="25" spans="1:19">
      <c r="A25" s="125"/>
      <c r="B25" s="369"/>
      <c r="C25" s="370"/>
      <c r="D25" s="371"/>
      <c r="E25" s="125"/>
      <c r="F25" s="125"/>
      <c r="G25" s="426"/>
      <c r="H25" s="427"/>
      <c r="I25" s="427"/>
      <c r="J25" s="427"/>
      <c r="K25" s="427"/>
      <c r="L25" s="427"/>
      <c r="M25" s="427"/>
      <c r="N25" s="427"/>
      <c r="O25" s="427"/>
      <c r="P25" s="427"/>
      <c r="Q25" s="427"/>
      <c r="R25" s="428"/>
    </row>
    <row r="26" spans="1:19">
      <c r="A26" s="125"/>
      <c r="B26" s="352"/>
      <c r="C26" s="352"/>
      <c r="D26" s="352"/>
      <c r="E26" s="125"/>
      <c r="F26" s="125"/>
      <c r="G26" s="429"/>
      <c r="H26" s="430"/>
      <c r="I26" s="430"/>
      <c r="J26" s="430"/>
      <c r="K26" s="430"/>
      <c r="L26" s="430"/>
      <c r="M26" s="430"/>
      <c r="N26" s="430"/>
      <c r="O26" s="430"/>
      <c r="P26" s="430"/>
      <c r="Q26" s="430"/>
      <c r="R26" s="431"/>
    </row>
    <row r="27" spans="1:19" ht="15" customHeight="1">
      <c r="A27" s="125"/>
      <c r="B27" s="125"/>
      <c r="C27" s="125"/>
      <c r="D27" s="125"/>
      <c r="E27" s="125"/>
      <c r="F27" s="125"/>
      <c r="G27" s="125"/>
      <c r="H27" s="125"/>
      <c r="I27" s="125"/>
      <c r="J27" s="125"/>
      <c r="K27" s="125"/>
      <c r="L27" s="125"/>
      <c r="M27" s="125"/>
      <c r="N27" s="125"/>
      <c r="O27" s="125"/>
      <c r="P27" s="125"/>
      <c r="Q27" s="125"/>
      <c r="R27" s="125"/>
    </row>
    <row r="28" spans="1:19" s="1" customFormat="1" ht="17.25" customHeight="1">
      <c r="A28" s="128"/>
      <c r="B28" s="368" t="s">
        <v>1209</v>
      </c>
      <c r="C28" s="368"/>
      <c r="D28" s="368"/>
      <c r="E28" s="368"/>
      <c r="F28" s="368"/>
      <c r="G28" s="368"/>
      <c r="H28" s="368"/>
      <c r="I28" s="368"/>
      <c r="J28" s="368"/>
      <c r="K28" s="368"/>
      <c r="L28" s="368"/>
      <c r="M28" s="368"/>
      <c r="N28" s="368"/>
      <c r="O28" s="368"/>
      <c r="P28" s="368"/>
      <c r="Q28" s="368"/>
      <c r="R28" s="368"/>
      <c r="S28" s="128"/>
    </row>
    <row r="29" spans="1:19" ht="11.25" customHeight="1">
      <c r="A29" s="125"/>
      <c r="B29" s="125"/>
      <c r="C29" s="125"/>
      <c r="D29" s="125"/>
      <c r="E29" s="125"/>
      <c r="F29" s="125"/>
      <c r="G29" s="125"/>
      <c r="H29" s="125"/>
      <c r="I29" s="125"/>
      <c r="J29" s="125"/>
      <c r="K29" s="125"/>
      <c r="L29" s="125"/>
      <c r="M29" s="125"/>
      <c r="N29" s="125"/>
      <c r="O29" s="125"/>
      <c r="P29" s="125"/>
      <c r="Q29" s="125"/>
      <c r="R29" s="125"/>
    </row>
    <row r="30" spans="1:19" s="25" customFormat="1" ht="11.25" customHeight="1">
      <c r="A30" s="129"/>
      <c r="B30" s="362" t="s">
        <v>209</v>
      </c>
      <c r="C30" s="363"/>
      <c r="D30" s="363"/>
      <c r="E30" s="355"/>
      <c r="F30" s="364"/>
      <c r="G30" s="365"/>
      <c r="H30" s="366"/>
      <c r="I30" s="129"/>
      <c r="J30" s="129"/>
      <c r="K30" s="353" t="s">
        <v>1211</v>
      </c>
      <c r="L30" s="354"/>
      <c r="M30" s="354"/>
      <c r="N30" s="354"/>
      <c r="O30" s="355"/>
      <c r="P30" s="364"/>
      <c r="Q30" s="365"/>
      <c r="R30" s="366"/>
      <c r="S30" s="129"/>
    </row>
    <row r="31" spans="1:19" ht="11.25" customHeight="1">
      <c r="A31" s="125"/>
      <c r="B31" s="125"/>
      <c r="C31" s="125"/>
      <c r="D31" s="125"/>
      <c r="E31" s="125"/>
      <c r="F31" s="125"/>
      <c r="G31" s="125"/>
      <c r="H31" s="125"/>
      <c r="I31" s="125"/>
      <c r="J31" s="125"/>
      <c r="K31" s="125"/>
      <c r="L31" s="125"/>
      <c r="M31" s="125"/>
      <c r="N31" s="125"/>
      <c r="O31" s="125"/>
      <c r="P31" s="125"/>
      <c r="Q31" s="125"/>
      <c r="R31" s="125"/>
    </row>
    <row r="32" spans="1:19" s="25" customFormat="1" ht="11.25" customHeight="1">
      <c r="A32" s="129"/>
      <c r="B32" s="362" t="s">
        <v>208</v>
      </c>
      <c r="C32" s="363"/>
      <c r="D32" s="363"/>
      <c r="E32" s="355"/>
      <c r="F32" s="374"/>
      <c r="G32" s="375"/>
      <c r="H32" s="376"/>
      <c r="I32" s="129"/>
      <c r="J32" s="129"/>
      <c r="K32" s="353" t="s">
        <v>207</v>
      </c>
      <c r="L32" s="354"/>
      <c r="M32" s="354"/>
      <c r="N32" s="354"/>
      <c r="O32" s="355"/>
      <c r="P32" s="411"/>
      <c r="Q32" s="412"/>
      <c r="R32" s="413"/>
      <c r="S32" s="129"/>
    </row>
    <row r="33" spans="1:19" ht="11.25" customHeight="1">
      <c r="A33" s="125"/>
      <c r="B33" s="125"/>
      <c r="C33" s="125"/>
      <c r="D33" s="125"/>
      <c r="E33" s="125"/>
      <c r="F33" s="380"/>
      <c r="G33" s="381"/>
      <c r="H33" s="382"/>
      <c r="I33" s="125"/>
      <c r="J33" s="125"/>
      <c r="K33" s="125"/>
      <c r="L33" s="125"/>
      <c r="M33" s="125"/>
      <c r="N33" s="125"/>
      <c r="O33" s="125"/>
      <c r="P33" s="125"/>
      <c r="Q33" s="125"/>
      <c r="R33" s="125"/>
    </row>
    <row r="34" spans="1:19" s="25" customFormat="1" ht="11.25" customHeight="1">
      <c r="A34" s="129"/>
      <c r="B34" s="129"/>
      <c r="C34" s="129"/>
      <c r="D34" s="129"/>
      <c r="E34" s="129"/>
      <c r="F34" s="380"/>
      <c r="G34" s="381"/>
      <c r="H34" s="382"/>
      <c r="I34" s="129"/>
      <c r="J34" s="129"/>
      <c r="K34" s="353" t="s">
        <v>1222</v>
      </c>
      <c r="L34" s="354"/>
      <c r="M34" s="354"/>
      <c r="N34" s="354"/>
      <c r="O34" s="355"/>
      <c r="P34" s="408"/>
      <c r="Q34" s="409"/>
      <c r="R34" s="410"/>
      <c r="S34" s="129"/>
    </row>
    <row r="35" spans="1:19" ht="11.25" customHeight="1">
      <c r="A35" s="125"/>
      <c r="B35" s="125"/>
      <c r="C35" s="125"/>
      <c r="D35" s="125"/>
      <c r="E35" s="125"/>
      <c r="F35" s="380"/>
      <c r="G35" s="381"/>
      <c r="H35" s="382"/>
      <c r="I35" s="125"/>
      <c r="J35" s="125"/>
      <c r="K35" s="125"/>
      <c r="L35" s="125"/>
      <c r="M35" s="125"/>
      <c r="N35" s="125"/>
      <c r="O35" s="125"/>
      <c r="P35" s="380"/>
      <c r="Q35" s="381"/>
      <c r="R35" s="382"/>
    </row>
    <row r="36" spans="1:19" s="25" customFormat="1" ht="11.25" customHeight="1">
      <c r="A36" s="129"/>
      <c r="B36" s="129"/>
      <c r="C36" s="129"/>
      <c r="D36" s="129"/>
      <c r="E36" s="129"/>
      <c r="F36" s="395"/>
      <c r="G36" s="396"/>
      <c r="H36" s="397"/>
      <c r="I36" s="129"/>
      <c r="J36" s="129"/>
      <c r="K36" s="125"/>
      <c r="L36" s="125"/>
      <c r="M36" s="125"/>
      <c r="N36" s="125"/>
      <c r="O36" s="125"/>
      <c r="P36" s="386"/>
      <c r="Q36" s="387"/>
      <c r="R36" s="388"/>
      <c r="S36" s="129"/>
    </row>
    <row r="37" spans="1:19" ht="11.25" customHeight="1">
      <c r="A37" s="125"/>
      <c r="B37" s="125"/>
      <c r="C37" s="125"/>
      <c r="D37" s="125"/>
      <c r="E37" s="125"/>
      <c r="F37" s="125"/>
      <c r="G37" s="125"/>
      <c r="H37" s="125"/>
      <c r="I37" s="125"/>
      <c r="J37" s="125"/>
      <c r="K37" s="125"/>
      <c r="L37" s="125"/>
      <c r="M37" s="125"/>
      <c r="N37" s="125"/>
      <c r="O37" s="125"/>
      <c r="P37" s="389"/>
      <c r="Q37" s="390"/>
      <c r="R37" s="391"/>
    </row>
    <row r="38" spans="1:19" s="25" customFormat="1" ht="11.25" customHeight="1">
      <c r="A38" s="129"/>
      <c r="B38" s="362" t="s">
        <v>1210</v>
      </c>
      <c r="C38" s="362"/>
      <c r="D38" s="362"/>
      <c r="E38" s="355"/>
      <c r="F38" s="364"/>
      <c r="G38" s="365"/>
      <c r="H38" s="366"/>
      <c r="I38" s="129"/>
      <c r="J38" s="129"/>
      <c r="K38" s="129"/>
      <c r="L38" s="129"/>
      <c r="M38" s="129"/>
      <c r="N38" s="129"/>
      <c r="O38" s="129"/>
      <c r="P38" s="129"/>
      <c r="Q38" s="129"/>
      <c r="R38" s="129"/>
      <c r="S38" s="129"/>
    </row>
    <row r="39" spans="1:19" ht="16.8" customHeight="1">
      <c r="A39" s="125"/>
      <c r="B39" s="125"/>
      <c r="C39" s="125"/>
      <c r="D39" s="125"/>
      <c r="E39" s="125"/>
      <c r="F39" s="394"/>
      <c r="G39" s="394"/>
      <c r="H39" s="394"/>
      <c r="I39" s="125"/>
      <c r="J39" s="125"/>
      <c r="K39" s="125"/>
      <c r="L39" s="125"/>
      <c r="M39" s="125"/>
      <c r="N39" s="125"/>
      <c r="O39" s="125"/>
      <c r="P39" s="125"/>
      <c r="Q39" s="125"/>
      <c r="R39" s="125"/>
    </row>
    <row r="40" spans="1:19" s="2" customFormat="1" ht="17.25" customHeight="1">
      <c r="A40" s="130"/>
      <c r="B40" s="368" t="s">
        <v>1212</v>
      </c>
      <c r="C40" s="368"/>
      <c r="D40" s="368"/>
      <c r="E40" s="368"/>
      <c r="F40" s="368"/>
      <c r="G40" s="368"/>
      <c r="H40" s="368"/>
      <c r="I40" s="368"/>
      <c r="J40" s="368"/>
      <c r="K40" s="368"/>
      <c r="L40" s="368"/>
      <c r="M40" s="368"/>
      <c r="N40" s="368"/>
      <c r="O40" s="368"/>
      <c r="P40" s="368"/>
      <c r="Q40" s="368"/>
      <c r="R40" s="368"/>
      <c r="S40" s="130"/>
    </row>
    <row r="41" spans="1:19" ht="5.25" customHeight="1">
      <c r="A41" s="125"/>
      <c r="B41" s="125"/>
      <c r="C41" s="125"/>
      <c r="D41" s="125"/>
      <c r="E41" s="125"/>
      <c r="F41" s="125"/>
      <c r="G41" s="125"/>
      <c r="H41" s="125"/>
      <c r="I41" s="125"/>
      <c r="J41" s="125"/>
      <c r="K41" s="125"/>
      <c r="L41" s="125"/>
      <c r="M41" s="125"/>
      <c r="N41" s="125"/>
      <c r="O41" s="125"/>
      <c r="P41" s="125"/>
      <c r="Q41" s="125"/>
      <c r="R41" s="125"/>
    </row>
    <row r="42" spans="1:19" s="25" customFormat="1" ht="12">
      <c r="A42" s="129"/>
      <c r="B42" s="131" t="s">
        <v>211</v>
      </c>
      <c r="C42" s="129"/>
      <c r="D42" s="392" t="s">
        <v>1583</v>
      </c>
      <c r="E42" s="393"/>
      <c r="F42" s="393"/>
      <c r="G42" s="393"/>
      <c r="H42" s="393"/>
      <c r="I42" s="393"/>
      <c r="J42" s="393"/>
      <c r="K42" s="393"/>
      <c r="L42" s="393"/>
      <c r="M42" s="393"/>
      <c r="N42" s="393"/>
      <c r="O42" s="393"/>
      <c r="P42" s="393"/>
      <c r="Q42" s="129"/>
      <c r="R42" s="131" t="s">
        <v>301</v>
      </c>
      <c r="S42" s="129"/>
    </row>
    <row r="43" spans="1:19" ht="5.25" customHeight="1">
      <c r="A43" s="125"/>
      <c r="B43" s="125"/>
      <c r="C43" s="125"/>
      <c r="D43" s="125"/>
      <c r="E43" s="125"/>
      <c r="F43" s="125"/>
      <c r="G43" s="125"/>
      <c r="H43" s="125"/>
      <c r="I43" s="125"/>
      <c r="J43" s="125"/>
      <c r="K43" s="125"/>
      <c r="L43" s="125"/>
      <c r="M43" s="125"/>
      <c r="N43" s="125"/>
      <c r="O43" s="125"/>
      <c r="P43" s="125"/>
      <c r="Q43" s="125"/>
      <c r="R43" s="125"/>
    </row>
    <row r="44" spans="1:19" s="25" customFormat="1" ht="12">
      <c r="A44" s="129"/>
      <c r="B44" s="133"/>
      <c r="C44" s="129"/>
      <c r="D44" s="383"/>
      <c r="E44" s="384"/>
      <c r="F44" s="384"/>
      <c r="G44" s="384"/>
      <c r="H44" s="384"/>
      <c r="I44" s="384"/>
      <c r="J44" s="384"/>
      <c r="K44" s="384"/>
      <c r="L44" s="384"/>
      <c r="M44" s="384"/>
      <c r="N44" s="384"/>
      <c r="O44" s="384"/>
      <c r="P44" s="385"/>
      <c r="Q44" s="129"/>
      <c r="R44" s="134"/>
      <c r="S44" s="129"/>
    </row>
    <row r="45" spans="1:19" ht="5.25" customHeight="1">
      <c r="A45" s="125"/>
      <c r="B45" s="125"/>
      <c r="C45" s="125"/>
      <c r="D45" s="132"/>
      <c r="E45" s="132"/>
      <c r="F45" s="132"/>
      <c r="G45" s="132"/>
      <c r="H45" s="132"/>
      <c r="I45" s="132"/>
      <c r="J45" s="132"/>
      <c r="K45" s="132"/>
      <c r="L45" s="132"/>
      <c r="M45" s="132"/>
      <c r="N45" s="132"/>
      <c r="O45" s="132"/>
      <c r="P45" s="132"/>
      <c r="Q45" s="125"/>
      <c r="R45" s="125"/>
    </row>
    <row r="46" spans="1:19" s="25" customFormat="1" ht="12">
      <c r="A46" s="129"/>
      <c r="B46" s="133"/>
      <c r="C46" s="129"/>
      <c r="D46" s="383"/>
      <c r="E46" s="384"/>
      <c r="F46" s="384"/>
      <c r="G46" s="384"/>
      <c r="H46" s="384"/>
      <c r="I46" s="384"/>
      <c r="J46" s="384"/>
      <c r="K46" s="384"/>
      <c r="L46" s="384"/>
      <c r="M46" s="384"/>
      <c r="N46" s="384"/>
      <c r="O46" s="384"/>
      <c r="P46" s="385"/>
      <c r="Q46" s="129"/>
      <c r="R46" s="134"/>
      <c r="S46" s="129"/>
    </row>
    <row r="47" spans="1:19" ht="5.25" customHeight="1">
      <c r="A47" s="125"/>
      <c r="B47" s="125"/>
      <c r="C47" s="125"/>
      <c r="D47" s="132"/>
      <c r="E47" s="132"/>
      <c r="F47" s="132"/>
      <c r="G47" s="132"/>
      <c r="H47" s="132"/>
      <c r="I47" s="132"/>
      <c r="J47" s="132"/>
      <c r="K47" s="132"/>
      <c r="L47" s="132"/>
      <c r="M47" s="132"/>
      <c r="N47" s="132"/>
      <c r="O47" s="132"/>
      <c r="P47" s="132"/>
      <c r="Q47" s="125"/>
      <c r="R47" s="125"/>
    </row>
    <row r="48" spans="1:19" s="25" customFormat="1" ht="12">
      <c r="A48" s="129"/>
      <c r="B48" s="133"/>
      <c r="C48" s="129"/>
      <c r="D48" s="383"/>
      <c r="E48" s="384"/>
      <c r="F48" s="384"/>
      <c r="G48" s="384"/>
      <c r="H48" s="384"/>
      <c r="I48" s="384"/>
      <c r="J48" s="384"/>
      <c r="K48" s="384"/>
      <c r="L48" s="384"/>
      <c r="M48" s="384"/>
      <c r="N48" s="384"/>
      <c r="O48" s="384"/>
      <c r="P48" s="385"/>
      <c r="Q48" s="129"/>
      <c r="R48" s="134"/>
      <c r="S48" s="129"/>
    </row>
    <row r="49" spans="1:19" ht="5.25" customHeight="1">
      <c r="A49" s="125"/>
      <c r="B49" s="125"/>
      <c r="C49" s="125"/>
      <c r="D49" s="132"/>
      <c r="E49" s="132"/>
      <c r="F49" s="132"/>
      <c r="G49" s="132"/>
      <c r="H49" s="132"/>
      <c r="I49" s="132"/>
      <c r="J49" s="132"/>
      <c r="K49" s="132"/>
      <c r="L49" s="132"/>
      <c r="M49" s="132"/>
      <c r="N49" s="132"/>
      <c r="O49" s="132"/>
      <c r="P49" s="132"/>
      <c r="Q49" s="125"/>
      <c r="R49" s="125"/>
    </row>
    <row r="50" spans="1:19" s="25" customFormat="1" ht="12">
      <c r="A50" s="129"/>
      <c r="B50" s="133"/>
      <c r="C50" s="129"/>
      <c r="D50" s="383"/>
      <c r="E50" s="384"/>
      <c r="F50" s="384"/>
      <c r="G50" s="384"/>
      <c r="H50" s="384"/>
      <c r="I50" s="384"/>
      <c r="J50" s="384"/>
      <c r="K50" s="384"/>
      <c r="L50" s="384"/>
      <c r="M50" s="384"/>
      <c r="N50" s="384"/>
      <c r="O50" s="384"/>
      <c r="P50" s="385"/>
      <c r="Q50" s="129"/>
      <c r="R50" s="134"/>
      <c r="S50" s="129"/>
    </row>
    <row r="51" spans="1:19" ht="5.25" customHeight="1">
      <c r="A51" s="125"/>
      <c r="B51" s="125"/>
      <c r="C51" s="125"/>
      <c r="D51" s="132"/>
      <c r="E51" s="132"/>
      <c r="F51" s="132"/>
      <c r="G51" s="132"/>
      <c r="H51" s="132"/>
      <c r="I51" s="132"/>
      <c r="J51" s="132"/>
      <c r="K51" s="132"/>
      <c r="L51" s="132"/>
      <c r="M51" s="132"/>
      <c r="N51" s="132"/>
      <c r="O51" s="132"/>
      <c r="P51" s="132"/>
      <c r="Q51" s="125"/>
      <c r="R51" s="125"/>
    </row>
    <row r="52" spans="1:19" s="25" customFormat="1" ht="12">
      <c r="A52" s="129"/>
      <c r="B52" s="133"/>
      <c r="C52" s="129"/>
      <c r="D52" s="383"/>
      <c r="E52" s="384"/>
      <c r="F52" s="384"/>
      <c r="G52" s="384"/>
      <c r="H52" s="384"/>
      <c r="I52" s="384"/>
      <c r="J52" s="384"/>
      <c r="K52" s="384"/>
      <c r="L52" s="384"/>
      <c r="M52" s="384"/>
      <c r="N52" s="384"/>
      <c r="O52" s="384"/>
      <c r="P52" s="385"/>
      <c r="Q52" s="129"/>
      <c r="R52" s="134"/>
      <c r="S52" s="129"/>
    </row>
    <row r="53" spans="1:19" ht="5.25" customHeight="1">
      <c r="A53" s="125"/>
      <c r="B53" s="125"/>
      <c r="C53" s="125"/>
      <c r="D53" s="125"/>
      <c r="E53" s="125"/>
      <c r="F53" s="125"/>
      <c r="G53" s="125"/>
      <c r="H53" s="125"/>
      <c r="I53" s="125"/>
      <c r="J53" s="125"/>
      <c r="K53" s="125"/>
      <c r="L53" s="125"/>
      <c r="M53" s="125"/>
      <c r="N53" s="125"/>
      <c r="O53" s="125"/>
      <c r="P53" s="125"/>
      <c r="Q53" s="125"/>
      <c r="R53" s="125"/>
    </row>
    <row r="54" spans="1:19" s="25" customFormat="1" ht="13.2" customHeight="1">
      <c r="A54" s="129"/>
      <c r="B54" s="129"/>
      <c r="C54" s="129"/>
      <c r="D54" s="129"/>
      <c r="E54" s="129"/>
      <c r="F54" s="129"/>
      <c r="G54" s="129"/>
      <c r="H54" s="129"/>
      <c r="I54" s="129"/>
      <c r="J54" s="129"/>
      <c r="K54" s="129"/>
      <c r="L54" s="129"/>
      <c r="M54" s="129"/>
      <c r="N54" s="129"/>
      <c r="O54" s="129"/>
      <c r="P54" s="129"/>
      <c r="Q54" s="129"/>
      <c r="R54" s="129"/>
      <c r="S54" s="129"/>
    </row>
    <row r="55" spans="1:19" ht="17.25" customHeight="1">
      <c r="A55" s="125"/>
      <c r="B55" s="403" t="s">
        <v>1213</v>
      </c>
      <c r="C55" s="403"/>
      <c r="D55" s="403"/>
      <c r="E55" s="403"/>
      <c r="F55" s="403"/>
      <c r="G55" s="403"/>
      <c r="H55" s="403"/>
      <c r="I55" s="403"/>
      <c r="J55" s="403"/>
      <c r="K55" s="403"/>
      <c r="L55" s="403"/>
      <c r="M55" s="403"/>
      <c r="N55" s="403"/>
      <c r="O55" s="403"/>
      <c r="P55" s="403"/>
      <c r="Q55" s="403"/>
      <c r="R55" s="403"/>
    </row>
    <row r="56" spans="1:19" ht="5.25" customHeight="1">
      <c r="A56" s="125"/>
      <c r="B56" s="125"/>
      <c r="C56" s="125"/>
      <c r="D56" s="125"/>
      <c r="E56" s="125"/>
      <c r="F56" s="125"/>
      <c r="G56" s="125"/>
      <c r="H56" s="125"/>
      <c r="I56" s="125"/>
      <c r="J56" s="125"/>
      <c r="K56" s="125"/>
      <c r="L56" s="125"/>
      <c r="M56" s="125"/>
      <c r="N56" s="125"/>
      <c r="O56" s="125"/>
      <c r="P56" s="125"/>
      <c r="Q56" s="125"/>
      <c r="R56" s="125"/>
    </row>
    <row r="57" spans="1:19" s="25" customFormat="1" ht="12" customHeight="1">
      <c r="A57" s="129"/>
      <c r="B57" s="131" t="s">
        <v>211</v>
      </c>
      <c r="C57" s="129"/>
      <c r="D57" s="392" t="s">
        <v>302</v>
      </c>
      <c r="E57" s="393"/>
      <c r="F57" s="393"/>
      <c r="G57" s="393"/>
      <c r="H57" s="393"/>
      <c r="I57" s="393"/>
      <c r="J57" s="393"/>
      <c r="K57" s="393"/>
      <c r="L57" s="393"/>
      <c r="M57" s="393"/>
      <c r="N57" s="393"/>
      <c r="O57" s="393"/>
      <c r="P57" s="393"/>
      <c r="Q57" s="393"/>
      <c r="R57" s="393"/>
      <c r="S57" s="129"/>
    </row>
    <row r="58" spans="1:19" ht="5.25" customHeight="1">
      <c r="A58" s="125"/>
      <c r="B58" s="125"/>
      <c r="C58" s="125"/>
      <c r="D58" s="125"/>
      <c r="E58" s="125"/>
      <c r="F58" s="125"/>
      <c r="G58" s="125"/>
      <c r="H58" s="125"/>
      <c r="I58" s="125"/>
      <c r="J58" s="125"/>
      <c r="K58" s="125"/>
      <c r="L58" s="125"/>
      <c r="M58" s="125"/>
      <c r="N58" s="125"/>
      <c r="O58" s="125"/>
      <c r="P58" s="125"/>
      <c r="Q58" s="125"/>
      <c r="R58" s="125"/>
    </row>
    <row r="59" spans="1:19" ht="12" customHeight="1">
      <c r="A59" s="125"/>
      <c r="B59" s="133"/>
      <c r="C59" s="125"/>
      <c r="D59" s="377"/>
      <c r="E59" s="378"/>
      <c r="F59" s="378"/>
      <c r="G59" s="378"/>
      <c r="H59" s="378"/>
      <c r="I59" s="378"/>
      <c r="J59" s="378"/>
      <c r="K59" s="378"/>
      <c r="L59" s="378"/>
      <c r="M59" s="378"/>
      <c r="N59" s="378"/>
      <c r="O59" s="378"/>
      <c r="P59" s="378"/>
      <c r="Q59" s="378"/>
      <c r="R59" s="379"/>
    </row>
    <row r="60" spans="1:19" ht="5.25" customHeight="1">
      <c r="A60" s="125"/>
      <c r="B60" s="125"/>
      <c r="C60" s="125"/>
      <c r="D60" s="132"/>
      <c r="E60" s="132"/>
      <c r="F60" s="132"/>
      <c r="G60" s="132"/>
      <c r="H60" s="132"/>
      <c r="I60" s="132"/>
      <c r="J60" s="132"/>
      <c r="K60" s="132"/>
      <c r="L60" s="132"/>
      <c r="M60" s="132"/>
      <c r="N60" s="132"/>
      <c r="O60" s="132"/>
      <c r="P60" s="132"/>
      <c r="Q60" s="132"/>
      <c r="R60" s="132"/>
    </row>
    <row r="61" spans="1:19" ht="12" customHeight="1">
      <c r="A61" s="125"/>
      <c r="B61" s="133"/>
      <c r="C61" s="125"/>
      <c r="D61" s="377"/>
      <c r="E61" s="378"/>
      <c r="F61" s="378"/>
      <c r="G61" s="378"/>
      <c r="H61" s="378"/>
      <c r="I61" s="378"/>
      <c r="J61" s="378"/>
      <c r="K61" s="378"/>
      <c r="L61" s="378"/>
      <c r="M61" s="378"/>
      <c r="N61" s="378"/>
      <c r="O61" s="378"/>
      <c r="P61" s="378"/>
      <c r="Q61" s="378"/>
      <c r="R61" s="379"/>
    </row>
    <row r="62" spans="1:19" ht="5.25" customHeight="1">
      <c r="A62" s="125"/>
      <c r="B62" s="125"/>
      <c r="C62" s="125"/>
      <c r="D62" s="132"/>
      <c r="E62" s="132"/>
      <c r="F62" s="132"/>
      <c r="G62" s="132"/>
      <c r="H62" s="132"/>
      <c r="I62" s="132"/>
      <c r="J62" s="132"/>
      <c r="K62" s="132"/>
      <c r="L62" s="132"/>
      <c r="M62" s="132"/>
      <c r="N62" s="132"/>
      <c r="O62" s="132"/>
      <c r="P62" s="132"/>
      <c r="Q62" s="132"/>
      <c r="R62" s="132"/>
    </row>
    <row r="63" spans="1:19" ht="12" customHeight="1">
      <c r="A63" s="125"/>
      <c r="B63" s="133"/>
      <c r="C63" s="125"/>
      <c r="D63" s="377"/>
      <c r="E63" s="378"/>
      <c r="F63" s="378"/>
      <c r="G63" s="378"/>
      <c r="H63" s="378"/>
      <c r="I63" s="378"/>
      <c r="J63" s="378"/>
      <c r="K63" s="378"/>
      <c r="L63" s="378"/>
      <c r="M63" s="378"/>
      <c r="N63" s="378"/>
      <c r="O63" s="378"/>
      <c r="P63" s="378"/>
      <c r="Q63" s="378"/>
      <c r="R63" s="379"/>
    </row>
    <row r="64" spans="1:19" ht="5.25" customHeight="1">
      <c r="A64" s="125"/>
      <c r="B64" s="125"/>
      <c r="C64" s="125"/>
      <c r="D64" s="132"/>
      <c r="E64" s="132"/>
      <c r="F64" s="132"/>
      <c r="G64" s="132"/>
      <c r="H64" s="132"/>
      <c r="I64" s="132"/>
      <c r="J64" s="132"/>
      <c r="K64" s="132"/>
      <c r="L64" s="132"/>
      <c r="M64" s="132"/>
      <c r="N64" s="132"/>
      <c r="O64" s="132"/>
      <c r="P64" s="132"/>
      <c r="Q64" s="132"/>
      <c r="R64" s="132"/>
    </row>
    <row r="65" spans="1:19" ht="12" customHeight="1">
      <c r="A65" s="125"/>
      <c r="B65" s="133"/>
      <c r="C65" s="125"/>
      <c r="D65" s="398"/>
      <c r="E65" s="399"/>
      <c r="F65" s="399"/>
      <c r="G65" s="399"/>
      <c r="H65" s="399"/>
      <c r="I65" s="399"/>
      <c r="J65" s="399"/>
      <c r="K65" s="399"/>
      <c r="L65" s="399"/>
      <c r="M65" s="399"/>
      <c r="N65" s="399"/>
      <c r="O65" s="399"/>
      <c r="P65" s="399"/>
      <c r="Q65" s="399"/>
      <c r="R65" s="400"/>
    </row>
    <row r="66" spans="1:19" ht="5.25" customHeight="1">
      <c r="A66" s="125"/>
      <c r="B66" s="125"/>
      <c r="C66" s="125"/>
      <c r="D66" s="132"/>
      <c r="E66" s="132"/>
      <c r="F66" s="132"/>
      <c r="G66" s="132"/>
      <c r="H66" s="132"/>
      <c r="I66" s="132"/>
      <c r="J66" s="132"/>
      <c r="K66" s="132"/>
      <c r="L66" s="132"/>
      <c r="M66" s="132"/>
      <c r="N66" s="132"/>
      <c r="O66" s="132"/>
      <c r="P66" s="132"/>
      <c r="Q66" s="132"/>
      <c r="R66" s="132"/>
    </row>
    <row r="67" spans="1:19" ht="12" customHeight="1">
      <c r="A67" s="125"/>
      <c r="B67" s="133"/>
      <c r="C67" s="125"/>
      <c r="D67" s="398"/>
      <c r="E67" s="399"/>
      <c r="F67" s="399"/>
      <c r="G67" s="399"/>
      <c r="H67" s="399"/>
      <c r="I67" s="399"/>
      <c r="J67" s="399"/>
      <c r="K67" s="399"/>
      <c r="L67" s="399"/>
      <c r="M67" s="399"/>
      <c r="N67" s="399"/>
      <c r="O67" s="399"/>
      <c r="P67" s="399"/>
      <c r="Q67" s="399"/>
      <c r="R67" s="400"/>
    </row>
    <row r="68" spans="1:19" ht="5.25" customHeight="1">
      <c r="A68" s="125"/>
      <c r="B68" s="125"/>
      <c r="C68" s="125"/>
      <c r="D68" s="125"/>
      <c r="E68" s="125"/>
      <c r="F68" s="125"/>
      <c r="G68" s="125"/>
      <c r="H68" s="125"/>
      <c r="I68" s="125"/>
      <c r="J68" s="125"/>
      <c r="K68" s="125"/>
      <c r="L68" s="125"/>
      <c r="M68" s="125"/>
      <c r="N68" s="125"/>
      <c r="O68" s="125"/>
      <c r="P68" s="125"/>
      <c r="Q68" s="125"/>
      <c r="R68" s="125"/>
    </row>
    <row r="69" spans="1:19" ht="12" customHeight="1">
      <c r="A69" s="125"/>
      <c r="B69" s="125"/>
      <c r="C69" s="125"/>
      <c r="D69" s="125"/>
      <c r="E69" s="125"/>
      <c r="F69" s="125"/>
      <c r="G69" s="125"/>
      <c r="H69" s="125"/>
      <c r="I69" s="125"/>
      <c r="J69" s="125"/>
      <c r="K69" s="125"/>
      <c r="L69" s="125"/>
      <c r="M69" s="125"/>
      <c r="N69" s="125"/>
      <c r="O69" s="125"/>
      <c r="P69" s="125"/>
      <c r="Q69" s="125"/>
      <c r="R69" s="125"/>
    </row>
    <row r="70" spans="1:19" s="2" customFormat="1" ht="24.6" customHeight="1">
      <c r="A70" s="130"/>
      <c r="B70" s="401" t="s">
        <v>1680</v>
      </c>
      <c r="C70" s="401"/>
      <c r="D70" s="401"/>
      <c r="E70" s="401"/>
      <c r="F70" s="401"/>
      <c r="G70" s="401"/>
      <c r="H70" s="401"/>
      <c r="I70" s="401"/>
      <c r="J70" s="401"/>
      <c r="K70" s="401"/>
      <c r="L70" s="401"/>
      <c r="M70" s="401"/>
      <c r="N70" s="401"/>
      <c r="O70" s="401"/>
      <c r="P70" s="401"/>
      <c r="Q70" s="401"/>
      <c r="R70" s="401"/>
      <c r="S70" s="130"/>
    </row>
    <row r="71" spans="1:19" ht="5.25" customHeight="1">
      <c r="A71" s="125"/>
      <c r="B71" s="125"/>
      <c r="C71" s="125"/>
      <c r="D71" s="125"/>
      <c r="E71" s="125"/>
      <c r="F71" s="125"/>
      <c r="G71" s="125"/>
      <c r="H71" s="125"/>
      <c r="I71" s="125"/>
      <c r="J71" s="125"/>
      <c r="K71" s="125"/>
      <c r="L71" s="125"/>
      <c r="M71" s="125"/>
      <c r="N71" s="125"/>
      <c r="O71" s="125"/>
      <c r="P71" s="125"/>
      <c r="Q71" s="125"/>
      <c r="R71" s="125"/>
    </row>
    <row r="72" spans="1:19" s="25" customFormat="1" ht="15" customHeight="1">
      <c r="A72" s="129"/>
      <c r="B72" s="392" t="s">
        <v>1214</v>
      </c>
      <c r="C72" s="393"/>
      <c r="D72" s="393"/>
      <c r="E72" s="129"/>
      <c r="F72" s="129"/>
      <c r="G72" s="392" t="s">
        <v>212</v>
      </c>
      <c r="H72" s="393"/>
      <c r="I72" s="393"/>
      <c r="J72" s="129"/>
      <c r="K72" s="392" t="s">
        <v>214</v>
      </c>
      <c r="L72" s="393"/>
      <c r="M72" s="393"/>
      <c r="N72" s="393"/>
      <c r="O72" s="393"/>
      <c r="P72" s="393"/>
      <c r="Q72" s="129"/>
      <c r="R72" s="131" t="s">
        <v>213</v>
      </c>
      <c r="S72" s="129"/>
    </row>
    <row r="73" spans="1:19" ht="5.25" customHeight="1">
      <c r="A73" s="125"/>
      <c r="B73" s="125"/>
      <c r="C73" s="125"/>
      <c r="D73" s="125"/>
      <c r="E73" s="125"/>
      <c r="F73" s="125"/>
      <c r="G73" s="125"/>
      <c r="H73" s="125"/>
      <c r="I73" s="125"/>
      <c r="J73" s="125"/>
      <c r="K73" s="125"/>
      <c r="L73" s="125"/>
      <c r="M73" s="125"/>
      <c r="N73" s="125"/>
      <c r="O73" s="125"/>
      <c r="P73" s="125"/>
      <c r="Q73" s="125"/>
      <c r="R73" s="125"/>
    </row>
    <row r="74" spans="1:19" s="25" customFormat="1" ht="15" customHeight="1">
      <c r="A74" s="129"/>
      <c r="B74" s="402"/>
      <c r="C74" s="384"/>
      <c r="D74" s="385"/>
      <c r="E74" s="129"/>
      <c r="F74" s="129"/>
      <c r="G74" s="383"/>
      <c r="H74" s="384"/>
      <c r="I74" s="385"/>
      <c r="J74" s="129"/>
      <c r="K74" s="383"/>
      <c r="L74" s="384"/>
      <c r="M74" s="384"/>
      <c r="N74" s="384"/>
      <c r="O74" s="384"/>
      <c r="P74" s="385"/>
      <c r="Q74" s="129"/>
      <c r="R74" s="135"/>
      <c r="S74" s="129"/>
    </row>
    <row r="75" spans="1:19" ht="5.25" customHeight="1">
      <c r="A75" s="125"/>
      <c r="B75" s="125"/>
      <c r="C75" s="125"/>
      <c r="D75" s="125"/>
      <c r="E75" s="125"/>
      <c r="F75" s="125"/>
      <c r="G75" s="125"/>
      <c r="H75" s="125"/>
      <c r="I75" s="125"/>
      <c r="J75" s="125"/>
      <c r="K75" s="125"/>
      <c r="L75" s="125"/>
      <c r="M75" s="125"/>
      <c r="N75" s="125"/>
      <c r="O75" s="125"/>
      <c r="P75" s="125"/>
      <c r="Q75" s="125"/>
      <c r="R75" s="125"/>
    </row>
    <row r="76" spans="1:19" s="25" customFormat="1" ht="15" customHeight="1">
      <c r="A76" s="129"/>
      <c r="B76" s="383"/>
      <c r="C76" s="384"/>
      <c r="D76" s="385"/>
      <c r="E76" s="129"/>
      <c r="F76" s="129"/>
      <c r="G76" s="383"/>
      <c r="H76" s="384"/>
      <c r="I76" s="385"/>
      <c r="J76" s="129"/>
      <c r="K76" s="383"/>
      <c r="L76" s="384"/>
      <c r="M76" s="384"/>
      <c r="N76" s="384"/>
      <c r="O76" s="384"/>
      <c r="P76" s="385"/>
      <c r="Q76" s="129"/>
      <c r="R76" s="135"/>
      <c r="S76" s="129"/>
    </row>
    <row r="77" spans="1:19" ht="5.25" customHeight="1">
      <c r="A77" s="125"/>
      <c r="B77" s="125"/>
      <c r="C77" s="125"/>
      <c r="D77" s="125"/>
      <c r="E77" s="125"/>
      <c r="F77" s="125"/>
      <c r="G77" s="125"/>
      <c r="H77" s="125"/>
      <c r="I77" s="125"/>
      <c r="J77" s="125"/>
      <c r="K77" s="125"/>
      <c r="L77" s="125"/>
      <c r="M77" s="125"/>
      <c r="N77" s="125"/>
      <c r="O77" s="125"/>
      <c r="P77" s="125"/>
      <c r="Q77" s="125"/>
      <c r="R77" s="125"/>
    </row>
    <row r="78" spans="1:19" s="25" customFormat="1" ht="15" customHeight="1">
      <c r="A78" s="129"/>
      <c r="B78" s="383"/>
      <c r="C78" s="384"/>
      <c r="D78" s="385"/>
      <c r="E78" s="129"/>
      <c r="F78" s="129"/>
      <c r="G78" s="383"/>
      <c r="H78" s="384"/>
      <c r="I78" s="385"/>
      <c r="J78" s="129"/>
      <c r="K78" s="383"/>
      <c r="L78" s="384"/>
      <c r="M78" s="384"/>
      <c r="N78" s="384"/>
      <c r="O78" s="384"/>
      <c r="P78" s="385"/>
      <c r="Q78" s="129"/>
      <c r="R78" s="135"/>
      <c r="S78" s="129"/>
    </row>
    <row r="79" spans="1:19" ht="5.25" customHeight="1">
      <c r="A79" s="125"/>
      <c r="B79" s="125"/>
      <c r="C79" s="125"/>
      <c r="D79" s="125"/>
      <c r="E79" s="125"/>
      <c r="F79" s="125"/>
      <c r="G79" s="125"/>
      <c r="H79" s="125"/>
      <c r="I79" s="125"/>
      <c r="J79" s="125"/>
      <c r="K79" s="125"/>
      <c r="L79" s="125"/>
      <c r="M79" s="125"/>
      <c r="N79" s="125"/>
      <c r="O79" s="125"/>
      <c r="P79" s="125"/>
      <c r="Q79" s="125"/>
      <c r="R79" s="125"/>
    </row>
    <row r="80" spans="1:19" s="25" customFormat="1" ht="15" customHeight="1">
      <c r="A80" s="129"/>
      <c r="B80" s="383"/>
      <c r="C80" s="384"/>
      <c r="D80" s="385"/>
      <c r="E80" s="129"/>
      <c r="F80" s="129"/>
      <c r="G80" s="383"/>
      <c r="H80" s="384"/>
      <c r="I80" s="385"/>
      <c r="J80" s="129"/>
      <c r="K80" s="383"/>
      <c r="L80" s="384"/>
      <c r="M80" s="384"/>
      <c r="N80" s="384"/>
      <c r="O80" s="384"/>
      <c r="P80" s="385"/>
      <c r="Q80" s="129"/>
      <c r="R80" s="135"/>
      <c r="S80" s="129"/>
    </row>
    <row r="81" spans="1:19" ht="5.25" customHeight="1">
      <c r="A81" s="125"/>
      <c r="B81" s="125"/>
      <c r="C81" s="125"/>
      <c r="D81" s="125"/>
      <c r="E81" s="125"/>
      <c r="F81" s="125"/>
      <c r="G81" s="125"/>
      <c r="H81" s="125"/>
      <c r="I81" s="125"/>
      <c r="J81" s="125"/>
      <c r="K81" s="125"/>
      <c r="L81" s="125"/>
      <c r="M81" s="125"/>
      <c r="N81" s="125"/>
      <c r="O81" s="125"/>
      <c r="P81" s="125"/>
      <c r="Q81" s="125"/>
      <c r="R81" s="125"/>
    </row>
    <row r="82" spans="1:19" s="25" customFormat="1" ht="15" customHeight="1">
      <c r="A82" s="129"/>
      <c r="B82" s="383"/>
      <c r="C82" s="384"/>
      <c r="D82" s="385"/>
      <c r="E82" s="129"/>
      <c r="F82" s="129"/>
      <c r="G82" s="383"/>
      <c r="H82" s="384"/>
      <c r="I82" s="385"/>
      <c r="J82" s="129"/>
      <c r="K82" s="383"/>
      <c r="L82" s="384"/>
      <c r="M82" s="384"/>
      <c r="N82" s="384"/>
      <c r="O82" s="384"/>
      <c r="P82" s="385"/>
      <c r="Q82" s="129"/>
      <c r="R82" s="135"/>
      <c r="S82" s="129"/>
    </row>
    <row r="83" spans="1:19" ht="5.25" customHeight="1">
      <c r="A83" s="125"/>
      <c r="B83" s="125"/>
      <c r="C83" s="125"/>
      <c r="D83" s="125"/>
      <c r="E83" s="125"/>
      <c r="F83" s="125"/>
      <c r="G83" s="125"/>
      <c r="H83" s="125"/>
      <c r="I83" s="125"/>
      <c r="J83" s="125"/>
      <c r="K83" s="125"/>
      <c r="L83" s="125"/>
      <c r="M83" s="125"/>
      <c r="N83" s="125"/>
      <c r="O83" s="125"/>
      <c r="P83" s="125"/>
      <c r="Q83" s="125"/>
      <c r="R83" s="125"/>
    </row>
    <row r="84" spans="1:19">
      <c r="A84" s="125"/>
      <c r="B84" s="383"/>
      <c r="C84" s="384"/>
      <c r="D84" s="385"/>
      <c r="E84" s="125"/>
      <c r="F84" s="125"/>
      <c r="G84" s="383"/>
      <c r="H84" s="384"/>
      <c r="I84" s="385"/>
      <c r="J84" s="125"/>
      <c r="K84" s="383"/>
      <c r="L84" s="384"/>
      <c r="M84" s="384"/>
      <c r="N84" s="384"/>
      <c r="O84" s="384"/>
      <c r="P84" s="385"/>
      <c r="Q84" s="125"/>
      <c r="R84" s="135"/>
    </row>
    <row r="85" spans="1:19" ht="5.25" customHeight="1">
      <c r="A85" s="125"/>
      <c r="B85" s="125"/>
      <c r="C85" s="125"/>
      <c r="D85" s="125"/>
      <c r="E85" s="125"/>
      <c r="F85" s="125"/>
      <c r="G85" s="125"/>
      <c r="H85" s="125"/>
      <c r="I85" s="125"/>
      <c r="J85" s="125"/>
      <c r="K85" s="125"/>
      <c r="L85" s="125"/>
      <c r="M85" s="125"/>
      <c r="N85" s="125"/>
      <c r="O85" s="125"/>
      <c r="P85" s="125"/>
      <c r="Q85" s="125"/>
      <c r="R85" s="125"/>
    </row>
    <row r="86" spans="1:19">
      <c r="S86"/>
    </row>
    <row r="87" spans="1:19">
      <c r="S87"/>
    </row>
    <row r="88" spans="1:19">
      <c r="S88"/>
    </row>
    <row r="89" spans="1:19">
      <c r="S89"/>
    </row>
    <row r="90" spans="1:19">
      <c r="S90"/>
    </row>
    <row r="91" spans="1:19">
      <c r="S91"/>
    </row>
    <row r="92" spans="1:19">
      <c r="S92"/>
    </row>
    <row r="93" spans="1:19">
      <c r="S93"/>
    </row>
    <row r="94" spans="1:19">
      <c r="S94"/>
    </row>
    <row r="95" spans="1:19">
      <c r="S95"/>
    </row>
    <row r="96" spans="1:19">
      <c r="S96"/>
    </row>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sheetData>
  <sheetProtection sheet="1" objects="1" scenarios="1" selectLockedCells="1"/>
  <protectedRanges>
    <protectedRange sqref="B74:D74 B76:D76 B78:D78 B80:D80 B82:D82 B84:D84 G84:I84 G82:I82 G80:I80 G78:I78 G76:I76 G74:I74 K74:P74 K76:P76 K78:P78 K80:P80 K82:P82 K84:P84 R84 R82 R80 R78 R76 R74" name="Plage4"/>
    <protectedRange sqref="B44 B46 B48 B50 B52 D52:P52 D50:P50 D48:P48 D46:P46 D44:P44 R44 R46 R48 R50 R52" name="Plage2"/>
    <protectedRange sqref="B9:D9 G9:H9 G12:H12 B12:D12 B15:D15 B18:D19 B22:D22 B25:D25 J6:R14 F30:H30 F32:H32 P30:R30 P32:R32 F33:H33 F34:H34 F35:H35 F36:H36 F38:H38 P37:R37 P36:R36 P35:R35" name="Plage1"/>
    <protectedRange sqref="B59 B61 B63 B65 B67 D67:R67 D65:R65 D63:R63 D61:R61 D59:R59" name="Plage3"/>
  </protectedRanges>
  <mergeCells count="73">
    <mergeCell ref="F2:R4"/>
    <mergeCell ref="F33:H33"/>
    <mergeCell ref="P34:R34"/>
    <mergeCell ref="F34:H34"/>
    <mergeCell ref="P32:R32"/>
    <mergeCell ref="J6:R14"/>
    <mergeCell ref="G16:R26"/>
    <mergeCell ref="B9:D9"/>
    <mergeCell ref="G9:H9"/>
    <mergeCell ref="B12:D12"/>
    <mergeCell ref="B6:I6"/>
    <mergeCell ref="B8:D8"/>
    <mergeCell ref="B80:D80"/>
    <mergeCell ref="G74:I74"/>
    <mergeCell ref="G76:I76"/>
    <mergeCell ref="B78:D78"/>
    <mergeCell ref="K80:P80"/>
    <mergeCell ref="K78:P78"/>
    <mergeCell ref="G80:I80"/>
    <mergeCell ref="G82:I82"/>
    <mergeCell ref="G84:I84"/>
    <mergeCell ref="K84:P84"/>
    <mergeCell ref="B84:D84"/>
    <mergeCell ref="B82:D82"/>
    <mergeCell ref="K82:P82"/>
    <mergeCell ref="D50:P50"/>
    <mergeCell ref="D52:P52"/>
    <mergeCell ref="B55:R55"/>
    <mergeCell ref="D61:R61"/>
    <mergeCell ref="D63:R63"/>
    <mergeCell ref="D65:R65"/>
    <mergeCell ref="D67:R67"/>
    <mergeCell ref="G78:I78"/>
    <mergeCell ref="D57:R57"/>
    <mergeCell ref="K72:P72"/>
    <mergeCell ref="K74:P74"/>
    <mergeCell ref="K76:P76"/>
    <mergeCell ref="B70:R70"/>
    <mergeCell ref="B72:D72"/>
    <mergeCell ref="B74:D74"/>
    <mergeCell ref="B76:D76"/>
    <mergeCell ref="G72:I72"/>
    <mergeCell ref="B32:D32"/>
    <mergeCell ref="F32:H32"/>
    <mergeCell ref="D59:R59"/>
    <mergeCell ref="P35:R35"/>
    <mergeCell ref="D44:P44"/>
    <mergeCell ref="D46:P46"/>
    <mergeCell ref="D48:P48"/>
    <mergeCell ref="P36:R36"/>
    <mergeCell ref="P37:R37"/>
    <mergeCell ref="B40:R40"/>
    <mergeCell ref="D42:P42"/>
    <mergeCell ref="F39:H39"/>
    <mergeCell ref="B38:D38"/>
    <mergeCell ref="F38:H38"/>
    <mergeCell ref="F35:H35"/>
    <mergeCell ref="F36:H36"/>
    <mergeCell ref="B18:D19"/>
    <mergeCell ref="B30:D30"/>
    <mergeCell ref="F30:H30"/>
    <mergeCell ref="B11:D11"/>
    <mergeCell ref="B28:R28"/>
    <mergeCell ref="B24:D24"/>
    <mergeCell ref="G11:H11"/>
    <mergeCell ref="B14:D14"/>
    <mergeCell ref="B17:D17"/>
    <mergeCell ref="B22:D22"/>
    <mergeCell ref="B25:D25"/>
    <mergeCell ref="G12:H12"/>
    <mergeCell ref="P30:R30"/>
    <mergeCell ref="B15:D15"/>
    <mergeCell ref="B21:D21"/>
  </mergeCells>
  <pageMargins left="0.23622047244094491" right="0.23622047244094491" top="0.15748031496062992" bottom="0.59055118110236227" header="0.31496062992125984" footer="0.31496062992125984"/>
  <pageSetup paperSize="121" orientation="portrait" r:id="rId1"/>
  <headerFooter>
    <oddFooter>&amp;L&amp;9v.2025-07&amp;R&amp;9Page &amp;P de &amp;N</oddFooter>
  </headerFooter>
  <ignoredErrors>
    <ignoredError sqref="G9" numberStoredAsText="1"/>
  </ignoredErrors>
  <drawing r:id="rId2"/>
  <legacyDrawing r:id="rId3"/>
  <extLst>
    <ext xmlns:x14="http://schemas.microsoft.com/office/spreadsheetml/2009/9/main" uri="{CCE6A557-97BC-4b89-ADB6-D9C93CAAB3DF}">
      <x14:dataValidations xmlns:xm="http://schemas.microsoft.com/office/excel/2006/main" disablePrompts="1" xWindow="689" yWindow="639" count="1">
        <x14:dataValidation type="list" allowBlank="1" showInputMessage="1" showErrorMessage="1" prompt="Voir les définitions ci-dessous" xr:uid="{FC6E388E-6D94-437F-96D0-E5C2D3C50205}">
          <x14:formula1>
            <xm:f>Feuil1!$A$2:$A$6</xm:f>
          </x14:formula1>
          <xm:sqref>G12:H12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6E69F-02DF-43C5-98E7-CBDD28EA58B2}">
  <sheetPr codeName="Feuil2"/>
  <dimension ref="A1:N807"/>
  <sheetViews>
    <sheetView showGridLines="0" view="pageLayout" zoomScale="120" zoomScaleNormal="125" zoomScalePageLayoutView="120" workbookViewId="0">
      <selection activeCell="A30" sqref="A30:M35"/>
    </sheetView>
  </sheetViews>
  <sheetFormatPr baseColWidth="10" defaultColWidth="4.44140625" defaultRowHeight="14.4" outlineLevelRow="1"/>
  <cols>
    <col min="1" max="1" width="6" customWidth="1"/>
    <col min="4" max="4" width="3.44140625" customWidth="1"/>
    <col min="5" max="5" width="4.109375" customWidth="1"/>
    <col min="6" max="6" width="10.109375" customWidth="1"/>
    <col min="7" max="7" width="15.21875" customWidth="1"/>
    <col min="8" max="8" width="3.109375" customWidth="1"/>
    <col min="9" max="9" width="15.21875" customWidth="1"/>
    <col min="10" max="10" width="3.109375" customWidth="1"/>
    <col min="11" max="11" width="15.21875" customWidth="1"/>
    <col min="12" max="12" width="3.109375" style="254" customWidth="1"/>
    <col min="13" max="13" width="15.21875" customWidth="1"/>
  </cols>
  <sheetData>
    <row r="1" spans="1:14" ht="15" customHeight="1">
      <c r="E1" s="251"/>
      <c r="F1" s="252"/>
      <c r="G1" s="252"/>
      <c r="H1" s="252"/>
      <c r="I1" s="252"/>
      <c r="J1" s="252"/>
      <c r="K1" s="252"/>
      <c r="L1" s="252"/>
      <c r="M1" s="252"/>
    </row>
    <row r="2" spans="1:14" ht="15" customHeight="1">
      <c r="E2" s="251"/>
      <c r="F2" s="432" t="s">
        <v>1216</v>
      </c>
      <c r="G2" s="432"/>
      <c r="H2" s="432"/>
      <c r="I2" s="432"/>
      <c r="J2" s="432"/>
      <c r="K2" s="432"/>
      <c r="L2" s="432"/>
      <c r="M2" s="432"/>
    </row>
    <row r="3" spans="1:14" ht="15" customHeight="1">
      <c r="E3" s="251"/>
      <c r="F3" s="432"/>
      <c r="G3" s="432"/>
      <c r="H3" s="432"/>
      <c r="I3" s="432"/>
      <c r="J3" s="432"/>
      <c r="K3" s="432"/>
      <c r="L3" s="432"/>
      <c r="M3" s="432"/>
    </row>
    <row r="4" spans="1:14" ht="15" customHeight="1">
      <c r="F4" s="432"/>
      <c r="G4" s="432"/>
      <c r="H4" s="432"/>
      <c r="I4" s="432"/>
      <c r="J4" s="432"/>
      <c r="K4" s="432"/>
      <c r="L4" s="432"/>
      <c r="M4" s="432"/>
    </row>
    <row r="5" spans="1:14">
      <c r="G5" s="253" t="str">
        <f>IF(G25+I25+K25+M25+M27=0,"  ","IL Y A UNE ERREUR DANS LE SOMMAIRE, CONSULTER LA FEUILLE AIDE")</f>
        <v xml:space="preserve">  </v>
      </c>
    </row>
    <row r="6" spans="1:14" ht="9" customHeight="1"/>
    <row r="7" spans="1:14" ht="17.25" customHeight="1">
      <c r="A7" s="368" t="str">
        <f>UPPER("Sommaire des coûts")</f>
        <v>SOMMAIRE DES COÛTS</v>
      </c>
      <c r="B7" s="368"/>
      <c r="C7" s="368"/>
      <c r="D7" s="368"/>
      <c r="E7" s="368"/>
      <c r="F7" s="368"/>
      <c r="G7" s="368"/>
      <c r="H7" s="368"/>
      <c r="I7" s="368"/>
      <c r="J7" s="368"/>
      <c r="K7" s="368"/>
      <c r="L7" s="368"/>
      <c r="M7" s="368"/>
    </row>
    <row r="8" spans="1:14" ht="9" customHeight="1" thickBot="1"/>
    <row r="9" spans="1:14" s="25" customFormat="1" ht="12.6" thickBot="1">
      <c r="B9" s="255"/>
      <c r="G9" s="433" t="s">
        <v>295</v>
      </c>
      <c r="H9" s="434"/>
      <c r="I9" s="434"/>
      <c r="J9" s="434"/>
      <c r="K9" s="435"/>
    </row>
    <row r="10" spans="1:14" s="25" customFormat="1" ht="12.6" thickBot="1">
      <c r="F10" s="256"/>
      <c r="G10" s="257" t="s">
        <v>298</v>
      </c>
      <c r="I10" s="257" t="s">
        <v>299</v>
      </c>
      <c r="K10" s="257" t="s">
        <v>300</v>
      </c>
      <c r="M10" s="258" t="s">
        <v>297</v>
      </c>
      <c r="N10" s="259"/>
    </row>
    <row r="11" spans="1:14" s="25" customFormat="1" ht="12.6" thickBot="1">
      <c r="B11" s="433" t="s">
        <v>1223</v>
      </c>
      <c r="C11" s="434"/>
      <c r="D11" s="434"/>
      <c r="E11" s="434"/>
      <c r="F11" s="260"/>
      <c r="G11" s="261"/>
      <c r="H11" s="260"/>
      <c r="I11" s="261"/>
      <c r="J11" s="260"/>
      <c r="K11" s="261"/>
      <c r="M11" s="257"/>
      <c r="N11" s="196"/>
    </row>
    <row r="12" spans="1:14" s="25" customFormat="1" ht="5.25" customHeight="1">
      <c r="B12" s="262"/>
      <c r="G12" s="263"/>
      <c r="I12" s="263"/>
      <c r="K12" s="263"/>
      <c r="M12" s="264"/>
      <c r="N12" s="196"/>
    </row>
    <row r="13" spans="1:14" s="25" customFormat="1" ht="12">
      <c r="A13" s="265" t="s">
        <v>310</v>
      </c>
      <c r="B13" s="266" t="s">
        <v>1224</v>
      </c>
      <c r="C13" s="267"/>
      <c r="D13" s="267"/>
      <c r="E13" s="267"/>
      <c r="F13" s="267"/>
      <c r="G13" s="268">
        <f>SUMIF(Relevé!I:I,"1A",Relevé!F:F)</f>
        <v>0</v>
      </c>
      <c r="H13" s="267"/>
      <c r="I13" s="269">
        <f>SUMIF(Relevé!I:I,"2A",Relevé!F:F)</f>
        <v>0</v>
      </c>
      <c r="J13" s="267"/>
      <c r="K13" s="269">
        <f>SUMIF(Relevé!I:I,"3A",Relevé!F:F)</f>
        <v>0</v>
      </c>
      <c r="L13" s="270"/>
      <c r="M13" s="271">
        <f>SUM(G13:K13)</f>
        <v>0</v>
      </c>
      <c r="N13" s="196"/>
    </row>
    <row r="14" spans="1:14" s="25" customFormat="1" ht="5.25" customHeight="1">
      <c r="A14" s="265"/>
      <c r="B14" s="262"/>
      <c r="G14" s="263"/>
      <c r="I14" s="263"/>
      <c r="K14" s="263"/>
      <c r="L14" s="270"/>
      <c r="M14" s="272"/>
      <c r="N14" s="196"/>
    </row>
    <row r="15" spans="1:14" s="25" customFormat="1" ht="12">
      <c r="A15" s="265" t="s">
        <v>372</v>
      </c>
      <c r="B15" s="266" t="s">
        <v>1334</v>
      </c>
      <c r="C15" s="267"/>
      <c r="D15" s="267"/>
      <c r="E15" s="267"/>
      <c r="F15" s="267"/>
      <c r="G15" s="268">
        <f>SUMIF(Relevé!I:I,"1B",Relevé!F:F)</f>
        <v>0</v>
      </c>
      <c r="H15" s="267"/>
      <c r="I15" s="269">
        <f>SUMIF(Relevé!I:I,"2B",Relevé!F:F)</f>
        <v>0</v>
      </c>
      <c r="J15" s="267"/>
      <c r="K15" s="269">
        <f>SUMIF(Relevé!I:I,"3B",Relevé!F:F)</f>
        <v>0</v>
      </c>
      <c r="L15" s="270"/>
      <c r="M15" s="271">
        <f>SUM(G15:K15)</f>
        <v>0</v>
      </c>
    </row>
    <row r="16" spans="1:14" s="25" customFormat="1" ht="5.25" customHeight="1">
      <c r="A16" s="265"/>
      <c r="B16" s="262"/>
      <c r="G16" s="273"/>
      <c r="I16" s="263"/>
      <c r="K16" s="263"/>
      <c r="L16" s="270"/>
      <c r="M16" s="272"/>
    </row>
    <row r="17" spans="1:13" s="25" customFormat="1" ht="12">
      <c r="A17" s="265" t="s">
        <v>479</v>
      </c>
      <c r="B17" s="266" t="s">
        <v>304</v>
      </c>
      <c r="C17" s="267"/>
      <c r="D17" s="267"/>
      <c r="E17" s="267"/>
      <c r="F17" s="267"/>
      <c r="G17" s="268">
        <f>SUMIF(Relevé!I:I,"1C",Relevé!F:F)</f>
        <v>0</v>
      </c>
      <c r="H17" s="267"/>
      <c r="I17" s="269">
        <f>SUMIF(Relevé!I:I,"2C",Relevé!F:F)</f>
        <v>0</v>
      </c>
      <c r="J17" s="267"/>
      <c r="K17" s="269">
        <f>SUMIF(Relevé!I:I,"3C",Relevé!F:F)</f>
        <v>0</v>
      </c>
      <c r="L17" s="270"/>
      <c r="M17" s="271">
        <f>SUM(G17:K17)</f>
        <v>0</v>
      </c>
    </row>
    <row r="18" spans="1:13" s="25" customFormat="1" ht="5.25" customHeight="1">
      <c r="A18" s="265"/>
      <c r="B18" s="262"/>
      <c r="G18" s="273"/>
      <c r="I18" s="263"/>
      <c r="K18" s="263"/>
      <c r="L18" s="270"/>
      <c r="M18" s="272"/>
    </row>
    <row r="19" spans="1:13" s="25" customFormat="1" ht="12.6" thickBot="1">
      <c r="A19" s="265" t="s">
        <v>601</v>
      </c>
      <c r="B19" s="274" t="s">
        <v>305</v>
      </c>
      <c r="C19" s="275"/>
      <c r="D19" s="275"/>
      <c r="E19" s="275"/>
      <c r="F19" s="276"/>
      <c r="G19" s="268">
        <f>SUMIF(Relevé!I:I,"1D",Relevé!F:F)</f>
        <v>0</v>
      </c>
      <c r="H19" s="275"/>
      <c r="I19" s="277">
        <f>SUMIF(Relevé!I:I,"2D",Relevé!F:F)</f>
        <v>0</v>
      </c>
      <c r="J19" s="275"/>
      <c r="K19" s="277">
        <f>SUMIF(Relevé!I:I,"3D",Relevé!F:F)</f>
        <v>0</v>
      </c>
      <c r="L19" s="270"/>
      <c r="M19" s="278">
        <f>SUM(G19:K19)</f>
        <v>0</v>
      </c>
    </row>
    <row r="20" spans="1:13" s="25" customFormat="1" ht="10.050000000000001" customHeight="1" thickBot="1">
      <c r="B20" s="260"/>
      <c r="C20" s="279"/>
      <c r="D20" s="279"/>
      <c r="E20" s="279"/>
      <c r="F20" s="279"/>
      <c r="G20" s="260"/>
      <c r="H20" s="260"/>
      <c r="I20" s="260"/>
      <c r="J20" s="260"/>
      <c r="K20" s="279"/>
      <c r="L20" s="280"/>
      <c r="M20" s="281"/>
    </row>
    <row r="21" spans="1:13" s="25" customFormat="1" ht="12.6" thickBot="1">
      <c r="B21" s="282" t="s">
        <v>296</v>
      </c>
      <c r="C21" s="283"/>
      <c r="D21" s="283"/>
      <c r="E21" s="283"/>
      <c r="F21" s="283"/>
      <c r="G21" s="284">
        <f>SUM(G13:G19)</f>
        <v>0</v>
      </c>
      <c r="H21" s="285"/>
      <c r="I21" s="284">
        <f>SUM(I13:I19)</f>
        <v>0</v>
      </c>
      <c r="J21" s="286"/>
      <c r="K21" s="284">
        <f>SUM(K13:K19)</f>
        <v>0</v>
      </c>
      <c r="L21" s="287"/>
      <c r="M21" s="288">
        <f>SUM(G21:K21)</f>
        <v>0</v>
      </c>
    </row>
    <row r="22" spans="1:13" ht="13.05" hidden="1" customHeight="1" outlineLevel="1" thickTop="1">
      <c r="L22"/>
    </row>
    <row r="23" spans="1:13" ht="13.05" hidden="1" customHeight="1" outlineLevel="1">
      <c r="F23" s="289" t="s">
        <v>1208</v>
      </c>
      <c r="G23" s="108">
        <f>G36+G81+G156+G244+G456+G523+G583</f>
        <v>0</v>
      </c>
      <c r="I23" s="108">
        <f>I36+I81+I156+I244+I456+I523+I583</f>
        <v>0</v>
      </c>
      <c r="K23" s="108">
        <f>K36+K81+K156+K244+K456+K523+K583</f>
        <v>0</v>
      </c>
      <c r="L23"/>
      <c r="M23" s="108">
        <f>M36+M81+M156+M244+M456+M523+M583</f>
        <v>0</v>
      </c>
    </row>
    <row r="24" spans="1:13" ht="13.05" hidden="1" customHeight="1" outlineLevel="1">
      <c r="G24" s="108"/>
      <c r="I24" s="108"/>
      <c r="K24" s="108"/>
      <c r="L24"/>
    </row>
    <row r="25" spans="1:13" ht="13.05" hidden="1" customHeight="1" outlineLevel="1">
      <c r="F25" s="289" t="s">
        <v>1215</v>
      </c>
      <c r="G25" s="108">
        <f>G23-G21</f>
        <v>0</v>
      </c>
      <c r="I25" s="108">
        <f>I23-I21</f>
        <v>0</v>
      </c>
      <c r="K25" s="108">
        <f>K23-K21</f>
        <v>0</v>
      </c>
      <c r="L25"/>
      <c r="M25" s="108">
        <f>M23-M21</f>
        <v>0</v>
      </c>
    </row>
    <row r="26" spans="1:13" ht="13.05" hidden="1" customHeight="1" outlineLevel="1">
      <c r="F26" s="290"/>
      <c r="G26" s="108"/>
      <c r="I26" s="108"/>
      <c r="K26" s="108"/>
      <c r="L26"/>
    </row>
    <row r="27" spans="1:13" ht="13.05" hidden="1" customHeight="1" outlineLevel="1">
      <c r="F27" s="290" t="s">
        <v>270</v>
      </c>
      <c r="G27" s="108"/>
      <c r="I27" s="108"/>
      <c r="K27" s="108">
        <f>VER_TotaleRelevé</f>
        <v>0</v>
      </c>
      <c r="L27"/>
      <c r="M27" s="108">
        <f>K27-M21</f>
        <v>0</v>
      </c>
    </row>
    <row r="28" spans="1:13" ht="13.05" hidden="1" customHeight="1" outlineLevel="1">
      <c r="G28" s="108"/>
      <c r="I28" s="108"/>
      <c r="K28" s="108"/>
      <c r="L28"/>
    </row>
    <row r="29" spans="1:13" ht="13.05" hidden="1" customHeight="1" outlineLevel="1">
      <c r="G29" s="108"/>
      <c r="I29" s="108"/>
      <c r="K29" s="108"/>
      <c r="L29"/>
    </row>
    <row r="30" spans="1:13" ht="13.05" customHeight="1" collapsed="1" thickTop="1" thickBot="1">
      <c r="A30" s="291"/>
      <c r="B30" s="291"/>
      <c r="C30" s="291"/>
      <c r="D30" s="291"/>
      <c r="E30" s="291"/>
      <c r="F30" s="291"/>
      <c r="G30" s="291"/>
      <c r="H30" s="291"/>
      <c r="I30" s="291"/>
      <c r="J30" s="291"/>
      <c r="K30" s="291"/>
      <c r="L30" s="291"/>
      <c r="M30" s="291"/>
    </row>
    <row r="31" spans="1:13" ht="9" customHeight="1">
      <c r="L31"/>
    </row>
    <row r="32" spans="1:13" ht="17.25" customHeight="1">
      <c r="A32" s="368" t="str">
        <f>UPPER("Sommaire par priorité")</f>
        <v>SOMMAIRE PAR PRIORITÉ</v>
      </c>
      <c r="B32" s="368"/>
      <c r="C32" s="368"/>
      <c r="D32" s="368"/>
      <c r="E32" s="368"/>
      <c r="F32" s="368"/>
      <c r="G32" s="368"/>
      <c r="H32" s="368"/>
      <c r="I32" s="368"/>
      <c r="J32" s="368"/>
      <c r="K32" s="368"/>
      <c r="L32" s="368"/>
      <c r="M32" s="368"/>
    </row>
    <row r="33" spans="1:13" ht="9" customHeight="1">
      <c r="L33"/>
    </row>
    <row r="34" spans="1:13" s="25" customFormat="1" ht="12">
      <c r="G34" s="292" t="s">
        <v>298</v>
      </c>
      <c r="I34" s="292" t="s">
        <v>299</v>
      </c>
      <c r="K34" s="292" t="s">
        <v>300</v>
      </c>
      <c r="M34" s="292" t="s">
        <v>297</v>
      </c>
    </row>
    <row r="35" spans="1:13" ht="9" customHeight="1">
      <c r="L35"/>
    </row>
    <row r="36" spans="1:13" s="299" customFormat="1" ht="13.05" customHeight="1">
      <c r="A36" s="293" t="s">
        <v>310</v>
      </c>
      <c r="B36" s="294" t="s">
        <v>311</v>
      </c>
      <c r="C36" s="295"/>
      <c r="D36" s="295"/>
      <c r="E36" s="295"/>
      <c r="F36" s="296"/>
      <c r="G36" s="297">
        <f>G38+G67</f>
        <v>0</v>
      </c>
      <c r="H36" s="296"/>
      <c r="I36" s="297">
        <f>I38+I67</f>
        <v>0</v>
      </c>
      <c r="J36" s="296"/>
      <c r="K36" s="297">
        <f>K38+K67</f>
        <v>0</v>
      </c>
      <c r="L36" s="296"/>
      <c r="M36" s="298">
        <f>M38+M67</f>
        <v>0</v>
      </c>
    </row>
    <row r="37" spans="1:13" ht="2.5499999999999998" customHeight="1">
      <c r="A37" s="300"/>
      <c r="B37" s="301"/>
      <c r="C37" s="301"/>
      <c r="D37" s="301"/>
      <c r="E37" s="301"/>
      <c r="F37" s="301"/>
      <c r="G37" s="301"/>
      <c r="H37" s="301"/>
      <c r="I37" s="301"/>
      <c r="J37" s="301"/>
      <c r="K37" s="301"/>
      <c r="L37" s="301"/>
      <c r="M37" s="302"/>
    </row>
    <row r="38" spans="1:13" s="299" customFormat="1" ht="13.05" customHeight="1">
      <c r="A38" s="303" t="s">
        <v>312</v>
      </c>
      <c r="B38" s="304" t="s">
        <v>220</v>
      </c>
      <c r="C38" s="305"/>
      <c r="D38" s="305"/>
      <c r="E38" s="305"/>
      <c r="F38" s="305"/>
      <c r="G38" s="306">
        <f>G40+G47+G57</f>
        <v>0</v>
      </c>
      <c r="H38" s="305"/>
      <c r="I38" s="306">
        <f>I40+I47+I57</f>
        <v>0</v>
      </c>
      <c r="J38" s="305"/>
      <c r="K38" s="306">
        <f>K40+K47+K57</f>
        <v>0</v>
      </c>
      <c r="L38" s="305"/>
      <c r="M38" s="307">
        <f>M40+M47+M57</f>
        <v>0</v>
      </c>
    </row>
    <row r="39" spans="1:13" ht="2.5499999999999998" customHeight="1">
      <c r="A39" s="300"/>
      <c r="B39" s="301"/>
      <c r="C39" s="301"/>
      <c r="D39" s="301"/>
      <c r="E39" s="301"/>
      <c r="F39" s="301"/>
      <c r="G39" s="301"/>
      <c r="H39" s="301"/>
      <c r="I39" s="301"/>
      <c r="J39" s="301"/>
      <c r="K39" s="301"/>
      <c r="L39" s="301"/>
      <c r="M39" s="302"/>
    </row>
    <row r="40" spans="1:13" s="310" customFormat="1" ht="10.050000000000001" customHeight="1">
      <c r="A40" s="308" t="s">
        <v>314</v>
      </c>
      <c r="B40" s="309" t="s">
        <v>276</v>
      </c>
      <c r="G40" s="311">
        <f>SUM(G41:G45)</f>
        <v>0</v>
      </c>
      <c r="H40" s="311"/>
      <c r="I40" s="311">
        <f>SUM(I41:I45)</f>
        <v>0</v>
      </c>
      <c r="J40" s="311"/>
      <c r="K40" s="311">
        <f>SUM(K41:K45)</f>
        <v>0</v>
      </c>
      <c r="M40" s="312">
        <f>SUM(G40:K40)</f>
        <v>0</v>
      </c>
    </row>
    <row r="41" spans="1:13" ht="10.050000000000001" hidden="1" customHeight="1" outlineLevel="1">
      <c r="A41" s="313" t="s">
        <v>315</v>
      </c>
      <c r="B41" s="314" t="s">
        <v>1620</v>
      </c>
      <c r="C41" s="315"/>
      <c r="D41" s="315"/>
      <c r="E41" s="315"/>
      <c r="F41" s="315"/>
      <c r="G41" s="316">
        <f>IF(Relevé!$K$19=1,Relevé!$F$19,0)</f>
        <v>0</v>
      </c>
      <c r="H41" s="316"/>
      <c r="I41" s="316">
        <f>IF(Relevé!$K$19=2,Relevé!$F$19,0)</f>
        <v>0</v>
      </c>
      <c r="J41" s="316"/>
      <c r="K41" s="316">
        <f>IF(Relevé!$K$19=3,Relevé!$F$19,0)</f>
        <v>0</v>
      </c>
      <c r="L41" s="315"/>
      <c r="M41" s="317"/>
    </row>
    <row r="42" spans="1:13" ht="10.050000000000001" hidden="1" customHeight="1" outlineLevel="1">
      <c r="A42" s="313" t="s">
        <v>316</v>
      </c>
      <c r="B42" s="314" t="s">
        <v>1621</v>
      </c>
      <c r="C42" s="315"/>
      <c r="D42" s="315"/>
      <c r="E42" s="315"/>
      <c r="F42" s="315"/>
      <c r="G42" s="316">
        <f>IF(Relevé!$K$22=1,Relevé!$F$22,0)</f>
        <v>0</v>
      </c>
      <c r="H42" s="316"/>
      <c r="I42" s="316">
        <f>IF(Relevé!$K$22=2,Relevé!$F$22,0)</f>
        <v>0</v>
      </c>
      <c r="J42" s="316"/>
      <c r="K42" s="316">
        <f>IF(Relevé!$K$22=3,Relevé!$F$22,0)</f>
        <v>0</v>
      </c>
      <c r="L42" s="315"/>
      <c r="M42" s="317"/>
    </row>
    <row r="43" spans="1:13" ht="10.050000000000001" hidden="1" customHeight="1" outlineLevel="1">
      <c r="A43" s="313" t="s">
        <v>317</v>
      </c>
      <c r="B43" s="314" t="s">
        <v>318</v>
      </c>
      <c r="C43" s="315"/>
      <c r="D43" s="315"/>
      <c r="E43" s="315"/>
      <c r="F43" s="315"/>
      <c r="G43" s="316">
        <f>IF(Relevé!$K$25=1,Relevé!$F$25,0)</f>
        <v>0</v>
      </c>
      <c r="H43" s="316"/>
      <c r="I43" s="316">
        <f>IF(Relevé!$K$25=2,Relevé!$F$25,0)</f>
        <v>0</v>
      </c>
      <c r="J43" s="316"/>
      <c r="K43" s="316">
        <f>IF(Relevé!$K$25=3,Relevé!$F$25,0)</f>
        <v>0</v>
      </c>
      <c r="L43" s="315"/>
      <c r="M43" s="317"/>
    </row>
    <row r="44" spans="1:13" ht="10.050000000000001" hidden="1" customHeight="1" outlineLevel="1">
      <c r="A44" s="313" t="s">
        <v>319</v>
      </c>
      <c r="B44" s="314" t="s">
        <v>320</v>
      </c>
      <c r="C44" s="315"/>
      <c r="D44" s="315"/>
      <c r="E44" s="315"/>
      <c r="F44" s="315"/>
      <c r="G44" s="316">
        <f>IF(Relevé!$K$28=1,Relevé!$F$28,0)</f>
        <v>0</v>
      </c>
      <c r="H44" s="316"/>
      <c r="I44" s="316">
        <f>IF(Relevé!$K$28=2,Relevé!$F$28,0)</f>
        <v>0</v>
      </c>
      <c r="J44" s="316"/>
      <c r="K44" s="316">
        <f>IF(Relevé!$K$28=3,Relevé!$F$28,0)</f>
        <v>0</v>
      </c>
      <c r="L44" s="315"/>
      <c r="M44" s="317"/>
    </row>
    <row r="45" spans="1:13" ht="10.050000000000001" hidden="1" customHeight="1" outlineLevel="1">
      <c r="A45" s="313" t="s">
        <v>321</v>
      </c>
      <c r="B45" s="314" t="s">
        <v>322</v>
      </c>
      <c r="C45" s="315"/>
      <c r="D45" s="315"/>
      <c r="E45" s="315"/>
      <c r="F45" s="315"/>
      <c r="G45" s="316">
        <f>IF(Relevé!$K$31=1,Relevé!$F$31,0)</f>
        <v>0</v>
      </c>
      <c r="H45" s="316"/>
      <c r="I45" s="316">
        <f>IF(Relevé!$K$31=2,Relevé!$F$31,0)</f>
        <v>0</v>
      </c>
      <c r="J45" s="316"/>
      <c r="K45" s="316">
        <f>IF(Relevé!$K$31=3,Relevé!$F$31,0)</f>
        <v>0</v>
      </c>
      <c r="L45" s="315"/>
      <c r="M45" s="317"/>
    </row>
    <row r="46" spans="1:13" ht="2.5499999999999998" customHeight="1" collapsed="1">
      <c r="A46" s="300"/>
      <c r="B46" s="301"/>
      <c r="C46" s="301"/>
      <c r="D46" s="301"/>
      <c r="E46" s="301"/>
      <c r="F46" s="301"/>
      <c r="G46" s="318"/>
      <c r="H46" s="318"/>
      <c r="I46" s="318"/>
      <c r="J46" s="318"/>
      <c r="K46" s="318"/>
      <c r="L46" s="301"/>
      <c r="M46" s="319"/>
    </row>
    <row r="47" spans="1:13" s="310" customFormat="1" ht="10.050000000000001" customHeight="1">
      <c r="A47" s="308" t="s">
        <v>323</v>
      </c>
      <c r="B47" s="309" t="s">
        <v>221</v>
      </c>
      <c r="G47" s="311">
        <f>SUM(G48:G55)</f>
        <v>0</v>
      </c>
      <c r="H47" s="311"/>
      <c r="I47" s="311">
        <f>SUM(I48:I55)</f>
        <v>0</v>
      </c>
      <c r="J47" s="311"/>
      <c r="K47" s="311">
        <f>SUM(K48:K55)</f>
        <v>0</v>
      </c>
      <c r="M47" s="312">
        <f>SUM(G47:K47)</f>
        <v>0</v>
      </c>
    </row>
    <row r="48" spans="1:13" ht="10.050000000000001" hidden="1" customHeight="1" outlineLevel="1">
      <c r="A48" s="313" t="s">
        <v>325</v>
      </c>
      <c r="B48" s="314" t="s">
        <v>326</v>
      </c>
      <c r="C48" s="315"/>
      <c r="D48" s="315"/>
      <c r="E48" s="315"/>
      <c r="F48" s="315"/>
      <c r="G48" s="316">
        <f>IF(Relevé!$K$36=1,Relevé!$F$36,0)</f>
        <v>0</v>
      </c>
      <c r="H48" s="316"/>
      <c r="I48" s="316">
        <f>IF(Relevé!$K$36=2,Relevé!$F$36,0)</f>
        <v>0</v>
      </c>
      <c r="J48" s="316"/>
      <c r="K48" s="316">
        <f>IF(Relevé!$K$36=3,Relevé!$F$36,0)</f>
        <v>0</v>
      </c>
      <c r="L48" s="315"/>
      <c r="M48" s="317"/>
    </row>
    <row r="49" spans="1:13" ht="10.050000000000001" hidden="1" customHeight="1" outlineLevel="1">
      <c r="A49" s="313" t="s">
        <v>327</v>
      </c>
      <c r="B49" s="314" t="s">
        <v>328</v>
      </c>
      <c r="C49" s="315"/>
      <c r="D49" s="315"/>
      <c r="E49" s="315"/>
      <c r="F49" s="315"/>
      <c r="G49" s="316">
        <f>IF(Relevé!$K$39=1,Relevé!$F$39,0)</f>
        <v>0</v>
      </c>
      <c r="H49" s="316"/>
      <c r="I49" s="316">
        <f>IF(Relevé!$K$39=2,Relevé!$F$39,0)</f>
        <v>0</v>
      </c>
      <c r="J49" s="316"/>
      <c r="K49" s="316">
        <f>IF(Relevé!$K$39=3,Relevé!$F$39,0)</f>
        <v>0</v>
      </c>
      <c r="L49" s="315"/>
      <c r="M49" s="317"/>
    </row>
    <row r="50" spans="1:13" ht="10.050000000000001" hidden="1" customHeight="1" outlineLevel="1">
      <c r="A50" s="313" t="s">
        <v>329</v>
      </c>
      <c r="B50" s="314" t="s">
        <v>330</v>
      </c>
      <c r="C50" s="315"/>
      <c r="D50" s="315"/>
      <c r="E50" s="315"/>
      <c r="F50" s="315"/>
      <c r="G50" s="316">
        <f>IF(Relevé!$K$42=1,Relevé!$F$42,0)</f>
        <v>0</v>
      </c>
      <c r="H50" s="316"/>
      <c r="I50" s="316">
        <f>IF(Relevé!$K$42=2,Relevé!$F$42,0)</f>
        <v>0</v>
      </c>
      <c r="J50" s="316"/>
      <c r="K50" s="316">
        <f>IF(Relevé!$K$42=3,Relevé!$F$42,0)</f>
        <v>0</v>
      </c>
      <c r="L50" s="315"/>
      <c r="M50" s="317"/>
    </row>
    <row r="51" spans="1:13" ht="10.050000000000001" hidden="1" customHeight="1" outlineLevel="1">
      <c r="A51" s="313" t="s">
        <v>331</v>
      </c>
      <c r="B51" s="314" t="s">
        <v>332</v>
      </c>
      <c r="C51" s="315"/>
      <c r="D51" s="315"/>
      <c r="E51" s="315"/>
      <c r="F51" s="315"/>
      <c r="G51" s="316">
        <f>IF(Relevé!$K$45=1,Relevé!$F$45,0)</f>
        <v>0</v>
      </c>
      <c r="H51" s="316"/>
      <c r="I51" s="316">
        <f>IF(Relevé!$K$45=2,Relevé!$F$45,0)</f>
        <v>0</v>
      </c>
      <c r="J51" s="316"/>
      <c r="K51" s="316">
        <f>IF(Relevé!$K$45=3,Relevé!$F$45,0)</f>
        <v>0</v>
      </c>
      <c r="L51" s="315"/>
      <c r="M51" s="317"/>
    </row>
    <row r="52" spans="1:13" ht="10.050000000000001" hidden="1" customHeight="1" outlineLevel="1">
      <c r="A52" s="313" t="s">
        <v>333</v>
      </c>
      <c r="B52" s="314" t="s">
        <v>334</v>
      </c>
      <c r="C52" s="315"/>
      <c r="D52" s="315"/>
      <c r="E52" s="315"/>
      <c r="F52" s="315"/>
      <c r="G52" s="316">
        <f>IF(Relevé!$K$48=1,Relevé!$F$48,0)</f>
        <v>0</v>
      </c>
      <c r="H52" s="316"/>
      <c r="I52" s="316">
        <f>IF(Relevé!$K$48=2,Relevé!$F$48,0)</f>
        <v>0</v>
      </c>
      <c r="J52" s="316"/>
      <c r="K52" s="316">
        <f>IF(Relevé!$K$48=3,Relevé!$F$48,0)</f>
        <v>0</v>
      </c>
      <c r="L52" s="315"/>
      <c r="M52" s="317"/>
    </row>
    <row r="53" spans="1:13" ht="10.050000000000001" hidden="1" customHeight="1" outlineLevel="1">
      <c r="A53" s="313" t="s">
        <v>335</v>
      </c>
      <c r="B53" s="314" t="s">
        <v>1624</v>
      </c>
      <c r="C53" s="315"/>
      <c r="D53" s="315"/>
      <c r="E53" s="315"/>
      <c r="F53" s="315"/>
      <c r="G53" s="316">
        <f>IF(Relevé!$K$51=1,Relevé!$F$51,0)</f>
        <v>0</v>
      </c>
      <c r="H53" s="316"/>
      <c r="I53" s="316">
        <f>IF(Relevé!$K$51=2,Relevé!$F$51,0)</f>
        <v>0</v>
      </c>
      <c r="J53" s="316"/>
      <c r="K53" s="316">
        <f>IF(Relevé!$K$51=3,Relevé!$F$51,0)</f>
        <v>0</v>
      </c>
      <c r="L53" s="315"/>
      <c r="M53" s="317"/>
    </row>
    <row r="54" spans="1:13" ht="10.050000000000001" hidden="1" customHeight="1" outlineLevel="1">
      <c r="A54" s="313" t="s">
        <v>336</v>
      </c>
      <c r="B54" s="314" t="s">
        <v>337</v>
      </c>
      <c r="C54" s="315"/>
      <c r="D54" s="315"/>
      <c r="E54" s="315"/>
      <c r="F54" s="315"/>
      <c r="G54" s="316">
        <f>IF(Relevé!$K$54=1,Relevé!$F$54,0)</f>
        <v>0</v>
      </c>
      <c r="H54" s="316"/>
      <c r="I54" s="316">
        <f>IF(Relevé!$K$54=2,Relevé!$F$54,0)</f>
        <v>0</v>
      </c>
      <c r="J54" s="316"/>
      <c r="K54" s="316">
        <f>IF(Relevé!$K$54=3,Relevé!$F$54,0)</f>
        <v>0</v>
      </c>
      <c r="L54" s="315"/>
      <c r="M54" s="317"/>
    </row>
    <row r="55" spans="1:13" ht="10.050000000000001" hidden="1" customHeight="1" outlineLevel="1">
      <c r="A55" s="313" t="s">
        <v>338</v>
      </c>
      <c r="B55" s="314" t="s">
        <v>339</v>
      </c>
      <c r="C55" s="315"/>
      <c r="D55" s="315"/>
      <c r="E55" s="315"/>
      <c r="F55" s="315"/>
      <c r="G55" s="316">
        <f>IF(Relevé!$K$57=1,Relevé!$F$57,0)</f>
        <v>0</v>
      </c>
      <c r="H55" s="316"/>
      <c r="I55" s="316">
        <f>IF(Relevé!$K$57=2,Relevé!$F$57,0)</f>
        <v>0</v>
      </c>
      <c r="J55" s="316"/>
      <c r="K55" s="316">
        <f>IF(Relevé!$K$57=3,Relevé!$F$57,0)</f>
        <v>0</v>
      </c>
      <c r="L55" s="315"/>
      <c r="M55" s="317"/>
    </row>
    <row r="56" spans="1:13" ht="2.5499999999999998" customHeight="1" collapsed="1">
      <c r="A56" s="300"/>
      <c r="B56" s="301"/>
      <c r="C56" s="301"/>
      <c r="D56" s="301"/>
      <c r="E56" s="301"/>
      <c r="F56" s="301"/>
      <c r="G56" s="318"/>
      <c r="H56" s="318"/>
      <c r="I56" s="318"/>
      <c r="J56" s="318"/>
      <c r="K56" s="318"/>
      <c r="L56" s="301"/>
      <c r="M56" s="319"/>
    </row>
    <row r="57" spans="1:13" s="310" customFormat="1" ht="10.050000000000001" customHeight="1">
      <c r="A57" s="308" t="s">
        <v>340</v>
      </c>
      <c r="B57" s="309" t="s">
        <v>222</v>
      </c>
      <c r="G57" s="311">
        <f>SUM(G58:G65)</f>
        <v>0</v>
      </c>
      <c r="H57" s="311"/>
      <c r="I57" s="311">
        <f>SUM(I58:I65)</f>
        <v>0</v>
      </c>
      <c r="J57" s="311"/>
      <c r="K57" s="311">
        <f>SUM(K58:K65)</f>
        <v>0</v>
      </c>
      <c r="M57" s="312">
        <f>SUM(G57:K57)</f>
        <v>0</v>
      </c>
    </row>
    <row r="58" spans="1:13" ht="10.050000000000001" hidden="1" customHeight="1" outlineLevel="1">
      <c r="A58" s="313" t="s">
        <v>342</v>
      </c>
      <c r="B58" s="314" t="s">
        <v>343</v>
      </c>
      <c r="C58" s="315"/>
      <c r="D58" s="315"/>
      <c r="E58" s="315"/>
      <c r="F58" s="315"/>
      <c r="G58" s="316">
        <f>IF(Relevé!$K$62=1,Relevé!$F$62,0)</f>
        <v>0</v>
      </c>
      <c r="H58" s="316"/>
      <c r="I58" s="316">
        <f>IF(Relevé!$K$62=2,Relevé!$F$62,0)</f>
        <v>0</v>
      </c>
      <c r="J58" s="316"/>
      <c r="K58" s="316">
        <f>IF(Relevé!$K$62=3,Relevé!$F$62,0)</f>
        <v>0</v>
      </c>
      <c r="L58" s="315"/>
      <c r="M58" s="317"/>
    </row>
    <row r="59" spans="1:13" ht="10.050000000000001" hidden="1" customHeight="1" outlineLevel="1">
      <c r="A59" s="313" t="s">
        <v>344</v>
      </c>
      <c r="B59" s="314" t="s">
        <v>345</v>
      </c>
      <c r="C59" s="315"/>
      <c r="D59" s="315"/>
      <c r="E59" s="315"/>
      <c r="F59" s="315"/>
      <c r="G59" s="316">
        <f>IF(Relevé!$K$65=1,Relevé!$F$65,0)</f>
        <v>0</v>
      </c>
      <c r="H59" s="316"/>
      <c r="I59" s="316">
        <f>IF(Relevé!$K$65=2,Relevé!$F$65,0)</f>
        <v>0</v>
      </c>
      <c r="J59" s="316"/>
      <c r="K59" s="316">
        <f>IF(Relevé!$K$65=3,Relevé!$F$65,0)</f>
        <v>0</v>
      </c>
      <c r="L59" s="315"/>
      <c r="M59" s="317"/>
    </row>
    <row r="60" spans="1:13" ht="10.050000000000001" hidden="1" customHeight="1" outlineLevel="1">
      <c r="A60" s="313" t="s">
        <v>346</v>
      </c>
      <c r="B60" s="314" t="s">
        <v>347</v>
      </c>
      <c r="C60" s="315"/>
      <c r="D60" s="315"/>
      <c r="E60" s="315"/>
      <c r="F60" s="315"/>
      <c r="G60" s="316">
        <f>IF(Relevé!$K$68=1,Relevé!$F$68,0)</f>
        <v>0</v>
      </c>
      <c r="H60" s="316"/>
      <c r="I60" s="316">
        <f>IF(Relevé!$K$68=2,Relevé!$F$68,0)</f>
        <v>0</v>
      </c>
      <c r="J60" s="316"/>
      <c r="K60" s="316">
        <f>IF(Relevé!$K$68=3,Relevé!$F$68,0)</f>
        <v>0</v>
      </c>
      <c r="L60" s="315"/>
      <c r="M60" s="317"/>
    </row>
    <row r="61" spans="1:13" ht="10.050000000000001" hidden="1" customHeight="1" outlineLevel="1">
      <c r="A61" s="313" t="s">
        <v>348</v>
      </c>
      <c r="B61" s="314" t="s">
        <v>349</v>
      </c>
      <c r="C61" s="315"/>
      <c r="D61" s="315"/>
      <c r="E61" s="315"/>
      <c r="F61" s="315"/>
      <c r="G61" s="316">
        <f>IF(Relevé!$K$71=1,Relevé!$F$71,0)</f>
        <v>0</v>
      </c>
      <c r="H61" s="316"/>
      <c r="I61" s="316">
        <f>IF(Relevé!$K$71=2,Relevé!$F$71,0)</f>
        <v>0</v>
      </c>
      <c r="J61" s="316"/>
      <c r="K61" s="316">
        <f>IF(Relevé!$K$71=3,Relevé!$F$71,0)</f>
        <v>0</v>
      </c>
      <c r="L61" s="315"/>
      <c r="M61" s="317"/>
    </row>
    <row r="62" spans="1:13" ht="10.050000000000001" hidden="1" customHeight="1" outlineLevel="1">
      <c r="A62" s="313" t="s">
        <v>350</v>
      </c>
      <c r="B62" s="314" t="s">
        <v>351</v>
      </c>
      <c r="C62" s="315"/>
      <c r="D62" s="315"/>
      <c r="E62" s="315"/>
      <c r="F62" s="315"/>
      <c r="G62" s="316">
        <f>IF(Relevé!$K$74=1,Relevé!$F$74,0)</f>
        <v>0</v>
      </c>
      <c r="H62" s="316"/>
      <c r="I62" s="316">
        <f>IF(Relevé!$K$74=2,Relevé!$F$74,0)</f>
        <v>0</v>
      </c>
      <c r="J62" s="316"/>
      <c r="K62" s="316">
        <f>IF(Relevé!$K$74=3,Relevé!$F$74,0)</f>
        <v>0</v>
      </c>
      <c r="L62" s="315"/>
      <c r="M62" s="317"/>
    </row>
    <row r="63" spans="1:13" ht="10.050000000000001" hidden="1" customHeight="1" outlineLevel="1">
      <c r="A63" s="313" t="s">
        <v>352</v>
      </c>
      <c r="B63" s="314" t="s">
        <v>353</v>
      </c>
      <c r="C63" s="315"/>
      <c r="D63" s="315"/>
      <c r="E63" s="315"/>
      <c r="F63" s="315"/>
      <c r="G63" s="316">
        <f>IF(Relevé!$K$77=1,Relevé!$F$77,0)</f>
        <v>0</v>
      </c>
      <c r="H63" s="316"/>
      <c r="I63" s="316">
        <f>IF(Relevé!$K$77=2,Relevé!$F$77,0)</f>
        <v>0</v>
      </c>
      <c r="J63" s="316"/>
      <c r="K63" s="316">
        <f>IF(Relevé!$K$77=3,Relevé!$F$77,0)</f>
        <v>0</v>
      </c>
      <c r="L63" s="315"/>
      <c r="M63" s="317"/>
    </row>
    <row r="64" spans="1:13" ht="10.050000000000001" hidden="1" customHeight="1" outlineLevel="1">
      <c r="A64" s="313" t="s">
        <v>354</v>
      </c>
      <c r="B64" s="314" t="s">
        <v>355</v>
      </c>
      <c r="C64" s="315"/>
      <c r="D64" s="315"/>
      <c r="E64" s="315"/>
      <c r="F64" s="315"/>
      <c r="G64" s="316">
        <f>IF(Relevé!$K$80=1,Relevé!$F$80,0)</f>
        <v>0</v>
      </c>
      <c r="H64" s="316"/>
      <c r="I64" s="316">
        <f>IF(Relevé!$K$80=2,Relevé!$F$80,0)</f>
        <v>0</v>
      </c>
      <c r="J64" s="316"/>
      <c r="K64" s="316">
        <f>IF(Relevé!$K$80=3,Relevé!$F$80,0)</f>
        <v>0</v>
      </c>
      <c r="L64" s="315"/>
      <c r="M64" s="317"/>
    </row>
    <row r="65" spans="1:13" ht="10.050000000000001" hidden="1" customHeight="1" outlineLevel="1">
      <c r="A65" s="313" t="s">
        <v>356</v>
      </c>
      <c r="B65" s="314" t="s">
        <v>357</v>
      </c>
      <c r="C65" s="315"/>
      <c r="D65" s="315"/>
      <c r="E65" s="315"/>
      <c r="F65" s="315"/>
      <c r="G65" s="316">
        <f>IF(Relevé!$K$83=1,Relevé!$F$83,0)</f>
        <v>0</v>
      </c>
      <c r="H65" s="316"/>
      <c r="I65" s="316">
        <f>IF(Relevé!$K$83=2,Relevé!$F$83,0)</f>
        <v>0</v>
      </c>
      <c r="J65" s="316"/>
      <c r="K65" s="316">
        <f>IF(Relevé!$K$83=3,Relevé!$F$83,0)</f>
        <v>0</v>
      </c>
      <c r="L65" s="315"/>
      <c r="M65" s="317"/>
    </row>
    <row r="66" spans="1:13" ht="2.5499999999999998" customHeight="1" collapsed="1">
      <c r="A66" s="300"/>
      <c r="B66" s="301"/>
      <c r="C66" s="301"/>
      <c r="D66" s="301"/>
      <c r="E66" s="301"/>
      <c r="F66" s="301"/>
      <c r="G66" s="301"/>
      <c r="H66" s="301"/>
      <c r="I66" s="301"/>
      <c r="J66" s="301"/>
      <c r="K66" s="301"/>
      <c r="L66" s="301"/>
      <c r="M66" s="302"/>
    </row>
    <row r="67" spans="1:13" s="299" customFormat="1" ht="13.05" customHeight="1">
      <c r="A67" s="303" t="s">
        <v>358</v>
      </c>
      <c r="B67" s="304" t="s">
        <v>223</v>
      </c>
      <c r="C67" s="305"/>
      <c r="D67" s="305"/>
      <c r="E67" s="305"/>
      <c r="F67" s="305"/>
      <c r="G67" s="306">
        <f>G69+G75</f>
        <v>0</v>
      </c>
      <c r="H67" s="305"/>
      <c r="I67" s="306">
        <f>I69+I75</f>
        <v>0</v>
      </c>
      <c r="J67" s="305"/>
      <c r="K67" s="306">
        <f>K69+K75</f>
        <v>0</v>
      </c>
      <c r="L67" s="305"/>
      <c r="M67" s="307">
        <f>M69+M75</f>
        <v>0</v>
      </c>
    </row>
    <row r="68" spans="1:13" ht="2.5499999999999998" customHeight="1">
      <c r="A68" s="300"/>
      <c r="B68" s="301"/>
      <c r="C68" s="301"/>
      <c r="D68" s="301"/>
      <c r="E68" s="301"/>
      <c r="F68" s="301"/>
      <c r="G68" s="301"/>
      <c r="H68" s="301"/>
      <c r="I68" s="301"/>
      <c r="J68" s="301"/>
      <c r="K68" s="301"/>
      <c r="L68" s="301"/>
      <c r="M68" s="302"/>
    </row>
    <row r="69" spans="1:13" s="310" customFormat="1" ht="10.050000000000001" customHeight="1">
      <c r="A69" s="308" t="s">
        <v>359</v>
      </c>
      <c r="B69" s="309" t="s">
        <v>361</v>
      </c>
      <c r="G69" s="311">
        <f>SUM(G70:G73)</f>
        <v>0</v>
      </c>
      <c r="H69" s="311"/>
      <c r="I69" s="311">
        <f>SUM(I70:I73)</f>
        <v>0</v>
      </c>
      <c r="J69" s="311"/>
      <c r="K69" s="311">
        <f>SUM(K70:K73)</f>
        <v>0</v>
      </c>
      <c r="M69" s="312">
        <f>SUM(G69:K69)</f>
        <v>0</v>
      </c>
    </row>
    <row r="70" spans="1:13" ht="10.050000000000001" hidden="1" customHeight="1" outlineLevel="1">
      <c r="A70" s="313" t="s">
        <v>360</v>
      </c>
      <c r="B70" s="314" t="s">
        <v>361</v>
      </c>
      <c r="C70" s="315"/>
      <c r="D70" s="315"/>
      <c r="E70" s="315"/>
      <c r="F70" s="315"/>
      <c r="G70" s="316">
        <f>IF(Relevé!$K$90=1,Relevé!$F$90,0)</f>
        <v>0</v>
      </c>
      <c r="H70" s="316"/>
      <c r="I70" s="316">
        <f>IF(Relevé!$K$90=2,Relevé!$F$90,0)</f>
        <v>0</v>
      </c>
      <c r="J70" s="316"/>
      <c r="K70" s="316">
        <f>IF(Relevé!$K$90=3,Relevé!$F$90,0)</f>
        <v>0</v>
      </c>
      <c r="L70" s="315"/>
      <c r="M70" s="317"/>
    </row>
    <row r="71" spans="1:13" ht="10.050000000000001" hidden="1" customHeight="1" outlineLevel="1">
      <c r="A71" s="313" t="s">
        <v>362</v>
      </c>
      <c r="B71" s="314" t="s">
        <v>363</v>
      </c>
      <c r="C71" s="315"/>
      <c r="D71" s="315"/>
      <c r="E71" s="315"/>
      <c r="F71" s="315"/>
      <c r="G71" s="316">
        <f>IF(Relevé!$K$93=1,Relevé!$F$93,0)</f>
        <v>0</v>
      </c>
      <c r="H71" s="316"/>
      <c r="I71" s="316">
        <f>IF(Relevé!$K$93=2,Relevé!$F$93,0)</f>
        <v>0</v>
      </c>
      <c r="J71" s="316"/>
      <c r="K71" s="316">
        <f>IF(Relevé!$K$93=3,Relevé!$F$93,0)</f>
        <v>0</v>
      </c>
      <c r="L71" s="315"/>
      <c r="M71" s="317"/>
    </row>
    <row r="72" spans="1:13" ht="10.050000000000001" hidden="1" customHeight="1" outlineLevel="1">
      <c r="A72" s="313" t="s">
        <v>364</v>
      </c>
      <c r="B72" s="314" t="s">
        <v>365</v>
      </c>
      <c r="C72" s="315"/>
      <c r="D72" s="315"/>
      <c r="E72" s="315"/>
      <c r="F72" s="315"/>
      <c r="G72" s="316">
        <f>IF(Relevé!$K$96=1,Relevé!$F$96,0)</f>
        <v>0</v>
      </c>
      <c r="H72" s="316"/>
      <c r="I72" s="316">
        <f>IF(Relevé!$K$96=2,Relevé!$F$96,0)</f>
        <v>0</v>
      </c>
      <c r="J72" s="316"/>
      <c r="K72" s="316">
        <f>IF(Relevé!$K$96=3,Relevé!$F$96,0)</f>
        <v>0</v>
      </c>
      <c r="L72" s="315"/>
      <c r="M72" s="317"/>
    </row>
    <row r="73" spans="1:13" ht="10.050000000000001" hidden="1" customHeight="1" outlineLevel="1">
      <c r="A73" s="313" t="s">
        <v>366</v>
      </c>
      <c r="B73" s="314" t="s">
        <v>1675</v>
      </c>
      <c r="C73" s="315"/>
      <c r="D73" s="315"/>
      <c r="E73" s="315"/>
      <c r="F73" s="315"/>
      <c r="G73" s="316">
        <f>IF(Relevé!$K$99=1,Relevé!$F$99,0)</f>
        <v>0</v>
      </c>
      <c r="H73" s="316"/>
      <c r="I73" s="316">
        <f>IF(Relevé!$K$99=2,Relevé!$F$99,0)</f>
        <v>0</v>
      </c>
      <c r="J73" s="316"/>
      <c r="K73" s="316">
        <f>IF(Relevé!$K$99=3,Relevé!$F$99,0)</f>
        <v>0</v>
      </c>
      <c r="L73" s="315"/>
      <c r="M73" s="317"/>
    </row>
    <row r="74" spans="1:13" ht="2.5499999999999998" customHeight="1" collapsed="1">
      <c r="A74" s="300"/>
      <c r="B74" s="301"/>
      <c r="C74" s="301"/>
      <c r="D74" s="301"/>
      <c r="E74" s="301"/>
      <c r="F74" s="301"/>
      <c r="G74" s="318"/>
      <c r="H74" s="318"/>
      <c r="I74" s="318"/>
      <c r="J74" s="318"/>
      <c r="K74" s="318"/>
      <c r="L74" s="301"/>
      <c r="M74" s="319"/>
    </row>
    <row r="75" spans="1:13" s="310" customFormat="1" ht="10.050000000000001" customHeight="1">
      <c r="A75" s="308" t="s">
        <v>367</v>
      </c>
      <c r="B75" s="309" t="s">
        <v>224</v>
      </c>
      <c r="G75" s="311">
        <f>SUM(G76:G79)</f>
        <v>0</v>
      </c>
      <c r="H75" s="311"/>
      <c r="I75" s="311">
        <f>SUM(I76:I79)</f>
        <v>0</v>
      </c>
      <c r="J75" s="311"/>
      <c r="K75" s="311">
        <f>SUM(K76:K79)</f>
        <v>0</v>
      </c>
      <c r="M75" s="312">
        <f>SUM(G75:L75)</f>
        <v>0</v>
      </c>
    </row>
    <row r="76" spans="1:13" ht="10.050000000000001" hidden="1" customHeight="1" outlineLevel="1">
      <c r="A76" s="313" t="s">
        <v>368</v>
      </c>
      <c r="B76" s="314" t="s">
        <v>224</v>
      </c>
      <c r="C76" s="315"/>
      <c r="D76" s="315"/>
      <c r="E76" s="315"/>
      <c r="F76" s="315"/>
      <c r="G76" s="316">
        <f>IF(Relevé!$K$104=1,Relevé!$F$104,0)</f>
        <v>0</v>
      </c>
      <c r="H76" s="316"/>
      <c r="I76" s="316">
        <f>IF(Relevé!$K$104=2,Relevé!$F$104,0)</f>
        <v>0</v>
      </c>
      <c r="J76" s="316"/>
      <c r="K76" s="316">
        <f>IF(Relevé!$K$104=3,Relevé!$F$104,0)</f>
        <v>0</v>
      </c>
      <c r="L76" s="315"/>
      <c r="M76" s="317"/>
    </row>
    <row r="77" spans="1:13" ht="10.050000000000001" hidden="1" customHeight="1" outlineLevel="1">
      <c r="A77" s="313" t="s">
        <v>369</v>
      </c>
      <c r="B77" s="314" t="s">
        <v>1225</v>
      </c>
      <c r="C77" s="315"/>
      <c r="D77" s="315"/>
      <c r="E77" s="315"/>
      <c r="F77" s="315"/>
      <c r="G77" s="316">
        <f>IF(Relevé!$K$107=1,Relevé!$F$107,0)</f>
        <v>0</v>
      </c>
      <c r="H77" s="316"/>
      <c r="I77" s="316">
        <f>IF(Relevé!$K$107=2,Relevé!$F$107,0)</f>
        <v>0</v>
      </c>
      <c r="J77" s="316"/>
      <c r="K77" s="316">
        <f>IF(Relevé!$K$107=3,Relevé!$F$107,0)</f>
        <v>0</v>
      </c>
      <c r="L77" s="315"/>
      <c r="M77" s="317"/>
    </row>
    <row r="78" spans="1:13" ht="10.050000000000001" hidden="1" customHeight="1" outlineLevel="1">
      <c r="A78" s="313" t="s">
        <v>370</v>
      </c>
      <c r="B78" s="314" t="s">
        <v>1647</v>
      </c>
      <c r="C78" s="315"/>
      <c r="D78" s="315"/>
      <c r="E78" s="315"/>
      <c r="F78" s="315"/>
      <c r="G78" s="316">
        <f>IF(Relevé!$K$110=1,Relevé!$F$110,0)</f>
        <v>0</v>
      </c>
      <c r="H78" s="316"/>
      <c r="I78" s="316">
        <f>IF(Relevé!$K$110=2,Relevé!$F$110,0)</f>
        <v>0</v>
      </c>
      <c r="J78" s="316"/>
      <c r="K78" s="316">
        <f>IF(Relevé!$K$110=3,Relevé!$F$110,0)</f>
        <v>0</v>
      </c>
      <c r="L78" s="315"/>
      <c r="M78" s="317"/>
    </row>
    <row r="79" spans="1:13" ht="10.050000000000001" hidden="1" customHeight="1" outlineLevel="1">
      <c r="A79" s="313" t="s">
        <v>371</v>
      </c>
      <c r="B79" s="314" t="s">
        <v>1648</v>
      </c>
      <c r="C79" s="315"/>
      <c r="D79" s="315"/>
      <c r="E79" s="315"/>
      <c r="F79" s="315"/>
      <c r="G79" s="316">
        <f>IF(Relevé!$K$113=1,Relevé!$F$113,0)</f>
        <v>0</v>
      </c>
      <c r="H79" s="316"/>
      <c r="I79" s="316">
        <f>IF(Relevé!$K$113=2,Relevé!$F$113,0)</f>
        <v>0</v>
      </c>
      <c r="J79" s="316"/>
      <c r="K79" s="316">
        <f>IF(Relevé!$K$113=3,Relevé!$F$113,0)</f>
        <v>0</v>
      </c>
      <c r="L79" s="315"/>
      <c r="M79" s="317"/>
    </row>
    <row r="80" spans="1:13" ht="2.5499999999999998" customHeight="1" collapsed="1">
      <c r="A80" s="300"/>
      <c r="B80" s="301"/>
      <c r="C80" s="301"/>
      <c r="D80" s="301"/>
      <c r="E80" s="301"/>
      <c r="F80" s="301"/>
      <c r="G80" s="301"/>
      <c r="H80" s="301"/>
      <c r="I80" s="301"/>
      <c r="J80" s="301"/>
      <c r="K80" s="301"/>
      <c r="L80" s="301"/>
      <c r="M80" s="302"/>
    </row>
    <row r="81" spans="1:13" s="299" customFormat="1" ht="13.05" customHeight="1">
      <c r="A81" s="320" t="s">
        <v>372</v>
      </c>
      <c r="B81" s="321" t="s">
        <v>373</v>
      </c>
      <c r="C81" s="322"/>
      <c r="D81" s="322"/>
      <c r="E81" s="322"/>
      <c r="F81" s="323"/>
      <c r="G81" s="324">
        <f>G83+G102+G138</f>
        <v>0</v>
      </c>
      <c r="H81" s="323"/>
      <c r="I81" s="324">
        <f>I83+I102+I138</f>
        <v>0</v>
      </c>
      <c r="J81" s="323"/>
      <c r="K81" s="324">
        <f>K83+K102+K138</f>
        <v>0</v>
      </c>
      <c r="L81" s="323"/>
      <c r="M81" s="325">
        <f>M83+M102+M138</f>
        <v>0</v>
      </c>
    </row>
    <row r="82" spans="1:13" ht="2.5499999999999998" customHeight="1">
      <c r="A82" s="300"/>
      <c r="B82" s="301"/>
      <c r="C82" s="301"/>
      <c r="D82" s="301"/>
      <c r="E82" s="301"/>
      <c r="F82" s="301"/>
      <c r="G82" s="301"/>
      <c r="H82" s="301"/>
      <c r="I82" s="301"/>
      <c r="J82" s="301"/>
      <c r="K82" s="301"/>
      <c r="L82" s="301"/>
      <c r="M82" s="302"/>
    </row>
    <row r="83" spans="1:13" s="299" customFormat="1" ht="13.05" customHeight="1">
      <c r="A83" s="303" t="s">
        <v>374</v>
      </c>
      <c r="B83" s="304" t="s">
        <v>225</v>
      </c>
      <c r="C83" s="305"/>
      <c r="D83" s="305"/>
      <c r="E83" s="305"/>
      <c r="F83" s="305"/>
      <c r="G83" s="306">
        <f>G85+G95</f>
        <v>0</v>
      </c>
      <c r="H83" s="305"/>
      <c r="I83" s="306">
        <f>I85+I95</f>
        <v>0</v>
      </c>
      <c r="J83" s="305"/>
      <c r="K83" s="306">
        <f>K85+K95</f>
        <v>0</v>
      </c>
      <c r="L83" s="305"/>
      <c r="M83" s="307">
        <f>M85+M95</f>
        <v>0</v>
      </c>
    </row>
    <row r="84" spans="1:13" ht="2.5499999999999998" customHeight="1">
      <c r="A84" s="300"/>
      <c r="B84" s="301"/>
      <c r="C84" s="301"/>
      <c r="D84" s="301"/>
      <c r="E84" s="301"/>
      <c r="F84" s="301"/>
      <c r="G84" s="301"/>
      <c r="H84" s="301"/>
      <c r="I84" s="301"/>
      <c r="J84" s="301"/>
      <c r="K84" s="301"/>
      <c r="L84" s="301"/>
      <c r="M84" s="302"/>
    </row>
    <row r="85" spans="1:13" s="310" customFormat="1" ht="10.050000000000001" customHeight="1">
      <c r="A85" s="308" t="s">
        <v>376</v>
      </c>
      <c r="B85" s="309" t="s">
        <v>1628</v>
      </c>
      <c r="G85" s="311">
        <f>SUM(G86:G93)</f>
        <v>0</v>
      </c>
      <c r="H85" s="311"/>
      <c r="I85" s="311">
        <f>SUM(I86:I93)</f>
        <v>0</v>
      </c>
      <c r="J85" s="311"/>
      <c r="K85" s="311">
        <f>SUM(K86:K93)</f>
        <v>0</v>
      </c>
      <c r="M85" s="312">
        <f>SUM(G85:K85)</f>
        <v>0</v>
      </c>
    </row>
    <row r="86" spans="1:13" ht="10.050000000000001" hidden="1" customHeight="1" outlineLevel="1">
      <c r="A86" s="313" t="s">
        <v>377</v>
      </c>
      <c r="B86" s="314" t="s">
        <v>1650</v>
      </c>
      <c r="C86" s="315"/>
      <c r="D86" s="315"/>
      <c r="E86" s="315"/>
      <c r="F86" s="315"/>
      <c r="G86" s="316">
        <f>IF(Relevé!$K$122=1,Relevé!$F$122,0)</f>
        <v>0</v>
      </c>
      <c r="H86" s="316"/>
      <c r="I86" s="316">
        <f>IF(Relevé!$K$122=2,Relevé!$F$122,0)</f>
        <v>0</v>
      </c>
      <c r="J86" s="316"/>
      <c r="K86" s="316">
        <f>IF(Relevé!$K$122=3,Relevé!$F$122,0)</f>
        <v>0</v>
      </c>
      <c r="L86" s="315"/>
      <c r="M86" s="317"/>
    </row>
    <row r="87" spans="1:13" ht="10.050000000000001" hidden="1" customHeight="1" outlineLevel="1">
      <c r="A87" s="313" t="s">
        <v>378</v>
      </c>
      <c r="B87" s="314" t="s">
        <v>379</v>
      </c>
      <c r="C87" s="315"/>
      <c r="D87" s="315"/>
      <c r="E87" s="315"/>
      <c r="F87" s="315"/>
      <c r="G87" s="316">
        <f>IF(Relevé!$K$125=1,Relevé!$F$125,0)</f>
        <v>0</v>
      </c>
      <c r="H87" s="316"/>
      <c r="I87" s="316">
        <f>IF(Relevé!$K$125=2,Relevé!$F$125,0)</f>
        <v>0</v>
      </c>
      <c r="J87" s="316"/>
      <c r="K87" s="316">
        <f>IF(Relevé!$K$125=3,Relevé!$F$125,0)</f>
        <v>0</v>
      </c>
      <c r="L87" s="315"/>
      <c r="M87" s="317"/>
    </row>
    <row r="88" spans="1:13" ht="10.050000000000001" hidden="1" customHeight="1" outlineLevel="1">
      <c r="A88" s="313" t="s">
        <v>380</v>
      </c>
      <c r="B88" s="314" t="s">
        <v>381</v>
      </c>
      <c r="C88" s="315"/>
      <c r="D88" s="315"/>
      <c r="E88" s="315"/>
      <c r="F88" s="315"/>
      <c r="G88" s="316">
        <f>IF(Relevé!$K$128=1,Relevé!$F$128,0)</f>
        <v>0</v>
      </c>
      <c r="H88" s="316"/>
      <c r="I88" s="316">
        <f>IF(Relevé!$K$128=2,Relevé!$F$128,0)</f>
        <v>0</v>
      </c>
      <c r="J88" s="316"/>
      <c r="K88" s="316">
        <f>IF(Relevé!$K$128=3,Relevé!$F$128,0)</f>
        <v>0</v>
      </c>
      <c r="L88" s="315"/>
      <c r="M88" s="317"/>
    </row>
    <row r="89" spans="1:13" ht="10.050000000000001" hidden="1" customHeight="1" outlineLevel="1">
      <c r="A89" s="313" t="s">
        <v>382</v>
      </c>
      <c r="B89" s="314" t="s">
        <v>1651</v>
      </c>
      <c r="C89" s="315"/>
      <c r="D89" s="315"/>
      <c r="E89" s="315"/>
      <c r="F89" s="315"/>
      <c r="G89" s="316">
        <f>IF(Relevé!$K$131=1,Relevé!$F$131,0)</f>
        <v>0</v>
      </c>
      <c r="H89" s="316"/>
      <c r="I89" s="316">
        <f>IF(Relevé!$K$131=2,Relevé!$F$131,0)</f>
        <v>0</v>
      </c>
      <c r="J89" s="316"/>
      <c r="K89" s="316">
        <f>IF(Relevé!$K$131=3,Relevé!$F$131,0)</f>
        <v>0</v>
      </c>
      <c r="L89" s="315"/>
      <c r="M89" s="317"/>
    </row>
    <row r="90" spans="1:13" ht="10.050000000000001" hidden="1" customHeight="1" outlineLevel="1">
      <c r="A90" s="313" t="s">
        <v>383</v>
      </c>
      <c r="B90" s="314" t="s">
        <v>1226</v>
      </c>
      <c r="C90" s="315"/>
      <c r="D90" s="315"/>
      <c r="E90" s="315"/>
      <c r="F90" s="315"/>
      <c r="G90" s="316">
        <f>IF(Relevé!$K$134=1,Relevé!$F$134,0)</f>
        <v>0</v>
      </c>
      <c r="H90" s="316"/>
      <c r="I90" s="316">
        <f>IF(Relevé!$K$134=2,Relevé!$F$134,0)</f>
        <v>0</v>
      </c>
      <c r="J90" s="316"/>
      <c r="K90" s="316">
        <f>IF(Relevé!$K$134=3,Relevé!$F$134,0)</f>
        <v>0</v>
      </c>
      <c r="L90" s="315"/>
      <c r="M90" s="317"/>
    </row>
    <row r="91" spans="1:13" ht="10.050000000000001" hidden="1" customHeight="1" outlineLevel="1">
      <c r="A91" s="313" t="s">
        <v>384</v>
      </c>
      <c r="B91" s="314" t="s">
        <v>1676</v>
      </c>
      <c r="C91" s="315"/>
      <c r="D91" s="315"/>
      <c r="E91" s="315"/>
      <c r="F91" s="315"/>
      <c r="G91" s="316">
        <f>IF(Relevé!$K$137=1,Relevé!$F$137,0)</f>
        <v>0</v>
      </c>
      <c r="H91" s="316"/>
      <c r="I91" s="316">
        <f>IF(Relevé!$K$137=2,Relevé!$F$137,0)</f>
        <v>0</v>
      </c>
      <c r="J91" s="316"/>
      <c r="K91" s="316">
        <f>IF(Relevé!$K$137=3,Relevé!$F$137,0)</f>
        <v>0</v>
      </c>
      <c r="L91" s="315"/>
      <c r="M91" s="317"/>
    </row>
    <row r="92" spans="1:13" ht="10.050000000000001" hidden="1" customHeight="1" outlineLevel="1">
      <c r="A92" s="313" t="s">
        <v>385</v>
      </c>
      <c r="B92" s="314" t="s">
        <v>386</v>
      </c>
      <c r="C92" s="315"/>
      <c r="D92" s="315"/>
      <c r="E92" s="315"/>
      <c r="F92" s="315"/>
      <c r="G92" s="316">
        <f>IF(Relevé!$K$140=1,Relevé!$F$140,0)</f>
        <v>0</v>
      </c>
      <c r="H92" s="316"/>
      <c r="I92" s="316">
        <f>IF(Relevé!$K$140=2,Relevé!$F$140,0)</f>
        <v>0</v>
      </c>
      <c r="J92" s="316"/>
      <c r="K92" s="316">
        <f>IF(Relevé!$K$140=3,Relevé!$F$140,0)</f>
        <v>0</v>
      </c>
      <c r="L92" s="315"/>
      <c r="M92" s="317"/>
    </row>
    <row r="93" spans="1:13" ht="10.050000000000001" hidden="1" customHeight="1" outlineLevel="1">
      <c r="A93" s="313" t="s">
        <v>387</v>
      </c>
      <c r="B93" s="314" t="s">
        <v>1677</v>
      </c>
      <c r="C93" s="315"/>
      <c r="D93" s="315"/>
      <c r="E93" s="315"/>
      <c r="F93" s="315"/>
      <c r="G93" s="316">
        <f>IF(Relevé!$K$143=1,Relevé!$F$143,0)</f>
        <v>0</v>
      </c>
      <c r="H93" s="316"/>
      <c r="I93" s="316">
        <f>IF(Relevé!$K$143=2,Relevé!$F$143,0)</f>
        <v>0</v>
      </c>
      <c r="J93" s="316"/>
      <c r="K93" s="316">
        <f>IF(Relevé!$K$143=3,Relevé!$F$143,0)</f>
        <v>0</v>
      </c>
      <c r="L93" s="315"/>
      <c r="M93" s="317"/>
    </row>
    <row r="94" spans="1:13" ht="2.5499999999999998" customHeight="1" collapsed="1">
      <c r="A94" s="300"/>
      <c r="B94" s="301"/>
      <c r="C94" s="301"/>
      <c r="D94" s="301"/>
      <c r="E94" s="301"/>
      <c r="F94" s="301"/>
      <c r="G94" s="318"/>
      <c r="H94" s="318"/>
      <c r="I94" s="318"/>
      <c r="J94" s="318"/>
      <c r="K94" s="318"/>
      <c r="L94" s="301"/>
      <c r="M94" s="319"/>
    </row>
    <row r="95" spans="1:13" s="310" customFormat="1" ht="10.050000000000001" customHeight="1">
      <c r="A95" s="308" t="s">
        <v>388</v>
      </c>
      <c r="B95" s="309" t="s">
        <v>1629</v>
      </c>
      <c r="G95" s="311">
        <f>SUM(G96:G100)</f>
        <v>0</v>
      </c>
      <c r="H95" s="311"/>
      <c r="I95" s="311">
        <f>SUM(I96:I100)</f>
        <v>0</v>
      </c>
      <c r="J95" s="311"/>
      <c r="K95" s="311">
        <f>SUM(K96:K100)</f>
        <v>0</v>
      </c>
      <c r="M95" s="312">
        <f>SUM(G95:K95)</f>
        <v>0</v>
      </c>
    </row>
    <row r="96" spans="1:13" ht="10.050000000000001" hidden="1" customHeight="1" outlineLevel="1">
      <c r="A96" s="313" t="s">
        <v>389</v>
      </c>
      <c r="B96" s="314" t="s">
        <v>390</v>
      </c>
      <c r="C96" s="315"/>
      <c r="D96" s="315"/>
      <c r="E96" s="315"/>
      <c r="F96" s="315"/>
      <c r="G96" s="316">
        <f>IF(Relevé!$K$148=1,Relevé!$F$148,0)</f>
        <v>0</v>
      </c>
      <c r="H96" s="316"/>
      <c r="I96" s="316">
        <f>IF(Relevé!$K$148=2,Relevé!$F$148,0)</f>
        <v>0</v>
      </c>
      <c r="J96" s="316"/>
      <c r="K96" s="316">
        <f>IF(Relevé!$K$148=3,Relevé!$F$148,0)</f>
        <v>0</v>
      </c>
      <c r="L96" s="315"/>
      <c r="M96" s="317"/>
    </row>
    <row r="97" spans="1:13" ht="10.050000000000001" hidden="1" customHeight="1" outlineLevel="1">
      <c r="A97" s="313" t="s">
        <v>391</v>
      </c>
      <c r="B97" s="314" t="s">
        <v>379</v>
      </c>
      <c r="C97" s="315"/>
      <c r="D97" s="315"/>
      <c r="E97" s="315"/>
      <c r="F97" s="315"/>
      <c r="G97" s="316">
        <f>IF(Relevé!$K$151=1,Relevé!$F$151,0)</f>
        <v>0</v>
      </c>
      <c r="H97" s="316"/>
      <c r="I97" s="316">
        <f>IF(Relevé!$K$151=2,Relevé!$F$151,0)</f>
        <v>0</v>
      </c>
      <c r="J97" s="316"/>
      <c r="K97" s="316">
        <f>IF(Relevé!$K$151=3,Relevé!$F$151,0)</f>
        <v>0</v>
      </c>
      <c r="L97" s="315"/>
      <c r="M97" s="317"/>
    </row>
    <row r="98" spans="1:13" ht="10.050000000000001" hidden="1" customHeight="1" outlineLevel="1">
      <c r="A98" s="313" t="s">
        <v>392</v>
      </c>
      <c r="B98" s="314" t="s">
        <v>393</v>
      </c>
      <c r="C98" s="315"/>
      <c r="D98" s="315"/>
      <c r="E98" s="315"/>
      <c r="F98" s="315"/>
      <c r="G98" s="316">
        <f>IF(Relevé!$K$154=1,Relevé!$F$154,0)</f>
        <v>0</v>
      </c>
      <c r="H98" s="316"/>
      <c r="I98" s="316">
        <f>IF(Relevé!$K$154=2,Relevé!$F$154,0)</f>
        <v>0</v>
      </c>
      <c r="J98" s="316"/>
      <c r="K98" s="316">
        <f>IF(Relevé!$K$154=3,Relevé!$F$154,0)</f>
        <v>0</v>
      </c>
      <c r="L98" s="315"/>
      <c r="M98" s="317"/>
    </row>
    <row r="99" spans="1:13" ht="10.050000000000001" hidden="1" customHeight="1" outlineLevel="1">
      <c r="A99" s="313" t="s">
        <v>394</v>
      </c>
      <c r="B99" s="314" t="s">
        <v>395</v>
      </c>
      <c r="C99" s="315"/>
      <c r="D99" s="315"/>
      <c r="E99" s="315"/>
      <c r="F99" s="315"/>
      <c r="G99" s="316">
        <f>IF(Relevé!$K$157=1,Relevé!$F$157,0)</f>
        <v>0</v>
      </c>
      <c r="H99" s="316"/>
      <c r="I99" s="316">
        <f>IF(Relevé!$K$157=2,Relevé!$F$157,0)</f>
        <v>0</v>
      </c>
      <c r="J99" s="316"/>
      <c r="K99" s="316">
        <f>IF(Relevé!$K$157=3,Relevé!$F$157,0)</f>
        <v>0</v>
      </c>
      <c r="L99" s="315"/>
      <c r="M99" s="317"/>
    </row>
    <row r="100" spans="1:13" ht="10.050000000000001" hidden="1" customHeight="1" outlineLevel="1">
      <c r="A100" s="313" t="s">
        <v>396</v>
      </c>
      <c r="B100" s="314" t="s">
        <v>1605</v>
      </c>
      <c r="C100" s="315"/>
      <c r="D100" s="315"/>
      <c r="E100" s="315"/>
      <c r="F100" s="315"/>
      <c r="G100" s="316">
        <f>IF(Relevé!$K$160=1,Relevé!$F$160,0)</f>
        <v>0</v>
      </c>
      <c r="H100" s="316"/>
      <c r="I100" s="316">
        <f>IF(Relevé!$K$160=2,Relevé!$F$160,0)</f>
        <v>0</v>
      </c>
      <c r="J100" s="316"/>
      <c r="K100" s="316">
        <f>IF(Relevé!$K$160=3,Relevé!$F$160,0)</f>
        <v>0</v>
      </c>
      <c r="L100" s="315"/>
      <c r="M100" s="317"/>
    </row>
    <row r="101" spans="1:13" ht="2.5499999999999998" customHeight="1" collapsed="1">
      <c r="A101" s="300"/>
      <c r="B101" s="301"/>
      <c r="C101" s="301"/>
      <c r="D101" s="301"/>
      <c r="E101" s="301"/>
      <c r="F101" s="301"/>
      <c r="G101" s="301"/>
      <c r="H101" s="301"/>
      <c r="I101" s="301"/>
      <c r="J101" s="301"/>
      <c r="K101" s="301"/>
      <c r="L101" s="301"/>
      <c r="M101" s="302"/>
    </row>
    <row r="102" spans="1:13" s="299" customFormat="1" ht="13.05" customHeight="1">
      <c r="A102" s="303" t="s">
        <v>397</v>
      </c>
      <c r="B102" s="304" t="s">
        <v>226</v>
      </c>
      <c r="C102" s="305"/>
      <c r="D102" s="305"/>
      <c r="E102" s="305"/>
      <c r="F102" s="305"/>
      <c r="G102" s="306">
        <f>G104+G118+G126</f>
        <v>0</v>
      </c>
      <c r="H102" s="305"/>
      <c r="I102" s="306">
        <f>I104+I118+I126</f>
        <v>0</v>
      </c>
      <c r="J102" s="305"/>
      <c r="K102" s="306">
        <f>K104+K118+K126</f>
        <v>0</v>
      </c>
      <c r="L102" s="305"/>
      <c r="M102" s="307">
        <f>M104+M118+M126</f>
        <v>0</v>
      </c>
    </row>
    <row r="103" spans="1:13" ht="2.5499999999999998" customHeight="1">
      <c r="A103" s="300"/>
      <c r="B103" s="301"/>
      <c r="C103" s="301"/>
      <c r="D103" s="301"/>
      <c r="E103" s="301"/>
      <c r="F103" s="301"/>
      <c r="G103" s="301"/>
      <c r="H103" s="301"/>
      <c r="I103" s="301"/>
      <c r="J103" s="301"/>
      <c r="K103" s="301"/>
      <c r="L103" s="301"/>
      <c r="M103" s="302"/>
    </row>
    <row r="104" spans="1:13" s="310" customFormat="1" ht="10.050000000000001" customHeight="1">
      <c r="A104" s="308" t="s">
        <v>399</v>
      </c>
      <c r="B104" s="309" t="s">
        <v>227</v>
      </c>
      <c r="G104" s="311">
        <f>SUM(G105:G116)</f>
        <v>0</v>
      </c>
      <c r="H104" s="311"/>
      <c r="I104" s="311">
        <f>SUM(I105:I116)</f>
        <v>0</v>
      </c>
      <c r="J104" s="311"/>
      <c r="K104" s="311">
        <f>SUM(K105:K116)</f>
        <v>0</v>
      </c>
      <c r="M104" s="312">
        <f>SUM(G104:K104)</f>
        <v>0</v>
      </c>
    </row>
    <row r="105" spans="1:13" ht="10.050000000000001" hidden="1" customHeight="1" outlineLevel="1">
      <c r="A105" s="313" t="s">
        <v>401</v>
      </c>
      <c r="B105" s="314" t="s">
        <v>1652</v>
      </c>
      <c r="C105" s="315"/>
      <c r="D105" s="315"/>
      <c r="E105" s="315"/>
      <c r="F105" s="315"/>
      <c r="G105" s="316">
        <f>IF(Relevé!$K$167=1,Relevé!$F$167,0)</f>
        <v>0</v>
      </c>
      <c r="H105" s="316"/>
      <c r="I105" s="316">
        <f>IF(Relevé!$K$167=2,Relevé!$F$167,0)</f>
        <v>0</v>
      </c>
      <c r="J105" s="316"/>
      <c r="K105" s="316">
        <f>IF(Relevé!$K$167=3,Relevé!$F$167,0)</f>
        <v>0</v>
      </c>
      <c r="L105" s="315"/>
      <c r="M105" s="317"/>
    </row>
    <row r="106" spans="1:13" ht="10.050000000000001" hidden="1" customHeight="1" outlineLevel="1">
      <c r="A106" s="313" t="s">
        <v>402</v>
      </c>
      <c r="B106" s="314" t="s">
        <v>403</v>
      </c>
      <c r="C106" s="315"/>
      <c r="D106" s="315"/>
      <c r="E106" s="315"/>
      <c r="F106" s="315"/>
      <c r="G106" s="316">
        <f>IF(Relevé!$K$170=1,Relevé!$F$170,0)</f>
        <v>0</v>
      </c>
      <c r="H106" s="316"/>
      <c r="I106" s="316">
        <f>IF(Relevé!$K$170=2,Relevé!$F$170,0)</f>
        <v>0</v>
      </c>
      <c r="J106" s="316"/>
      <c r="K106" s="316">
        <f>IF(Relevé!$K$170=3,Relevé!$F$170,0)</f>
        <v>0</v>
      </c>
      <c r="L106" s="315"/>
      <c r="M106" s="317"/>
    </row>
    <row r="107" spans="1:13" ht="10.050000000000001" hidden="1" customHeight="1" outlineLevel="1">
      <c r="A107" s="313" t="s">
        <v>404</v>
      </c>
      <c r="B107" s="314" t="s">
        <v>405</v>
      </c>
      <c r="C107" s="315"/>
      <c r="D107" s="315"/>
      <c r="E107" s="315"/>
      <c r="F107" s="315"/>
      <c r="G107" s="316">
        <f>IF(Relevé!$K$173=1,Relevé!$F$173,0)</f>
        <v>0</v>
      </c>
      <c r="H107" s="316"/>
      <c r="I107" s="316">
        <f>IF(Relevé!$K$173=2,Relevé!$F$173,0)</f>
        <v>0</v>
      </c>
      <c r="J107" s="316"/>
      <c r="K107" s="316">
        <f>IF(Relevé!$K$173=3,Relevé!$F$173,0)</f>
        <v>0</v>
      </c>
      <c r="L107" s="315"/>
      <c r="M107" s="317"/>
    </row>
    <row r="108" spans="1:13" ht="10.050000000000001" hidden="1" customHeight="1" outlineLevel="1">
      <c r="A108" s="313" t="s">
        <v>406</v>
      </c>
      <c r="B108" s="314" t="s">
        <v>407</v>
      </c>
      <c r="C108" s="315"/>
      <c r="D108" s="315"/>
      <c r="E108" s="315"/>
      <c r="F108" s="315"/>
      <c r="G108" s="316">
        <f>IF(Relevé!$K$176=1,Relevé!$F$176,0)</f>
        <v>0</v>
      </c>
      <c r="H108" s="316"/>
      <c r="I108" s="316">
        <f>IF(Relevé!$K$176=2,Relevé!$F$176,0)</f>
        <v>0</v>
      </c>
      <c r="J108" s="316"/>
      <c r="K108" s="316">
        <f>IF(Relevé!$K$176=3,Relevé!$F$176,0)</f>
        <v>0</v>
      </c>
      <c r="L108" s="315"/>
      <c r="M108" s="317"/>
    </row>
    <row r="109" spans="1:13" ht="10.050000000000001" hidden="1" customHeight="1" outlineLevel="1">
      <c r="A109" s="313" t="s">
        <v>408</v>
      </c>
      <c r="B109" s="314" t="s">
        <v>409</v>
      </c>
      <c r="C109" s="315"/>
      <c r="D109" s="315"/>
      <c r="E109" s="315"/>
      <c r="F109" s="315"/>
      <c r="G109" s="316">
        <f>IF(Relevé!$K$179=1,Relevé!$F$179,0)</f>
        <v>0</v>
      </c>
      <c r="H109" s="316"/>
      <c r="I109" s="316">
        <f>IF(Relevé!$K$179=2,Relevé!$F$179,0)</f>
        <v>0</v>
      </c>
      <c r="J109" s="316"/>
      <c r="K109" s="316">
        <f>IF(Relevé!$K$179=3,Relevé!$F$179,0)</f>
        <v>0</v>
      </c>
      <c r="L109" s="315"/>
      <c r="M109" s="317"/>
    </row>
    <row r="110" spans="1:13" ht="10.050000000000001" hidden="1" customHeight="1" outlineLevel="1">
      <c r="A110" s="313" t="s">
        <v>410</v>
      </c>
      <c r="B110" s="314" t="s">
        <v>411</v>
      </c>
      <c r="C110" s="315"/>
      <c r="D110" s="315"/>
      <c r="E110" s="315"/>
      <c r="F110" s="315"/>
      <c r="G110" s="316">
        <f>IF(Relevé!$K$182=1,Relevé!$F$182,0)</f>
        <v>0</v>
      </c>
      <c r="H110" s="316"/>
      <c r="I110" s="316">
        <f>IF(Relevé!$K$182=2,Relevé!$F$182,0)</f>
        <v>0</v>
      </c>
      <c r="J110" s="316"/>
      <c r="K110" s="316">
        <f>IF(Relevé!$K$182=3,Relevé!$F$182,0)</f>
        <v>0</v>
      </c>
      <c r="L110" s="315"/>
      <c r="M110" s="317"/>
    </row>
    <row r="111" spans="1:13" ht="10.050000000000001" hidden="1" customHeight="1" outlineLevel="1">
      <c r="A111" s="313" t="s">
        <v>412</v>
      </c>
      <c r="B111" s="314" t="s">
        <v>1678</v>
      </c>
      <c r="C111" s="315"/>
      <c r="D111" s="315"/>
      <c r="E111" s="315"/>
      <c r="F111" s="315"/>
      <c r="G111" s="316">
        <f>IF(Relevé!$K$185=1,Relevé!$F$185,0)</f>
        <v>0</v>
      </c>
      <c r="H111" s="316"/>
      <c r="I111" s="316">
        <f>IF(Relevé!$K$185=2,Relevé!$F$185,0)</f>
        <v>0</v>
      </c>
      <c r="J111" s="316"/>
      <c r="K111" s="316">
        <f>IF(Relevé!$K$185=3,Relevé!$F$185,0)</f>
        <v>0</v>
      </c>
      <c r="L111" s="315"/>
      <c r="M111" s="317"/>
    </row>
    <row r="112" spans="1:13" ht="10.050000000000001" hidden="1" customHeight="1" outlineLevel="1">
      <c r="A112" s="313" t="s">
        <v>414</v>
      </c>
      <c r="B112" s="314" t="s">
        <v>415</v>
      </c>
      <c r="C112" s="315"/>
      <c r="D112" s="315"/>
      <c r="E112" s="315"/>
      <c r="F112" s="315"/>
      <c r="G112" s="316">
        <f>IF(Relevé!$K$188=1,Relevé!$F$188,0)</f>
        <v>0</v>
      </c>
      <c r="H112" s="316"/>
      <c r="I112" s="316">
        <f>IF(Relevé!$K$188=2,Relevé!$F$188,0)</f>
        <v>0</v>
      </c>
      <c r="J112" s="316"/>
      <c r="K112" s="316">
        <f>IF(Relevé!$K$188=3,Relevé!$F$188,0)</f>
        <v>0</v>
      </c>
      <c r="L112" s="315"/>
      <c r="M112" s="317"/>
    </row>
    <row r="113" spans="1:13" ht="10.050000000000001" hidden="1" customHeight="1" outlineLevel="1">
      <c r="A113" s="313" t="s">
        <v>416</v>
      </c>
      <c r="B113" s="314" t="s">
        <v>417</v>
      </c>
      <c r="C113" s="315"/>
      <c r="D113" s="315"/>
      <c r="E113" s="315"/>
      <c r="F113" s="315"/>
      <c r="G113" s="316">
        <f>IF(Relevé!$K$191=1,Relevé!$F$191,0)</f>
        <v>0</v>
      </c>
      <c r="H113" s="316"/>
      <c r="I113" s="316">
        <f>IF(Relevé!$K$191=2,Relevé!$F$191,0)</f>
        <v>0</v>
      </c>
      <c r="J113" s="316"/>
      <c r="K113" s="316">
        <f>IF(Relevé!$K$191=3,Relevé!$F$191,0)</f>
        <v>0</v>
      </c>
      <c r="L113" s="315"/>
      <c r="M113" s="317"/>
    </row>
    <row r="114" spans="1:13" ht="10.050000000000001" hidden="1" customHeight="1" outlineLevel="1">
      <c r="A114" s="313" t="s">
        <v>418</v>
      </c>
      <c r="B114" s="314" t="s">
        <v>1664</v>
      </c>
      <c r="C114" s="315"/>
      <c r="D114" s="315"/>
      <c r="E114" s="315"/>
      <c r="F114" s="315"/>
      <c r="G114" s="316">
        <f>IF(Relevé!$K$194=1,Relevé!$F$194,0)</f>
        <v>0</v>
      </c>
      <c r="H114" s="316"/>
      <c r="I114" s="316">
        <f>IF(Relevé!$K$194=2,Relevé!$F$194,0)</f>
        <v>0</v>
      </c>
      <c r="J114" s="316"/>
      <c r="K114" s="316">
        <f>IF(Relevé!$K$194=3,Relevé!$F$194,0)</f>
        <v>0</v>
      </c>
      <c r="L114" s="315"/>
      <c r="M114" s="317"/>
    </row>
    <row r="115" spans="1:13" ht="10.050000000000001" hidden="1" customHeight="1" outlineLevel="1">
      <c r="A115" s="313" t="s">
        <v>420</v>
      </c>
      <c r="B115" s="314" t="s">
        <v>421</v>
      </c>
      <c r="C115" s="315"/>
      <c r="D115" s="315"/>
      <c r="E115" s="315"/>
      <c r="F115" s="315"/>
      <c r="G115" s="316">
        <f>IF(Relevé!$K$197=1,Relevé!$F$197,0)</f>
        <v>0</v>
      </c>
      <c r="H115" s="316"/>
      <c r="I115" s="316">
        <f>IF(Relevé!$K$197=2,Relevé!$F$197,0)</f>
        <v>0</v>
      </c>
      <c r="J115" s="316"/>
      <c r="K115" s="316">
        <f>IF(Relevé!$K$197=3,Relevé!$F$197,0)</f>
        <v>0</v>
      </c>
      <c r="L115" s="315"/>
      <c r="M115" s="317"/>
    </row>
    <row r="116" spans="1:13" ht="10.050000000000001" hidden="1" customHeight="1" outlineLevel="1">
      <c r="A116" s="313" t="s">
        <v>422</v>
      </c>
      <c r="B116" s="314" t="s">
        <v>1445</v>
      </c>
      <c r="C116" s="315"/>
      <c r="D116" s="315"/>
      <c r="E116" s="315"/>
      <c r="F116" s="315"/>
      <c r="G116" s="316">
        <f>IF(Relevé!$K$200=1,Relevé!$F$200,0)</f>
        <v>0</v>
      </c>
      <c r="H116" s="316"/>
      <c r="I116" s="316">
        <f>IF(Relevé!$K$200=2,Relevé!$F$200,0)</f>
        <v>0</v>
      </c>
      <c r="J116" s="316"/>
      <c r="K116" s="316">
        <f>IF(Relevé!$K$200=3,Relevé!$F$200,0)</f>
        <v>0</v>
      </c>
      <c r="L116" s="315"/>
      <c r="M116" s="317"/>
    </row>
    <row r="117" spans="1:13" ht="2.5499999999999998" customHeight="1" collapsed="1">
      <c r="A117" s="300"/>
      <c r="B117" s="301"/>
      <c r="C117" s="301"/>
      <c r="D117" s="301"/>
      <c r="E117" s="301"/>
      <c r="F117" s="301"/>
      <c r="G117" s="318"/>
      <c r="H117" s="318"/>
      <c r="I117" s="318"/>
      <c r="J117" s="318"/>
      <c r="K117" s="318"/>
      <c r="L117" s="301"/>
      <c r="M117" s="319"/>
    </row>
    <row r="118" spans="1:13" s="310" customFormat="1" ht="10.050000000000001" customHeight="1">
      <c r="A118" s="308" t="s">
        <v>423</v>
      </c>
      <c r="B118" s="309" t="s">
        <v>228</v>
      </c>
      <c r="G118" s="311">
        <f>SUM(G119:G124)</f>
        <v>0</v>
      </c>
      <c r="H118" s="311"/>
      <c r="I118" s="311">
        <f>SUM(I119:I124)</f>
        <v>0</v>
      </c>
      <c r="J118" s="311"/>
      <c r="K118" s="311">
        <f>SUM(K119:K124)</f>
        <v>0</v>
      </c>
      <c r="M118" s="312">
        <f>SUM(G118:K118)</f>
        <v>0</v>
      </c>
    </row>
    <row r="119" spans="1:13" ht="10.050000000000001" hidden="1" customHeight="1" outlineLevel="1">
      <c r="A119" s="313" t="s">
        <v>424</v>
      </c>
      <c r="B119" s="314" t="s">
        <v>425</v>
      </c>
      <c r="C119" s="315"/>
      <c r="D119" s="315"/>
      <c r="E119" s="315"/>
      <c r="F119" s="315"/>
      <c r="G119" s="316">
        <f>IF(Relevé!$K$205=1,Relevé!$F$205,0)</f>
        <v>0</v>
      </c>
      <c r="H119" s="316"/>
      <c r="I119" s="316">
        <f>IF(Relevé!$K$205=2,Relevé!$F$205,0)</f>
        <v>0</v>
      </c>
      <c r="J119" s="316"/>
      <c r="K119" s="316">
        <f>IF(Relevé!$K$205=3,Relevé!$F$205,0)</f>
        <v>0</v>
      </c>
      <c r="L119" s="315"/>
      <c r="M119" s="317"/>
    </row>
    <row r="120" spans="1:13" ht="10.050000000000001" hidden="1" customHeight="1" outlineLevel="1">
      <c r="A120" s="313" t="s">
        <v>426</v>
      </c>
      <c r="B120" s="314" t="s">
        <v>1227</v>
      </c>
      <c r="C120" s="315"/>
      <c r="D120" s="315"/>
      <c r="E120" s="315"/>
      <c r="F120" s="315"/>
      <c r="G120" s="316">
        <f>IF(Relevé!$K$208=1,Relevé!$F$208,0)</f>
        <v>0</v>
      </c>
      <c r="H120" s="316"/>
      <c r="I120" s="316">
        <f>IF(Relevé!$K$208=2,Relevé!$F$208,0)</f>
        <v>0</v>
      </c>
      <c r="J120" s="316"/>
      <c r="K120" s="316">
        <f>IF(Relevé!$K$208=3,Relevé!$F$208,0)</f>
        <v>0</v>
      </c>
      <c r="L120" s="315"/>
      <c r="M120" s="317"/>
    </row>
    <row r="121" spans="1:13" ht="10.050000000000001" hidden="1" customHeight="1" outlineLevel="1">
      <c r="A121" s="313" t="s">
        <v>427</v>
      </c>
      <c r="B121" s="314" t="s">
        <v>428</v>
      </c>
      <c r="C121" s="315"/>
      <c r="D121" s="315"/>
      <c r="E121" s="315"/>
      <c r="F121" s="315"/>
      <c r="G121" s="316">
        <f>IF(Relevé!$K$211=1,Relevé!$F$211,0)</f>
        <v>0</v>
      </c>
      <c r="H121" s="316"/>
      <c r="I121" s="316">
        <f>IF(Relevé!$K$211=2,Relevé!$F$211,0)</f>
        <v>0</v>
      </c>
      <c r="J121" s="316"/>
      <c r="K121" s="316">
        <f>IF(Relevé!$K$211=3,Relevé!$F$211,0)</f>
        <v>0</v>
      </c>
      <c r="L121" s="315"/>
      <c r="M121" s="317"/>
    </row>
    <row r="122" spans="1:13" ht="10.050000000000001" hidden="1" customHeight="1" outlineLevel="1">
      <c r="A122" s="313" t="s">
        <v>429</v>
      </c>
      <c r="B122" s="314" t="s">
        <v>430</v>
      </c>
      <c r="C122" s="315"/>
      <c r="D122" s="315"/>
      <c r="E122" s="315"/>
      <c r="F122" s="315"/>
      <c r="G122" s="316">
        <f>IF(Relevé!$K$214=1,Relevé!$F$214,0)</f>
        <v>0</v>
      </c>
      <c r="H122" s="316"/>
      <c r="I122" s="316">
        <f>IF(Relevé!$K$214=2,Relevé!$F$214,0)</f>
        <v>0</v>
      </c>
      <c r="J122" s="316"/>
      <c r="K122" s="316">
        <f>IF(Relevé!$K$214=3,Relevé!$F$214,0)</f>
        <v>0</v>
      </c>
      <c r="L122" s="315"/>
      <c r="M122" s="317"/>
    </row>
    <row r="123" spans="1:13" ht="10.050000000000001" hidden="1" customHeight="1" outlineLevel="1">
      <c r="A123" s="313" t="s">
        <v>431</v>
      </c>
      <c r="B123" s="314" t="s">
        <v>432</v>
      </c>
      <c r="C123" s="315"/>
      <c r="D123" s="315"/>
      <c r="E123" s="315"/>
      <c r="F123" s="315"/>
      <c r="G123" s="316">
        <f>IF(Relevé!$K$217=1,Relevé!$F$217,0)</f>
        <v>0</v>
      </c>
      <c r="H123" s="316"/>
      <c r="I123" s="316">
        <f>IF(Relevé!$K$217=2,Relevé!$F$217,0)</f>
        <v>0</v>
      </c>
      <c r="J123" s="316"/>
      <c r="K123" s="316">
        <f>IF(Relevé!$K$217=3,Relevé!$F$217,0)</f>
        <v>0</v>
      </c>
      <c r="L123" s="315"/>
      <c r="M123" s="317"/>
    </row>
    <row r="124" spans="1:13" ht="10.050000000000001" hidden="1" customHeight="1" outlineLevel="1">
      <c r="A124" s="313" t="s">
        <v>433</v>
      </c>
      <c r="B124" s="314" t="s">
        <v>434</v>
      </c>
      <c r="C124" s="315"/>
      <c r="D124" s="315"/>
      <c r="E124" s="315"/>
      <c r="F124" s="315"/>
      <c r="G124" s="316">
        <f>IF(Relevé!$K$220=1,Relevé!$F$220,0)</f>
        <v>0</v>
      </c>
      <c r="H124" s="316"/>
      <c r="I124" s="316">
        <f>IF(Relevé!$K$220=2,Relevé!$F$220,0)</f>
        <v>0</v>
      </c>
      <c r="J124" s="316"/>
      <c r="K124" s="316">
        <f>IF(Relevé!$K$220=3,Relevé!$F$220,0)</f>
        <v>0</v>
      </c>
      <c r="L124" s="315"/>
      <c r="M124" s="317"/>
    </row>
    <row r="125" spans="1:13" ht="2.5499999999999998" customHeight="1" collapsed="1">
      <c r="A125" s="300"/>
      <c r="B125" s="301"/>
      <c r="C125" s="301"/>
      <c r="D125" s="301"/>
      <c r="E125" s="301"/>
      <c r="F125" s="301"/>
      <c r="G125" s="318"/>
      <c r="H125" s="318"/>
      <c r="I125" s="318"/>
      <c r="J125" s="318"/>
      <c r="K125" s="318"/>
      <c r="L125" s="301"/>
      <c r="M125" s="319"/>
    </row>
    <row r="126" spans="1:13" s="310" customFormat="1" ht="10.050000000000001" customHeight="1">
      <c r="A126" s="308" t="s">
        <v>435</v>
      </c>
      <c r="B126" s="309" t="s">
        <v>229</v>
      </c>
      <c r="G126" s="311">
        <f>SUM(G127:G136)</f>
        <v>0</v>
      </c>
      <c r="H126" s="311"/>
      <c r="I126" s="311">
        <f>SUM(I127:I136)</f>
        <v>0</v>
      </c>
      <c r="J126" s="311"/>
      <c r="K126" s="311">
        <f>SUM(K127:K136)</f>
        <v>0</v>
      </c>
      <c r="M126" s="312">
        <f>SUM(G126:K126)</f>
        <v>0</v>
      </c>
    </row>
    <row r="127" spans="1:13" ht="10.050000000000001" hidden="1" customHeight="1" outlineLevel="1">
      <c r="A127" s="313" t="s">
        <v>437</v>
      </c>
      <c r="B127" s="314" t="s">
        <v>438</v>
      </c>
      <c r="C127" s="315"/>
      <c r="D127" s="315"/>
      <c r="E127" s="315"/>
      <c r="F127" s="315"/>
      <c r="G127" s="316">
        <f>IF(Relevé!$K$225=1,Relevé!$F$225,0)</f>
        <v>0</v>
      </c>
      <c r="H127" s="316"/>
      <c r="I127" s="316">
        <f>IF(Relevé!$K$225=2,Relevé!$F$225,0)</f>
        <v>0</v>
      </c>
      <c r="J127" s="316"/>
      <c r="K127" s="316">
        <f>IF(Relevé!$K$225=3,Relevé!$F$225,0)</f>
        <v>0</v>
      </c>
      <c r="L127" s="315"/>
      <c r="M127" s="317"/>
    </row>
    <row r="128" spans="1:13" ht="10.050000000000001" hidden="1" customHeight="1" outlineLevel="1">
      <c r="A128" s="313" t="s">
        <v>439</v>
      </c>
      <c r="B128" s="314" t="s">
        <v>440</v>
      </c>
      <c r="C128" s="315"/>
      <c r="D128" s="315"/>
      <c r="E128" s="315"/>
      <c r="F128" s="315"/>
      <c r="G128" s="316">
        <f>IF(Relevé!$K$228=1,Relevé!$F$228,0)</f>
        <v>0</v>
      </c>
      <c r="H128" s="316"/>
      <c r="I128" s="316">
        <f>IF(Relevé!$K$228=2,Relevé!$F$228,0)</f>
        <v>0</v>
      </c>
      <c r="J128" s="316"/>
      <c r="K128" s="316">
        <f>IF(Relevé!$K$228=3,Relevé!$F$228,0)</f>
        <v>0</v>
      </c>
      <c r="L128" s="315"/>
      <c r="M128" s="317"/>
    </row>
    <row r="129" spans="1:13" ht="10.050000000000001" hidden="1" customHeight="1" outlineLevel="1">
      <c r="A129" s="313" t="s">
        <v>441</v>
      </c>
      <c r="B129" s="314" t="s">
        <v>442</v>
      </c>
      <c r="C129" s="315"/>
      <c r="D129" s="315"/>
      <c r="E129" s="315"/>
      <c r="F129" s="315"/>
      <c r="G129" s="316">
        <f>IF(Relevé!$K$231=1,Relevé!$F$231,0)</f>
        <v>0</v>
      </c>
      <c r="H129" s="316"/>
      <c r="I129" s="316">
        <f>IF(Relevé!$K$231=2,Relevé!$F$231,0)</f>
        <v>0</v>
      </c>
      <c r="J129" s="316"/>
      <c r="K129" s="316">
        <f>IF(Relevé!$K$231=3,Relevé!$F$231,0)</f>
        <v>0</v>
      </c>
      <c r="L129" s="315"/>
      <c r="M129" s="317"/>
    </row>
    <row r="130" spans="1:13" ht="10.050000000000001" hidden="1" customHeight="1" outlineLevel="1">
      <c r="A130" s="313" t="s">
        <v>443</v>
      </c>
      <c r="B130" s="314" t="s">
        <v>444</v>
      </c>
      <c r="C130" s="315"/>
      <c r="D130" s="315"/>
      <c r="E130" s="315"/>
      <c r="F130" s="315"/>
      <c r="G130" s="316">
        <f>IF(Relevé!$K$234=1,Relevé!$F$234,0)</f>
        <v>0</v>
      </c>
      <c r="H130" s="316"/>
      <c r="I130" s="316">
        <f>IF(Relevé!$K$234=2,Relevé!$F$234,0)</f>
        <v>0</v>
      </c>
      <c r="J130" s="316"/>
      <c r="K130" s="316">
        <f>IF(Relevé!$K$234=3,Relevé!$F$234,0)</f>
        <v>0</v>
      </c>
      <c r="L130" s="315"/>
      <c r="M130" s="317"/>
    </row>
    <row r="131" spans="1:13" ht="10.050000000000001" hidden="1" customHeight="1" outlineLevel="1">
      <c r="A131" s="313" t="s">
        <v>445</v>
      </c>
      <c r="B131" s="314" t="s">
        <v>446</v>
      </c>
      <c r="C131" s="315"/>
      <c r="D131" s="315"/>
      <c r="E131" s="315"/>
      <c r="F131" s="315"/>
      <c r="G131" s="316">
        <f>IF(Relevé!$K$237=1,Relevé!$F$237,0)</f>
        <v>0</v>
      </c>
      <c r="H131" s="316"/>
      <c r="I131" s="316">
        <f>IF(Relevé!$K$237=2,Relevé!$F$237,0)</f>
        <v>0</v>
      </c>
      <c r="J131" s="316"/>
      <c r="K131" s="316">
        <f>IF(Relevé!$K$237=3,Relevé!$F$237,0)</f>
        <v>0</v>
      </c>
      <c r="L131" s="315"/>
      <c r="M131" s="317"/>
    </row>
    <row r="132" spans="1:13" ht="10.050000000000001" hidden="1" customHeight="1" outlineLevel="1">
      <c r="A132" s="313" t="s">
        <v>447</v>
      </c>
      <c r="B132" s="314" t="s">
        <v>448</v>
      </c>
      <c r="C132" s="315"/>
      <c r="D132" s="315"/>
      <c r="E132" s="315"/>
      <c r="F132" s="315"/>
      <c r="G132" s="316">
        <f>IF(Relevé!$K$240=1,Relevé!$F$240,0)</f>
        <v>0</v>
      </c>
      <c r="H132" s="316"/>
      <c r="I132" s="316">
        <f>IF(Relevé!$K$240=2,Relevé!$F$240,0)</f>
        <v>0</v>
      </c>
      <c r="J132" s="316"/>
      <c r="K132" s="316">
        <f>IF(Relevé!$K$240=3,Relevé!$F$240,0)</f>
        <v>0</v>
      </c>
      <c r="L132" s="315"/>
      <c r="M132" s="317"/>
    </row>
    <row r="133" spans="1:13" ht="10.050000000000001" hidden="1" customHeight="1" outlineLevel="1">
      <c r="A133" s="313" t="s">
        <v>449</v>
      </c>
      <c r="B133" s="314" t="s">
        <v>450</v>
      </c>
      <c r="C133" s="315"/>
      <c r="D133" s="315"/>
      <c r="E133" s="315"/>
      <c r="F133" s="315"/>
      <c r="G133" s="316">
        <f>IF(Relevé!$K$243=1,Relevé!$F$243,0)</f>
        <v>0</v>
      </c>
      <c r="H133" s="316"/>
      <c r="I133" s="316">
        <f>IF(Relevé!$K$243=2,Relevé!$F$243,0)</f>
        <v>0</v>
      </c>
      <c r="J133" s="316"/>
      <c r="K133" s="316">
        <f>IF(Relevé!$K$243=3,Relevé!$F$243,0)</f>
        <v>0</v>
      </c>
      <c r="L133" s="315"/>
      <c r="M133" s="317"/>
    </row>
    <row r="134" spans="1:13" ht="10.050000000000001" hidden="1" customHeight="1" outlineLevel="1">
      <c r="A134" s="313" t="s">
        <v>451</v>
      </c>
      <c r="B134" s="314" t="s">
        <v>452</v>
      </c>
      <c r="C134" s="315"/>
      <c r="D134" s="315"/>
      <c r="E134" s="315"/>
      <c r="F134" s="315"/>
      <c r="G134" s="316">
        <f>IF(Relevé!$K$246=1,Relevé!$F$246,0)</f>
        <v>0</v>
      </c>
      <c r="H134" s="316"/>
      <c r="I134" s="316">
        <f>IF(Relevé!$K$246=2,Relevé!$F$246,0)</f>
        <v>0</v>
      </c>
      <c r="J134" s="316"/>
      <c r="K134" s="316">
        <f>IF(Relevé!$K$246=3,Relevé!$F$246,0)</f>
        <v>0</v>
      </c>
      <c r="L134" s="315"/>
      <c r="M134" s="317"/>
    </row>
    <row r="135" spans="1:13" ht="10.050000000000001" hidden="1" customHeight="1" outlineLevel="1">
      <c r="A135" s="313" t="s">
        <v>453</v>
      </c>
      <c r="B135" s="314" t="s">
        <v>1228</v>
      </c>
      <c r="C135" s="315"/>
      <c r="D135" s="315"/>
      <c r="E135" s="315"/>
      <c r="F135" s="315"/>
      <c r="G135" s="316">
        <f>IF(Relevé!$K$249=1,Relevé!$F$249,0)</f>
        <v>0</v>
      </c>
      <c r="H135" s="316"/>
      <c r="I135" s="316">
        <f>IF(Relevé!$K$249=2,Relevé!$F$249,0)</f>
        <v>0</v>
      </c>
      <c r="J135" s="316"/>
      <c r="K135" s="316">
        <f>IF(Relevé!$K$249=3,Relevé!$F$249,0)</f>
        <v>0</v>
      </c>
      <c r="L135" s="315"/>
      <c r="M135" s="317"/>
    </row>
    <row r="136" spans="1:13" ht="10.050000000000001" hidden="1" customHeight="1" outlineLevel="1">
      <c r="A136" s="313" t="s">
        <v>454</v>
      </c>
      <c r="B136" s="314" t="s">
        <v>1600</v>
      </c>
      <c r="C136" s="315"/>
      <c r="D136" s="315"/>
      <c r="E136" s="315"/>
      <c r="F136" s="315"/>
      <c r="G136" s="316">
        <f>IF(Relevé!$K$252=1,Relevé!$F$252,0)</f>
        <v>0</v>
      </c>
      <c r="H136" s="316"/>
      <c r="I136" s="316">
        <f>IF(Relevé!$K$252=2,Relevé!$F$252,0)</f>
        <v>0</v>
      </c>
      <c r="J136" s="316"/>
      <c r="K136" s="316">
        <f>IF(Relevé!$K$252=3,Relevé!$F$252,0)</f>
        <v>0</v>
      </c>
      <c r="L136" s="315"/>
      <c r="M136" s="317"/>
    </row>
    <row r="137" spans="1:13" ht="2.5499999999999998" customHeight="1" collapsed="1">
      <c r="A137" s="300"/>
      <c r="B137" s="301"/>
      <c r="C137" s="301"/>
      <c r="D137" s="301"/>
      <c r="E137" s="301"/>
      <c r="F137" s="301"/>
      <c r="G137" s="301"/>
      <c r="H137" s="301"/>
      <c r="I137" s="301"/>
      <c r="J137" s="301"/>
      <c r="K137" s="301"/>
      <c r="L137" s="301"/>
      <c r="M137" s="302"/>
    </row>
    <row r="138" spans="1:13" s="299" customFormat="1" ht="13.05" customHeight="1">
      <c r="A138" s="303" t="s">
        <v>455</v>
      </c>
      <c r="B138" s="304" t="s">
        <v>230</v>
      </c>
      <c r="C138" s="305"/>
      <c r="D138" s="305"/>
      <c r="E138" s="305"/>
      <c r="F138" s="305"/>
      <c r="G138" s="306">
        <f>G140+G151</f>
        <v>0</v>
      </c>
      <c r="H138" s="305"/>
      <c r="I138" s="306">
        <f>I140+I151</f>
        <v>0</v>
      </c>
      <c r="J138" s="305"/>
      <c r="K138" s="306">
        <f>K140+K151</f>
        <v>0</v>
      </c>
      <c r="L138" s="305"/>
      <c r="M138" s="307">
        <f>M140+M151</f>
        <v>0</v>
      </c>
    </row>
    <row r="139" spans="1:13" ht="2.5499999999999998" customHeight="1">
      <c r="A139" s="300"/>
      <c r="B139" s="301"/>
      <c r="C139" s="301"/>
      <c r="D139" s="301"/>
      <c r="E139" s="301"/>
      <c r="F139" s="301"/>
      <c r="G139" s="301"/>
      <c r="H139" s="301"/>
      <c r="I139" s="301"/>
      <c r="J139" s="301"/>
      <c r="K139" s="301"/>
      <c r="L139" s="301"/>
      <c r="M139" s="302"/>
    </row>
    <row r="140" spans="1:13" s="310" customFormat="1" ht="10.050000000000001" customHeight="1">
      <c r="A140" s="308" t="s">
        <v>457</v>
      </c>
      <c r="B140" s="309" t="s">
        <v>231</v>
      </c>
      <c r="G140" s="311">
        <f>SUM(G141:G149)</f>
        <v>0</v>
      </c>
      <c r="H140" s="311"/>
      <c r="I140" s="311">
        <f>SUM(I141:I149)</f>
        <v>0</v>
      </c>
      <c r="J140" s="311"/>
      <c r="K140" s="311">
        <f>SUM(K141:K149)</f>
        <v>0</v>
      </c>
      <c r="M140" s="312">
        <f>SUM(G140:K140)</f>
        <v>0</v>
      </c>
    </row>
    <row r="141" spans="1:13" ht="10.050000000000001" hidden="1" customHeight="1" outlineLevel="1">
      <c r="A141" s="313" t="s">
        <v>459</v>
      </c>
      <c r="B141" s="314" t="s">
        <v>460</v>
      </c>
      <c r="C141" s="315"/>
      <c r="D141" s="315"/>
      <c r="E141" s="315"/>
      <c r="F141" s="315"/>
      <c r="G141" s="316">
        <f>IF(Relevé!$K$259=1,Relevé!$F$259,0)</f>
        <v>0</v>
      </c>
      <c r="H141" s="316"/>
      <c r="I141" s="316">
        <f>IF(Relevé!$K$259=2,Relevé!$F$259,0)</f>
        <v>0</v>
      </c>
      <c r="J141" s="316"/>
      <c r="K141" s="316">
        <f>IF(Relevé!$K$259=3,Relevé!$F$259,0)</f>
        <v>0</v>
      </c>
      <c r="L141" s="315"/>
      <c r="M141" s="317"/>
    </row>
    <row r="142" spans="1:13" ht="10.050000000000001" hidden="1" customHeight="1" outlineLevel="1">
      <c r="A142" s="313" t="s">
        <v>461</v>
      </c>
      <c r="B142" s="314" t="s">
        <v>1615</v>
      </c>
      <c r="C142" s="315"/>
      <c r="D142" s="315"/>
      <c r="E142" s="315"/>
      <c r="F142" s="315"/>
      <c r="G142" s="316">
        <f>IF(Relevé!$K$262=1,Relevé!$F$262,0)</f>
        <v>0</v>
      </c>
      <c r="H142" s="316"/>
      <c r="I142" s="316">
        <f>IF(Relevé!$K$262=2,Relevé!$F$262,0)</f>
        <v>0</v>
      </c>
      <c r="J142" s="316"/>
      <c r="K142" s="316">
        <f>IF(Relevé!$K$262=3,Relevé!$F$262,0)</f>
        <v>0</v>
      </c>
      <c r="L142" s="315"/>
      <c r="M142" s="317"/>
    </row>
    <row r="143" spans="1:13" ht="10.050000000000001" hidden="1" customHeight="1" outlineLevel="1">
      <c r="A143" s="313" t="s">
        <v>462</v>
      </c>
      <c r="B143" s="314" t="s">
        <v>1616</v>
      </c>
      <c r="C143" s="315"/>
      <c r="D143" s="315"/>
      <c r="E143" s="315"/>
      <c r="F143" s="315"/>
      <c r="G143" s="316">
        <f>IF(Relevé!$K$265=1,Relevé!$F$265,0)</f>
        <v>0</v>
      </c>
      <c r="H143" s="316"/>
      <c r="I143" s="316">
        <f>IF(Relevé!$K$265=2,Relevé!$F$265,0)</f>
        <v>0</v>
      </c>
      <c r="J143" s="316"/>
      <c r="K143" s="316">
        <f>IF(Relevé!$K$265=3,Relevé!$F$265,0)</f>
        <v>0</v>
      </c>
      <c r="L143" s="315"/>
      <c r="M143" s="317"/>
    </row>
    <row r="144" spans="1:13" ht="10.050000000000001" hidden="1" customHeight="1" outlineLevel="1">
      <c r="A144" s="313" t="s">
        <v>463</v>
      </c>
      <c r="B144" s="314" t="s">
        <v>464</v>
      </c>
      <c r="C144" s="315"/>
      <c r="D144" s="315"/>
      <c r="E144" s="315"/>
      <c r="F144" s="315"/>
      <c r="G144" s="316">
        <f>IF(Relevé!$K$268=1,Relevé!$F$268,0)</f>
        <v>0</v>
      </c>
      <c r="H144" s="316"/>
      <c r="I144" s="316">
        <f>IF(Relevé!$K$268=2,Relevé!$F$268,0)</f>
        <v>0</v>
      </c>
      <c r="J144" s="316"/>
      <c r="K144" s="316">
        <f>IF(Relevé!$K$268=3,Relevé!$F$268,0)</f>
        <v>0</v>
      </c>
      <c r="L144" s="315"/>
      <c r="M144" s="317"/>
    </row>
    <row r="145" spans="1:13" ht="10.050000000000001" hidden="1" customHeight="1" outlineLevel="1">
      <c r="A145" s="313" t="s">
        <v>465</v>
      </c>
      <c r="B145" s="314" t="s">
        <v>466</v>
      </c>
      <c r="C145" s="315"/>
      <c r="D145" s="315"/>
      <c r="E145" s="315"/>
      <c r="F145" s="315"/>
      <c r="G145" s="316">
        <f>IF(Relevé!$K$271=1,Relevé!$F$271,0)</f>
        <v>0</v>
      </c>
      <c r="H145" s="316"/>
      <c r="I145" s="316">
        <f>IF(Relevé!$K$271=2,Relevé!$F$271,0)</f>
        <v>0</v>
      </c>
      <c r="J145" s="316"/>
      <c r="K145" s="316">
        <f>IF(Relevé!$K$271=3,Relevé!$F$271,0)</f>
        <v>0</v>
      </c>
      <c r="L145" s="315"/>
      <c r="M145" s="317"/>
    </row>
    <row r="146" spans="1:13" ht="10.050000000000001" hidden="1" customHeight="1" outlineLevel="1">
      <c r="A146" s="313" t="s">
        <v>467</v>
      </c>
      <c r="B146" s="314" t="s">
        <v>468</v>
      </c>
      <c r="C146" s="315"/>
      <c r="D146" s="315"/>
      <c r="E146" s="315"/>
      <c r="F146" s="315"/>
      <c r="G146" s="316">
        <f>IF(Relevé!$K$274=1,Relevé!$F$274,0)</f>
        <v>0</v>
      </c>
      <c r="H146" s="316"/>
      <c r="I146" s="316">
        <f>IF(Relevé!$K$274=2,Relevé!$F$274,0)</f>
        <v>0</v>
      </c>
      <c r="J146" s="316"/>
      <c r="K146" s="316">
        <f>IF(Relevé!$K$274=3,Relevé!$F$274,0)</f>
        <v>0</v>
      </c>
      <c r="L146" s="315"/>
      <c r="M146" s="317"/>
    </row>
    <row r="147" spans="1:13" ht="10.050000000000001" hidden="1" customHeight="1" outlineLevel="1">
      <c r="A147" s="313" t="s">
        <v>469</v>
      </c>
      <c r="B147" s="314" t="s">
        <v>470</v>
      </c>
      <c r="C147" s="315"/>
      <c r="D147" s="315"/>
      <c r="E147" s="315"/>
      <c r="F147" s="315"/>
      <c r="G147" s="316">
        <f>IF(Relevé!$K$277=1,Relevé!$F$277,0)</f>
        <v>0</v>
      </c>
      <c r="H147" s="316"/>
      <c r="I147" s="316">
        <f>IF(Relevé!$K$277=2,Relevé!$F$277,0)</f>
        <v>0</v>
      </c>
      <c r="J147" s="316"/>
      <c r="K147" s="316">
        <f>IF(Relevé!$K$277=3,Relevé!$F$277,0)</f>
        <v>0</v>
      </c>
      <c r="L147" s="315"/>
      <c r="M147" s="317"/>
    </row>
    <row r="148" spans="1:13" ht="10.050000000000001" hidden="1" customHeight="1" outlineLevel="1">
      <c r="A148" s="313" t="s">
        <v>471</v>
      </c>
      <c r="B148" s="314" t="s">
        <v>472</v>
      </c>
      <c r="C148" s="315"/>
      <c r="D148" s="315"/>
      <c r="E148" s="315"/>
      <c r="F148" s="315"/>
      <c r="G148" s="316">
        <f>IF(Relevé!$K$280=1,Relevé!$F$280,0)</f>
        <v>0</v>
      </c>
      <c r="H148" s="316"/>
      <c r="I148" s="316">
        <f>IF(Relevé!$K$280=2,Relevé!$F$280,0)</f>
        <v>0</v>
      </c>
      <c r="J148" s="316"/>
      <c r="K148" s="316">
        <f>IF(Relevé!$K$280=3,Relevé!$F$280,0)</f>
        <v>0</v>
      </c>
      <c r="L148" s="315"/>
      <c r="M148" s="317"/>
    </row>
    <row r="149" spans="1:13" ht="10.050000000000001" hidden="1" customHeight="1" outlineLevel="1">
      <c r="A149" s="313" t="s">
        <v>473</v>
      </c>
      <c r="B149" s="314" t="s">
        <v>1449</v>
      </c>
      <c r="C149" s="315"/>
      <c r="D149" s="315"/>
      <c r="E149" s="315"/>
      <c r="F149" s="315"/>
      <c r="G149" s="316">
        <f>IF(Relevé!$K$283=1,Relevé!$F$283,0)</f>
        <v>0</v>
      </c>
      <c r="H149" s="316"/>
      <c r="I149" s="316">
        <f>IF(Relevé!$K$283=2,Relevé!$F$283,0)</f>
        <v>0</v>
      </c>
      <c r="J149" s="316"/>
      <c r="K149" s="316">
        <f>IF(Relevé!$K$283=3,Relevé!$F$283,0)</f>
        <v>0</v>
      </c>
      <c r="L149" s="315"/>
      <c r="M149" s="317"/>
    </row>
    <row r="150" spans="1:13" ht="2.5499999999999998" customHeight="1" collapsed="1">
      <c r="A150" s="300"/>
      <c r="B150" s="301"/>
      <c r="C150" s="301"/>
      <c r="D150" s="301"/>
      <c r="E150" s="301"/>
      <c r="F150" s="301"/>
      <c r="G150" s="318"/>
      <c r="H150" s="318"/>
      <c r="I150" s="318"/>
      <c r="J150" s="318"/>
      <c r="K150" s="318"/>
      <c r="L150" s="301"/>
      <c r="M150" s="319"/>
    </row>
    <row r="151" spans="1:13" s="310" customFormat="1" ht="10.050000000000001" customHeight="1">
      <c r="A151" s="308" t="s">
        <v>474</v>
      </c>
      <c r="B151" s="309" t="s">
        <v>1607</v>
      </c>
      <c r="G151" s="311">
        <f>SUM(G152:G154)</f>
        <v>0</v>
      </c>
      <c r="H151" s="311"/>
      <c r="I151" s="311">
        <f>SUM(I152:I154)</f>
        <v>0</v>
      </c>
      <c r="J151" s="311"/>
      <c r="K151" s="311">
        <f>SUM(K152:K154)</f>
        <v>0</v>
      </c>
      <c r="M151" s="312">
        <f>SUM(G151:K151)</f>
        <v>0</v>
      </c>
    </row>
    <row r="152" spans="1:13" ht="10.050000000000001" hidden="1" customHeight="1" outlineLevel="1">
      <c r="A152" s="313" t="s">
        <v>475</v>
      </c>
      <c r="B152" s="314" t="s">
        <v>476</v>
      </c>
      <c r="C152" s="315"/>
      <c r="D152" s="315"/>
      <c r="E152" s="315"/>
      <c r="F152" s="315"/>
      <c r="G152" s="316">
        <f>IF(Relevé!$K$288=1,Relevé!$F$288,0)</f>
        <v>0</v>
      </c>
      <c r="H152" s="316"/>
      <c r="I152" s="316">
        <f>IF(Relevé!$K$288=2,Relevé!$F$288,0)</f>
        <v>0</v>
      </c>
      <c r="J152" s="316"/>
      <c r="K152" s="316">
        <f>IF(Relevé!$K$288=3,Relevé!$F$288,0)</f>
        <v>0</v>
      </c>
      <c r="L152" s="315"/>
      <c r="M152" s="317"/>
    </row>
    <row r="153" spans="1:13" ht="10.050000000000001" hidden="1" customHeight="1" outlineLevel="1">
      <c r="A153" s="313" t="s">
        <v>477</v>
      </c>
      <c r="B153" s="314" t="s">
        <v>1229</v>
      </c>
      <c r="C153" s="315"/>
      <c r="D153" s="315"/>
      <c r="E153" s="315"/>
      <c r="F153" s="315"/>
      <c r="G153" s="316">
        <f>IF(Relevé!$K$291=1,Relevé!$F$291,0)</f>
        <v>0</v>
      </c>
      <c r="H153" s="316"/>
      <c r="I153" s="316">
        <f>IF(Relevé!$K$291=2,Relevé!$F$291,0)</f>
        <v>0</v>
      </c>
      <c r="J153" s="316"/>
      <c r="K153" s="316">
        <f>IF(Relevé!$K$291=3,Relevé!$F$291,0)</f>
        <v>0</v>
      </c>
      <c r="L153" s="315"/>
      <c r="M153" s="317"/>
    </row>
    <row r="154" spans="1:13" ht="10.050000000000001" hidden="1" customHeight="1" outlineLevel="1">
      <c r="A154" s="313" t="s">
        <v>478</v>
      </c>
      <c r="B154" s="314" t="s">
        <v>1230</v>
      </c>
      <c r="C154" s="315"/>
      <c r="D154" s="315"/>
      <c r="E154" s="315"/>
      <c r="F154" s="315"/>
      <c r="G154" s="316">
        <f>IF(Relevé!$K$294=1,Relevé!$F$294,0)</f>
        <v>0</v>
      </c>
      <c r="H154" s="316"/>
      <c r="I154" s="316">
        <f>IF(Relevé!$K$294=2,Relevé!$F$294,0)</f>
        <v>0</v>
      </c>
      <c r="J154" s="316"/>
      <c r="K154" s="316">
        <f>IF(Relevé!$K$294=3,Relevé!$F$294,0)</f>
        <v>0</v>
      </c>
      <c r="L154" s="315"/>
      <c r="M154" s="317"/>
    </row>
    <row r="155" spans="1:13" ht="2.5499999999999998" customHeight="1" collapsed="1">
      <c r="A155" s="300"/>
      <c r="B155" s="301"/>
      <c r="C155" s="301"/>
      <c r="D155" s="301"/>
      <c r="E155" s="301"/>
      <c r="F155" s="301"/>
      <c r="G155" s="301"/>
      <c r="H155" s="301"/>
      <c r="I155" s="301"/>
      <c r="J155" s="301"/>
      <c r="K155" s="301"/>
      <c r="L155" s="301"/>
      <c r="M155" s="302"/>
    </row>
    <row r="156" spans="1:13" s="299" customFormat="1" ht="13.05" customHeight="1">
      <c r="A156" s="320" t="s">
        <v>479</v>
      </c>
      <c r="B156" s="321" t="s">
        <v>480</v>
      </c>
      <c r="C156" s="322"/>
      <c r="D156" s="322"/>
      <c r="E156" s="322"/>
      <c r="F156" s="323"/>
      <c r="G156" s="324">
        <f>G158+G206+G216</f>
        <v>0</v>
      </c>
      <c r="H156" s="323"/>
      <c r="I156" s="324">
        <f>I158+I206+I216</f>
        <v>0</v>
      </c>
      <c r="J156" s="323"/>
      <c r="K156" s="324">
        <f>K158+K206+K216</f>
        <v>0</v>
      </c>
      <c r="L156" s="323"/>
      <c r="M156" s="325">
        <f>M158+M206+M216</f>
        <v>0</v>
      </c>
    </row>
    <row r="157" spans="1:13" ht="2.5499999999999998" customHeight="1">
      <c r="A157" s="300"/>
      <c r="B157" s="301"/>
      <c r="C157" s="301"/>
      <c r="D157" s="301"/>
      <c r="E157" s="301"/>
      <c r="F157" s="301"/>
      <c r="G157" s="301"/>
      <c r="H157" s="301"/>
      <c r="I157" s="301"/>
      <c r="J157" s="301"/>
      <c r="K157" s="301"/>
      <c r="L157" s="301"/>
      <c r="M157" s="302"/>
    </row>
    <row r="158" spans="1:13" s="299" customFormat="1" ht="13.05" customHeight="1">
      <c r="A158" s="303" t="s">
        <v>481</v>
      </c>
      <c r="B158" s="304" t="s">
        <v>232</v>
      </c>
      <c r="C158" s="305"/>
      <c r="D158" s="305"/>
      <c r="E158" s="305"/>
      <c r="F158" s="305"/>
      <c r="G158" s="306">
        <f>G160+G169+G182</f>
        <v>0</v>
      </c>
      <c r="H158" s="305"/>
      <c r="I158" s="306">
        <f>I160+I169+I182</f>
        <v>0</v>
      </c>
      <c r="J158" s="305"/>
      <c r="K158" s="306">
        <f>K160+K169+K182</f>
        <v>0</v>
      </c>
      <c r="L158" s="305"/>
      <c r="M158" s="307">
        <f>M160+M169+M182</f>
        <v>0</v>
      </c>
    </row>
    <row r="159" spans="1:13" ht="2.5499999999999998" customHeight="1">
      <c r="A159" s="300"/>
      <c r="B159" s="301"/>
      <c r="C159" s="301"/>
      <c r="D159" s="301"/>
      <c r="E159" s="301"/>
      <c r="F159" s="301"/>
      <c r="G159" s="301"/>
      <c r="H159" s="301"/>
      <c r="I159" s="301"/>
      <c r="J159" s="301"/>
      <c r="K159" s="301"/>
      <c r="L159" s="301"/>
      <c r="M159" s="302"/>
    </row>
    <row r="160" spans="1:13" s="310" customFormat="1" ht="10.050000000000001" customHeight="1">
      <c r="A160" s="308" t="s">
        <v>483</v>
      </c>
      <c r="B160" s="309" t="s">
        <v>233</v>
      </c>
      <c r="G160" s="311">
        <f>SUM(G161:G167)</f>
        <v>0</v>
      </c>
      <c r="H160" s="311"/>
      <c r="I160" s="311">
        <f>SUM(I161:I167)</f>
        <v>0</v>
      </c>
      <c r="J160" s="311"/>
      <c r="K160" s="311">
        <f>SUM(K161:K167)</f>
        <v>0</v>
      </c>
      <c r="M160" s="312">
        <f>SUM(G160:K160)</f>
        <v>0</v>
      </c>
    </row>
    <row r="161" spans="1:13" ht="10.050000000000001" hidden="1" customHeight="1" outlineLevel="1">
      <c r="A161" s="313" t="s">
        <v>485</v>
      </c>
      <c r="B161" s="314" t="s">
        <v>486</v>
      </c>
      <c r="C161" s="315"/>
      <c r="D161" s="315"/>
      <c r="E161" s="315"/>
      <c r="F161" s="315"/>
      <c r="G161" s="316">
        <f>IF(Relevé!$K$303=1,Relevé!$F$303,0)</f>
        <v>0</v>
      </c>
      <c r="H161" s="316"/>
      <c r="I161" s="316">
        <f>IF(Relevé!$K$303=2,Relevé!$F$303,0)</f>
        <v>0</v>
      </c>
      <c r="J161" s="316"/>
      <c r="K161" s="316">
        <f>IF(Relevé!$K$303=3,Relevé!$F$303,0)</f>
        <v>0</v>
      </c>
      <c r="L161" s="315"/>
      <c r="M161" s="317"/>
    </row>
    <row r="162" spans="1:13" ht="10.050000000000001" hidden="1" customHeight="1" outlineLevel="1">
      <c r="A162" s="313" t="s">
        <v>487</v>
      </c>
      <c r="B162" s="314" t="s">
        <v>488</v>
      </c>
      <c r="C162" s="315"/>
      <c r="D162" s="315"/>
      <c r="E162" s="315"/>
      <c r="F162" s="315"/>
      <c r="G162" s="316">
        <f>IF(Relevé!$K$306=1,Relevé!$F$306,0)</f>
        <v>0</v>
      </c>
      <c r="H162" s="316"/>
      <c r="I162" s="316">
        <f>IF(Relevé!$K$306=2,Relevé!$F$306,0)</f>
        <v>0</v>
      </c>
      <c r="J162" s="316"/>
      <c r="K162" s="316">
        <f>IF(Relevé!$K$306=3,Relevé!$F$306,0)</f>
        <v>0</v>
      </c>
      <c r="L162" s="315"/>
      <c r="M162" s="317"/>
    </row>
    <row r="163" spans="1:13" ht="10.050000000000001" hidden="1" customHeight="1" outlineLevel="1">
      <c r="A163" s="313" t="s">
        <v>489</v>
      </c>
      <c r="B163" s="314" t="s">
        <v>490</v>
      </c>
      <c r="C163" s="315"/>
      <c r="D163" s="315"/>
      <c r="E163" s="315"/>
      <c r="F163" s="315"/>
      <c r="G163" s="316">
        <f>IF(Relevé!$K$309=1,Relevé!$F$309,0)</f>
        <v>0</v>
      </c>
      <c r="H163" s="316"/>
      <c r="I163" s="316">
        <f>IF(Relevé!$K$309=2,Relevé!$F$309,0)</f>
        <v>0</v>
      </c>
      <c r="J163" s="316"/>
      <c r="K163" s="316">
        <f>IF(Relevé!$K$309=3,Relevé!$F$309,0)</f>
        <v>0</v>
      </c>
      <c r="L163" s="315"/>
      <c r="M163" s="317"/>
    </row>
    <row r="164" spans="1:13" ht="10.050000000000001" hidden="1" customHeight="1" outlineLevel="1">
      <c r="A164" s="313" t="s">
        <v>491</v>
      </c>
      <c r="B164" s="314" t="s">
        <v>492</v>
      </c>
      <c r="C164" s="315"/>
      <c r="D164" s="315"/>
      <c r="E164" s="315"/>
      <c r="F164" s="315"/>
      <c r="G164" s="316">
        <f>IF(Relevé!$K$312=1,Relevé!$F$312,0)</f>
        <v>0</v>
      </c>
      <c r="H164" s="316"/>
      <c r="I164" s="316">
        <f>IF(Relevé!$K$312=2,Relevé!$F$312,0)</f>
        <v>0</v>
      </c>
      <c r="J164" s="316"/>
      <c r="K164" s="316">
        <f>IF(Relevé!$K$312=3,Relevé!$F$312,0)</f>
        <v>0</v>
      </c>
      <c r="L164" s="315"/>
      <c r="M164" s="317"/>
    </row>
    <row r="165" spans="1:13" ht="10.050000000000001" hidden="1" customHeight="1" outlineLevel="1">
      <c r="A165" s="313" t="s">
        <v>493</v>
      </c>
      <c r="B165" s="314" t="s">
        <v>494</v>
      </c>
      <c r="C165" s="315"/>
      <c r="D165" s="315"/>
      <c r="E165" s="315"/>
      <c r="F165" s="315"/>
      <c r="G165" s="316">
        <f>IF(Relevé!$K$315=1,Relevé!$F$315,0)</f>
        <v>0</v>
      </c>
      <c r="H165" s="316"/>
      <c r="I165" s="316">
        <f>IF(Relevé!$K$315=2,Relevé!$F$315,0)</f>
        <v>0</v>
      </c>
      <c r="J165" s="316"/>
      <c r="K165" s="316">
        <f>IF(Relevé!$K$315=3,Relevé!$F$315,0)</f>
        <v>0</v>
      </c>
      <c r="L165" s="315"/>
      <c r="M165" s="317"/>
    </row>
    <row r="166" spans="1:13" ht="10.050000000000001" hidden="1" customHeight="1" outlineLevel="1">
      <c r="A166" s="313" t="s">
        <v>495</v>
      </c>
      <c r="B166" s="314" t="s">
        <v>496</v>
      </c>
      <c r="C166" s="315"/>
      <c r="D166" s="315"/>
      <c r="E166" s="315"/>
      <c r="F166" s="315"/>
      <c r="G166" s="316">
        <f>IF(Relevé!$K$318=1,Relevé!$F$318,0)</f>
        <v>0</v>
      </c>
      <c r="H166" s="316"/>
      <c r="I166" s="316">
        <f>IF(Relevé!$K$318=2,Relevé!$F$318,0)</f>
        <v>0</v>
      </c>
      <c r="J166" s="316"/>
      <c r="K166" s="316">
        <f>IF(Relevé!$K$318=3,Relevé!$F$318,0)</f>
        <v>0</v>
      </c>
      <c r="L166" s="315"/>
      <c r="M166" s="317"/>
    </row>
    <row r="167" spans="1:13" ht="10.050000000000001" hidden="1" customHeight="1" outlineLevel="1">
      <c r="A167" s="313" t="s">
        <v>497</v>
      </c>
      <c r="B167" s="314" t="s">
        <v>498</v>
      </c>
      <c r="C167" s="315"/>
      <c r="D167" s="315"/>
      <c r="E167" s="315"/>
      <c r="F167" s="315"/>
      <c r="G167" s="316">
        <f>IF(Relevé!$K$321=1,Relevé!$F$321,0)</f>
        <v>0</v>
      </c>
      <c r="H167" s="316"/>
      <c r="I167" s="316">
        <f>IF(Relevé!$K$321=2,Relevé!$F$321,0)</f>
        <v>0</v>
      </c>
      <c r="J167" s="316"/>
      <c r="K167" s="316">
        <f>IF(Relevé!$K$321=3,Relevé!$F$321,0)</f>
        <v>0</v>
      </c>
      <c r="L167" s="315"/>
      <c r="M167" s="317"/>
    </row>
    <row r="168" spans="1:13" ht="2.5499999999999998" customHeight="1" collapsed="1">
      <c r="A168" s="300"/>
      <c r="B168" s="301"/>
      <c r="C168" s="301"/>
      <c r="D168" s="301"/>
      <c r="E168" s="301"/>
      <c r="F168" s="301"/>
      <c r="G168" s="301"/>
      <c r="H168" s="301"/>
      <c r="I168" s="301"/>
      <c r="J168" s="301"/>
      <c r="K168" s="301"/>
      <c r="L168" s="301"/>
      <c r="M168" s="302"/>
    </row>
    <row r="169" spans="1:13" s="310" customFormat="1" ht="10.050000000000001" customHeight="1">
      <c r="A169" s="308" t="s">
        <v>499</v>
      </c>
      <c r="B169" s="309" t="s">
        <v>234</v>
      </c>
      <c r="G169" s="311">
        <f>SUM(G170:G180)</f>
        <v>0</v>
      </c>
      <c r="H169" s="311"/>
      <c r="I169" s="311">
        <f>SUM(I170:I180)</f>
        <v>0</v>
      </c>
      <c r="J169" s="311"/>
      <c r="K169" s="311">
        <f>SUM(K170:K180)</f>
        <v>0</v>
      </c>
      <c r="M169" s="312">
        <f>SUM(G169:K169)</f>
        <v>0</v>
      </c>
    </row>
    <row r="170" spans="1:13" ht="10.050000000000001" hidden="1" customHeight="1" outlineLevel="1">
      <c r="A170" s="313" t="s">
        <v>501</v>
      </c>
      <c r="B170" s="314" t="s">
        <v>502</v>
      </c>
      <c r="C170" s="315"/>
      <c r="D170" s="315"/>
      <c r="E170" s="315"/>
      <c r="F170" s="315"/>
      <c r="G170" s="316">
        <f>IF(Relevé!$K$326=1,Relevé!$F$326,0)</f>
        <v>0</v>
      </c>
      <c r="H170" s="316"/>
      <c r="I170" s="316">
        <f>IF(Relevé!$K$326=2,Relevé!$F$326,0)</f>
        <v>0</v>
      </c>
      <c r="J170" s="316"/>
      <c r="K170" s="316">
        <f>IF(Relevé!$K$326=3,Relevé!$F$326,0)</f>
        <v>0</v>
      </c>
      <c r="L170" s="315"/>
      <c r="M170" s="317"/>
    </row>
    <row r="171" spans="1:13" ht="10.050000000000001" hidden="1" customHeight="1" outlineLevel="1">
      <c r="A171" s="313" t="s">
        <v>503</v>
      </c>
      <c r="B171" s="314" t="s">
        <v>1231</v>
      </c>
      <c r="C171" s="315"/>
      <c r="D171" s="315"/>
      <c r="E171" s="315"/>
      <c r="F171" s="315"/>
      <c r="G171" s="316">
        <f>IF(Relevé!$K$329=1,Relevé!$F$329,0)</f>
        <v>0</v>
      </c>
      <c r="H171" s="316"/>
      <c r="I171" s="316">
        <f>IF(Relevé!$K$329=2,Relevé!$F$329,0)</f>
        <v>0</v>
      </c>
      <c r="J171" s="316"/>
      <c r="K171" s="316">
        <f>IF(Relevé!$K$329=3,Relevé!$F$329,0)</f>
        <v>0</v>
      </c>
      <c r="L171" s="315"/>
      <c r="M171" s="317"/>
    </row>
    <row r="172" spans="1:13" ht="10.050000000000001" hidden="1" customHeight="1" outlineLevel="1">
      <c r="A172" s="313" t="s">
        <v>504</v>
      </c>
      <c r="B172" s="314" t="s">
        <v>505</v>
      </c>
      <c r="C172" s="315"/>
      <c r="D172" s="315"/>
      <c r="E172" s="315"/>
      <c r="F172" s="315"/>
      <c r="G172" s="316">
        <f>IF(Relevé!$K$332=1,Relevé!$F$332,0)</f>
        <v>0</v>
      </c>
      <c r="H172" s="316"/>
      <c r="I172" s="316">
        <f>IF(Relevé!$K$332=2,Relevé!$F$332,0)</f>
        <v>0</v>
      </c>
      <c r="J172" s="316"/>
      <c r="K172" s="316">
        <f>IF(Relevé!$K$332=3,Relevé!$F$332,0)</f>
        <v>0</v>
      </c>
      <c r="L172" s="315"/>
      <c r="M172" s="317"/>
    </row>
    <row r="173" spans="1:13" ht="10.050000000000001" hidden="1" customHeight="1" outlineLevel="1">
      <c r="A173" s="313" t="s">
        <v>506</v>
      </c>
      <c r="B173" s="314" t="s">
        <v>507</v>
      </c>
      <c r="C173" s="315"/>
      <c r="D173" s="315"/>
      <c r="E173" s="315"/>
      <c r="F173" s="315"/>
      <c r="G173" s="316">
        <f>IF(Relevé!$K$335=1,Relevé!$F$335,0)</f>
        <v>0</v>
      </c>
      <c r="H173" s="316"/>
      <c r="I173" s="316">
        <f>IF(Relevé!$K$335=2,Relevé!$F$335,0)</f>
        <v>0</v>
      </c>
      <c r="J173" s="316"/>
      <c r="K173" s="316">
        <f>IF(Relevé!$K$335=3,Relevé!$F$335,0)</f>
        <v>0</v>
      </c>
      <c r="L173" s="315"/>
      <c r="M173" s="317"/>
    </row>
    <row r="174" spans="1:13" ht="10.050000000000001" hidden="1" customHeight="1" outlineLevel="1">
      <c r="A174" s="313" t="s">
        <v>508</v>
      </c>
      <c r="B174" s="314" t="s">
        <v>509</v>
      </c>
      <c r="C174" s="315"/>
      <c r="D174" s="315"/>
      <c r="E174" s="315"/>
      <c r="F174" s="315"/>
      <c r="G174" s="316">
        <f>IF(Relevé!$K$338=1,Relevé!$F$338,0)</f>
        <v>0</v>
      </c>
      <c r="H174" s="316"/>
      <c r="I174" s="316">
        <f>IF(Relevé!$K$338=2,Relevé!$F$338,0)</f>
        <v>0</v>
      </c>
      <c r="J174" s="316"/>
      <c r="K174" s="316">
        <f>IF(Relevé!$K$338=3,Relevé!$F$338,0)</f>
        <v>0</v>
      </c>
      <c r="L174" s="315"/>
      <c r="M174" s="317"/>
    </row>
    <row r="175" spans="1:13" ht="10.050000000000001" hidden="1" customHeight="1" outlineLevel="1">
      <c r="A175" s="313" t="s">
        <v>510</v>
      </c>
      <c r="B175" s="314" t="s">
        <v>511</v>
      </c>
      <c r="C175" s="315"/>
      <c r="D175" s="315"/>
      <c r="E175" s="315"/>
      <c r="F175" s="315"/>
      <c r="G175" s="316">
        <f>IF(Relevé!$K$341=1,Relevé!$F$341,0)</f>
        <v>0</v>
      </c>
      <c r="H175" s="316"/>
      <c r="I175" s="316">
        <f>IF(Relevé!$K$341=2,Relevé!$F$341,0)</f>
        <v>0</v>
      </c>
      <c r="J175" s="316"/>
      <c r="K175" s="316">
        <f>IF(Relevé!$K$341=3,Relevé!$F$341,0)</f>
        <v>0</v>
      </c>
      <c r="L175" s="315"/>
      <c r="M175" s="317"/>
    </row>
    <row r="176" spans="1:13" ht="10.050000000000001" hidden="1" customHeight="1" outlineLevel="1">
      <c r="A176" s="313" t="s">
        <v>512</v>
      </c>
      <c r="B176" s="314" t="s">
        <v>513</v>
      </c>
      <c r="C176" s="315"/>
      <c r="D176" s="315"/>
      <c r="E176" s="315"/>
      <c r="F176" s="315"/>
      <c r="G176" s="316">
        <f>IF(Relevé!$K$344=1,Relevé!$F$344,0)</f>
        <v>0</v>
      </c>
      <c r="H176" s="316"/>
      <c r="I176" s="316">
        <f>IF(Relevé!$K$344=2,Relevé!$F$344,0)</f>
        <v>0</v>
      </c>
      <c r="J176" s="316"/>
      <c r="K176" s="316">
        <f>IF(Relevé!$K$344=3,Relevé!$F$344,0)</f>
        <v>0</v>
      </c>
      <c r="L176" s="315"/>
      <c r="M176" s="317"/>
    </row>
    <row r="177" spans="1:13" ht="10.050000000000001" hidden="1" customHeight="1" outlineLevel="1">
      <c r="A177" s="313" t="s">
        <v>514</v>
      </c>
      <c r="B177" s="314" t="s">
        <v>1232</v>
      </c>
      <c r="C177" s="315"/>
      <c r="D177" s="315"/>
      <c r="E177" s="315"/>
      <c r="F177" s="315"/>
      <c r="G177" s="316">
        <f>IF(Relevé!$K$347=1,Relevé!$F$347,0)</f>
        <v>0</v>
      </c>
      <c r="H177" s="316"/>
      <c r="I177" s="316">
        <f>IF(Relevé!$K$347=2,Relevé!$F$347,0)</f>
        <v>0</v>
      </c>
      <c r="J177" s="316"/>
      <c r="K177" s="316">
        <f>IF(Relevé!$K$347=3,Relevé!$F$347,0)</f>
        <v>0</v>
      </c>
      <c r="L177" s="315"/>
      <c r="M177" s="317"/>
    </row>
    <row r="178" spans="1:13" ht="10.050000000000001" hidden="1" customHeight="1" outlineLevel="1">
      <c r="A178" s="313" t="s">
        <v>515</v>
      </c>
      <c r="B178" s="314" t="s">
        <v>516</v>
      </c>
      <c r="C178" s="315"/>
      <c r="D178" s="315"/>
      <c r="E178" s="315"/>
      <c r="F178" s="315"/>
      <c r="G178" s="316">
        <f>IF(Relevé!$K$350=1,Relevé!$F$350,0)</f>
        <v>0</v>
      </c>
      <c r="H178" s="316"/>
      <c r="I178" s="316">
        <f>IF(Relevé!$K$350=2,Relevé!$F$350,0)</f>
        <v>0</v>
      </c>
      <c r="J178" s="316"/>
      <c r="K178" s="316">
        <f>IF(Relevé!$K$350=3,Relevé!$F$350,0)</f>
        <v>0</v>
      </c>
      <c r="L178" s="315"/>
      <c r="M178" s="317"/>
    </row>
    <row r="179" spans="1:13" ht="10.050000000000001" hidden="1" customHeight="1" outlineLevel="1">
      <c r="A179" s="313" t="s">
        <v>517</v>
      </c>
      <c r="B179" s="314" t="s">
        <v>1233</v>
      </c>
      <c r="C179" s="315"/>
      <c r="D179" s="315"/>
      <c r="E179" s="315"/>
      <c r="F179" s="315"/>
      <c r="G179" s="316">
        <f>IF(Relevé!$K$353=1,Relevé!$F$353,0)</f>
        <v>0</v>
      </c>
      <c r="H179" s="316"/>
      <c r="I179" s="316">
        <f>IF(Relevé!$K$353=2,Relevé!$F$353,0)</f>
        <v>0</v>
      </c>
      <c r="J179" s="316"/>
      <c r="K179" s="316">
        <f>IF(Relevé!$K$353=3,Relevé!$F$353,0)</f>
        <v>0</v>
      </c>
      <c r="L179" s="315"/>
      <c r="M179" s="317"/>
    </row>
    <row r="180" spans="1:13" ht="10.050000000000001" hidden="1" customHeight="1" outlineLevel="1">
      <c r="A180" s="313" t="s">
        <v>518</v>
      </c>
      <c r="B180" s="314" t="s">
        <v>1653</v>
      </c>
      <c r="C180" s="315"/>
      <c r="D180" s="315"/>
      <c r="E180" s="315"/>
      <c r="F180" s="315"/>
      <c r="G180" s="316">
        <f>IF(Relevé!$K$356=1,Relevé!$F$356,0)</f>
        <v>0</v>
      </c>
      <c r="H180" s="316"/>
      <c r="I180" s="316">
        <f>IF(Relevé!$K$356=2,Relevé!$F$356,0)</f>
        <v>0</v>
      </c>
      <c r="J180" s="316"/>
      <c r="K180" s="316">
        <f>IF(Relevé!$K$356=3,Relevé!$F$356,0)</f>
        <v>0</v>
      </c>
      <c r="L180" s="315"/>
      <c r="M180" s="317"/>
    </row>
    <row r="181" spans="1:13" ht="2.5499999999999998" customHeight="1" collapsed="1">
      <c r="A181" s="300"/>
      <c r="B181" s="301"/>
      <c r="C181" s="301"/>
      <c r="D181" s="301"/>
      <c r="E181" s="301"/>
      <c r="F181" s="301"/>
      <c r="G181" s="301"/>
      <c r="H181" s="301"/>
      <c r="I181" s="301"/>
      <c r="J181" s="301"/>
      <c r="K181" s="301"/>
      <c r="L181" s="301"/>
      <c r="M181" s="302"/>
    </row>
    <row r="182" spans="1:13" s="310" customFormat="1" ht="10.050000000000001" customHeight="1">
      <c r="A182" s="308" t="s">
        <v>519</v>
      </c>
      <c r="B182" s="309" t="s">
        <v>235</v>
      </c>
      <c r="G182" s="311">
        <f>SUM(G183:G204)</f>
        <v>0</v>
      </c>
      <c r="H182" s="311"/>
      <c r="I182" s="311">
        <f>SUM(I183:I204)</f>
        <v>0</v>
      </c>
      <c r="J182" s="311"/>
      <c r="K182" s="311">
        <f>SUM(K183:K204)</f>
        <v>0</v>
      </c>
      <c r="M182" s="312">
        <f>SUM(G182:K182)</f>
        <v>0</v>
      </c>
    </row>
    <row r="183" spans="1:13" ht="10.050000000000001" hidden="1" customHeight="1" outlineLevel="1">
      <c r="A183" s="313" t="s">
        <v>521</v>
      </c>
      <c r="B183" s="314" t="s">
        <v>522</v>
      </c>
      <c r="C183" s="315"/>
      <c r="D183" s="315"/>
      <c r="E183" s="315"/>
      <c r="F183" s="315"/>
      <c r="G183" s="316">
        <f>IF(Relevé!$K$361=1,Relevé!$F$361,0)</f>
        <v>0</v>
      </c>
      <c r="H183" s="316"/>
      <c r="I183" s="316">
        <f>IF(Relevé!$K$361=2,Relevé!$F$361,0)</f>
        <v>0</v>
      </c>
      <c r="J183" s="316"/>
      <c r="K183" s="316">
        <f>IF(Relevé!$K$361=3,Relevé!$F$361,0)</f>
        <v>0</v>
      </c>
      <c r="L183" s="315"/>
      <c r="M183" s="317"/>
    </row>
    <row r="184" spans="1:13" ht="10.050000000000001" hidden="1" customHeight="1" outlineLevel="1">
      <c r="A184" s="313" t="s">
        <v>523</v>
      </c>
      <c r="B184" s="314" t="s">
        <v>1455</v>
      </c>
      <c r="C184" s="315"/>
      <c r="D184" s="315"/>
      <c r="E184" s="315"/>
      <c r="F184" s="315"/>
      <c r="G184" s="316">
        <f>IF(Relevé!$K$364=1,Relevé!$F$364,0)</f>
        <v>0</v>
      </c>
      <c r="H184" s="316"/>
      <c r="I184" s="316">
        <f>IF(Relevé!$K$364=2,Relevé!$F$364,0)</f>
        <v>0</v>
      </c>
      <c r="J184" s="316"/>
      <c r="K184" s="316">
        <f>IF(Relevé!$K$364=3,Relevé!$F$364,0)</f>
        <v>0</v>
      </c>
      <c r="L184" s="315"/>
      <c r="M184" s="317"/>
    </row>
    <row r="185" spans="1:13" ht="10.050000000000001" hidden="1" customHeight="1" outlineLevel="1">
      <c r="A185" s="313" t="s">
        <v>524</v>
      </c>
      <c r="B185" s="314" t="s">
        <v>1234</v>
      </c>
      <c r="C185" s="315"/>
      <c r="D185" s="315"/>
      <c r="E185" s="315"/>
      <c r="F185" s="315"/>
      <c r="G185" s="316">
        <f>IF(Relevé!$K$367=1,Relevé!$F$367,0)</f>
        <v>0</v>
      </c>
      <c r="H185" s="316"/>
      <c r="I185" s="316">
        <f>IF(Relevé!$K$367=2,Relevé!$F$367,0)</f>
        <v>0</v>
      </c>
      <c r="J185" s="316"/>
      <c r="K185" s="316">
        <f>IF(Relevé!$K$367=3,Relevé!$F$367,0)</f>
        <v>0</v>
      </c>
      <c r="L185" s="315"/>
      <c r="M185" s="317"/>
    </row>
    <row r="186" spans="1:13" ht="10.050000000000001" hidden="1" customHeight="1" outlineLevel="1">
      <c r="A186" s="313" t="s">
        <v>525</v>
      </c>
      <c r="B186" s="314" t="s">
        <v>1153</v>
      </c>
      <c r="C186" s="315"/>
      <c r="D186" s="315"/>
      <c r="E186" s="315"/>
      <c r="F186" s="315"/>
      <c r="G186" s="316">
        <f>IF(Relevé!$K$370=1,Relevé!$F$370,0)</f>
        <v>0</v>
      </c>
      <c r="H186" s="316"/>
      <c r="I186" s="316">
        <f>IF(Relevé!$K$370=2,Relevé!$F$370,0)</f>
        <v>0</v>
      </c>
      <c r="J186" s="316"/>
      <c r="K186" s="316">
        <f>IF(Relevé!$K$370=3,Relevé!$F$370,0)</f>
        <v>0</v>
      </c>
      <c r="L186" s="315"/>
      <c r="M186" s="317"/>
    </row>
    <row r="187" spans="1:13" ht="10.050000000000001" hidden="1" customHeight="1" outlineLevel="1">
      <c r="A187" s="313" t="s">
        <v>526</v>
      </c>
      <c r="B187" s="314" t="s">
        <v>527</v>
      </c>
      <c r="C187" s="315"/>
      <c r="D187" s="315"/>
      <c r="E187" s="315"/>
      <c r="F187" s="315"/>
      <c r="G187" s="316">
        <f>IF(Relevé!$K$373=1,Relevé!$F$373,0)</f>
        <v>0</v>
      </c>
      <c r="H187" s="316"/>
      <c r="I187" s="316">
        <f>IF(Relevé!$K$373=2,Relevé!$F$373,0)</f>
        <v>0</v>
      </c>
      <c r="J187" s="316"/>
      <c r="K187" s="316">
        <f>IF(Relevé!$K$373=3,Relevé!$F$373,0)</f>
        <v>0</v>
      </c>
      <c r="L187" s="315"/>
      <c r="M187" s="317"/>
    </row>
    <row r="188" spans="1:13" ht="10.050000000000001" hidden="1" customHeight="1" outlineLevel="1">
      <c r="A188" s="313" t="s">
        <v>528</v>
      </c>
      <c r="B188" s="314" t="s">
        <v>1625</v>
      </c>
      <c r="C188" s="315"/>
      <c r="D188" s="315"/>
      <c r="E188" s="315"/>
      <c r="F188" s="315"/>
      <c r="G188" s="316">
        <f>IF(Relevé!$K$376=1,Relevé!$F$376,0)</f>
        <v>0</v>
      </c>
      <c r="H188" s="316"/>
      <c r="I188" s="316">
        <f>IF(Relevé!$K$376=2,Relevé!$F$376,0)</f>
        <v>0</v>
      </c>
      <c r="J188" s="316"/>
      <c r="K188" s="316">
        <f>IF(Relevé!$K$376=3,Relevé!$F$376,0)</f>
        <v>0</v>
      </c>
      <c r="L188" s="315"/>
      <c r="M188" s="317"/>
    </row>
    <row r="189" spans="1:13" ht="10.050000000000001" hidden="1" customHeight="1" outlineLevel="1">
      <c r="A189" s="313" t="s">
        <v>529</v>
      </c>
      <c r="B189" s="314" t="s">
        <v>1633</v>
      </c>
      <c r="C189" s="315"/>
      <c r="D189" s="315"/>
      <c r="E189" s="315"/>
      <c r="F189" s="315"/>
      <c r="G189" s="316">
        <f>IF(Relevé!$K$379=1,Relevé!$F$379,0)</f>
        <v>0</v>
      </c>
      <c r="H189" s="316"/>
      <c r="I189" s="316">
        <f>IF(Relevé!$K$379=2,Relevé!$F$379,0)</f>
        <v>0</v>
      </c>
      <c r="J189" s="316"/>
      <c r="K189" s="316">
        <f>IF(Relevé!$K$379=3,Relevé!$F$379,0)</f>
        <v>0</v>
      </c>
      <c r="L189" s="315"/>
      <c r="M189" s="317"/>
    </row>
    <row r="190" spans="1:13" ht="10.050000000000001" hidden="1" customHeight="1" outlineLevel="1">
      <c r="A190" s="313" t="s">
        <v>529</v>
      </c>
      <c r="B190" s="314" t="s">
        <v>1235</v>
      </c>
      <c r="C190" s="315"/>
      <c r="D190" s="315"/>
      <c r="E190" s="315"/>
      <c r="F190" s="315"/>
      <c r="G190" s="316">
        <f>IF(Relevé!$K$382=1,Relevé!$F$382,0)</f>
        <v>0</v>
      </c>
      <c r="H190" s="316"/>
      <c r="I190" s="316">
        <f>IF(Relevé!$K$382=2,Relevé!$F$382,0)</f>
        <v>0</v>
      </c>
      <c r="J190" s="316"/>
      <c r="K190" s="316">
        <f>IF(Relevé!$K$382=3,Relevé!$F$382,0)</f>
        <v>0</v>
      </c>
      <c r="L190" s="315"/>
      <c r="M190" s="317"/>
    </row>
    <row r="191" spans="1:13" ht="10.050000000000001" hidden="1" customHeight="1" outlineLevel="1">
      <c r="A191" s="313" t="s">
        <v>530</v>
      </c>
      <c r="B191" s="314"/>
      <c r="C191" s="315"/>
      <c r="D191" s="315"/>
      <c r="E191" s="315"/>
      <c r="F191" s="315"/>
      <c r="G191" s="316">
        <f>IF(Relevé!$K$385=1,Relevé!$F$385,0)</f>
        <v>0</v>
      </c>
      <c r="H191" s="316"/>
      <c r="I191" s="316">
        <f>IF(Relevé!$K$385=2,Relevé!$F$385,0)</f>
        <v>0</v>
      </c>
      <c r="J191" s="316"/>
      <c r="K191" s="316">
        <f>IF(Relevé!$K$385=3,Relevé!$F$385,0)</f>
        <v>0</v>
      </c>
      <c r="L191" s="315"/>
      <c r="M191" s="317"/>
    </row>
    <row r="192" spans="1:13" ht="10.050000000000001" hidden="1" customHeight="1" outlineLevel="1">
      <c r="A192" s="313" t="s">
        <v>531</v>
      </c>
      <c r="B192" s="314"/>
      <c r="C192" s="315"/>
      <c r="D192" s="315"/>
      <c r="E192" s="315"/>
      <c r="F192" s="315"/>
      <c r="G192" s="316">
        <f>IF(Relevé!$K$388=1,Relevé!$F$388,0)</f>
        <v>0</v>
      </c>
      <c r="H192" s="316"/>
      <c r="I192" s="316">
        <f>IF(Relevé!$K$388=2,Relevé!$F$388,0)</f>
        <v>0</v>
      </c>
      <c r="J192" s="316"/>
      <c r="K192" s="316">
        <f>IF(Relevé!$K$388=3,Relevé!$F$388,0)</f>
        <v>0</v>
      </c>
      <c r="L192" s="315"/>
      <c r="M192" s="317"/>
    </row>
    <row r="193" spans="1:13" ht="10.050000000000001" hidden="1" customHeight="1" outlineLevel="1">
      <c r="A193" s="313" t="s">
        <v>532</v>
      </c>
      <c r="B193" s="314" t="s">
        <v>533</v>
      </c>
      <c r="C193" s="315"/>
      <c r="D193" s="315"/>
      <c r="E193" s="315"/>
      <c r="F193" s="315"/>
      <c r="G193" s="316">
        <f>IF(Relevé!$K$391=1,Relevé!$F$391,0)</f>
        <v>0</v>
      </c>
      <c r="H193" s="316"/>
      <c r="I193" s="316">
        <f>IF(Relevé!$K$391=2,Relevé!$F$391,0)</f>
        <v>0</v>
      </c>
      <c r="J193" s="316"/>
      <c r="K193" s="316">
        <f>IF(Relevé!$K$391=3,Relevé!$F$391,0)</f>
        <v>0</v>
      </c>
      <c r="L193" s="315"/>
      <c r="M193" s="317"/>
    </row>
    <row r="194" spans="1:13" ht="10.050000000000001" hidden="1" customHeight="1" outlineLevel="1">
      <c r="A194" s="313" t="s">
        <v>534</v>
      </c>
      <c r="B194" s="314" t="s">
        <v>535</v>
      </c>
      <c r="C194" s="315"/>
      <c r="D194" s="315"/>
      <c r="E194" s="315"/>
      <c r="F194" s="315"/>
      <c r="G194" s="316">
        <f>IF(Relevé!$K$394=1,Relevé!$F$394,0)</f>
        <v>0</v>
      </c>
      <c r="H194" s="316"/>
      <c r="I194" s="316">
        <f>IF(Relevé!$K$394=2,Relevé!$F$394,0)</f>
        <v>0</v>
      </c>
      <c r="J194" s="316"/>
      <c r="K194" s="316">
        <f>IF(Relevé!$K$394=3,Relevé!$F$394,0)</f>
        <v>0</v>
      </c>
      <c r="L194" s="315"/>
      <c r="M194" s="317"/>
    </row>
    <row r="195" spans="1:13" ht="10.050000000000001" hidden="1" customHeight="1" outlineLevel="1">
      <c r="A195" s="313" t="s">
        <v>536</v>
      </c>
      <c r="B195" s="314" t="s">
        <v>537</v>
      </c>
      <c r="C195" s="315"/>
      <c r="D195" s="315"/>
      <c r="E195" s="315"/>
      <c r="F195" s="315"/>
      <c r="G195" s="316">
        <f>IF(Relevé!$K$397=1,Relevé!$F$397,0)</f>
        <v>0</v>
      </c>
      <c r="H195" s="316"/>
      <c r="I195" s="316">
        <f>IF(Relevé!$K$397=2,Relevé!$F$397,0)</f>
        <v>0</v>
      </c>
      <c r="J195" s="316"/>
      <c r="K195" s="316">
        <f>IF(Relevé!$K$397=3,Relevé!$F$397,0)</f>
        <v>0</v>
      </c>
      <c r="L195" s="315"/>
      <c r="M195" s="317"/>
    </row>
    <row r="196" spans="1:13" ht="10.050000000000001" hidden="1" customHeight="1" outlineLevel="1">
      <c r="A196" s="313" t="s">
        <v>538</v>
      </c>
      <c r="B196" s="314" t="s">
        <v>539</v>
      </c>
      <c r="C196" s="315"/>
      <c r="D196" s="315"/>
      <c r="E196" s="315"/>
      <c r="F196" s="315"/>
      <c r="G196" s="316">
        <f>IF(Relevé!$K$400=1,Relevé!$F$400,0)</f>
        <v>0</v>
      </c>
      <c r="H196" s="316"/>
      <c r="I196" s="316">
        <f>IF(Relevé!$K$400=2,Relevé!$F$400,0)</f>
        <v>0</v>
      </c>
      <c r="J196" s="316"/>
      <c r="K196" s="316">
        <f>IF(Relevé!$K$400=3,Relevé!$F$400,0)</f>
        <v>0</v>
      </c>
      <c r="L196" s="315"/>
      <c r="M196" s="317"/>
    </row>
    <row r="197" spans="1:13" ht="10.050000000000001" hidden="1" customHeight="1" outlineLevel="1">
      <c r="A197" s="313" t="s">
        <v>540</v>
      </c>
      <c r="B197" s="314" t="s">
        <v>541</v>
      </c>
      <c r="C197" s="315"/>
      <c r="D197" s="315"/>
      <c r="E197" s="315"/>
      <c r="F197" s="315"/>
      <c r="G197" s="316">
        <f>IF(Relevé!$K$403=1,Relevé!$F$403,0)</f>
        <v>0</v>
      </c>
      <c r="H197" s="316"/>
      <c r="I197" s="316">
        <f>IF(Relevé!$K$403=2,Relevé!$F$403,0)</f>
        <v>0</v>
      </c>
      <c r="J197" s="316"/>
      <c r="K197" s="316">
        <f>IF(Relevé!$K$403=3,Relevé!$F$403,0)</f>
        <v>0</v>
      </c>
      <c r="L197" s="315"/>
      <c r="M197" s="317"/>
    </row>
    <row r="198" spans="1:13" ht="10.050000000000001" hidden="1" customHeight="1" outlineLevel="1">
      <c r="A198" s="313" t="s">
        <v>542</v>
      </c>
      <c r="B198" s="314" t="s">
        <v>543</v>
      </c>
      <c r="C198" s="315"/>
      <c r="D198" s="315"/>
      <c r="E198" s="315"/>
      <c r="F198" s="315"/>
      <c r="G198" s="316">
        <f>IF(Relevé!$K$406=1,Relevé!$F$406,0)</f>
        <v>0</v>
      </c>
      <c r="H198" s="316"/>
      <c r="I198" s="316">
        <f>IF(Relevé!$K$406=2,Relevé!$F$406,0)</f>
        <v>0</v>
      </c>
      <c r="J198" s="316"/>
      <c r="K198" s="316">
        <f>IF(Relevé!$K$406=3,Relevé!$F$406,0)</f>
        <v>0</v>
      </c>
      <c r="L198" s="315"/>
      <c r="M198" s="317"/>
    </row>
    <row r="199" spans="1:13" ht="10.050000000000001" hidden="1" customHeight="1" outlineLevel="1">
      <c r="A199" s="313" t="s">
        <v>544</v>
      </c>
      <c r="B199" s="314" t="s">
        <v>545</v>
      </c>
      <c r="C199" s="315"/>
      <c r="D199" s="315"/>
      <c r="E199" s="315"/>
      <c r="F199" s="315"/>
      <c r="G199" s="316">
        <f>IF(Relevé!$K$409=1,Relevé!$F$409,0)</f>
        <v>0</v>
      </c>
      <c r="H199" s="316"/>
      <c r="I199" s="316">
        <f>IF(Relevé!$K$409=2,Relevé!$F$409,0)</f>
        <v>0</v>
      </c>
      <c r="J199" s="316"/>
      <c r="K199" s="316">
        <f>IF(Relevé!$K$409=3,Relevé!$F$409,0)</f>
        <v>0</v>
      </c>
      <c r="L199" s="315"/>
      <c r="M199" s="317"/>
    </row>
    <row r="200" spans="1:13" ht="10.050000000000001" hidden="1" customHeight="1" outlineLevel="1">
      <c r="A200" s="313" t="s">
        <v>546</v>
      </c>
      <c r="B200" s="314" t="s">
        <v>547</v>
      </c>
      <c r="C200" s="315"/>
      <c r="D200" s="315"/>
      <c r="E200" s="315"/>
      <c r="F200" s="315"/>
      <c r="G200" s="316">
        <f>IF(Relevé!$K$412=1,Relevé!$F$412,0)</f>
        <v>0</v>
      </c>
      <c r="H200" s="316"/>
      <c r="I200" s="316">
        <f>IF(Relevé!$K$412=2,Relevé!$F$412,0)</f>
        <v>0</v>
      </c>
      <c r="J200" s="316"/>
      <c r="K200" s="316">
        <f>IF(Relevé!$K$412=3,Relevé!$F$412,0)</f>
        <v>0</v>
      </c>
      <c r="L200" s="315"/>
      <c r="M200" s="317"/>
    </row>
    <row r="201" spans="1:13" ht="10.050000000000001" hidden="1" customHeight="1" outlineLevel="1">
      <c r="A201" s="313" t="s">
        <v>548</v>
      </c>
      <c r="B201" s="314" t="s">
        <v>1236</v>
      </c>
      <c r="C201" s="315"/>
      <c r="D201" s="315"/>
      <c r="E201" s="315"/>
      <c r="F201" s="315"/>
      <c r="G201" s="316">
        <f>IF(Relevé!$K$415=1,Relevé!$F$415,0)</f>
        <v>0</v>
      </c>
      <c r="H201" s="316"/>
      <c r="I201" s="316">
        <f>IF(Relevé!$K$415=2,Relevé!$F$415,0)</f>
        <v>0</v>
      </c>
      <c r="J201" s="316"/>
      <c r="K201" s="316">
        <f>IF(Relevé!$K$415=3,Relevé!$F$415,0)</f>
        <v>0</v>
      </c>
      <c r="L201" s="315"/>
      <c r="M201" s="317"/>
    </row>
    <row r="202" spans="1:13" ht="10.050000000000001" hidden="1" customHeight="1" outlineLevel="1">
      <c r="A202" s="313" t="s">
        <v>549</v>
      </c>
      <c r="B202" s="314" t="s">
        <v>421</v>
      </c>
      <c r="C202" s="315"/>
      <c r="D202" s="315"/>
      <c r="E202" s="315"/>
      <c r="F202" s="315"/>
      <c r="G202" s="316">
        <f>IF(Relevé!$K$418=1,Relevé!$F$418,0)</f>
        <v>0</v>
      </c>
      <c r="H202" s="316"/>
      <c r="I202" s="316">
        <f>IF(Relevé!$K$418=2,Relevé!$F$418,0)</f>
        <v>0</v>
      </c>
      <c r="J202" s="316"/>
      <c r="K202" s="316">
        <f>IF(Relevé!$K$418=3,Relevé!$F$418,0)</f>
        <v>0</v>
      </c>
      <c r="L202" s="315"/>
      <c r="M202" s="317"/>
    </row>
    <row r="203" spans="1:13" ht="10.050000000000001" hidden="1" customHeight="1" outlineLevel="1">
      <c r="A203" s="313" t="s">
        <v>550</v>
      </c>
      <c r="B203" s="314" t="s">
        <v>551</v>
      </c>
      <c r="C203" s="315"/>
      <c r="D203" s="315"/>
      <c r="E203" s="315"/>
      <c r="F203" s="315"/>
      <c r="G203" s="316">
        <f>IF(Relevé!$K$421=1,Relevé!$F$421,0)</f>
        <v>0</v>
      </c>
      <c r="H203" s="316"/>
      <c r="I203" s="316">
        <f>IF(Relevé!$K$421=2,Relevé!$F$421,0)</f>
        <v>0</v>
      </c>
      <c r="J203" s="316"/>
      <c r="K203" s="316">
        <f>IF(Relevé!$K$421=3,Relevé!$F$421,0)</f>
        <v>0</v>
      </c>
      <c r="L203" s="315"/>
      <c r="M203" s="317"/>
    </row>
    <row r="204" spans="1:13" ht="10.050000000000001" hidden="1" customHeight="1" outlineLevel="1">
      <c r="A204" s="313" t="s">
        <v>552</v>
      </c>
      <c r="B204" s="314" t="s">
        <v>1237</v>
      </c>
      <c r="C204" s="315"/>
      <c r="D204" s="315"/>
      <c r="E204" s="315"/>
      <c r="F204" s="315"/>
      <c r="G204" s="316">
        <f>IF(Relevé!$K$424=1,Relevé!$F$424,0)</f>
        <v>0</v>
      </c>
      <c r="H204" s="316"/>
      <c r="I204" s="316">
        <f>IF(Relevé!$K$424=2,Relevé!$F$424,0)</f>
        <v>0</v>
      </c>
      <c r="J204" s="316"/>
      <c r="K204" s="316">
        <f>IF(Relevé!$K$424=3,Relevé!$F$424,0)</f>
        <v>0</v>
      </c>
      <c r="L204" s="315"/>
      <c r="M204" s="317"/>
    </row>
    <row r="205" spans="1:13" ht="2.5499999999999998" customHeight="1" collapsed="1">
      <c r="A205" s="300"/>
      <c r="B205" s="301"/>
      <c r="C205" s="301"/>
      <c r="D205" s="301"/>
      <c r="E205" s="301"/>
      <c r="F205" s="301"/>
      <c r="G205" s="301"/>
      <c r="H205" s="301"/>
      <c r="I205" s="301"/>
      <c r="J205" s="301"/>
      <c r="K205" s="301"/>
      <c r="L205" s="301"/>
      <c r="M205" s="302"/>
    </row>
    <row r="206" spans="1:13" s="299" customFormat="1" ht="13.05" customHeight="1">
      <c r="A206" s="303" t="s">
        <v>553</v>
      </c>
      <c r="B206" s="304" t="s">
        <v>236</v>
      </c>
      <c r="C206" s="305"/>
      <c r="D206" s="305"/>
      <c r="E206" s="305"/>
      <c r="F206" s="305"/>
      <c r="G206" s="306">
        <f>G208+G213</f>
        <v>0</v>
      </c>
      <c r="H206" s="305"/>
      <c r="I206" s="306">
        <f>I208+I213</f>
        <v>0</v>
      </c>
      <c r="J206" s="305"/>
      <c r="K206" s="306">
        <f>K208+K213</f>
        <v>0</v>
      </c>
      <c r="L206" s="305"/>
      <c r="M206" s="307">
        <f>M208+M213</f>
        <v>0</v>
      </c>
    </row>
    <row r="207" spans="1:13" ht="2.5499999999999998" customHeight="1">
      <c r="A207" s="300"/>
      <c r="B207" s="301"/>
      <c r="C207" s="301"/>
      <c r="D207" s="301"/>
      <c r="E207" s="301"/>
      <c r="F207" s="301"/>
      <c r="G207" s="301"/>
      <c r="H207" s="301"/>
      <c r="I207" s="301"/>
      <c r="J207" s="301"/>
      <c r="K207" s="301"/>
      <c r="L207" s="301"/>
      <c r="M207" s="302"/>
    </row>
    <row r="208" spans="1:13" s="310" customFormat="1" ht="10.050000000000001" customHeight="1">
      <c r="A208" s="308" t="s">
        <v>555</v>
      </c>
      <c r="B208" s="309" t="s">
        <v>1612</v>
      </c>
      <c r="G208" s="311">
        <f>SUM(G209:G211)</f>
        <v>0</v>
      </c>
      <c r="H208" s="311"/>
      <c r="I208" s="311">
        <f>SUM(I209:I211)</f>
        <v>0</v>
      </c>
      <c r="J208" s="311"/>
      <c r="K208" s="311">
        <f>SUM(K209:K211)</f>
        <v>0</v>
      </c>
      <c r="M208" s="312">
        <f>SUM(G208:K208)</f>
        <v>0</v>
      </c>
    </row>
    <row r="209" spans="1:13" ht="10.050000000000001" hidden="1" customHeight="1" outlineLevel="1">
      <c r="A209" s="313" t="s">
        <v>556</v>
      </c>
      <c r="B209" s="314" t="s">
        <v>1608</v>
      </c>
      <c r="C209" s="315"/>
      <c r="D209" s="315"/>
      <c r="E209" s="315"/>
      <c r="F209" s="315"/>
      <c r="G209" s="316">
        <f>IF(Relevé!$K$431=1,Relevé!$F$431,0)</f>
        <v>0</v>
      </c>
      <c r="H209" s="316"/>
      <c r="I209" s="316">
        <f>IF(Relevé!$K$431=2,Relevé!$F$431,0)</f>
        <v>0</v>
      </c>
      <c r="J209" s="316"/>
      <c r="K209" s="316">
        <f>IF(Relevé!$K$431=3,Relevé!$F$431,0)</f>
        <v>0</v>
      </c>
      <c r="L209" s="315"/>
      <c r="M209" s="317"/>
    </row>
    <row r="210" spans="1:13" ht="10.050000000000001" hidden="1" customHeight="1" outlineLevel="1">
      <c r="A210" s="313" t="s">
        <v>557</v>
      </c>
      <c r="B210" s="314" t="s">
        <v>545</v>
      </c>
      <c r="C210" s="315"/>
      <c r="D210" s="315"/>
      <c r="E210" s="315"/>
      <c r="F210" s="315"/>
      <c r="G210" s="316">
        <f>IF(Relevé!$K$434=1,Relevé!$F$434,0)</f>
        <v>0</v>
      </c>
      <c r="H210" s="316"/>
      <c r="I210" s="316">
        <f>IF(Relevé!$K$434=2,Relevé!$F$434,0)</f>
        <v>0</v>
      </c>
      <c r="J210" s="316"/>
      <c r="K210" s="316">
        <f>IF(Relevé!$K$434=3,Relevé!$F$434,0)</f>
        <v>0</v>
      </c>
      <c r="L210" s="315"/>
      <c r="M210" s="317"/>
    </row>
    <row r="211" spans="1:13" ht="10.050000000000001" hidden="1" customHeight="1" outlineLevel="1">
      <c r="A211" s="313" t="s">
        <v>558</v>
      </c>
      <c r="B211" s="314" t="s">
        <v>1610</v>
      </c>
      <c r="C211" s="315"/>
      <c r="D211" s="315"/>
      <c r="E211" s="315"/>
      <c r="F211" s="315"/>
      <c r="G211" s="316">
        <f>IF(Relevé!$K$437=1,Relevé!$F$437,0)</f>
        <v>0</v>
      </c>
      <c r="H211" s="316"/>
      <c r="I211" s="316">
        <f>IF(Relevé!$K$437=2,Relevé!$F$437,0)</f>
        <v>0</v>
      </c>
      <c r="J211" s="316"/>
      <c r="K211" s="316">
        <f>IF(Relevé!$K$437=3,Relevé!$F$437,0)</f>
        <v>0</v>
      </c>
      <c r="L211" s="315"/>
      <c r="M211" s="317"/>
    </row>
    <row r="212" spans="1:13" ht="2.5499999999999998" customHeight="1" collapsed="1">
      <c r="A212" s="300"/>
      <c r="B212" s="301"/>
      <c r="C212" s="301"/>
      <c r="D212" s="301"/>
      <c r="E212" s="301"/>
      <c r="F212" s="301"/>
      <c r="G212" s="301"/>
      <c r="H212" s="301"/>
      <c r="I212" s="301"/>
      <c r="J212" s="301"/>
      <c r="K212" s="301"/>
      <c r="L212" s="301"/>
      <c r="M212" s="302"/>
    </row>
    <row r="213" spans="1:13" s="310" customFormat="1" ht="10.050000000000001" customHeight="1">
      <c r="A213" s="308" t="s">
        <v>559</v>
      </c>
      <c r="B213" s="309" t="s">
        <v>1655</v>
      </c>
      <c r="G213" s="311">
        <f>G214</f>
        <v>0</v>
      </c>
      <c r="H213" s="311"/>
      <c r="I213" s="311">
        <f>I214</f>
        <v>0</v>
      </c>
      <c r="J213" s="311"/>
      <c r="K213" s="311">
        <f>K214</f>
        <v>0</v>
      </c>
      <c r="M213" s="312">
        <f>SUM(G213:K213)</f>
        <v>0</v>
      </c>
    </row>
    <row r="214" spans="1:13" ht="10.050000000000001" hidden="1" customHeight="1" outlineLevel="1">
      <c r="A214" s="313" t="s">
        <v>560</v>
      </c>
      <c r="B214" s="314" t="s">
        <v>1669</v>
      </c>
      <c r="C214" s="315"/>
      <c r="D214" s="315"/>
      <c r="E214" s="315"/>
      <c r="F214" s="315"/>
      <c r="G214" s="316">
        <f>IF(Relevé!$K$442=1,Relevé!$F$442,0)</f>
        <v>0</v>
      </c>
      <c r="H214" s="316"/>
      <c r="I214" s="316">
        <f>IF(Relevé!$K$442=2,Relevé!$F$442,0)</f>
        <v>0</v>
      </c>
      <c r="J214" s="316"/>
      <c r="K214" s="316">
        <f>IF(Relevé!$K$442=3,Relevé!$F$442,0)</f>
        <v>0</v>
      </c>
      <c r="L214" s="315"/>
      <c r="M214" s="317"/>
    </row>
    <row r="215" spans="1:13" ht="2.5499999999999998" customHeight="1" collapsed="1">
      <c r="A215" s="300"/>
      <c r="B215" s="301"/>
      <c r="C215" s="301"/>
      <c r="D215" s="301"/>
      <c r="E215" s="301"/>
      <c r="F215" s="301"/>
      <c r="G215" s="301"/>
      <c r="H215" s="301"/>
      <c r="I215" s="301"/>
      <c r="J215" s="301"/>
      <c r="K215" s="301"/>
      <c r="L215" s="301"/>
      <c r="M215" s="302"/>
    </row>
    <row r="216" spans="1:13" s="299" customFormat="1" ht="13.05" customHeight="1">
      <c r="A216" s="303" t="s">
        <v>561</v>
      </c>
      <c r="B216" s="304" t="s">
        <v>1665</v>
      </c>
      <c r="C216" s="305"/>
      <c r="D216" s="305"/>
      <c r="E216" s="305"/>
      <c r="F216" s="305"/>
      <c r="G216" s="306">
        <f>G218+G225+G235</f>
        <v>0</v>
      </c>
      <c r="H216" s="305"/>
      <c r="I216" s="306">
        <f>I218+I225+I235</f>
        <v>0</v>
      </c>
      <c r="J216" s="305"/>
      <c r="K216" s="306">
        <f>K218+K225+K235</f>
        <v>0</v>
      </c>
      <c r="L216" s="305"/>
      <c r="M216" s="307">
        <f>M218+M225+M235</f>
        <v>0</v>
      </c>
    </row>
    <row r="217" spans="1:13" ht="2.5499999999999998" customHeight="1">
      <c r="A217" s="326"/>
      <c r="B217" s="327"/>
      <c r="C217" s="301"/>
      <c r="D217" s="301"/>
      <c r="E217" s="301"/>
      <c r="F217" s="301"/>
      <c r="G217" s="301"/>
      <c r="H217" s="301"/>
      <c r="I217" s="301"/>
      <c r="J217" s="301"/>
      <c r="K217" s="301"/>
      <c r="L217" s="301"/>
      <c r="M217" s="302"/>
    </row>
    <row r="218" spans="1:13" s="310" customFormat="1" ht="10.050000000000001" customHeight="1">
      <c r="A218" s="308" t="s">
        <v>562</v>
      </c>
      <c r="B218" s="309" t="s">
        <v>1666</v>
      </c>
      <c r="G218" s="311">
        <f>SUM(G219:G223)</f>
        <v>0</v>
      </c>
      <c r="H218" s="311"/>
      <c r="I218" s="311">
        <f>SUM(I219:I223)</f>
        <v>0</v>
      </c>
      <c r="J218" s="311"/>
      <c r="K218" s="311">
        <f>SUM(K219:K223)</f>
        <v>0</v>
      </c>
      <c r="M218" s="312">
        <f>SUM(G218:K218)</f>
        <v>0</v>
      </c>
    </row>
    <row r="219" spans="1:13" ht="10.050000000000001" hidden="1" customHeight="1" outlineLevel="1">
      <c r="A219" s="313" t="s">
        <v>563</v>
      </c>
      <c r="B219" s="314" t="s">
        <v>1670</v>
      </c>
      <c r="C219" s="315"/>
      <c r="D219" s="315"/>
      <c r="E219" s="315"/>
      <c r="F219" s="315"/>
      <c r="G219" s="316">
        <f>IF(Relevé!$K$449=1,Relevé!$F$449,0)</f>
        <v>0</v>
      </c>
      <c r="H219" s="316"/>
      <c r="I219" s="316">
        <f>IF(Relevé!$K$449=2,Relevé!$F$449,0)</f>
        <v>0</v>
      </c>
      <c r="J219" s="316"/>
      <c r="K219" s="316">
        <f>IF(Relevé!$K$449=3,Relevé!$F$449,0)</f>
        <v>0</v>
      </c>
      <c r="L219" s="315"/>
      <c r="M219" s="317"/>
    </row>
    <row r="220" spans="1:13" ht="10.050000000000001" hidden="1" customHeight="1" outlineLevel="1">
      <c r="A220" s="313" t="s">
        <v>565</v>
      </c>
      <c r="B220" s="314" t="s">
        <v>1671</v>
      </c>
      <c r="C220" s="315"/>
      <c r="D220" s="315"/>
      <c r="E220" s="315"/>
      <c r="F220" s="315"/>
      <c r="G220" s="316">
        <f>IF(Relevé!$K$452=1,Relevé!$F$452,0)</f>
        <v>0</v>
      </c>
      <c r="H220" s="316"/>
      <c r="I220" s="316">
        <f>IF(Relevé!$K$452=2,Relevé!$F$452,0)</f>
        <v>0</v>
      </c>
      <c r="J220" s="316"/>
      <c r="K220" s="316">
        <f>IF(Relevé!$K$452=3,Relevé!$F$452,0)</f>
        <v>0</v>
      </c>
      <c r="L220" s="315"/>
      <c r="M220" s="317"/>
    </row>
    <row r="221" spans="1:13" ht="10.050000000000001" hidden="1" customHeight="1" outlineLevel="1">
      <c r="A221" s="313" t="s">
        <v>567</v>
      </c>
      <c r="B221" s="314" t="s">
        <v>1672</v>
      </c>
      <c r="C221" s="315"/>
      <c r="D221" s="315"/>
      <c r="E221" s="315"/>
      <c r="F221" s="315"/>
      <c r="G221" s="316">
        <f>IF(Relevé!$K$455=1,Relevé!$F$455,0)</f>
        <v>0</v>
      </c>
      <c r="H221" s="316"/>
      <c r="I221" s="316">
        <f>IF(Relevé!$K$455=2,Relevé!$F$455,0)</f>
        <v>0</v>
      </c>
      <c r="J221" s="316"/>
      <c r="K221" s="316">
        <f>IF(Relevé!$K$455=3,Relevé!$F$455,0)</f>
        <v>0</v>
      </c>
      <c r="L221" s="315"/>
      <c r="M221" s="317"/>
    </row>
    <row r="222" spans="1:13" ht="10.050000000000001" hidden="1" customHeight="1" outlineLevel="1">
      <c r="A222" s="313" t="s">
        <v>569</v>
      </c>
      <c r="B222" s="314" t="s">
        <v>570</v>
      </c>
      <c r="C222" s="315"/>
      <c r="D222" s="315"/>
      <c r="E222" s="315"/>
      <c r="F222" s="315"/>
      <c r="G222" s="316">
        <f>IF(Relevé!$K$458=1,Relevé!$F$458,0)</f>
        <v>0</v>
      </c>
      <c r="H222" s="316"/>
      <c r="I222" s="316">
        <f>IF(Relevé!$K$458=2,Relevé!$F$458,0)</f>
        <v>0</v>
      </c>
      <c r="J222" s="316"/>
      <c r="K222" s="316">
        <f>IF(Relevé!$K$458=3,Relevé!$F$458,0)</f>
        <v>0</v>
      </c>
      <c r="L222" s="315"/>
      <c r="M222" s="317"/>
    </row>
    <row r="223" spans="1:13" ht="10.050000000000001" hidden="1" customHeight="1" outlineLevel="1">
      <c r="A223" s="313" t="s">
        <v>571</v>
      </c>
      <c r="B223" s="314" t="s">
        <v>1626</v>
      </c>
      <c r="C223" s="315"/>
      <c r="D223" s="315"/>
      <c r="E223" s="315"/>
      <c r="F223" s="315"/>
      <c r="G223" s="316">
        <f>IF(Relevé!$K$461=1,Relevé!$F$461,0)</f>
        <v>0</v>
      </c>
      <c r="H223" s="316"/>
      <c r="I223" s="316">
        <f>IF(Relevé!$K$461=2,Relevé!$F$461,0)</f>
        <v>0</v>
      </c>
      <c r="J223" s="316"/>
      <c r="K223" s="316">
        <f>IF(Relevé!$K$461=3,Relevé!$F$461,0)</f>
        <v>0</v>
      </c>
      <c r="L223" s="315"/>
      <c r="M223" s="317"/>
    </row>
    <row r="224" spans="1:13" ht="2.5499999999999998" customHeight="1" collapsed="1">
      <c r="A224" s="328"/>
      <c r="B224" s="329"/>
      <c r="C224" s="301"/>
      <c r="D224" s="301"/>
      <c r="E224" s="301"/>
      <c r="F224" s="301"/>
      <c r="G224" s="301"/>
      <c r="H224" s="301"/>
      <c r="I224" s="301"/>
      <c r="J224" s="301"/>
      <c r="K224" s="301"/>
      <c r="L224" s="301"/>
      <c r="M224" s="302"/>
    </row>
    <row r="225" spans="1:13" s="310" customFormat="1" ht="10.050000000000001" customHeight="1">
      <c r="A225" s="308" t="s">
        <v>572</v>
      </c>
      <c r="B225" s="309" t="s">
        <v>1667</v>
      </c>
      <c r="G225" s="311">
        <f>SUM(G226:G233)</f>
        <v>0</v>
      </c>
      <c r="H225" s="311"/>
      <c r="I225" s="311">
        <f>SUM(I226:I233)</f>
        <v>0</v>
      </c>
      <c r="J225" s="311"/>
      <c r="K225" s="311">
        <f>SUM(K226:K233)</f>
        <v>0</v>
      </c>
      <c r="M225" s="312">
        <f>SUM(G225:K225)</f>
        <v>0</v>
      </c>
    </row>
    <row r="226" spans="1:13" ht="10.050000000000001" hidden="1" customHeight="1" outlineLevel="1">
      <c r="A226" s="313" t="s">
        <v>573</v>
      </c>
      <c r="B226" s="314" t="s">
        <v>574</v>
      </c>
      <c r="C226" s="315"/>
      <c r="D226" s="315"/>
      <c r="E226" s="315"/>
      <c r="F226" s="315"/>
      <c r="G226" s="316">
        <f>IF(Relevé!$K$466=1,Relevé!$F$466,0)</f>
        <v>0</v>
      </c>
      <c r="H226" s="316"/>
      <c r="I226" s="316">
        <f>IF(Relevé!$K$466=2,Relevé!$F$466,0)</f>
        <v>0</v>
      </c>
      <c r="J226" s="316"/>
      <c r="K226" s="316">
        <f>IF(Relevé!$K$466=3,Relevé!$F$466,0)</f>
        <v>0</v>
      </c>
      <c r="L226" s="315"/>
      <c r="M226" s="317"/>
    </row>
    <row r="227" spans="1:13" ht="10.050000000000001" hidden="1" customHeight="1" outlineLevel="1">
      <c r="A227" s="313" t="s">
        <v>575</v>
      </c>
      <c r="B227" s="314" t="s">
        <v>576</v>
      </c>
      <c r="C227" s="315"/>
      <c r="D227" s="315"/>
      <c r="E227" s="315"/>
      <c r="F227" s="315"/>
      <c r="G227" s="316">
        <f>IF(Relevé!$K$469=1,Relevé!$F$469,0)</f>
        <v>0</v>
      </c>
      <c r="H227" s="316"/>
      <c r="I227" s="316">
        <f>IF(Relevé!$K$469=2,Relevé!$F$469,0)</f>
        <v>0</v>
      </c>
      <c r="J227" s="316"/>
      <c r="K227" s="316">
        <f>IF(Relevé!$K$469=3,Relevé!$F$469,0)</f>
        <v>0</v>
      </c>
      <c r="L227" s="315"/>
      <c r="M227" s="317"/>
    </row>
    <row r="228" spans="1:13" ht="10.050000000000001" hidden="1" customHeight="1" outlineLevel="1">
      <c r="A228" s="313" t="s">
        <v>577</v>
      </c>
      <c r="B228" s="314" t="s">
        <v>578</v>
      </c>
      <c r="C228" s="315"/>
      <c r="D228" s="315"/>
      <c r="E228" s="315"/>
      <c r="F228" s="315"/>
      <c r="G228" s="316">
        <f>IF(Relevé!$K$472=1,Relevé!$F$472,0)</f>
        <v>0</v>
      </c>
      <c r="H228" s="316"/>
      <c r="I228" s="316">
        <f>IF(Relevé!$K$472=2,Relevé!$F$472,0)</f>
        <v>0</v>
      </c>
      <c r="J228" s="316"/>
      <c r="K228" s="316">
        <f>IF(Relevé!$K$472=3,Relevé!$F$472,0)</f>
        <v>0</v>
      </c>
      <c r="L228" s="315"/>
      <c r="M228" s="317"/>
    </row>
    <row r="229" spans="1:13" ht="10.050000000000001" hidden="1" customHeight="1" outlineLevel="1">
      <c r="A229" s="313" t="s">
        <v>579</v>
      </c>
      <c r="B229" s="314" t="s">
        <v>580</v>
      </c>
      <c r="C229" s="315"/>
      <c r="D229" s="315"/>
      <c r="E229" s="315"/>
      <c r="F229" s="315"/>
      <c r="G229" s="316">
        <f>IF(Relevé!$K$475=1,Relevé!$F$475,0)</f>
        <v>0</v>
      </c>
      <c r="H229" s="316"/>
      <c r="I229" s="316">
        <f>IF(Relevé!$K$475=2,Relevé!$F$475,0)</f>
        <v>0</v>
      </c>
      <c r="J229" s="316"/>
      <c r="K229" s="316">
        <f>IF(Relevé!$K$475=3,Relevé!$F$475,0)</f>
        <v>0</v>
      </c>
      <c r="L229" s="315"/>
      <c r="M229" s="317"/>
    </row>
    <row r="230" spans="1:13" ht="10.050000000000001" hidden="1" customHeight="1" outlineLevel="1">
      <c r="A230" s="313" t="s">
        <v>581</v>
      </c>
      <c r="B230" s="314" t="s">
        <v>582</v>
      </c>
      <c r="C230" s="315"/>
      <c r="D230" s="315"/>
      <c r="E230" s="315"/>
      <c r="F230" s="315"/>
      <c r="G230" s="316">
        <f>IF(Relevé!$K$478=1,Relevé!$F$478,0)</f>
        <v>0</v>
      </c>
      <c r="H230" s="316"/>
      <c r="I230" s="316">
        <f>IF(Relevé!$K$478=2,Relevé!$F$478,0)</f>
        <v>0</v>
      </c>
      <c r="J230" s="316"/>
      <c r="K230" s="316">
        <f>IF(Relevé!$K$478=3,Relevé!$F$478,0)</f>
        <v>0</v>
      </c>
      <c r="L230" s="315"/>
      <c r="M230" s="317"/>
    </row>
    <row r="231" spans="1:13" ht="10.050000000000001" hidden="1" customHeight="1" outlineLevel="1">
      <c r="A231" s="313" t="s">
        <v>583</v>
      </c>
      <c r="B231" s="314" t="s">
        <v>584</v>
      </c>
      <c r="C231" s="315"/>
      <c r="D231" s="315"/>
      <c r="E231" s="315"/>
      <c r="F231" s="315"/>
      <c r="G231" s="316">
        <f>IF(Relevé!$K$481=1,Relevé!$F$481,0)</f>
        <v>0</v>
      </c>
      <c r="H231" s="316"/>
      <c r="I231" s="316">
        <f>IF(Relevé!$K$481=2,Relevé!$F$481,0)</f>
        <v>0</v>
      </c>
      <c r="J231" s="316"/>
      <c r="K231" s="316">
        <f>IF(Relevé!$K$481=3,Relevé!$F$481,0)</f>
        <v>0</v>
      </c>
      <c r="L231" s="315"/>
      <c r="M231" s="317"/>
    </row>
    <row r="232" spans="1:13" ht="10.050000000000001" hidden="1" customHeight="1" outlineLevel="1">
      <c r="A232" s="313" t="s">
        <v>585</v>
      </c>
      <c r="B232" s="314" t="s">
        <v>586</v>
      </c>
      <c r="C232" s="315"/>
      <c r="D232" s="315"/>
      <c r="E232" s="315"/>
      <c r="F232" s="315"/>
      <c r="G232" s="316">
        <f>IF(Relevé!$K$484=1,Relevé!$F$484,0)</f>
        <v>0</v>
      </c>
      <c r="H232" s="316"/>
      <c r="I232" s="316">
        <f>IF(Relevé!$K$484=2,Relevé!$F$484,0)</f>
        <v>0</v>
      </c>
      <c r="J232" s="316"/>
      <c r="K232" s="316">
        <f>IF(Relevé!$K$484=3,Relevé!$F$484,0)</f>
        <v>0</v>
      </c>
      <c r="L232" s="315"/>
      <c r="M232" s="317"/>
    </row>
    <row r="233" spans="1:13" ht="10.050000000000001" hidden="1" customHeight="1" outlineLevel="1">
      <c r="A233" s="313" t="s">
        <v>587</v>
      </c>
      <c r="B233" s="314" t="s">
        <v>1673</v>
      </c>
      <c r="C233" s="315"/>
      <c r="D233" s="315"/>
      <c r="E233" s="315"/>
      <c r="F233" s="315"/>
      <c r="G233" s="316">
        <f>IF(Relevé!$K$487=1,Relevé!$F$487,0)</f>
        <v>0</v>
      </c>
      <c r="H233" s="316"/>
      <c r="I233" s="316">
        <f>IF(Relevé!$K$487=2,Relevé!$F$487,0)</f>
        <v>0</v>
      </c>
      <c r="J233" s="316"/>
      <c r="K233" s="316">
        <f>IF(Relevé!$K$487=3,Relevé!$F$487,0)</f>
        <v>0</v>
      </c>
      <c r="L233" s="315"/>
      <c r="M233" s="317"/>
    </row>
    <row r="234" spans="1:13" ht="2.5499999999999998" customHeight="1" collapsed="1">
      <c r="A234" s="330"/>
      <c r="B234" s="331"/>
      <c r="C234" s="332"/>
      <c r="D234" s="332"/>
      <c r="E234" s="332"/>
      <c r="F234" s="332"/>
      <c r="G234" s="332"/>
      <c r="H234" s="332"/>
      <c r="I234" s="332"/>
      <c r="J234" s="332"/>
      <c r="K234" s="332"/>
      <c r="L234" s="332"/>
      <c r="M234" s="333"/>
    </row>
    <row r="235" spans="1:13" s="310" customFormat="1" ht="10.050000000000001" customHeight="1">
      <c r="A235" s="308" t="s">
        <v>588</v>
      </c>
      <c r="B235" s="309" t="s">
        <v>1668</v>
      </c>
      <c r="G235" s="311">
        <f>SUM(G236:G242)</f>
        <v>0</v>
      </c>
      <c r="H235" s="311"/>
      <c r="I235" s="311">
        <f>SUM(I236:I242)</f>
        <v>0</v>
      </c>
      <c r="J235" s="311"/>
      <c r="K235" s="311">
        <f>SUM(K236:K242)</f>
        <v>0</v>
      </c>
      <c r="M235" s="312">
        <f>SUM(G235:K235)</f>
        <v>0</v>
      </c>
    </row>
    <row r="236" spans="1:13" ht="10.050000000000001" hidden="1" customHeight="1" outlineLevel="1">
      <c r="A236" s="313" t="s">
        <v>589</v>
      </c>
      <c r="B236" s="314" t="s">
        <v>1674</v>
      </c>
      <c r="C236" s="315"/>
      <c r="D236" s="315"/>
      <c r="E236" s="315"/>
      <c r="F236" s="315"/>
      <c r="G236" s="316">
        <f>IF(Relevé!$K$492=1,Relevé!$F$492,0)</f>
        <v>0</v>
      </c>
      <c r="H236" s="316"/>
      <c r="I236" s="316">
        <f>IF(Relevé!$K$492=2,Relevé!$F$492,0)</f>
        <v>0</v>
      </c>
      <c r="J236" s="316"/>
      <c r="K236" s="316">
        <f>IF(Relevé!$K$492=3,Relevé!$F$492,0)</f>
        <v>0</v>
      </c>
      <c r="L236" s="315"/>
      <c r="M236" s="317"/>
    </row>
    <row r="237" spans="1:13" ht="10.050000000000001" hidden="1" customHeight="1" outlineLevel="1">
      <c r="A237" s="313" t="s">
        <v>590</v>
      </c>
      <c r="B237" s="314" t="s">
        <v>591</v>
      </c>
      <c r="C237" s="315"/>
      <c r="D237" s="315"/>
      <c r="E237" s="315"/>
      <c r="F237" s="315"/>
      <c r="G237" s="316">
        <f>IF(Relevé!$K$495=1,Relevé!$F$495,0)</f>
        <v>0</v>
      </c>
      <c r="H237" s="316"/>
      <c r="I237" s="316">
        <f>IF(Relevé!$K$495=2,Relevé!$F$495,0)</f>
        <v>0</v>
      </c>
      <c r="J237" s="316"/>
      <c r="K237" s="316">
        <f>IF(Relevé!$K$495=3,Relevé!$F$495,0)</f>
        <v>0</v>
      </c>
      <c r="L237" s="315"/>
      <c r="M237" s="317"/>
    </row>
    <row r="238" spans="1:13" ht="10.050000000000001" hidden="1" customHeight="1" outlineLevel="1">
      <c r="A238" s="313" t="s">
        <v>592</v>
      </c>
      <c r="B238" s="314" t="s">
        <v>593</v>
      </c>
      <c r="C238" s="315"/>
      <c r="D238" s="315"/>
      <c r="E238" s="315"/>
      <c r="F238" s="315"/>
      <c r="G238" s="316">
        <f>IF(Relevé!$K$498=1,Relevé!$F$498,0)</f>
        <v>0</v>
      </c>
      <c r="H238" s="316"/>
      <c r="I238" s="316">
        <f>IF(Relevé!$K$498=2,Relevé!$F$498,0)</f>
        <v>0</v>
      </c>
      <c r="J238" s="316"/>
      <c r="K238" s="316">
        <f>IF(Relevé!$K$498=3,Relevé!$F$498,0)</f>
        <v>0</v>
      </c>
      <c r="L238" s="315"/>
      <c r="M238" s="317"/>
    </row>
    <row r="239" spans="1:13" ht="10.050000000000001" hidden="1" customHeight="1" outlineLevel="1">
      <c r="A239" s="313" t="s">
        <v>594</v>
      </c>
      <c r="B239" s="314" t="s">
        <v>595</v>
      </c>
      <c r="C239" s="315"/>
      <c r="D239" s="315"/>
      <c r="E239" s="315"/>
      <c r="F239" s="315"/>
      <c r="G239" s="316">
        <f>IF(Relevé!$K$501=1,Relevé!$F$501,0)</f>
        <v>0</v>
      </c>
      <c r="H239" s="316"/>
      <c r="I239" s="316">
        <f>IF(Relevé!$K$501=2,Relevé!$F$501,0)</f>
        <v>0</v>
      </c>
      <c r="J239" s="316"/>
      <c r="K239" s="316">
        <f>IF(Relevé!$K$501=3,Relevé!$F$501,0)</f>
        <v>0</v>
      </c>
      <c r="L239" s="315"/>
      <c r="M239" s="317"/>
    </row>
    <row r="240" spans="1:13" ht="10.050000000000001" hidden="1" customHeight="1" outlineLevel="1">
      <c r="A240" s="313" t="s">
        <v>596</v>
      </c>
      <c r="B240" s="314" t="s">
        <v>597</v>
      </c>
      <c r="C240" s="315"/>
      <c r="D240" s="315"/>
      <c r="E240" s="315"/>
      <c r="F240" s="315"/>
      <c r="G240" s="316">
        <f>IF(Relevé!$K$504=1,Relevé!$F$504,0)</f>
        <v>0</v>
      </c>
      <c r="H240" s="316"/>
      <c r="I240" s="316">
        <f>IF(Relevé!$K$504=2,Relevé!$F$504,0)</f>
        <v>0</v>
      </c>
      <c r="J240" s="316"/>
      <c r="K240" s="316">
        <f>IF(Relevé!$K$504=3,Relevé!$F$504,0)</f>
        <v>0</v>
      </c>
      <c r="L240" s="315"/>
      <c r="M240" s="317"/>
    </row>
    <row r="241" spans="1:13" ht="10.050000000000001" hidden="1" customHeight="1" outlineLevel="1">
      <c r="A241" s="313" t="s">
        <v>598</v>
      </c>
      <c r="B241" s="314" t="s">
        <v>599</v>
      </c>
      <c r="C241" s="315"/>
      <c r="D241" s="315"/>
      <c r="E241" s="315"/>
      <c r="F241" s="315"/>
      <c r="G241" s="316">
        <f>IF(Relevé!$K$507=1,Relevé!$F$507,0)</f>
        <v>0</v>
      </c>
      <c r="H241" s="316"/>
      <c r="I241" s="316">
        <f>IF(Relevé!$K$507=2,Relevé!$F$507,0)</f>
        <v>0</v>
      </c>
      <c r="J241" s="316"/>
      <c r="K241" s="316">
        <f>IF(Relevé!$K$507=3,Relevé!$F$507,0)</f>
        <v>0</v>
      </c>
      <c r="L241" s="315"/>
      <c r="M241" s="317"/>
    </row>
    <row r="242" spans="1:13" ht="10.050000000000001" hidden="1" customHeight="1" outlineLevel="1">
      <c r="A242" s="313" t="s">
        <v>600</v>
      </c>
      <c r="B242" s="314" t="s">
        <v>1659</v>
      </c>
      <c r="C242" s="315"/>
      <c r="D242" s="315"/>
      <c r="E242" s="315"/>
      <c r="F242" s="315"/>
      <c r="G242" s="316">
        <f>IF(Relevé!$K$510=1,Relevé!$F$510,0)</f>
        <v>0</v>
      </c>
      <c r="H242" s="316"/>
      <c r="I242" s="316">
        <f>IF(Relevé!$K$510=2,Relevé!$F$510,0)</f>
        <v>0</v>
      </c>
      <c r="J242" s="316"/>
      <c r="K242" s="316">
        <f>IF(Relevé!$K$510=3,Relevé!$F$510,0)</f>
        <v>0</v>
      </c>
      <c r="L242" s="315"/>
      <c r="M242" s="317"/>
    </row>
    <row r="243" spans="1:13" ht="2.5499999999999998" customHeight="1" collapsed="1">
      <c r="A243" s="328"/>
      <c r="B243" s="329"/>
      <c r="C243" s="301"/>
      <c r="D243" s="301"/>
      <c r="E243" s="301"/>
      <c r="F243" s="301"/>
      <c r="G243" s="301"/>
      <c r="H243" s="301"/>
      <c r="I243" s="301"/>
      <c r="J243" s="301"/>
      <c r="K243" s="301"/>
      <c r="L243" s="301"/>
      <c r="M243" s="302"/>
    </row>
    <row r="244" spans="1:13" s="299" customFormat="1" ht="13.05" customHeight="1">
      <c r="A244" s="320" t="s">
        <v>601</v>
      </c>
      <c r="B244" s="321" t="s">
        <v>602</v>
      </c>
      <c r="C244" s="323"/>
      <c r="D244" s="323"/>
      <c r="E244" s="323"/>
      <c r="F244" s="323"/>
      <c r="G244" s="324">
        <f>G246+G270+G318+G394+G416</f>
        <v>0</v>
      </c>
      <c r="H244" s="323"/>
      <c r="I244" s="324">
        <f>I246+I270+I318+I394+I416</f>
        <v>0</v>
      </c>
      <c r="J244" s="323"/>
      <c r="K244" s="324">
        <f>K246+K270+K318+K394+K416</f>
        <v>0</v>
      </c>
      <c r="L244" s="323"/>
      <c r="M244" s="325">
        <f>M246+M270+M318+M394+M416</f>
        <v>0</v>
      </c>
    </row>
    <row r="245" spans="1:13" ht="2.5499999999999998" customHeight="1">
      <c r="A245" s="334"/>
      <c r="B245" s="335"/>
      <c r="C245" s="301"/>
      <c r="D245" s="301"/>
      <c r="E245" s="301"/>
      <c r="F245" s="301"/>
      <c r="G245" s="301"/>
      <c r="H245" s="301"/>
      <c r="I245" s="301"/>
      <c r="J245" s="301"/>
      <c r="K245" s="301"/>
      <c r="L245" s="301"/>
      <c r="M245" s="302"/>
    </row>
    <row r="246" spans="1:13" s="299" customFormat="1" ht="13.05" customHeight="1">
      <c r="A246" s="303" t="s">
        <v>603</v>
      </c>
      <c r="B246" s="304" t="s">
        <v>237</v>
      </c>
      <c r="C246" s="305"/>
      <c r="D246" s="305"/>
      <c r="E246" s="305"/>
      <c r="F246" s="305"/>
      <c r="G246" s="306">
        <f>G248+G255+G260</f>
        <v>0</v>
      </c>
      <c r="H246" s="305"/>
      <c r="I246" s="306">
        <f>I248+I255+I260</f>
        <v>0</v>
      </c>
      <c r="J246" s="305"/>
      <c r="K246" s="306">
        <f>K248+K255+K260</f>
        <v>0</v>
      </c>
      <c r="L246" s="305"/>
      <c r="M246" s="307">
        <f>M248+M255+M260</f>
        <v>0</v>
      </c>
    </row>
    <row r="247" spans="1:13" ht="2.5499999999999998" customHeight="1">
      <c r="A247" s="326"/>
      <c r="B247" s="327"/>
      <c r="C247" s="301"/>
      <c r="D247" s="301"/>
      <c r="E247" s="301"/>
      <c r="F247" s="301"/>
      <c r="G247" s="301"/>
      <c r="H247" s="301"/>
      <c r="I247" s="301"/>
      <c r="J247" s="301"/>
      <c r="K247" s="301"/>
      <c r="L247" s="301"/>
      <c r="M247" s="302"/>
    </row>
    <row r="248" spans="1:13" s="310" customFormat="1" ht="10.050000000000001" customHeight="1">
      <c r="A248" s="308" t="s">
        <v>605</v>
      </c>
      <c r="B248" s="309" t="s">
        <v>1427</v>
      </c>
      <c r="G248" s="311">
        <f>SUM(G249:G253)</f>
        <v>0</v>
      </c>
      <c r="H248" s="311"/>
      <c r="I248" s="311">
        <f>SUM(I249:I253)</f>
        <v>0</v>
      </c>
      <c r="J248" s="311"/>
      <c r="K248" s="311">
        <f>SUM(K249:K253)</f>
        <v>0</v>
      </c>
      <c r="M248" s="312">
        <f>SUM(G248:K248)</f>
        <v>0</v>
      </c>
    </row>
    <row r="249" spans="1:13" ht="10.050000000000001" hidden="1" customHeight="1" outlineLevel="1">
      <c r="A249" s="313" t="s">
        <v>606</v>
      </c>
      <c r="B249" s="314" t="s">
        <v>607</v>
      </c>
      <c r="C249" s="315"/>
      <c r="D249" s="315"/>
      <c r="E249" s="315"/>
      <c r="F249" s="315"/>
      <c r="G249" s="316">
        <f>IF(Relevé!$K$519=1,Relevé!$F$519,0)</f>
        <v>0</v>
      </c>
      <c r="H249" s="316"/>
      <c r="I249" s="316">
        <f>IF(Relevé!$K$519=2,Relevé!$F$519,0)</f>
        <v>0</v>
      </c>
      <c r="J249" s="316"/>
      <c r="K249" s="316">
        <f>IF(Relevé!$K$519=3,Relevé!$F$519,0)</f>
        <v>0</v>
      </c>
      <c r="L249" s="315"/>
      <c r="M249" s="317"/>
    </row>
    <row r="250" spans="1:13" ht="10.050000000000001" hidden="1" customHeight="1" outlineLevel="1">
      <c r="A250" s="313" t="s">
        <v>608</v>
      </c>
      <c r="B250" s="314" t="s">
        <v>609</v>
      </c>
      <c r="C250" s="315"/>
      <c r="D250" s="315"/>
      <c r="E250" s="315"/>
      <c r="F250" s="315"/>
      <c r="G250" s="316">
        <f>IF(Relevé!$K$522=1,Relevé!$F$522,0)</f>
        <v>0</v>
      </c>
      <c r="H250" s="316"/>
      <c r="I250" s="316">
        <f>IF(Relevé!$K$522=2,Relevé!$F$522,0)</f>
        <v>0</v>
      </c>
      <c r="J250" s="316"/>
      <c r="K250" s="316">
        <f>IF(Relevé!$K$522=3,Relevé!$F$522,0)</f>
        <v>0</v>
      </c>
      <c r="L250" s="315"/>
      <c r="M250" s="317"/>
    </row>
    <row r="251" spans="1:13" ht="10.050000000000001" hidden="1" customHeight="1" outlineLevel="1">
      <c r="A251" s="313" t="s">
        <v>610</v>
      </c>
      <c r="B251" s="314" t="s">
        <v>611</v>
      </c>
      <c r="C251" s="315"/>
      <c r="D251" s="315"/>
      <c r="E251" s="315"/>
      <c r="F251" s="315"/>
      <c r="G251" s="316">
        <f>IF(Relevé!$K$525=1,Relevé!$F$525,0)</f>
        <v>0</v>
      </c>
      <c r="H251" s="316"/>
      <c r="I251" s="316">
        <f>IF(Relevé!$K$525=2,Relevé!$F$525,0)</f>
        <v>0</v>
      </c>
      <c r="J251" s="316"/>
      <c r="K251" s="316">
        <f>IF(Relevé!$K$525=3,Relevé!$F$525,0)</f>
        <v>0</v>
      </c>
      <c r="L251" s="315"/>
      <c r="M251" s="317"/>
    </row>
    <row r="252" spans="1:13" ht="10.050000000000001" hidden="1" customHeight="1" outlineLevel="1">
      <c r="A252" s="313" t="s">
        <v>612</v>
      </c>
      <c r="B252" s="314" t="s">
        <v>613</v>
      </c>
      <c r="C252" s="315"/>
      <c r="D252" s="315"/>
      <c r="E252" s="315"/>
      <c r="F252" s="315"/>
      <c r="G252" s="316">
        <f>IF(Relevé!$K$528=1,Relevé!$F$528,0)</f>
        <v>0</v>
      </c>
      <c r="H252" s="316"/>
      <c r="I252" s="316">
        <f>IF(Relevé!$K$528=2,Relevé!$F$528,0)</f>
        <v>0</v>
      </c>
      <c r="J252" s="316"/>
      <c r="K252" s="316">
        <f>IF(Relevé!$K$528=3,Relevé!$F$528,0)</f>
        <v>0</v>
      </c>
      <c r="L252" s="315"/>
      <c r="M252" s="317"/>
    </row>
    <row r="253" spans="1:13" ht="10.050000000000001" hidden="1" customHeight="1" outlineLevel="1">
      <c r="A253" s="313" t="s">
        <v>614</v>
      </c>
      <c r="B253" s="314" t="s">
        <v>1238</v>
      </c>
      <c r="C253" s="315"/>
      <c r="D253" s="315"/>
      <c r="E253" s="315"/>
      <c r="F253" s="315"/>
      <c r="G253" s="316">
        <f>IF(Relevé!$K$531=1,Relevé!$F$531,0)</f>
        <v>0</v>
      </c>
      <c r="H253" s="316"/>
      <c r="I253" s="316">
        <f>IF(Relevé!$K$531=2,Relevé!$F$531,0)</f>
        <v>0</v>
      </c>
      <c r="J253" s="316"/>
      <c r="K253" s="316">
        <f>IF(Relevé!$K$531=3,Relevé!$F$531,0)</f>
        <v>0</v>
      </c>
      <c r="L253" s="315"/>
      <c r="M253" s="317"/>
    </row>
    <row r="254" spans="1:13" ht="2.5499999999999998" customHeight="1" collapsed="1">
      <c r="A254" s="328"/>
      <c r="B254" s="329"/>
      <c r="C254" s="301"/>
      <c r="D254" s="301"/>
      <c r="E254" s="301"/>
      <c r="F254" s="301"/>
      <c r="G254" s="301"/>
      <c r="H254" s="301"/>
      <c r="I254" s="301"/>
      <c r="J254" s="301"/>
      <c r="K254" s="301"/>
      <c r="L254" s="301"/>
      <c r="M254" s="302"/>
    </row>
    <row r="255" spans="1:13" s="310" customFormat="1" ht="10.050000000000001" customHeight="1">
      <c r="A255" s="308" t="s">
        <v>615</v>
      </c>
      <c r="B255" s="309" t="s">
        <v>238</v>
      </c>
      <c r="G255" s="311">
        <f>SUM(G256:G258)</f>
        <v>0</v>
      </c>
      <c r="H255" s="311"/>
      <c r="I255" s="311">
        <f>SUM(I256:I258)</f>
        <v>0</v>
      </c>
      <c r="J255" s="311"/>
      <c r="K255" s="311">
        <f>SUM(K256:K258)</f>
        <v>0</v>
      </c>
      <c r="M255" s="312">
        <f>SUM(G255:K255)</f>
        <v>0</v>
      </c>
    </row>
    <row r="256" spans="1:13" ht="10.050000000000001" hidden="1" customHeight="1" outlineLevel="1">
      <c r="A256" s="313" t="s">
        <v>616</v>
      </c>
      <c r="B256" s="314" t="s">
        <v>617</v>
      </c>
      <c r="C256" s="315"/>
      <c r="D256" s="315"/>
      <c r="E256" s="315"/>
      <c r="F256" s="315"/>
      <c r="G256" s="316">
        <f>IF(Relevé!$K$536=1,Relevé!$F$536,0)</f>
        <v>0</v>
      </c>
      <c r="H256" s="316"/>
      <c r="I256" s="316">
        <f>IF(Relevé!$K$536=2,Relevé!$F$536,0)</f>
        <v>0</v>
      </c>
      <c r="J256" s="316"/>
      <c r="K256" s="316">
        <f>IF(Relevé!$K$536=3,Relevé!$F$536,0)</f>
        <v>0</v>
      </c>
      <c r="L256" s="315"/>
      <c r="M256" s="317"/>
    </row>
    <row r="257" spans="1:13" ht="10.050000000000001" hidden="1" customHeight="1" outlineLevel="1">
      <c r="A257" s="313" t="s">
        <v>618</v>
      </c>
      <c r="B257" s="314" t="s">
        <v>619</v>
      </c>
      <c r="C257" s="315"/>
      <c r="D257" s="315"/>
      <c r="E257" s="315"/>
      <c r="F257" s="315"/>
      <c r="G257" s="316">
        <f>IF(Relevé!$K$539=1,Relevé!$F$539,0)</f>
        <v>0</v>
      </c>
      <c r="H257" s="316"/>
      <c r="I257" s="316">
        <f>IF(Relevé!$K$539=2,Relevé!$F$539,0)</f>
        <v>0</v>
      </c>
      <c r="J257" s="316"/>
      <c r="K257" s="316">
        <f>IF(Relevé!$K$539=3,Relevé!$F$539,0)</f>
        <v>0</v>
      </c>
      <c r="L257" s="315"/>
      <c r="M257" s="317"/>
    </row>
    <row r="258" spans="1:13" ht="10.050000000000001" hidden="1" customHeight="1" outlineLevel="1">
      <c r="A258" s="313" t="s">
        <v>620</v>
      </c>
      <c r="B258" s="314" t="s">
        <v>1239</v>
      </c>
      <c r="C258" s="315"/>
      <c r="D258" s="315"/>
      <c r="E258" s="315"/>
      <c r="F258" s="315"/>
      <c r="G258" s="316">
        <f>IF(Relevé!$K$542=1,Relevé!$F$542,0)</f>
        <v>0</v>
      </c>
      <c r="H258" s="316"/>
      <c r="I258" s="316">
        <f>IF(Relevé!$K$542=2,Relevé!$F$542,0)</f>
        <v>0</v>
      </c>
      <c r="J258" s="316"/>
      <c r="K258" s="316">
        <f>IF(Relevé!$K$542=3,Relevé!$F$542,0)</f>
        <v>0</v>
      </c>
      <c r="L258" s="315"/>
      <c r="M258" s="317"/>
    </row>
    <row r="259" spans="1:13" ht="2.5499999999999998" customHeight="1" collapsed="1">
      <c r="A259" s="328"/>
      <c r="B259" s="329"/>
      <c r="C259" s="301"/>
      <c r="D259" s="301"/>
      <c r="E259" s="301"/>
      <c r="F259" s="301"/>
      <c r="G259" s="301"/>
      <c r="H259" s="301"/>
      <c r="I259" s="301"/>
      <c r="J259" s="301"/>
      <c r="K259" s="301"/>
      <c r="L259" s="301"/>
      <c r="M259" s="302"/>
    </row>
    <row r="260" spans="1:13" s="310" customFormat="1" ht="10.050000000000001" customHeight="1">
      <c r="A260" s="308" t="s">
        <v>621</v>
      </c>
      <c r="B260" s="309" t="s">
        <v>239</v>
      </c>
      <c r="G260" s="311">
        <f>SUM(G261:G268)</f>
        <v>0</v>
      </c>
      <c r="H260" s="311"/>
      <c r="I260" s="311">
        <f>SUM(I261:I268)</f>
        <v>0</v>
      </c>
      <c r="J260" s="311"/>
      <c r="K260" s="311">
        <f>SUM(K261:K268)</f>
        <v>0</v>
      </c>
      <c r="M260" s="312">
        <f>SUM(G260:K260)</f>
        <v>0</v>
      </c>
    </row>
    <row r="261" spans="1:13" ht="10.050000000000001" hidden="1" customHeight="1" outlineLevel="1">
      <c r="A261" s="313" t="s">
        <v>622</v>
      </c>
      <c r="B261" s="314" t="s">
        <v>623</v>
      </c>
      <c r="C261" s="315"/>
      <c r="D261" s="315"/>
      <c r="E261" s="315"/>
      <c r="F261" s="315"/>
      <c r="G261" s="316">
        <f>IF(Relevé!$K$547=1,Relevé!$F$547,0)</f>
        <v>0</v>
      </c>
      <c r="H261" s="316"/>
      <c r="I261" s="316">
        <f>IF(Relevé!$K$547=2,Relevé!$F$547,0)</f>
        <v>0</v>
      </c>
      <c r="J261" s="316"/>
      <c r="K261" s="316">
        <f>IF(Relevé!$K$547=3,Relevé!$F$547,0)</f>
        <v>0</v>
      </c>
      <c r="L261" s="315"/>
      <c r="M261" s="317"/>
    </row>
    <row r="262" spans="1:13" ht="10.050000000000001" hidden="1" customHeight="1" outlineLevel="1">
      <c r="A262" s="313" t="s">
        <v>624</v>
      </c>
      <c r="B262" s="314" t="s">
        <v>625</v>
      </c>
      <c r="C262" s="315"/>
      <c r="D262" s="315"/>
      <c r="E262" s="315"/>
      <c r="F262" s="315"/>
      <c r="G262" s="316">
        <f>IF(Relevé!$K$550=1,Relevé!$F$550,0)</f>
        <v>0</v>
      </c>
      <c r="H262" s="316"/>
      <c r="I262" s="316">
        <f>IF(Relevé!$K$550=2,Relevé!$F$550,0)</f>
        <v>0</v>
      </c>
      <c r="J262" s="316"/>
      <c r="K262" s="316">
        <f>IF(Relevé!$K$550=3,Relevé!$F$550,0)</f>
        <v>0</v>
      </c>
      <c r="L262" s="315"/>
      <c r="M262" s="317"/>
    </row>
    <row r="263" spans="1:13" ht="10.050000000000001" hidden="1" customHeight="1" outlineLevel="1">
      <c r="A263" s="313" t="s">
        <v>626</v>
      </c>
      <c r="B263" s="314" t="s">
        <v>627</v>
      </c>
      <c r="C263" s="315"/>
      <c r="D263" s="315"/>
      <c r="E263" s="315"/>
      <c r="F263" s="315"/>
      <c r="G263" s="316">
        <f>IF(Relevé!$K$553=1,Relevé!$F$553,0)</f>
        <v>0</v>
      </c>
      <c r="H263" s="316"/>
      <c r="I263" s="316">
        <f>IF(Relevé!$K$553=2,Relevé!$F$553,0)</f>
        <v>0</v>
      </c>
      <c r="J263" s="316"/>
      <c r="K263" s="316">
        <f>IF(Relevé!$K$553=3,Relevé!$F$553,0)</f>
        <v>0</v>
      </c>
      <c r="L263" s="315"/>
      <c r="M263" s="317"/>
    </row>
    <row r="264" spans="1:13" ht="10.050000000000001" hidden="1" customHeight="1" outlineLevel="1">
      <c r="A264" s="313" t="s">
        <v>628</v>
      </c>
      <c r="B264" s="314" t="s">
        <v>629</v>
      </c>
      <c r="C264" s="315"/>
      <c r="D264" s="315"/>
      <c r="E264" s="315"/>
      <c r="F264" s="315"/>
      <c r="G264" s="316">
        <f>IF(Relevé!$K$556=1,Relevé!$F$556,0)</f>
        <v>0</v>
      </c>
      <c r="H264" s="316"/>
      <c r="I264" s="316">
        <f>IF(Relevé!$K$556=2,Relevé!$F$556,0)</f>
        <v>0</v>
      </c>
      <c r="J264" s="316"/>
      <c r="K264" s="316">
        <f>IF(Relevé!$K$556=3,Relevé!$F$556,0)</f>
        <v>0</v>
      </c>
      <c r="L264" s="315"/>
      <c r="M264" s="317"/>
    </row>
    <row r="265" spans="1:13" ht="10.050000000000001" hidden="1" customHeight="1" outlineLevel="1">
      <c r="A265" s="313" t="s">
        <v>630</v>
      </c>
      <c r="B265" s="314" t="s">
        <v>631</v>
      </c>
      <c r="C265" s="315"/>
      <c r="D265" s="315"/>
      <c r="E265" s="315"/>
      <c r="F265" s="315"/>
      <c r="G265" s="316">
        <f>IF(Relevé!$K$559=1,Relevé!$F$559,0)</f>
        <v>0</v>
      </c>
      <c r="H265" s="316"/>
      <c r="I265" s="316">
        <f>IF(Relevé!$K$559=2,Relevé!$F$559,0)</f>
        <v>0</v>
      </c>
      <c r="J265" s="316"/>
      <c r="K265" s="316">
        <f>IF(Relevé!$K$559=3,Relevé!$F$559,0)</f>
        <v>0</v>
      </c>
      <c r="L265" s="315"/>
      <c r="M265" s="317"/>
    </row>
    <row r="266" spans="1:13" ht="10.050000000000001" hidden="1" customHeight="1" outlineLevel="1">
      <c r="A266" s="313" t="s">
        <v>632</v>
      </c>
      <c r="B266" s="314" t="s">
        <v>633</v>
      </c>
      <c r="C266" s="315"/>
      <c r="D266" s="315"/>
      <c r="E266" s="315"/>
      <c r="F266" s="315"/>
      <c r="G266" s="316">
        <f>IF(Relevé!$K$562=1,Relevé!$F$562,0)</f>
        <v>0</v>
      </c>
      <c r="H266" s="316"/>
      <c r="I266" s="316">
        <f>IF(Relevé!$K$562=2,Relevé!$F$562,0)</f>
        <v>0</v>
      </c>
      <c r="J266" s="316"/>
      <c r="K266" s="316">
        <f>IF(Relevé!$K$562=3,Relevé!$F$562,0)</f>
        <v>0</v>
      </c>
      <c r="L266" s="315"/>
      <c r="M266" s="317"/>
    </row>
    <row r="267" spans="1:13" ht="10.050000000000001" hidden="1" customHeight="1" outlineLevel="1">
      <c r="A267" s="313" t="s">
        <v>634</v>
      </c>
      <c r="B267" s="314" t="s">
        <v>635</v>
      </c>
      <c r="C267" s="315"/>
      <c r="D267" s="315"/>
      <c r="E267" s="315"/>
      <c r="F267" s="315"/>
      <c r="G267" s="316">
        <f>IF(Relevé!$K$565=1,Relevé!$F$565,0)</f>
        <v>0</v>
      </c>
      <c r="H267" s="316"/>
      <c r="I267" s="316">
        <f>IF(Relevé!$K$565=2,Relevé!$F$565,0)</f>
        <v>0</v>
      </c>
      <c r="J267" s="316"/>
      <c r="K267" s="316">
        <f>IF(Relevé!$K$565=3,Relevé!$F$565,0)</f>
        <v>0</v>
      </c>
      <c r="L267" s="315"/>
      <c r="M267" s="317"/>
    </row>
    <row r="268" spans="1:13" ht="10.050000000000001" hidden="1" customHeight="1" outlineLevel="1">
      <c r="A268" s="313" t="s">
        <v>636</v>
      </c>
      <c r="B268" s="314" t="s">
        <v>637</v>
      </c>
      <c r="C268" s="315"/>
      <c r="D268" s="315"/>
      <c r="E268" s="315"/>
      <c r="F268" s="315"/>
      <c r="G268" s="316">
        <f>IF(Relevé!$K$568=1,Relevé!$F$568,0)</f>
        <v>0</v>
      </c>
      <c r="H268" s="316"/>
      <c r="I268" s="316">
        <f>IF(Relevé!$K$568=2,Relevé!$F$568,0)</f>
        <v>0</v>
      </c>
      <c r="J268" s="316"/>
      <c r="K268" s="316">
        <f>IF(Relevé!$K$568=3,Relevé!$F$568,0)</f>
        <v>0</v>
      </c>
      <c r="L268" s="315"/>
      <c r="M268" s="317"/>
    </row>
    <row r="269" spans="1:13" ht="2.5499999999999998" customHeight="1" collapsed="1">
      <c r="A269" s="328"/>
      <c r="B269" s="329"/>
      <c r="C269" s="301"/>
      <c r="D269" s="301"/>
      <c r="E269" s="301"/>
      <c r="F269" s="301"/>
      <c r="G269" s="301"/>
      <c r="H269" s="301"/>
      <c r="I269" s="301"/>
      <c r="J269" s="301"/>
      <c r="K269" s="301"/>
      <c r="L269" s="301"/>
      <c r="M269" s="302"/>
    </row>
    <row r="270" spans="1:13" s="299" customFormat="1" ht="13.05" customHeight="1">
      <c r="A270" s="303" t="s">
        <v>638</v>
      </c>
      <c r="B270" s="304" t="s">
        <v>240</v>
      </c>
      <c r="C270" s="305"/>
      <c r="D270" s="305"/>
      <c r="E270" s="305"/>
      <c r="F270" s="305"/>
      <c r="G270" s="306">
        <f>G272+G287+G295+G303+G310</f>
        <v>0</v>
      </c>
      <c r="H270" s="305"/>
      <c r="I270" s="306">
        <f>I272+I287+I295+I303+I310</f>
        <v>0</v>
      </c>
      <c r="J270" s="305"/>
      <c r="K270" s="306">
        <f>K272+K287+K295+K303+K310</f>
        <v>0</v>
      </c>
      <c r="L270" s="305"/>
      <c r="M270" s="307">
        <f>M272+M287+M295+M303+M310</f>
        <v>0</v>
      </c>
    </row>
    <row r="271" spans="1:13" ht="2.5499999999999998" customHeight="1">
      <c r="A271" s="326"/>
      <c r="B271" s="327"/>
      <c r="C271" s="301"/>
      <c r="D271" s="301"/>
      <c r="E271" s="301"/>
      <c r="F271" s="301"/>
      <c r="G271" s="301"/>
      <c r="H271" s="301"/>
      <c r="I271" s="301"/>
      <c r="J271" s="301"/>
      <c r="K271" s="301"/>
      <c r="L271" s="301"/>
      <c r="M271" s="302"/>
    </row>
    <row r="272" spans="1:13" s="310" customFormat="1" ht="10.050000000000001" customHeight="1">
      <c r="A272" s="308" t="s">
        <v>640</v>
      </c>
      <c r="B272" s="309" t="s">
        <v>241</v>
      </c>
      <c r="G272" s="311">
        <f>SUM(G273:G285)</f>
        <v>0</v>
      </c>
      <c r="H272" s="311"/>
      <c r="I272" s="311">
        <f>SUM(I273:I285)</f>
        <v>0</v>
      </c>
      <c r="J272" s="311"/>
      <c r="K272" s="311">
        <f>SUM(K273:K285)</f>
        <v>0</v>
      </c>
      <c r="M272" s="312">
        <f>SUM(G272:K272)</f>
        <v>0</v>
      </c>
    </row>
    <row r="273" spans="1:13" ht="10.050000000000001" hidden="1" customHeight="1" outlineLevel="1">
      <c r="A273" s="313" t="s">
        <v>642</v>
      </c>
      <c r="B273" s="314" t="s">
        <v>1240</v>
      </c>
      <c r="C273" s="315"/>
      <c r="D273" s="315"/>
      <c r="E273" s="315"/>
      <c r="F273" s="315"/>
      <c r="G273" s="316">
        <f>IF(Relevé!$K$575=1,Relevé!$F$575,0)</f>
        <v>0</v>
      </c>
      <c r="H273" s="316"/>
      <c r="I273" s="316">
        <f>IF(Relevé!$K$575=2,Relevé!$F$575,0)</f>
        <v>0</v>
      </c>
      <c r="J273" s="316"/>
      <c r="K273" s="316">
        <f>IF(Relevé!$K$575=3,Relevé!$F$575,0)</f>
        <v>0</v>
      </c>
      <c r="L273" s="315"/>
      <c r="M273" s="317"/>
    </row>
    <row r="274" spans="1:13" ht="10.050000000000001" hidden="1" customHeight="1" outlineLevel="1">
      <c r="A274" s="313" t="s">
        <v>643</v>
      </c>
      <c r="B274" s="314" t="s">
        <v>644</v>
      </c>
      <c r="C274" s="315"/>
      <c r="D274" s="315"/>
      <c r="E274" s="315"/>
      <c r="F274" s="315"/>
      <c r="G274" s="316">
        <f>IF(Relevé!$K$578=1,Relevé!$F$578,0)</f>
        <v>0</v>
      </c>
      <c r="H274" s="316"/>
      <c r="I274" s="316">
        <f>IF(Relevé!$K$578=2,Relevé!$F$578,0)</f>
        <v>0</v>
      </c>
      <c r="J274" s="316"/>
      <c r="K274" s="316">
        <f>IF(Relevé!$K$578=3,Relevé!$F$578,0)</f>
        <v>0</v>
      </c>
      <c r="L274" s="315"/>
      <c r="M274" s="317"/>
    </row>
    <row r="275" spans="1:13" ht="10.050000000000001" hidden="1" customHeight="1" outlineLevel="1">
      <c r="A275" s="313" t="s">
        <v>645</v>
      </c>
      <c r="B275" s="314" t="s">
        <v>646</v>
      </c>
      <c r="C275" s="315"/>
      <c r="D275" s="315"/>
      <c r="E275" s="315"/>
      <c r="F275" s="315"/>
      <c r="G275" s="316">
        <f>IF(Relevé!$K$581=1,Relevé!$F$581,0)</f>
        <v>0</v>
      </c>
      <c r="H275" s="316"/>
      <c r="I275" s="316">
        <f>IF(Relevé!$K$581=2,Relevé!$F$581,0)</f>
        <v>0</v>
      </c>
      <c r="J275" s="316"/>
      <c r="K275" s="316">
        <f>IF(Relevé!$K$581=3,Relevé!$F$581,0)</f>
        <v>0</v>
      </c>
      <c r="L275" s="315"/>
      <c r="M275" s="317"/>
    </row>
    <row r="276" spans="1:13" ht="10.050000000000001" hidden="1" customHeight="1" outlineLevel="1">
      <c r="A276" s="313" t="s">
        <v>647</v>
      </c>
      <c r="B276" s="314" t="s">
        <v>648</v>
      </c>
      <c r="C276" s="315"/>
      <c r="D276" s="315"/>
      <c r="E276" s="315"/>
      <c r="F276" s="315"/>
      <c r="G276" s="316">
        <f>IF(Relevé!$K$584=1,Relevé!$F$584,0)</f>
        <v>0</v>
      </c>
      <c r="H276" s="316"/>
      <c r="I276" s="316">
        <f>IF(Relevé!$K$584=2,Relevé!$F$584,0)</f>
        <v>0</v>
      </c>
      <c r="J276" s="316"/>
      <c r="K276" s="316">
        <f>IF(Relevé!$K$584=3,Relevé!$F$584,0)</f>
        <v>0</v>
      </c>
      <c r="L276" s="315"/>
      <c r="M276" s="317"/>
    </row>
    <row r="277" spans="1:13" ht="10.050000000000001" hidden="1" customHeight="1" outlineLevel="1">
      <c r="A277" s="313" t="s">
        <v>649</v>
      </c>
      <c r="B277" s="314" t="s">
        <v>650</v>
      </c>
      <c r="C277" s="315"/>
      <c r="D277" s="315"/>
      <c r="E277" s="315"/>
      <c r="F277" s="315"/>
      <c r="G277" s="316">
        <f>IF(Relevé!$K$587=1,Relevé!$F$587,0)</f>
        <v>0</v>
      </c>
      <c r="H277" s="316"/>
      <c r="I277" s="316">
        <f>IF(Relevé!$K$587=2,Relevé!$F$587,0)</f>
        <v>0</v>
      </c>
      <c r="J277" s="316"/>
      <c r="K277" s="316">
        <f>IF(Relevé!$K$587=3,Relevé!$F$587,0)</f>
        <v>0</v>
      </c>
      <c r="L277" s="315"/>
      <c r="M277" s="317"/>
    </row>
    <row r="278" spans="1:13" ht="10.050000000000001" hidden="1" customHeight="1" outlineLevel="1">
      <c r="A278" s="313" t="s">
        <v>651</v>
      </c>
      <c r="B278" s="314" t="s">
        <v>1241</v>
      </c>
      <c r="C278" s="315"/>
      <c r="D278" s="315"/>
      <c r="E278" s="315"/>
      <c r="F278" s="315"/>
      <c r="G278" s="316">
        <f>IF(Relevé!$K$590=1,Relevé!$F$590,0)</f>
        <v>0</v>
      </c>
      <c r="H278" s="316"/>
      <c r="I278" s="316">
        <f>IF(Relevé!$K$590=2,Relevé!$F$590,0)</f>
        <v>0</v>
      </c>
      <c r="J278" s="316"/>
      <c r="K278" s="316">
        <f>IF(Relevé!$K$590=3,Relevé!$F$590,0)</f>
        <v>0</v>
      </c>
      <c r="L278" s="315"/>
      <c r="M278" s="317"/>
    </row>
    <row r="279" spans="1:13" ht="10.050000000000001" hidden="1" customHeight="1" outlineLevel="1">
      <c r="A279" s="313" t="s">
        <v>652</v>
      </c>
      <c r="B279" s="314" t="s">
        <v>653</v>
      </c>
      <c r="C279" s="315"/>
      <c r="D279" s="315"/>
      <c r="E279" s="315"/>
      <c r="F279" s="315"/>
      <c r="G279" s="316">
        <f>IF(Relevé!$K$593=1,Relevé!$F$593,0)</f>
        <v>0</v>
      </c>
      <c r="H279" s="316"/>
      <c r="I279" s="316">
        <f>IF(Relevé!$K$593=2,Relevé!$F$593,0)</f>
        <v>0</v>
      </c>
      <c r="J279" s="316"/>
      <c r="K279" s="316">
        <f>IF(Relevé!$K$593=3,Relevé!$F$593,0)</f>
        <v>0</v>
      </c>
      <c r="L279" s="315"/>
      <c r="M279" s="317"/>
    </row>
    <row r="280" spans="1:13" ht="10.050000000000001" hidden="1" customHeight="1" outlineLevel="1">
      <c r="A280" s="313" t="s">
        <v>654</v>
      </c>
      <c r="B280" s="314" t="s">
        <v>655</v>
      </c>
      <c r="C280" s="315"/>
      <c r="D280" s="315"/>
      <c r="E280" s="315"/>
      <c r="F280" s="315"/>
      <c r="G280" s="316">
        <f>IF(Relevé!$K$596=1,Relevé!$F$596,0)</f>
        <v>0</v>
      </c>
      <c r="H280" s="316"/>
      <c r="I280" s="316">
        <f>IF(Relevé!$K$596=2,Relevé!$F$596,0)</f>
        <v>0</v>
      </c>
      <c r="J280" s="316"/>
      <c r="K280" s="316">
        <f>IF(Relevé!$K$596=3,Relevé!$F$596,0)</f>
        <v>0</v>
      </c>
      <c r="L280" s="315"/>
      <c r="M280" s="317"/>
    </row>
    <row r="281" spans="1:13" ht="10.050000000000001" hidden="1" customHeight="1" outlineLevel="1">
      <c r="A281" s="313" t="s">
        <v>656</v>
      </c>
      <c r="B281" s="314" t="s">
        <v>657</v>
      </c>
      <c r="C281" s="315"/>
      <c r="D281" s="315"/>
      <c r="E281" s="315"/>
      <c r="F281" s="315"/>
      <c r="G281" s="316">
        <f>IF(Relevé!$K$599=1,Relevé!$F$599,0)</f>
        <v>0</v>
      </c>
      <c r="H281" s="316"/>
      <c r="I281" s="316">
        <f>IF(Relevé!$K$599=2,Relevé!$F$599,0)</f>
        <v>0</v>
      </c>
      <c r="J281" s="316"/>
      <c r="K281" s="316">
        <f>IF(Relevé!$K$599=3,Relevé!$F$599,0)</f>
        <v>0</v>
      </c>
      <c r="L281" s="315"/>
      <c r="M281" s="317"/>
    </row>
    <row r="282" spans="1:13" ht="10.050000000000001" hidden="1" customHeight="1" outlineLevel="1">
      <c r="A282" s="313" t="s">
        <v>658</v>
      </c>
      <c r="B282" s="314" t="s">
        <v>659</v>
      </c>
      <c r="C282" s="315"/>
      <c r="D282" s="315"/>
      <c r="E282" s="315"/>
      <c r="F282" s="315"/>
      <c r="G282" s="316">
        <f>IF(Relevé!$K$602=1,Relevé!$F$602,0)</f>
        <v>0</v>
      </c>
      <c r="H282" s="316"/>
      <c r="I282" s="316">
        <f>IF(Relevé!$K$602=2,Relevé!$F$602,0)</f>
        <v>0</v>
      </c>
      <c r="J282" s="316"/>
      <c r="K282" s="316">
        <f>IF(Relevé!$K$602=3,Relevé!$F$602,0)</f>
        <v>0</v>
      </c>
      <c r="L282" s="315"/>
      <c r="M282" s="317"/>
    </row>
    <row r="283" spans="1:13" ht="10.050000000000001" hidden="1" customHeight="1" outlineLevel="1">
      <c r="A283" s="313" t="s">
        <v>660</v>
      </c>
      <c r="B283" s="314" t="s">
        <v>661</v>
      </c>
      <c r="C283" s="315"/>
      <c r="D283" s="315"/>
      <c r="E283" s="315"/>
      <c r="F283" s="315"/>
      <c r="G283" s="316">
        <f>IF(Relevé!$K$605=1,Relevé!$F$605,0)</f>
        <v>0</v>
      </c>
      <c r="H283" s="316"/>
      <c r="I283" s="316">
        <f>IF(Relevé!$K$605=2,Relevé!$F$605,0)</f>
        <v>0</v>
      </c>
      <c r="J283" s="316"/>
      <c r="K283" s="316">
        <f>IF(Relevé!$K$605=3,Relevé!$F$605,0)</f>
        <v>0</v>
      </c>
      <c r="L283" s="315"/>
      <c r="M283" s="317"/>
    </row>
    <row r="284" spans="1:13" ht="10.050000000000001" hidden="1" customHeight="1" outlineLevel="1">
      <c r="A284" s="313" t="s">
        <v>662</v>
      </c>
      <c r="B284" s="314" t="s">
        <v>663</v>
      </c>
      <c r="C284" s="315"/>
      <c r="D284" s="315"/>
      <c r="E284" s="315"/>
      <c r="F284" s="315"/>
      <c r="G284" s="316">
        <f>IF(Relevé!$K$608=1,Relevé!$F$608,0)</f>
        <v>0</v>
      </c>
      <c r="H284" s="316"/>
      <c r="I284" s="316">
        <f>IF(Relevé!$K$608=2,Relevé!$F$608,0)</f>
        <v>0</v>
      </c>
      <c r="J284" s="316"/>
      <c r="K284" s="316">
        <f>IF(Relevé!$K$608=3,Relevé!$F$608,0)</f>
        <v>0</v>
      </c>
      <c r="L284" s="315"/>
      <c r="M284" s="317"/>
    </row>
    <row r="285" spans="1:13" ht="10.050000000000001" hidden="1" customHeight="1" outlineLevel="1">
      <c r="A285" s="313" t="s">
        <v>664</v>
      </c>
      <c r="B285" s="314" t="s">
        <v>1242</v>
      </c>
      <c r="C285" s="315"/>
      <c r="D285" s="315"/>
      <c r="E285" s="315"/>
      <c r="F285" s="315"/>
      <c r="G285" s="316">
        <f>IF(Relevé!$K$611=1,Relevé!$F$611,0)</f>
        <v>0</v>
      </c>
      <c r="H285" s="316"/>
      <c r="I285" s="316">
        <f>IF(Relevé!$K$611=2,Relevé!$F$611,0)</f>
        <v>0</v>
      </c>
      <c r="J285" s="316"/>
      <c r="K285" s="316">
        <f>IF(Relevé!$K$611=3,Relevé!$F$611,0)</f>
        <v>0</v>
      </c>
      <c r="L285" s="315"/>
      <c r="M285" s="317"/>
    </row>
    <row r="286" spans="1:13" ht="2.5499999999999998" customHeight="1" collapsed="1">
      <c r="A286" s="328"/>
      <c r="B286" s="329"/>
      <c r="C286" s="301"/>
      <c r="D286" s="301"/>
      <c r="E286" s="301"/>
      <c r="F286" s="301"/>
      <c r="G286" s="301"/>
      <c r="H286" s="301"/>
      <c r="I286" s="301"/>
      <c r="J286" s="301"/>
      <c r="K286" s="301"/>
      <c r="L286" s="301"/>
      <c r="M286" s="302"/>
    </row>
    <row r="287" spans="1:13" s="310" customFormat="1" ht="10.050000000000001" customHeight="1">
      <c r="A287" s="308" t="s">
        <v>665</v>
      </c>
      <c r="B287" s="309" t="s">
        <v>1243</v>
      </c>
      <c r="G287" s="311">
        <f>SUM(G288:G293)</f>
        <v>0</v>
      </c>
      <c r="H287" s="311"/>
      <c r="I287" s="311">
        <f>SUM(I288:I293)</f>
        <v>0</v>
      </c>
      <c r="J287" s="311"/>
      <c r="K287" s="311">
        <f>SUM(K288:K293)</f>
        <v>0</v>
      </c>
      <c r="M287" s="312">
        <f>SUM(G287:K287)</f>
        <v>0</v>
      </c>
    </row>
    <row r="288" spans="1:13" ht="10.050000000000001" hidden="1" customHeight="1" outlineLevel="1">
      <c r="A288" s="313" t="s">
        <v>666</v>
      </c>
      <c r="B288" s="314" t="s">
        <v>667</v>
      </c>
      <c r="C288" s="315"/>
      <c r="D288" s="315"/>
      <c r="E288" s="315"/>
      <c r="F288" s="315"/>
      <c r="G288" s="316">
        <f>IF(Relevé!$K$616=1,Relevé!$F$616,0)</f>
        <v>0</v>
      </c>
      <c r="H288" s="316"/>
      <c r="I288" s="316">
        <f>IF(Relevé!$K$616=2,Relevé!$F$616,0)</f>
        <v>0</v>
      </c>
      <c r="J288" s="316"/>
      <c r="K288" s="316">
        <f>IF(Relevé!$K$616=3,Relevé!$F$616,0)</f>
        <v>0</v>
      </c>
      <c r="L288" s="315"/>
      <c r="M288" s="317"/>
    </row>
    <row r="289" spans="1:13" ht="10.050000000000001" hidden="1" customHeight="1" outlineLevel="1">
      <c r="A289" s="313" t="s">
        <v>668</v>
      </c>
      <c r="B289" s="314" t="s">
        <v>669</v>
      </c>
      <c r="C289" s="315"/>
      <c r="D289" s="315"/>
      <c r="E289" s="315"/>
      <c r="F289" s="315"/>
      <c r="G289" s="316">
        <f>IF(Relevé!$K$619=1,Relevé!$F$619,0)</f>
        <v>0</v>
      </c>
      <c r="H289" s="316"/>
      <c r="I289" s="316">
        <f>IF(Relevé!$K$619=2,Relevé!$F$619,0)</f>
        <v>0</v>
      </c>
      <c r="J289" s="316"/>
      <c r="K289" s="316">
        <f>IF(Relevé!$K$619=3,Relevé!$F$619,0)</f>
        <v>0</v>
      </c>
      <c r="L289" s="315"/>
      <c r="M289" s="317"/>
    </row>
    <row r="290" spans="1:13" ht="10.050000000000001" hidden="1" customHeight="1" outlineLevel="1">
      <c r="A290" s="313" t="s">
        <v>670</v>
      </c>
      <c r="B290" s="314" t="s">
        <v>1244</v>
      </c>
      <c r="C290" s="315"/>
      <c r="D290" s="315"/>
      <c r="E290" s="315"/>
      <c r="F290" s="315"/>
      <c r="G290" s="316">
        <f>IF(Relevé!$K$622=1,Relevé!$F$622,0)</f>
        <v>0</v>
      </c>
      <c r="H290" s="316"/>
      <c r="I290" s="316">
        <f>IF(Relevé!$K$622=2,Relevé!$F$622,0)</f>
        <v>0</v>
      </c>
      <c r="J290" s="316"/>
      <c r="K290" s="316">
        <f>IF(Relevé!$K$622=3,Relevé!$F$622,0)</f>
        <v>0</v>
      </c>
      <c r="L290" s="315"/>
      <c r="M290" s="317"/>
    </row>
    <row r="291" spans="1:13" ht="10.050000000000001" hidden="1" customHeight="1" outlineLevel="1">
      <c r="A291" s="313" t="s">
        <v>671</v>
      </c>
      <c r="B291" s="314" t="s">
        <v>672</v>
      </c>
      <c r="C291" s="315"/>
      <c r="D291" s="315"/>
      <c r="E291" s="315"/>
      <c r="F291" s="315"/>
      <c r="G291" s="316">
        <f>IF(Relevé!$K$625=1,Relevé!$F$625,0)</f>
        <v>0</v>
      </c>
      <c r="H291" s="316"/>
      <c r="I291" s="316">
        <f>IF(Relevé!$K$625=2,Relevé!$F$625,0)</f>
        <v>0</v>
      </c>
      <c r="J291" s="316"/>
      <c r="K291" s="316">
        <f>IF(Relevé!$K$625=3,Relevé!$F$625,0)</f>
        <v>0</v>
      </c>
      <c r="L291" s="315"/>
      <c r="M291" s="317"/>
    </row>
    <row r="292" spans="1:13" ht="10.050000000000001" hidden="1" customHeight="1" outlineLevel="1">
      <c r="A292" s="313" t="s">
        <v>673</v>
      </c>
      <c r="B292" s="314" t="s">
        <v>674</v>
      </c>
      <c r="C292" s="315"/>
      <c r="D292" s="315"/>
      <c r="E292" s="315"/>
      <c r="F292" s="315"/>
      <c r="G292" s="316">
        <f>IF(Relevé!$K$628=1,Relevé!$F$628,0)</f>
        <v>0</v>
      </c>
      <c r="H292" s="316"/>
      <c r="I292" s="316">
        <f>IF(Relevé!$K$628=2,Relevé!$F$628,0)</f>
        <v>0</v>
      </c>
      <c r="J292" s="316"/>
      <c r="K292" s="316">
        <f>IF(Relevé!$K$628=3,Relevé!$F$628,0)</f>
        <v>0</v>
      </c>
      <c r="L292" s="315"/>
      <c r="M292" s="317"/>
    </row>
    <row r="293" spans="1:13" ht="10.050000000000001" hidden="1" customHeight="1" outlineLevel="1">
      <c r="A293" s="313" t="s">
        <v>675</v>
      </c>
      <c r="B293" s="314" t="s">
        <v>1245</v>
      </c>
      <c r="C293" s="315"/>
      <c r="D293" s="315"/>
      <c r="E293" s="315"/>
      <c r="F293" s="315"/>
      <c r="G293" s="316">
        <f>IF(Relevé!$K$631=1,Relevé!$F$631,0)</f>
        <v>0</v>
      </c>
      <c r="H293" s="316"/>
      <c r="I293" s="316">
        <f>IF(Relevé!$K$631=2,Relevé!$F$631,0)</f>
        <v>0</v>
      </c>
      <c r="J293" s="316"/>
      <c r="K293" s="316">
        <f>IF(Relevé!$K$631=3,Relevé!$F$631,0)</f>
        <v>0</v>
      </c>
      <c r="L293" s="315"/>
      <c r="M293" s="317"/>
    </row>
    <row r="294" spans="1:13" ht="2.5499999999999998" customHeight="1" collapsed="1">
      <c r="A294" s="328"/>
      <c r="B294" s="329"/>
      <c r="C294" s="301"/>
      <c r="D294" s="301"/>
      <c r="E294" s="301"/>
      <c r="F294" s="301"/>
      <c r="G294" s="301"/>
      <c r="H294" s="301"/>
      <c r="I294" s="301"/>
      <c r="J294" s="301"/>
      <c r="K294" s="301"/>
      <c r="L294" s="301"/>
      <c r="M294" s="302"/>
    </row>
    <row r="295" spans="1:13" s="310" customFormat="1" ht="10.050000000000001" customHeight="1">
      <c r="A295" s="308" t="s">
        <v>676</v>
      </c>
      <c r="B295" s="309" t="s">
        <v>242</v>
      </c>
      <c r="G295" s="311">
        <f>SUM(G296:G301)</f>
        <v>0</v>
      </c>
      <c r="H295" s="311"/>
      <c r="I295" s="311">
        <f>SUM(I296:I301)</f>
        <v>0</v>
      </c>
      <c r="J295" s="311"/>
      <c r="K295" s="311">
        <f>SUM(K296:K301)</f>
        <v>0</v>
      </c>
      <c r="M295" s="312">
        <f>SUM(G295:K295)</f>
        <v>0</v>
      </c>
    </row>
    <row r="296" spans="1:13" ht="10.050000000000001" hidden="1" customHeight="1" outlineLevel="1">
      <c r="A296" s="313" t="s">
        <v>678</v>
      </c>
      <c r="B296" s="314" t="s">
        <v>679</v>
      </c>
      <c r="C296" s="315"/>
      <c r="D296" s="315"/>
      <c r="E296" s="315"/>
      <c r="F296" s="315"/>
      <c r="G296" s="316">
        <f>IF(Relevé!$K$636=1,Relevé!$F$636,0)</f>
        <v>0</v>
      </c>
      <c r="H296" s="316"/>
      <c r="I296" s="316">
        <f>IF(Relevé!$K$636=2,Relevé!$F$636,0)</f>
        <v>0</v>
      </c>
      <c r="J296" s="316"/>
      <c r="K296" s="316">
        <f>IF(Relevé!$K$636=3,Relevé!$F$636,0)</f>
        <v>0</v>
      </c>
      <c r="L296" s="315"/>
      <c r="M296" s="317"/>
    </row>
    <row r="297" spans="1:13" ht="10.050000000000001" hidden="1" customHeight="1" outlineLevel="1">
      <c r="A297" s="313" t="s">
        <v>680</v>
      </c>
      <c r="B297" s="314" t="s">
        <v>681</v>
      </c>
      <c r="C297" s="315"/>
      <c r="D297" s="315"/>
      <c r="E297" s="315"/>
      <c r="F297" s="315"/>
      <c r="G297" s="316">
        <f>IF(Relevé!$K$639=1,Relevé!$F$639,0)</f>
        <v>0</v>
      </c>
      <c r="H297" s="316"/>
      <c r="I297" s="316">
        <f>IF(Relevé!$K$639=2,Relevé!$F$639,0)</f>
        <v>0</v>
      </c>
      <c r="J297" s="316"/>
      <c r="K297" s="316">
        <f>IF(Relevé!$K$639=3,Relevé!$F$639,0)</f>
        <v>0</v>
      </c>
      <c r="L297" s="315"/>
      <c r="M297" s="317"/>
    </row>
    <row r="298" spans="1:13" ht="10.050000000000001" hidden="1" customHeight="1" outlineLevel="1">
      <c r="A298" s="313" t="s">
        <v>682</v>
      </c>
      <c r="B298" s="314" t="s">
        <v>683</v>
      </c>
      <c r="C298" s="315"/>
      <c r="D298" s="315"/>
      <c r="E298" s="315"/>
      <c r="F298" s="315"/>
      <c r="G298" s="316">
        <f>IF(Relevé!$K$642=1,Relevé!$F$642,0)</f>
        <v>0</v>
      </c>
      <c r="H298" s="316"/>
      <c r="I298" s="316">
        <f>IF(Relevé!$K$642=2,Relevé!$F$642,0)</f>
        <v>0</v>
      </c>
      <c r="J298" s="316"/>
      <c r="K298" s="316">
        <f>IF(Relevé!$K$642=3,Relevé!$F$642,0)</f>
        <v>0</v>
      </c>
      <c r="L298" s="315"/>
      <c r="M298" s="317"/>
    </row>
    <row r="299" spans="1:13" ht="10.050000000000001" hidden="1" customHeight="1" outlineLevel="1">
      <c r="A299" s="313" t="s">
        <v>684</v>
      </c>
      <c r="B299" s="314" t="s">
        <v>685</v>
      </c>
      <c r="C299" s="315"/>
      <c r="D299" s="315"/>
      <c r="E299" s="315"/>
      <c r="F299" s="315"/>
      <c r="G299" s="316">
        <f>IF(Relevé!$K$645=1,Relevé!$F$645,0)</f>
        <v>0</v>
      </c>
      <c r="H299" s="316"/>
      <c r="I299" s="316">
        <f>IF(Relevé!$K$645=2,Relevé!$F$645,0)</f>
        <v>0</v>
      </c>
      <c r="J299" s="316"/>
      <c r="K299" s="316">
        <f>IF(Relevé!$K$645=3,Relevé!$F$645,0)</f>
        <v>0</v>
      </c>
      <c r="L299" s="315"/>
      <c r="M299" s="317"/>
    </row>
    <row r="300" spans="1:13" ht="10.050000000000001" hidden="1" customHeight="1" outlineLevel="1">
      <c r="A300" s="313" t="s">
        <v>686</v>
      </c>
      <c r="B300" s="314" t="s">
        <v>672</v>
      </c>
      <c r="C300" s="315"/>
      <c r="D300" s="315"/>
      <c r="E300" s="315"/>
      <c r="F300" s="315"/>
      <c r="G300" s="316">
        <f>IF(Relevé!$K$648=1,Relevé!$F$648,0)</f>
        <v>0</v>
      </c>
      <c r="H300" s="316"/>
      <c r="I300" s="316">
        <f>IF(Relevé!$K$648=2,Relevé!$F$648,0)</f>
        <v>0</v>
      </c>
      <c r="J300" s="316"/>
      <c r="K300" s="316">
        <f>IF(Relevé!$K$648=3,Relevé!$F$648,0)</f>
        <v>0</v>
      </c>
      <c r="L300" s="315"/>
      <c r="M300" s="317"/>
    </row>
    <row r="301" spans="1:13" ht="10.050000000000001" hidden="1" customHeight="1" outlineLevel="1">
      <c r="A301" s="313" t="s">
        <v>687</v>
      </c>
      <c r="B301" s="314" t="s">
        <v>688</v>
      </c>
      <c r="C301" s="315"/>
      <c r="D301" s="315"/>
      <c r="E301" s="315"/>
      <c r="F301" s="315"/>
      <c r="G301" s="316">
        <f>IF(Relevé!$K$651=1,Relevé!$F$651,0)</f>
        <v>0</v>
      </c>
      <c r="H301" s="316"/>
      <c r="I301" s="316">
        <f>IF(Relevé!$K$651=2,Relevé!$F$651,0)</f>
        <v>0</v>
      </c>
      <c r="J301" s="316"/>
      <c r="K301" s="316">
        <f>IF(Relevé!$K$651=3,Relevé!$F$651,0)</f>
        <v>0</v>
      </c>
      <c r="L301" s="315"/>
      <c r="M301" s="317"/>
    </row>
    <row r="302" spans="1:13" ht="2.5499999999999998" customHeight="1" collapsed="1">
      <c r="A302" s="328"/>
      <c r="B302" s="329"/>
      <c r="C302" s="301"/>
      <c r="D302" s="301"/>
      <c r="E302" s="301"/>
      <c r="F302" s="301"/>
      <c r="G302" s="301"/>
      <c r="H302" s="301"/>
      <c r="I302" s="301"/>
      <c r="J302" s="301"/>
      <c r="K302" s="301"/>
      <c r="L302" s="301"/>
      <c r="M302" s="302"/>
    </row>
    <row r="303" spans="1:13" s="310" customFormat="1" ht="10.050000000000001" customHeight="1">
      <c r="A303" s="308" t="s">
        <v>689</v>
      </c>
      <c r="B303" s="309" t="s">
        <v>243</v>
      </c>
      <c r="G303" s="311">
        <f>SUM(G304:G308)</f>
        <v>0</v>
      </c>
      <c r="H303" s="311"/>
      <c r="I303" s="311">
        <f>SUM(I304:I308)</f>
        <v>0</v>
      </c>
      <c r="J303" s="311"/>
      <c r="K303" s="311">
        <f>SUM(K304:K308)</f>
        <v>0</v>
      </c>
      <c r="M303" s="312">
        <f>SUM(G303:K303)</f>
        <v>0</v>
      </c>
    </row>
    <row r="304" spans="1:13" ht="10.050000000000001" hidden="1" customHeight="1" outlineLevel="1">
      <c r="A304" s="313" t="s">
        <v>691</v>
      </c>
      <c r="B304" s="314" t="s">
        <v>692</v>
      </c>
      <c r="C304" s="315"/>
      <c r="D304" s="315"/>
      <c r="E304" s="315"/>
      <c r="F304" s="315"/>
      <c r="G304" s="316">
        <f>IF(Relevé!$K$656=1,Relevé!$F$656,0)</f>
        <v>0</v>
      </c>
      <c r="H304" s="316"/>
      <c r="I304" s="316">
        <f>IF(Relevé!$K$656=2,Relevé!$F$656,0)</f>
        <v>0</v>
      </c>
      <c r="J304" s="316"/>
      <c r="K304" s="316">
        <f>IF(Relevé!$K$656=3,Relevé!$F$656,0)</f>
        <v>0</v>
      </c>
      <c r="L304" s="315"/>
      <c r="M304" s="317"/>
    </row>
    <row r="305" spans="1:13" ht="10.050000000000001" hidden="1" customHeight="1" outlineLevel="1">
      <c r="A305" s="313" t="s">
        <v>693</v>
      </c>
      <c r="B305" s="314" t="s">
        <v>694</v>
      </c>
      <c r="C305" s="315"/>
      <c r="D305" s="315"/>
      <c r="E305" s="315"/>
      <c r="F305" s="315"/>
      <c r="G305" s="316">
        <f>IF(Relevé!$K$659=1,Relevé!$F$659,0)</f>
        <v>0</v>
      </c>
      <c r="H305" s="316"/>
      <c r="I305" s="316">
        <f>IF(Relevé!$K$659=2,Relevé!$F$659,0)</f>
        <v>0</v>
      </c>
      <c r="J305" s="316"/>
      <c r="K305" s="316">
        <f>IF(Relevé!$K$659=3,Relevé!$F$659,0)</f>
        <v>0</v>
      </c>
      <c r="L305" s="315"/>
      <c r="M305" s="317"/>
    </row>
    <row r="306" spans="1:13" ht="10.050000000000001" hidden="1" customHeight="1" outlineLevel="1">
      <c r="A306" s="313" t="s">
        <v>695</v>
      </c>
      <c r="B306" s="314" t="s">
        <v>696</v>
      </c>
      <c r="C306" s="315"/>
      <c r="D306" s="315"/>
      <c r="E306" s="315"/>
      <c r="F306" s="315"/>
      <c r="G306" s="316">
        <f>IF(Relevé!$K$662=1,Relevé!$F$662,0)</f>
        <v>0</v>
      </c>
      <c r="H306" s="316"/>
      <c r="I306" s="316">
        <f>IF(Relevé!$K$662=2,Relevé!$F$662,0)</f>
        <v>0</v>
      </c>
      <c r="J306" s="316"/>
      <c r="K306" s="316">
        <f>IF(Relevé!$K$662=3,Relevé!$F$662,0)</f>
        <v>0</v>
      </c>
      <c r="L306" s="315"/>
      <c r="M306" s="317"/>
    </row>
    <row r="307" spans="1:13" ht="10.050000000000001" hidden="1" customHeight="1" outlineLevel="1">
      <c r="A307" s="313" t="s">
        <v>697</v>
      </c>
      <c r="B307" s="314" t="s">
        <v>672</v>
      </c>
      <c r="C307" s="315"/>
      <c r="D307" s="315"/>
      <c r="E307" s="315"/>
      <c r="F307" s="315"/>
      <c r="G307" s="316">
        <f>IF(Relevé!$K$665=1,Relevé!$F$665,0)</f>
        <v>0</v>
      </c>
      <c r="H307" s="316"/>
      <c r="I307" s="316">
        <f>IF(Relevé!$K$665=2,Relevé!$F$665,0)</f>
        <v>0</v>
      </c>
      <c r="J307" s="316"/>
      <c r="K307" s="316">
        <f>IF(Relevé!$K$665=3,Relevé!$F$665,0)</f>
        <v>0</v>
      </c>
      <c r="L307" s="315"/>
      <c r="M307" s="317"/>
    </row>
    <row r="308" spans="1:13" ht="10.050000000000001" hidden="1" customHeight="1" outlineLevel="1">
      <c r="A308" s="313" t="s">
        <v>698</v>
      </c>
      <c r="B308" s="314" t="s">
        <v>699</v>
      </c>
      <c r="C308" s="315"/>
      <c r="D308" s="315"/>
      <c r="E308" s="315"/>
      <c r="F308" s="315"/>
      <c r="G308" s="316">
        <f>IF(Relevé!$K$668=1,Relevé!$F$668,0)</f>
        <v>0</v>
      </c>
      <c r="H308" s="316"/>
      <c r="I308" s="316">
        <f>IF(Relevé!$K$668=2,Relevé!$F$668,0)</f>
        <v>0</v>
      </c>
      <c r="J308" s="316"/>
      <c r="K308" s="316">
        <f>IF(Relevé!$K$668=3,Relevé!$F$668,0)</f>
        <v>0</v>
      </c>
      <c r="L308" s="315"/>
      <c r="M308" s="317"/>
    </row>
    <row r="309" spans="1:13" ht="2.5499999999999998" customHeight="1" collapsed="1">
      <c r="A309" s="328"/>
      <c r="B309" s="329"/>
      <c r="C309" s="301"/>
      <c r="D309" s="301"/>
      <c r="E309" s="301"/>
      <c r="F309" s="301"/>
      <c r="G309" s="301"/>
      <c r="H309" s="301"/>
      <c r="I309" s="301"/>
      <c r="J309" s="301"/>
      <c r="K309" s="301"/>
      <c r="L309" s="301"/>
      <c r="M309" s="302"/>
    </row>
    <row r="310" spans="1:13" s="310" customFormat="1" ht="10.050000000000001" customHeight="1">
      <c r="A310" s="308" t="s">
        <v>700</v>
      </c>
      <c r="B310" s="309" t="s">
        <v>244</v>
      </c>
      <c r="G310" s="311">
        <f>SUM(G311:G316)</f>
        <v>0</v>
      </c>
      <c r="H310" s="311"/>
      <c r="I310" s="311">
        <f>SUM(I311:I316)</f>
        <v>0</v>
      </c>
      <c r="J310" s="311"/>
      <c r="K310" s="311">
        <f>SUM(K311:K316)</f>
        <v>0</v>
      </c>
      <c r="M310" s="312">
        <f>SUM(G310:K310)</f>
        <v>0</v>
      </c>
    </row>
    <row r="311" spans="1:13" ht="10.050000000000001" hidden="1" customHeight="1" outlineLevel="1">
      <c r="A311" s="313" t="s">
        <v>701</v>
      </c>
      <c r="B311" s="314" t="s">
        <v>702</v>
      </c>
      <c r="C311" s="315"/>
      <c r="D311" s="315"/>
      <c r="E311" s="315"/>
      <c r="F311" s="315"/>
      <c r="G311" s="316">
        <f>IF(Relevé!$K$673=1,Relevé!$F$673,0)</f>
        <v>0</v>
      </c>
      <c r="H311" s="316"/>
      <c r="I311" s="316">
        <f>IF(Relevé!$K$673=2,Relevé!$F$673,0)</f>
        <v>0</v>
      </c>
      <c r="J311" s="316"/>
      <c r="K311" s="316">
        <f>IF(Relevé!$K$673=3,Relevé!$F$673,0)</f>
        <v>0</v>
      </c>
      <c r="L311" s="315"/>
      <c r="M311" s="317"/>
    </row>
    <row r="312" spans="1:13" ht="10.050000000000001" hidden="1" customHeight="1" outlineLevel="1">
      <c r="A312" s="313" t="s">
        <v>703</v>
      </c>
      <c r="B312" s="314" t="s">
        <v>704</v>
      </c>
      <c r="C312" s="315"/>
      <c r="D312" s="315"/>
      <c r="E312" s="315"/>
      <c r="F312" s="315"/>
      <c r="G312" s="316">
        <f>IF(Relevé!$K$676=1,Relevé!$F$676,0)</f>
        <v>0</v>
      </c>
      <c r="H312" s="316"/>
      <c r="I312" s="316">
        <f>IF(Relevé!$K$676=2,Relevé!$F$676,0)</f>
        <v>0</v>
      </c>
      <c r="J312" s="316"/>
      <c r="K312" s="316">
        <f>IF(Relevé!$K$676=3,Relevé!$F$676,0)</f>
        <v>0</v>
      </c>
      <c r="L312" s="315"/>
      <c r="M312" s="317"/>
    </row>
    <row r="313" spans="1:13" ht="10.050000000000001" hidden="1" customHeight="1" outlineLevel="1">
      <c r="A313" s="313" t="s">
        <v>705</v>
      </c>
      <c r="B313" s="314" t="s">
        <v>706</v>
      </c>
      <c r="C313" s="315"/>
      <c r="D313" s="315"/>
      <c r="E313" s="315"/>
      <c r="F313" s="315"/>
      <c r="G313" s="316">
        <f>IF(Relevé!$K$679=1,Relevé!$F$679,0)</f>
        <v>0</v>
      </c>
      <c r="H313" s="316"/>
      <c r="I313" s="316">
        <f>IF(Relevé!$K$679=2,Relevé!$F$679,0)</f>
        <v>0</v>
      </c>
      <c r="J313" s="316"/>
      <c r="K313" s="316">
        <f>IF(Relevé!$K$679=3,Relevé!$F$679,0)</f>
        <v>0</v>
      </c>
      <c r="L313" s="315"/>
      <c r="M313" s="317"/>
    </row>
    <row r="314" spans="1:13" ht="10.050000000000001" hidden="1" customHeight="1" outlineLevel="1">
      <c r="A314" s="313" t="s">
        <v>707</v>
      </c>
      <c r="B314" s="314" t="s">
        <v>708</v>
      </c>
      <c r="C314" s="315"/>
      <c r="D314" s="315"/>
      <c r="E314" s="315"/>
      <c r="F314" s="315"/>
      <c r="G314" s="316">
        <f>IF(Relevé!$K$682=1,Relevé!$F$682,0)</f>
        <v>0</v>
      </c>
      <c r="H314" s="316"/>
      <c r="I314" s="316">
        <f>IF(Relevé!$K$682=2,Relevé!$F$682,0)</f>
        <v>0</v>
      </c>
      <c r="J314" s="316"/>
      <c r="K314" s="316">
        <f>IF(Relevé!$K$682=3,Relevé!$F$682,0)</f>
        <v>0</v>
      </c>
      <c r="L314" s="315"/>
      <c r="M314" s="317"/>
    </row>
    <row r="315" spans="1:13" ht="10.050000000000001" hidden="1" customHeight="1" outlineLevel="1">
      <c r="A315" s="313" t="s">
        <v>709</v>
      </c>
      <c r="B315" s="314" t="s">
        <v>1246</v>
      </c>
      <c r="C315" s="315"/>
      <c r="D315" s="315"/>
      <c r="E315" s="315"/>
      <c r="F315" s="315"/>
      <c r="G315" s="316">
        <f>IF(Relevé!$K$685=1,Relevé!$F$685,0)</f>
        <v>0</v>
      </c>
      <c r="H315" s="316"/>
      <c r="I315" s="316">
        <f>IF(Relevé!$K$685=2,Relevé!$F$685,0)</f>
        <v>0</v>
      </c>
      <c r="J315" s="316"/>
      <c r="K315" s="316">
        <f>IF(Relevé!$K$685=3,Relevé!$F$685,0)</f>
        <v>0</v>
      </c>
      <c r="L315" s="315"/>
      <c r="M315" s="317"/>
    </row>
    <row r="316" spans="1:13" ht="10.050000000000001" hidden="1" customHeight="1" outlineLevel="1">
      <c r="A316" s="313" t="s">
        <v>710</v>
      </c>
      <c r="B316" s="314" t="s">
        <v>711</v>
      </c>
      <c r="C316" s="315"/>
      <c r="D316" s="315"/>
      <c r="E316" s="315"/>
      <c r="F316" s="315"/>
      <c r="G316" s="316">
        <f>IF(Relevé!$K$688=1,Relevé!$F$688,0)</f>
        <v>0</v>
      </c>
      <c r="H316" s="316"/>
      <c r="I316" s="316">
        <f>IF(Relevé!$K$688=2,Relevé!$F$688,0)</f>
        <v>0</v>
      </c>
      <c r="J316" s="316"/>
      <c r="K316" s="316">
        <f>IF(Relevé!$K$688=3,Relevé!$F$688,0)</f>
        <v>0</v>
      </c>
      <c r="L316" s="315"/>
      <c r="M316" s="317"/>
    </row>
    <row r="317" spans="1:13" ht="2.5499999999999998" customHeight="1" collapsed="1">
      <c r="A317" s="328"/>
      <c r="B317" s="329"/>
      <c r="C317" s="301"/>
      <c r="D317" s="301"/>
      <c r="E317" s="301"/>
      <c r="F317" s="301"/>
      <c r="G317" s="301"/>
      <c r="H317" s="301"/>
      <c r="I317" s="301"/>
      <c r="J317" s="301"/>
      <c r="K317" s="301"/>
      <c r="L317" s="301"/>
      <c r="M317" s="302"/>
    </row>
    <row r="318" spans="1:13" s="299" customFormat="1" ht="13.05" customHeight="1">
      <c r="A318" s="303" t="s">
        <v>712</v>
      </c>
      <c r="B318" s="304" t="s">
        <v>713</v>
      </c>
      <c r="C318" s="305"/>
      <c r="D318" s="305"/>
      <c r="E318" s="305"/>
      <c r="F318" s="305"/>
      <c r="G318" s="306">
        <f>G320+G330+G339+G344+G356+G365+G375+G381</f>
        <v>0</v>
      </c>
      <c r="H318" s="305"/>
      <c r="I318" s="306">
        <f>I320+I330+I339+I344+I356+I365+I375+I381</f>
        <v>0</v>
      </c>
      <c r="J318" s="305"/>
      <c r="K318" s="306">
        <f>K320+K330+K339+K344+K356+K365+K375+K381</f>
        <v>0</v>
      </c>
      <c r="L318" s="305"/>
      <c r="M318" s="307">
        <f>M320+M330+M339+M344+M356+M365+M375+M381</f>
        <v>0</v>
      </c>
    </row>
    <row r="319" spans="1:13" ht="2.5499999999999998" customHeight="1">
      <c r="A319" s="326"/>
      <c r="B319" s="327"/>
      <c r="C319" s="301"/>
      <c r="D319" s="301"/>
      <c r="E319" s="301"/>
      <c r="F319" s="301"/>
      <c r="G319" s="301"/>
      <c r="H319" s="301"/>
      <c r="I319" s="301"/>
      <c r="J319" s="301"/>
      <c r="K319" s="301"/>
      <c r="L319" s="301"/>
      <c r="M319" s="302"/>
    </row>
    <row r="320" spans="1:13" s="310" customFormat="1" ht="10.050000000000001" customHeight="1">
      <c r="A320" s="308" t="s">
        <v>714</v>
      </c>
      <c r="B320" s="309" t="s">
        <v>1247</v>
      </c>
      <c r="G320" s="311">
        <f>SUM(G321:G328)</f>
        <v>0</v>
      </c>
      <c r="H320" s="311"/>
      <c r="I320" s="311">
        <f>SUM(I321:I328)</f>
        <v>0</v>
      </c>
      <c r="J320" s="311"/>
      <c r="K320" s="311">
        <f>SUM(K321:K328)</f>
        <v>0</v>
      </c>
      <c r="M320" s="312">
        <f>SUM(G320:K320)</f>
        <v>0</v>
      </c>
    </row>
    <row r="321" spans="1:13" ht="10.050000000000001" hidden="1" customHeight="1" outlineLevel="1">
      <c r="A321" s="313" t="s">
        <v>715</v>
      </c>
      <c r="B321" s="314" t="s">
        <v>1248</v>
      </c>
      <c r="C321" s="315"/>
      <c r="D321" s="315"/>
      <c r="E321" s="315"/>
      <c r="F321" s="315"/>
      <c r="G321" s="316">
        <f>IF(Relevé!$K$695=1,Relevé!$F$695,0)</f>
        <v>0</v>
      </c>
      <c r="H321" s="316"/>
      <c r="I321" s="316">
        <f>IF(Relevé!$K$695=2,Relevé!$F$695,0)</f>
        <v>0</v>
      </c>
      <c r="J321" s="316"/>
      <c r="K321" s="316">
        <f>IF(Relevé!$K$695=3,Relevé!$F$695,0)</f>
        <v>0</v>
      </c>
      <c r="L321" s="315"/>
      <c r="M321" s="317"/>
    </row>
    <row r="322" spans="1:13" ht="10.050000000000001" hidden="1" customHeight="1" outlineLevel="1">
      <c r="A322" s="313" t="s">
        <v>716</v>
      </c>
      <c r="B322" s="314" t="s">
        <v>1249</v>
      </c>
      <c r="C322" s="315"/>
      <c r="D322" s="315"/>
      <c r="E322" s="315"/>
      <c r="F322" s="315"/>
      <c r="G322" s="316">
        <f>IF(Relevé!$K$698=1,Relevé!$F$698,0)</f>
        <v>0</v>
      </c>
      <c r="H322" s="316"/>
      <c r="I322" s="316">
        <f>IF(Relevé!$K$698=2,Relevé!$F$698,0)</f>
        <v>0</v>
      </c>
      <c r="J322" s="316"/>
      <c r="K322" s="316">
        <f>IF(Relevé!$K$698=3,Relevé!$F$698,0)</f>
        <v>0</v>
      </c>
      <c r="L322" s="315"/>
      <c r="M322" s="317"/>
    </row>
    <row r="323" spans="1:13" ht="10.050000000000001" hidden="1" customHeight="1" outlineLevel="1">
      <c r="A323" s="313" t="s">
        <v>717</v>
      </c>
      <c r="B323" s="314" t="s">
        <v>1250</v>
      </c>
      <c r="C323" s="315"/>
      <c r="D323" s="315"/>
      <c r="E323" s="315"/>
      <c r="F323" s="315"/>
      <c r="G323" s="316">
        <f>IF(Relevé!$K$701=1,Relevé!$F$701,0)</f>
        <v>0</v>
      </c>
      <c r="H323" s="316"/>
      <c r="I323" s="316">
        <f>IF(Relevé!$K$701=2,Relevé!$F$701,0)</f>
        <v>0</v>
      </c>
      <c r="J323" s="316"/>
      <c r="K323" s="316">
        <f>IF(Relevé!$K$701=3,Relevé!$F$701,0)</f>
        <v>0</v>
      </c>
      <c r="L323" s="315"/>
      <c r="M323" s="317"/>
    </row>
    <row r="324" spans="1:13" ht="10.050000000000001" hidden="1" customHeight="1" outlineLevel="1">
      <c r="A324" s="313" t="s">
        <v>718</v>
      </c>
      <c r="B324" s="314" t="s">
        <v>1251</v>
      </c>
      <c r="C324" s="315"/>
      <c r="D324" s="315"/>
      <c r="E324" s="315"/>
      <c r="F324" s="315"/>
      <c r="G324" s="316">
        <f>IF(Relevé!$K$704=1,Relevé!$F$704,0)</f>
        <v>0</v>
      </c>
      <c r="H324" s="316"/>
      <c r="I324" s="316">
        <f>IF(Relevé!$K$704=2,Relevé!$F$704,0)</f>
        <v>0</v>
      </c>
      <c r="J324" s="316"/>
      <c r="K324" s="316">
        <f>IF(Relevé!$K$704=3,Relevé!$F$704,0)</f>
        <v>0</v>
      </c>
      <c r="L324" s="315"/>
      <c r="M324" s="317"/>
    </row>
    <row r="325" spans="1:13" ht="10.050000000000001" hidden="1" customHeight="1" outlineLevel="1">
      <c r="A325" s="313" t="s">
        <v>719</v>
      </c>
      <c r="B325" s="314" t="s">
        <v>1252</v>
      </c>
      <c r="C325" s="315"/>
      <c r="D325" s="315"/>
      <c r="E325" s="315"/>
      <c r="F325" s="315"/>
      <c r="G325" s="316">
        <f>IF(Relevé!$K$707=1,Relevé!$F$707,0)</f>
        <v>0</v>
      </c>
      <c r="H325" s="316"/>
      <c r="I325" s="316">
        <f>IF(Relevé!$K$707=2,Relevé!$F$707,0)</f>
        <v>0</v>
      </c>
      <c r="J325" s="316"/>
      <c r="K325" s="316">
        <f>IF(Relevé!$K$707=3,Relevé!$F$707,0)</f>
        <v>0</v>
      </c>
      <c r="L325" s="315"/>
      <c r="M325" s="317"/>
    </row>
    <row r="326" spans="1:13" ht="10.050000000000001" hidden="1" customHeight="1" outlineLevel="1">
      <c r="A326" s="313" t="s">
        <v>720</v>
      </c>
      <c r="B326" s="314" t="s">
        <v>1253</v>
      </c>
      <c r="C326" s="315"/>
      <c r="D326" s="315"/>
      <c r="E326" s="315"/>
      <c r="F326" s="315"/>
      <c r="G326" s="316">
        <f>IF(Relevé!$K$710=1,Relevé!$F$710,0)</f>
        <v>0</v>
      </c>
      <c r="H326" s="316"/>
      <c r="I326" s="316">
        <f>IF(Relevé!$K$710=2,Relevé!$F$710,0)</f>
        <v>0</v>
      </c>
      <c r="J326" s="316"/>
      <c r="K326" s="316">
        <f>IF(Relevé!$K$710=3,Relevé!$F$710,0)</f>
        <v>0</v>
      </c>
      <c r="L326" s="315"/>
      <c r="M326" s="317"/>
    </row>
    <row r="327" spans="1:13" ht="10.050000000000001" hidden="1" customHeight="1" outlineLevel="1">
      <c r="A327" s="313" t="s">
        <v>721</v>
      </c>
      <c r="B327" s="314" t="s">
        <v>1254</v>
      </c>
      <c r="C327" s="315"/>
      <c r="D327" s="315"/>
      <c r="E327" s="315"/>
      <c r="F327" s="315"/>
      <c r="G327" s="316">
        <f>IF(Relevé!$K$713=1,Relevé!$F$713,0)</f>
        <v>0</v>
      </c>
      <c r="H327" s="316"/>
      <c r="I327" s="316">
        <f>IF(Relevé!$K$713=2,Relevé!$F$713,0)</f>
        <v>0</v>
      </c>
      <c r="J327" s="316"/>
      <c r="K327" s="316">
        <f>IF(Relevé!$K$713=3,Relevé!$F$713,0)</f>
        <v>0</v>
      </c>
      <c r="L327" s="315"/>
      <c r="M327" s="317"/>
    </row>
    <row r="328" spans="1:13" ht="10.050000000000001" hidden="1" customHeight="1" outlineLevel="1">
      <c r="A328" s="313" t="s">
        <v>722</v>
      </c>
      <c r="B328" s="314" t="s">
        <v>1255</v>
      </c>
      <c r="C328" s="315"/>
      <c r="D328" s="315"/>
      <c r="E328" s="315"/>
      <c r="F328" s="315"/>
      <c r="G328" s="316">
        <f>IF(Relevé!$K$716=1,Relevé!$F$716,0)</f>
        <v>0</v>
      </c>
      <c r="H328" s="316"/>
      <c r="I328" s="316">
        <f>IF(Relevé!$K$716=2,Relevé!$F$716,0)</f>
        <v>0</v>
      </c>
      <c r="J328" s="316"/>
      <c r="K328" s="316">
        <f>IF(Relevé!$K$716=3,Relevé!$F$716,0)</f>
        <v>0</v>
      </c>
      <c r="L328" s="315"/>
      <c r="M328" s="317"/>
    </row>
    <row r="329" spans="1:13" ht="2.5499999999999998" customHeight="1" collapsed="1">
      <c r="A329" s="328"/>
      <c r="B329" s="329"/>
      <c r="C329" s="301"/>
      <c r="D329" s="301"/>
      <c r="E329" s="301"/>
      <c r="F329" s="301"/>
      <c r="G329" s="301"/>
      <c r="H329" s="301"/>
      <c r="I329" s="301"/>
      <c r="J329" s="301"/>
      <c r="K329" s="301"/>
      <c r="L329" s="301"/>
      <c r="M329" s="302"/>
    </row>
    <row r="330" spans="1:13" s="310" customFormat="1" ht="10.050000000000001" customHeight="1">
      <c r="A330" s="308" t="s">
        <v>723</v>
      </c>
      <c r="B330" s="309" t="s">
        <v>1581</v>
      </c>
      <c r="G330" s="311">
        <f>SUM(G331:G337)</f>
        <v>0</v>
      </c>
      <c r="H330" s="311"/>
      <c r="I330" s="311">
        <f>SUM(I331:I337)</f>
        <v>0</v>
      </c>
      <c r="J330" s="311"/>
      <c r="K330" s="311">
        <f>SUM(K331:K337)</f>
        <v>0</v>
      </c>
      <c r="M330" s="312">
        <f>SUM(G330:K330)</f>
        <v>0</v>
      </c>
    </row>
    <row r="331" spans="1:13" ht="10.050000000000001" hidden="1" customHeight="1" outlineLevel="1">
      <c r="A331" s="313" t="s">
        <v>725</v>
      </c>
      <c r="B331" s="314" t="s">
        <v>726</v>
      </c>
      <c r="C331" s="315"/>
      <c r="D331" s="315"/>
      <c r="E331" s="315"/>
      <c r="F331" s="315"/>
      <c r="G331" s="316">
        <f>IF(Relevé!$K$721=1,Relevé!$F$721,0)</f>
        <v>0</v>
      </c>
      <c r="H331" s="316"/>
      <c r="I331" s="316">
        <f>IF(Relevé!$K$721=2,Relevé!$F$721,0)</f>
        <v>0</v>
      </c>
      <c r="J331" s="316"/>
      <c r="K331" s="316">
        <f>IF(Relevé!$K$721=3,Relevé!$F$721,0)</f>
        <v>0</v>
      </c>
      <c r="L331" s="315"/>
      <c r="M331" s="317"/>
    </row>
    <row r="332" spans="1:13" ht="10.050000000000001" hidden="1" customHeight="1" outlineLevel="1">
      <c r="A332" s="313" t="s">
        <v>727</v>
      </c>
      <c r="B332" s="314" t="s">
        <v>728</v>
      </c>
      <c r="C332" s="315"/>
      <c r="D332" s="315"/>
      <c r="E332" s="315"/>
      <c r="F332" s="315"/>
      <c r="G332" s="316">
        <f>IF(Relevé!$K$724=1,Relevé!$F$724,0)</f>
        <v>0</v>
      </c>
      <c r="H332" s="316"/>
      <c r="I332" s="316">
        <f>IF(Relevé!$K$724=2,Relevé!$F$724,0)</f>
        <v>0</v>
      </c>
      <c r="J332" s="316"/>
      <c r="K332" s="316">
        <f>IF(Relevé!$K$724=3,Relevé!$F$724,0)</f>
        <v>0</v>
      </c>
      <c r="L332" s="315"/>
      <c r="M332" s="317"/>
    </row>
    <row r="333" spans="1:13" ht="10.050000000000001" hidden="1" customHeight="1" outlineLevel="1">
      <c r="A333" s="313" t="s">
        <v>729</v>
      </c>
      <c r="B333" s="314" t="s">
        <v>730</v>
      </c>
      <c r="C333" s="315"/>
      <c r="D333" s="315"/>
      <c r="E333" s="315"/>
      <c r="F333" s="315"/>
      <c r="G333" s="316">
        <f>IF(Relevé!$K$727=1,Relevé!$F$727,0)</f>
        <v>0</v>
      </c>
      <c r="H333" s="316"/>
      <c r="I333" s="316">
        <f>IF(Relevé!$K$727=2,Relevé!$F$727,0)</f>
        <v>0</v>
      </c>
      <c r="J333" s="316"/>
      <c r="K333" s="316">
        <f>IF(Relevé!$K$727=3,Relevé!$F$727,0)</f>
        <v>0</v>
      </c>
      <c r="L333" s="315"/>
      <c r="M333" s="317"/>
    </row>
    <row r="334" spans="1:13" ht="10.050000000000001" hidden="1" customHeight="1" outlineLevel="1">
      <c r="A334" s="313" t="s">
        <v>731</v>
      </c>
      <c r="B334" s="314" t="s">
        <v>732</v>
      </c>
      <c r="C334" s="315"/>
      <c r="D334" s="315"/>
      <c r="E334" s="315"/>
      <c r="F334" s="315"/>
      <c r="G334" s="316">
        <f>IF(Relevé!$K$730=1,Relevé!$F$730,0)</f>
        <v>0</v>
      </c>
      <c r="H334" s="316"/>
      <c r="I334" s="316">
        <f>IF(Relevé!$K$730=2,Relevé!$F$730,0)</f>
        <v>0</v>
      </c>
      <c r="J334" s="316"/>
      <c r="K334" s="316">
        <f>IF(Relevé!$K$730=3,Relevé!$F$730,0)</f>
        <v>0</v>
      </c>
      <c r="L334" s="315"/>
      <c r="M334" s="317"/>
    </row>
    <row r="335" spans="1:13" ht="10.050000000000001" hidden="1" customHeight="1" outlineLevel="1">
      <c r="A335" s="313" t="s">
        <v>733</v>
      </c>
      <c r="B335" s="314" t="s">
        <v>734</v>
      </c>
      <c r="C335" s="315"/>
      <c r="D335" s="315"/>
      <c r="E335" s="315"/>
      <c r="F335" s="315"/>
      <c r="G335" s="316">
        <f>IF(Relevé!$K$733=1,Relevé!$F$733,0)</f>
        <v>0</v>
      </c>
      <c r="H335" s="316"/>
      <c r="I335" s="316">
        <f>IF(Relevé!$K$733=2,Relevé!$F$733,0)</f>
        <v>0</v>
      </c>
      <c r="J335" s="316"/>
      <c r="K335" s="316">
        <f>IF(Relevé!$K$733=3,Relevé!$F$733,0)</f>
        <v>0</v>
      </c>
      <c r="L335" s="315"/>
      <c r="M335" s="317"/>
    </row>
    <row r="336" spans="1:13" ht="10.050000000000001" hidden="1" customHeight="1" outlineLevel="1">
      <c r="A336" s="313" t="s">
        <v>735</v>
      </c>
      <c r="B336" s="314" t="s">
        <v>1256</v>
      </c>
      <c r="C336" s="315"/>
      <c r="D336" s="315"/>
      <c r="E336" s="315"/>
      <c r="F336" s="315"/>
      <c r="G336" s="316">
        <f>IF(Relevé!$K$736=1,Relevé!$F$736,0)</f>
        <v>0</v>
      </c>
      <c r="H336" s="316"/>
      <c r="I336" s="316">
        <f>IF(Relevé!$K$736=2,Relevé!$F$736,0)</f>
        <v>0</v>
      </c>
      <c r="J336" s="316"/>
      <c r="K336" s="316">
        <f>IF(Relevé!$K$736=3,Relevé!$F$736,0)</f>
        <v>0</v>
      </c>
      <c r="L336" s="315"/>
      <c r="M336" s="317"/>
    </row>
    <row r="337" spans="1:13" ht="10.050000000000001" hidden="1" customHeight="1" outlineLevel="1">
      <c r="A337" s="313" t="s">
        <v>736</v>
      </c>
      <c r="B337" s="314" t="s">
        <v>737</v>
      </c>
      <c r="C337" s="315"/>
      <c r="D337" s="315"/>
      <c r="E337" s="315"/>
      <c r="F337" s="315"/>
      <c r="G337" s="316">
        <f>IF(Relevé!$K$739=1,Relevé!$F$739,0)</f>
        <v>0</v>
      </c>
      <c r="H337" s="316"/>
      <c r="I337" s="316">
        <f>IF(Relevé!$K$739=2,Relevé!$F$739,0)</f>
        <v>0</v>
      </c>
      <c r="J337" s="316"/>
      <c r="K337" s="316">
        <f>IF(Relevé!$K$739=3,Relevé!$F$739,0)</f>
        <v>0</v>
      </c>
      <c r="L337" s="315"/>
      <c r="M337" s="317"/>
    </row>
    <row r="338" spans="1:13" ht="2.5499999999999998" customHeight="1" collapsed="1">
      <c r="A338" s="328"/>
      <c r="B338" s="329"/>
      <c r="C338" s="301"/>
      <c r="D338" s="301"/>
      <c r="E338" s="301"/>
      <c r="F338" s="301"/>
      <c r="G338" s="301"/>
      <c r="H338" s="301"/>
      <c r="I338" s="301"/>
      <c r="J338" s="301"/>
      <c r="K338" s="301"/>
      <c r="L338" s="301"/>
      <c r="M338" s="302"/>
    </row>
    <row r="339" spans="1:13" s="310" customFormat="1" ht="10.050000000000001" customHeight="1">
      <c r="A339" s="308" t="s">
        <v>738</v>
      </c>
      <c r="B339" s="309" t="s">
        <v>1582</v>
      </c>
      <c r="G339" s="311">
        <f>SUM(G340:G342)</f>
        <v>0</v>
      </c>
      <c r="H339" s="311"/>
      <c r="I339" s="311">
        <f>SUM(I340:I342)</f>
        <v>0</v>
      </c>
      <c r="J339" s="311"/>
      <c r="K339" s="311">
        <f>SUM(K340:K342)</f>
        <v>0</v>
      </c>
      <c r="M339" s="312">
        <f>SUM(G339:K339)</f>
        <v>0</v>
      </c>
    </row>
    <row r="340" spans="1:13" ht="10.050000000000001" hidden="1" customHeight="1" outlineLevel="1">
      <c r="A340" s="313" t="s">
        <v>740</v>
      </c>
      <c r="B340" s="314" t="s">
        <v>1257</v>
      </c>
      <c r="C340" s="315"/>
      <c r="D340" s="315"/>
      <c r="E340" s="315"/>
      <c r="F340" s="315"/>
      <c r="G340" s="316">
        <f>IF(Relevé!$K$744=1,Relevé!$F$744,0)</f>
        <v>0</v>
      </c>
      <c r="H340" s="316"/>
      <c r="I340" s="316">
        <f>IF(Relevé!$K$744=2,Relevé!$F$744,0)</f>
        <v>0</v>
      </c>
      <c r="J340" s="316"/>
      <c r="K340" s="316">
        <f>IF(Relevé!$K$744=3,Relevé!$F$744,0)</f>
        <v>0</v>
      </c>
      <c r="L340" s="315"/>
      <c r="M340" s="317"/>
    </row>
    <row r="341" spans="1:13" ht="10.050000000000001" hidden="1" customHeight="1" outlineLevel="1">
      <c r="A341" s="313" t="s">
        <v>741</v>
      </c>
      <c r="B341" s="314" t="s">
        <v>742</v>
      </c>
      <c r="C341" s="315"/>
      <c r="D341" s="315"/>
      <c r="E341" s="315"/>
      <c r="F341" s="315"/>
      <c r="G341" s="316">
        <f>IF(Relevé!$K$747=1,Relevé!$F$747,0)</f>
        <v>0</v>
      </c>
      <c r="H341" s="316"/>
      <c r="I341" s="316">
        <f>IF(Relevé!$K$747=2,Relevé!$F$747,0)</f>
        <v>0</v>
      </c>
      <c r="J341" s="316"/>
      <c r="K341" s="316">
        <f>IF(Relevé!$K$747=3,Relevé!$F$747,0)</f>
        <v>0</v>
      </c>
      <c r="L341" s="315"/>
      <c r="M341" s="317"/>
    </row>
    <row r="342" spans="1:13" ht="10.050000000000001" hidden="1" customHeight="1" outlineLevel="1">
      <c r="A342" s="313" t="s">
        <v>743</v>
      </c>
      <c r="B342" s="314" t="s">
        <v>744</v>
      </c>
      <c r="C342" s="315"/>
      <c r="D342" s="315"/>
      <c r="E342" s="315"/>
      <c r="F342" s="315"/>
      <c r="G342" s="316">
        <f>IF(Relevé!$K$750=1,Relevé!$F$750,0)</f>
        <v>0</v>
      </c>
      <c r="H342" s="316"/>
      <c r="I342" s="316">
        <f>IF(Relevé!$K$750=2,Relevé!$F$750,0)</f>
        <v>0</v>
      </c>
      <c r="J342" s="316"/>
      <c r="K342" s="316">
        <f>IF(Relevé!$K$750=3,Relevé!$F$750,0)</f>
        <v>0</v>
      </c>
      <c r="L342" s="315"/>
      <c r="M342" s="317"/>
    </row>
    <row r="343" spans="1:13" ht="2.5499999999999998" customHeight="1" collapsed="1">
      <c r="A343" s="328"/>
      <c r="B343" s="329"/>
      <c r="C343" s="301"/>
      <c r="D343" s="301"/>
      <c r="E343" s="301"/>
      <c r="F343" s="301"/>
      <c r="G343" s="301"/>
      <c r="H343" s="301"/>
      <c r="I343" s="301"/>
      <c r="J343" s="301"/>
      <c r="K343" s="301"/>
      <c r="L343" s="301"/>
      <c r="M343" s="302"/>
    </row>
    <row r="344" spans="1:13" s="310" customFormat="1" ht="10.050000000000001" customHeight="1">
      <c r="A344" s="308" t="s">
        <v>745</v>
      </c>
      <c r="B344" s="309" t="s">
        <v>245</v>
      </c>
      <c r="G344" s="311">
        <f>SUM(G345:G354)</f>
        <v>0</v>
      </c>
      <c r="H344" s="311"/>
      <c r="I344" s="311">
        <f>SUM(I345:I354)</f>
        <v>0</v>
      </c>
      <c r="J344" s="311"/>
      <c r="K344" s="311">
        <f>SUM(K345:K354)</f>
        <v>0</v>
      </c>
      <c r="M344" s="312">
        <f>SUM(G344:K344)</f>
        <v>0</v>
      </c>
    </row>
    <row r="345" spans="1:13" ht="10.050000000000001" hidden="1" customHeight="1" outlineLevel="1">
      <c r="A345" s="313" t="s">
        <v>747</v>
      </c>
      <c r="B345" s="314" t="s">
        <v>1258</v>
      </c>
      <c r="C345" s="315"/>
      <c r="D345" s="315"/>
      <c r="E345" s="315"/>
      <c r="F345" s="315"/>
      <c r="G345" s="316">
        <f>IF(Relevé!$K$755=1,Relevé!$F$755,0)</f>
        <v>0</v>
      </c>
      <c r="H345" s="316"/>
      <c r="I345" s="316">
        <f>IF(Relevé!$K$755=2,Relevé!$F$755,0)</f>
        <v>0</v>
      </c>
      <c r="J345" s="316"/>
      <c r="K345" s="316">
        <f>IF(Relevé!$K$755=3,Relevé!$F$755,0)</f>
        <v>0</v>
      </c>
      <c r="L345" s="315"/>
      <c r="M345" s="317"/>
    </row>
    <row r="346" spans="1:13" ht="10.050000000000001" hidden="1" customHeight="1" outlineLevel="1">
      <c r="A346" s="313" t="s">
        <v>748</v>
      </c>
      <c r="B346" s="314" t="s">
        <v>749</v>
      </c>
      <c r="C346" s="315"/>
      <c r="D346" s="315"/>
      <c r="E346" s="315"/>
      <c r="F346" s="315"/>
      <c r="G346" s="316">
        <f>IF(Relevé!$K$758=1,Relevé!$F$758,0)</f>
        <v>0</v>
      </c>
      <c r="H346" s="316"/>
      <c r="I346" s="316">
        <f>IF(Relevé!$K$758=2,Relevé!$F$758,0)</f>
        <v>0</v>
      </c>
      <c r="J346" s="316"/>
      <c r="K346" s="316">
        <f>IF(Relevé!$K$758=3,Relevé!$F$758,0)</f>
        <v>0</v>
      </c>
      <c r="L346" s="315"/>
      <c r="M346" s="317"/>
    </row>
    <row r="347" spans="1:13" ht="10.050000000000001" hidden="1" customHeight="1" outlineLevel="1">
      <c r="A347" s="313" t="s">
        <v>750</v>
      </c>
      <c r="B347" s="314" t="s">
        <v>1259</v>
      </c>
      <c r="C347" s="315"/>
      <c r="D347" s="315"/>
      <c r="E347" s="315"/>
      <c r="F347" s="315"/>
      <c r="G347" s="316">
        <f>IF(Relevé!$K$761=1,Relevé!$F$761,0)</f>
        <v>0</v>
      </c>
      <c r="H347" s="316"/>
      <c r="I347" s="316">
        <f>IF(Relevé!$K$761=2,Relevé!$F$761,0)</f>
        <v>0</v>
      </c>
      <c r="J347" s="316"/>
      <c r="K347" s="316">
        <f>IF(Relevé!$K$761=3,Relevé!$F$761,0)</f>
        <v>0</v>
      </c>
      <c r="L347" s="315"/>
      <c r="M347" s="317"/>
    </row>
    <row r="348" spans="1:13" ht="10.050000000000001" hidden="1" customHeight="1" outlineLevel="1">
      <c r="A348" s="313" t="s">
        <v>751</v>
      </c>
      <c r="B348" s="314" t="s">
        <v>1260</v>
      </c>
      <c r="C348" s="315"/>
      <c r="D348" s="315"/>
      <c r="E348" s="315"/>
      <c r="F348" s="315"/>
      <c r="G348" s="316">
        <f>IF(Relevé!$K$764=1,Relevé!$F$764,0)</f>
        <v>0</v>
      </c>
      <c r="H348" s="316"/>
      <c r="I348" s="316">
        <f>IF(Relevé!$K$764=2,Relevé!$F$764,0)</f>
        <v>0</v>
      </c>
      <c r="J348" s="316"/>
      <c r="K348" s="316">
        <f>IF(Relevé!$K$764=3,Relevé!$F$764,0)</f>
        <v>0</v>
      </c>
      <c r="L348" s="315"/>
      <c r="M348" s="317"/>
    </row>
    <row r="349" spans="1:13" ht="10.050000000000001" hidden="1" customHeight="1" outlineLevel="1">
      <c r="A349" s="313" t="s">
        <v>752</v>
      </c>
      <c r="B349" s="314" t="s">
        <v>753</v>
      </c>
      <c r="C349" s="315"/>
      <c r="D349" s="315"/>
      <c r="E349" s="315"/>
      <c r="F349" s="315"/>
      <c r="G349" s="316">
        <f>IF(Relevé!$K$767=1,Relevé!$F$767,0)</f>
        <v>0</v>
      </c>
      <c r="H349" s="316"/>
      <c r="I349" s="316">
        <f>IF(Relevé!$K$767=2,Relevé!$F$767,0)</f>
        <v>0</v>
      </c>
      <c r="J349" s="316"/>
      <c r="K349" s="316">
        <f>IF(Relevé!$K$767=3,Relevé!$F$767,0)</f>
        <v>0</v>
      </c>
      <c r="L349" s="315"/>
      <c r="M349" s="317"/>
    </row>
    <row r="350" spans="1:13" ht="10.050000000000001" hidden="1" customHeight="1" outlineLevel="1">
      <c r="A350" s="313" t="s">
        <v>754</v>
      </c>
      <c r="B350" s="314" t="s">
        <v>755</v>
      </c>
      <c r="C350" s="315"/>
      <c r="D350" s="315"/>
      <c r="E350" s="315"/>
      <c r="F350" s="315"/>
      <c r="G350" s="316">
        <f>IF(Relevé!$K$770=1,Relevé!$F$770,0)</f>
        <v>0</v>
      </c>
      <c r="H350" s="316"/>
      <c r="I350" s="316">
        <f>IF(Relevé!$K$770=2,Relevé!$F$770,0)</f>
        <v>0</v>
      </c>
      <c r="J350" s="316"/>
      <c r="K350" s="316">
        <f>IF(Relevé!$K$770=3,Relevé!$F$770,0)</f>
        <v>0</v>
      </c>
      <c r="L350" s="315"/>
      <c r="M350" s="317"/>
    </row>
    <row r="351" spans="1:13" ht="10.050000000000001" hidden="1" customHeight="1" outlineLevel="1">
      <c r="A351" s="313" t="s">
        <v>756</v>
      </c>
      <c r="B351" s="314" t="s">
        <v>1261</v>
      </c>
      <c r="C351" s="315"/>
      <c r="D351" s="315"/>
      <c r="E351" s="315"/>
      <c r="F351" s="315"/>
      <c r="G351" s="316">
        <f>IF(Relevé!$K$773=1,Relevé!$F$773,0)</f>
        <v>0</v>
      </c>
      <c r="H351" s="316"/>
      <c r="I351" s="316">
        <f>IF(Relevé!$K$773=2,Relevé!$F$773,0)</f>
        <v>0</v>
      </c>
      <c r="J351" s="316"/>
      <c r="K351" s="316">
        <f>IF(Relevé!$K$773=3,Relevé!$F$773,0)</f>
        <v>0</v>
      </c>
      <c r="L351" s="315"/>
      <c r="M351" s="317"/>
    </row>
    <row r="352" spans="1:13" ht="10.050000000000001" hidden="1" customHeight="1" outlineLevel="1">
      <c r="A352" s="313" t="s">
        <v>757</v>
      </c>
      <c r="B352" s="314" t="s">
        <v>1262</v>
      </c>
      <c r="C352" s="315"/>
      <c r="D352" s="315"/>
      <c r="E352" s="315"/>
      <c r="F352" s="315"/>
      <c r="G352" s="316">
        <f>IF(Relevé!$K$776=1,Relevé!$F$776,0)</f>
        <v>0</v>
      </c>
      <c r="H352" s="316"/>
      <c r="I352" s="316">
        <f>IF(Relevé!$K$776=2,Relevé!$F$776,0)</f>
        <v>0</v>
      </c>
      <c r="J352" s="316"/>
      <c r="K352" s="316">
        <f>IF(Relevé!$K$776=3,Relevé!$F$776,0)</f>
        <v>0</v>
      </c>
      <c r="L352" s="315"/>
      <c r="M352" s="317"/>
    </row>
    <row r="353" spans="1:13" ht="10.050000000000001" hidden="1" customHeight="1" outlineLevel="1">
      <c r="A353" s="313" t="s">
        <v>758</v>
      </c>
      <c r="B353" s="314" t="s">
        <v>759</v>
      </c>
      <c r="C353" s="315"/>
      <c r="D353" s="315"/>
      <c r="E353" s="315"/>
      <c r="F353" s="315"/>
      <c r="G353" s="316">
        <f>IF(Relevé!$K$779=1,Relevé!$F$779,0)</f>
        <v>0</v>
      </c>
      <c r="H353" s="316"/>
      <c r="I353" s="316">
        <f>IF(Relevé!$K$779=2,Relevé!$F$779,0)</f>
        <v>0</v>
      </c>
      <c r="J353" s="316"/>
      <c r="K353" s="316">
        <f>IF(Relevé!$K$779=3,Relevé!$F$779,0)</f>
        <v>0</v>
      </c>
      <c r="L353" s="315"/>
      <c r="M353" s="317"/>
    </row>
    <row r="354" spans="1:13" ht="10.050000000000001" hidden="1" customHeight="1" outlineLevel="1">
      <c r="A354" s="313" t="s">
        <v>760</v>
      </c>
      <c r="B354" s="314" t="s">
        <v>761</v>
      </c>
      <c r="C354" s="315"/>
      <c r="D354" s="315"/>
      <c r="E354" s="315"/>
      <c r="F354" s="315"/>
      <c r="G354" s="316">
        <f>IF(Relevé!$K$782=1,Relevé!$F$782,0)</f>
        <v>0</v>
      </c>
      <c r="H354" s="316"/>
      <c r="I354" s="316">
        <f>IF(Relevé!$K$782=2,Relevé!$F$782,0)</f>
        <v>0</v>
      </c>
      <c r="J354" s="316"/>
      <c r="K354" s="316">
        <f>IF(Relevé!$K$782=3,Relevé!$F$782,0)</f>
        <v>0</v>
      </c>
      <c r="L354" s="315"/>
      <c r="M354" s="317"/>
    </row>
    <row r="355" spans="1:13" ht="2.5499999999999998" customHeight="1" collapsed="1">
      <c r="A355" s="328"/>
      <c r="B355" s="329"/>
      <c r="C355" s="301"/>
      <c r="D355" s="301"/>
      <c r="E355" s="301"/>
      <c r="F355" s="301"/>
      <c r="G355" s="301"/>
      <c r="H355" s="301"/>
      <c r="I355" s="301"/>
      <c r="J355" s="301"/>
      <c r="K355" s="301"/>
      <c r="L355" s="301"/>
      <c r="M355" s="302"/>
    </row>
    <row r="356" spans="1:13" s="310" customFormat="1" ht="10.050000000000001" customHeight="1">
      <c r="A356" s="308" t="s">
        <v>762</v>
      </c>
      <c r="B356" s="309" t="s">
        <v>246</v>
      </c>
      <c r="G356" s="311">
        <f>SUM(G357:G363)</f>
        <v>0</v>
      </c>
      <c r="H356" s="311"/>
      <c r="I356" s="311">
        <f>SUM(I357:I363)</f>
        <v>0</v>
      </c>
      <c r="J356" s="311"/>
      <c r="K356" s="311">
        <f>SUM(K357:K363)</f>
        <v>0</v>
      </c>
      <c r="M356" s="312">
        <f>SUM(G356:K356)</f>
        <v>0</v>
      </c>
    </row>
    <row r="357" spans="1:13" ht="10.050000000000001" hidden="1" customHeight="1" outlineLevel="1">
      <c r="A357" s="313" t="s">
        <v>764</v>
      </c>
      <c r="B357" s="314" t="s">
        <v>1263</v>
      </c>
      <c r="C357" s="315"/>
      <c r="D357" s="315"/>
      <c r="E357" s="315"/>
      <c r="F357" s="315"/>
      <c r="G357" s="316">
        <f>IF(Relevé!$K$787=1,Relevé!$F$787,0)</f>
        <v>0</v>
      </c>
      <c r="H357" s="316"/>
      <c r="I357" s="316">
        <f>IF(Relevé!$K$787=2,Relevé!$F$787,0)</f>
        <v>0</v>
      </c>
      <c r="J357" s="316"/>
      <c r="K357" s="316">
        <f>IF(Relevé!$K$787=3,Relevé!$F$787,0)</f>
        <v>0</v>
      </c>
      <c r="L357" s="315"/>
      <c r="M357" s="317"/>
    </row>
    <row r="358" spans="1:13" ht="10.050000000000001" hidden="1" customHeight="1" outlineLevel="1">
      <c r="A358" s="313" t="s">
        <v>765</v>
      </c>
      <c r="B358" s="314" t="s">
        <v>766</v>
      </c>
      <c r="C358" s="315"/>
      <c r="D358" s="315"/>
      <c r="E358" s="315"/>
      <c r="F358" s="315"/>
      <c r="G358" s="316">
        <f>IF(Relevé!$K$790=1,Relevé!$F$790,0)</f>
        <v>0</v>
      </c>
      <c r="H358" s="316"/>
      <c r="I358" s="316">
        <f>IF(Relevé!$K$790=2,Relevé!$F$790,0)</f>
        <v>0</v>
      </c>
      <c r="J358" s="316"/>
      <c r="K358" s="316">
        <f>IF(Relevé!$K$790=3,Relevé!$F$790,0)</f>
        <v>0</v>
      </c>
      <c r="L358" s="315"/>
      <c r="M358" s="317"/>
    </row>
    <row r="359" spans="1:13" ht="10.050000000000001" hidden="1" customHeight="1" outlineLevel="1">
      <c r="A359" s="313" t="s">
        <v>767</v>
      </c>
      <c r="B359" s="314" t="s">
        <v>768</v>
      </c>
      <c r="C359" s="315"/>
      <c r="D359" s="315"/>
      <c r="E359" s="315"/>
      <c r="F359" s="315"/>
      <c r="G359" s="316">
        <f>IF(Relevé!$K$793=1,Relevé!$F$793,0)</f>
        <v>0</v>
      </c>
      <c r="H359" s="316"/>
      <c r="I359" s="316">
        <f>IF(Relevé!$K$793=2,Relevé!$F$793,0)</f>
        <v>0</v>
      </c>
      <c r="J359" s="316"/>
      <c r="K359" s="316">
        <f>IF(Relevé!$K$793=3,Relevé!$F$793,0)</f>
        <v>0</v>
      </c>
      <c r="L359" s="315"/>
      <c r="M359" s="317"/>
    </row>
    <row r="360" spans="1:13" ht="10.050000000000001" hidden="1" customHeight="1" outlineLevel="1">
      <c r="A360" s="313" t="s">
        <v>769</v>
      </c>
      <c r="B360" s="314" t="s">
        <v>770</v>
      </c>
      <c r="C360" s="315"/>
      <c r="D360" s="315"/>
      <c r="E360" s="315"/>
      <c r="F360" s="315"/>
      <c r="G360" s="316">
        <f>IF(Relevé!$K$796=1,Relevé!$F$796,0)</f>
        <v>0</v>
      </c>
      <c r="H360" s="316"/>
      <c r="I360" s="316">
        <f>IF(Relevé!$K$796=2,Relevé!$F$796,0)</f>
        <v>0</v>
      </c>
      <c r="J360" s="316"/>
      <c r="K360" s="316">
        <f>IF(Relevé!$K$796=3,Relevé!$F$796,0)</f>
        <v>0</v>
      </c>
      <c r="L360" s="315"/>
      <c r="M360" s="317"/>
    </row>
    <row r="361" spans="1:13" ht="10.050000000000001" hidden="1" customHeight="1" outlineLevel="1">
      <c r="A361" s="313" t="s">
        <v>771</v>
      </c>
      <c r="B361" s="314" t="s">
        <v>772</v>
      </c>
      <c r="C361" s="315"/>
      <c r="D361" s="315"/>
      <c r="E361" s="315"/>
      <c r="F361" s="315"/>
      <c r="G361" s="316">
        <f>IF(Relevé!$K$799=1,Relevé!$F$799,0)</f>
        <v>0</v>
      </c>
      <c r="H361" s="316"/>
      <c r="I361" s="316">
        <f>IF(Relevé!$K$799=2,Relevé!$F$799,0)</f>
        <v>0</v>
      </c>
      <c r="J361" s="316"/>
      <c r="K361" s="316">
        <f>IF(Relevé!$K$799=3,Relevé!$F$799,0)</f>
        <v>0</v>
      </c>
      <c r="L361" s="315"/>
      <c r="M361" s="317"/>
    </row>
    <row r="362" spans="1:13" ht="10.050000000000001" hidden="1" customHeight="1" outlineLevel="1">
      <c r="A362" s="313" t="s">
        <v>773</v>
      </c>
      <c r="B362" s="314" t="s">
        <v>774</v>
      </c>
      <c r="C362" s="315"/>
      <c r="D362" s="315"/>
      <c r="E362" s="315"/>
      <c r="F362" s="315"/>
      <c r="G362" s="316">
        <f>IF(Relevé!$K$802=1,Relevé!$F$802,0)</f>
        <v>0</v>
      </c>
      <c r="H362" s="316"/>
      <c r="I362" s="316">
        <f>IF(Relevé!$K$802=2,Relevé!$F$802,0)</f>
        <v>0</v>
      </c>
      <c r="J362" s="316"/>
      <c r="K362" s="316">
        <f>IF(Relevé!$K$802=3,Relevé!$F$802,0)</f>
        <v>0</v>
      </c>
      <c r="L362" s="315"/>
      <c r="M362" s="317"/>
    </row>
    <row r="363" spans="1:13" ht="10.050000000000001" hidden="1" customHeight="1" outlineLevel="1">
      <c r="A363" s="313" t="s">
        <v>775</v>
      </c>
      <c r="B363" s="314" t="s">
        <v>776</v>
      </c>
      <c r="C363" s="315"/>
      <c r="D363" s="315"/>
      <c r="E363" s="315"/>
      <c r="F363" s="315"/>
      <c r="G363" s="316">
        <f>IF(Relevé!$K$805=1,Relevé!$F$805,0)</f>
        <v>0</v>
      </c>
      <c r="H363" s="316"/>
      <c r="I363" s="316">
        <f>IF(Relevé!$K$805=2,Relevé!$F$805,0)</f>
        <v>0</v>
      </c>
      <c r="J363" s="316"/>
      <c r="K363" s="316">
        <f>IF(Relevé!$K$805=3,Relevé!$F$805,0)</f>
        <v>0</v>
      </c>
      <c r="L363" s="315"/>
      <c r="M363" s="317"/>
    </row>
    <row r="364" spans="1:13" ht="2.5499999999999998" customHeight="1" collapsed="1">
      <c r="A364" s="328"/>
      <c r="B364" s="329"/>
      <c r="C364" s="301"/>
      <c r="D364" s="301"/>
      <c r="E364" s="301"/>
      <c r="F364" s="301"/>
      <c r="G364" s="301"/>
      <c r="H364" s="301"/>
      <c r="I364" s="301"/>
      <c r="J364" s="301"/>
      <c r="K364" s="301"/>
      <c r="L364" s="301"/>
      <c r="M364" s="302"/>
    </row>
    <row r="365" spans="1:13" s="310" customFormat="1" ht="10.050000000000001" customHeight="1">
      <c r="A365" s="308" t="s">
        <v>777</v>
      </c>
      <c r="B365" s="309" t="s">
        <v>247</v>
      </c>
      <c r="G365" s="311">
        <f>SUM(G366:G373)</f>
        <v>0</v>
      </c>
      <c r="H365" s="311"/>
      <c r="I365" s="311">
        <f>SUM(I366:I373)</f>
        <v>0</v>
      </c>
      <c r="J365" s="311"/>
      <c r="K365" s="311">
        <f>SUM(K366:K373)</f>
        <v>0</v>
      </c>
      <c r="M365" s="312">
        <f>SUM(G365:K365)</f>
        <v>0</v>
      </c>
    </row>
    <row r="366" spans="1:13" ht="10.050000000000001" hidden="1" customHeight="1" outlineLevel="1">
      <c r="A366" s="313" t="s">
        <v>779</v>
      </c>
      <c r="B366" s="314" t="s">
        <v>780</v>
      </c>
      <c r="C366" s="315"/>
      <c r="D366" s="315"/>
      <c r="E366" s="315"/>
      <c r="F366" s="315"/>
      <c r="G366" s="316">
        <f>IF(Relevé!$K$810=1,Relevé!$F$810,0)</f>
        <v>0</v>
      </c>
      <c r="H366" s="316"/>
      <c r="I366" s="316">
        <f>IF(Relevé!$K$810=2,Relevé!$F$810,0)</f>
        <v>0</v>
      </c>
      <c r="J366" s="316"/>
      <c r="K366" s="316">
        <f>IF(Relevé!$K$810=3,Relevé!$F$810,0)</f>
        <v>0</v>
      </c>
      <c r="L366" s="315"/>
      <c r="M366" s="317"/>
    </row>
    <row r="367" spans="1:13" ht="10.050000000000001" hidden="1" customHeight="1" outlineLevel="1">
      <c r="A367" s="313" t="s">
        <v>781</v>
      </c>
      <c r="B367" s="314" t="s">
        <v>782</v>
      </c>
      <c r="C367" s="315"/>
      <c r="D367" s="315"/>
      <c r="E367" s="315"/>
      <c r="F367" s="315"/>
      <c r="G367" s="316">
        <f>IF(Relevé!$K$813=1,Relevé!$F$813,0)</f>
        <v>0</v>
      </c>
      <c r="H367" s="316"/>
      <c r="I367" s="316">
        <f>IF(Relevé!$K$813=2,Relevé!$F$813,0)</f>
        <v>0</v>
      </c>
      <c r="J367" s="316"/>
      <c r="K367" s="316">
        <f>IF(Relevé!$K$813=3,Relevé!$F$813,0)</f>
        <v>0</v>
      </c>
      <c r="L367" s="315"/>
      <c r="M367" s="317"/>
    </row>
    <row r="368" spans="1:13" ht="10.050000000000001" hidden="1" customHeight="1" outlineLevel="1">
      <c r="A368" s="313" t="s">
        <v>783</v>
      </c>
      <c r="B368" s="314" t="s">
        <v>784</v>
      </c>
      <c r="C368" s="315"/>
      <c r="D368" s="315"/>
      <c r="E368" s="315"/>
      <c r="F368" s="315"/>
      <c r="G368" s="316">
        <f>IF(Relevé!$K$816=1,Relevé!$F$816,0)</f>
        <v>0</v>
      </c>
      <c r="H368" s="316"/>
      <c r="I368" s="316">
        <f>IF(Relevé!$K$816=2,Relevé!$F$816,0)</f>
        <v>0</v>
      </c>
      <c r="J368" s="316"/>
      <c r="K368" s="316">
        <f>IF(Relevé!$K$816=3,Relevé!$F$816,0)</f>
        <v>0</v>
      </c>
      <c r="L368" s="315"/>
      <c r="M368" s="317"/>
    </row>
    <row r="369" spans="1:13" ht="10.050000000000001" hidden="1" customHeight="1" outlineLevel="1">
      <c r="A369" s="313" t="s">
        <v>785</v>
      </c>
      <c r="B369" s="314" t="s">
        <v>786</v>
      </c>
      <c r="C369" s="315"/>
      <c r="D369" s="315"/>
      <c r="E369" s="315"/>
      <c r="F369" s="315"/>
      <c r="G369" s="316">
        <f>IF(Relevé!$K$819=1,Relevé!$F$819,0)</f>
        <v>0</v>
      </c>
      <c r="H369" s="316"/>
      <c r="I369" s="316">
        <f>IF(Relevé!$K$819=2,Relevé!$F$819,0)</f>
        <v>0</v>
      </c>
      <c r="J369" s="316"/>
      <c r="K369" s="316">
        <f>IF(Relevé!$K$819=3,Relevé!$F$819,0)</f>
        <v>0</v>
      </c>
      <c r="L369" s="315"/>
      <c r="M369" s="317"/>
    </row>
    <row r="370" spans="1:13" ht="10.050000000000001" hidden="1" customHeight="1" outlineLevel="1">
      <c r="A370" s="313" t="s">
        <v>787</v>
      </c>
      <c r="B370" s="314" t="s">
        <v>788</v>
      </c>
      <c r="C370" s="315"/>
      <c r="D370" s="315"/>
      <c r="E370" s="315"/>
      <c r="F370" s="315"/>
      <c r="G370" s="316">
        <f>IF(Relevé!$K$822=1,Relevé!$F$822,0)</f>
        <v>0</v>
      </c>
      <c r="H370" s="316"/>
      <c r="I370" s="316">
        <f>IF(Relevé!$K$822=2,Relevé!$F$822,0)</f>
        <v>0</v>
      </c>
      <c r="J370" s="316"/>
      <c r="K370" s="316">
        <f>IF(Relevé!$K$822=3,Relevé!$F$822,0)</f>
        <v>0</v>
      </c>
      <c r="L370" s="315"/>
      <c r="M370" s="317"/>
    </row>
    <row r="371" spans="1:13" ht="10.050000000000001" hidden="1" customHeight="1" outlineLevel="1">
      <c r="A371" s="313" t="s">
        <v>789</v>
      </c>
      <c r="B371" s="314" t="s">
        <v>1264</v>
      </c>
      <c r="C371" s="315"/>
      <c r="D371" s="315"/>
      <c r="E371" s="315"/>
      <c r="F371" s="315"/>
      <c r="G371" s="316">
        <f>IF(Relevé!$K$825=1,Relevé!$F$825,0)</f>
        <v>0</v>
      </c>
      <c r="H371" s="316"/>
      <c r="I371" s="316">
        <f>IF(Relevé!$K$825=2,Relevé!$F$825,0)</f>
        <v>0</v>
      </c>
      <c r="J371" s="316"/>
      <c r="K371" s="316">
        <f>IF(Relevé!$K$825=3,Relevé!$F$825,0)</f>
        <v>0</v>
      </c>
      <c r="L371" s="315"/>
      <c r="M371" s="317"/>
    </row>
    <row r="372" spans="1:13" ht="10.050000000000001" hidden="1" customHeight="1" outlineLevel="1">
      <c r="A372" s="313" t="s">
        <v>790</v>
      </c>
      <c r="B372" s="314" t="s">
        <v>1265</v>
      </c>
      <c r="C372" s="315"/>
      <c r="D372" s="315"/>
      <c r="E372" s="315"/>
      <c r="F372" s="315"/>
      <c r="G372" s="316">
        <f>IF(Relevé!$K$828=1,Relevé!$F$828,0)</f>
        <v>0</v>
      </c>
      <c r="H372" s="316"/>
      <c r="I372" s="316">
        <f>IF(Relevé!$K$828=2,Relevé!$F$828,0)</f>
        <v>0</v>
      </c>
      <c r="J372" s="316"/>
      <c r="K372" s="316">
        <f>IF(Relevé!$K$828=3,Relevé!$F$828,0)</f>
        <v>0</v>
      </c>
      <c r="L372" s="315"/>
      <c r="M372" s="317"/>
    </row>
    <row r="373" spans="1:13" ht="10.050000000000001" hidden="1" customHeight="1" outlineLevel="1">
      <c r="A373" s="313" t="s">
        <v>791</v>
      </c>
      <c r="B373" s="314" t="s">
        <v>792</v>
      </c>
      <c r="C373" s="315"/>
      <c r="D373" s="315"/>
      <c r="E373" s="315"/>
      <c r="F373" s="315"/>
      <c r="G373" s="316">
        <f>IF(Relevé!$K$831=1,Relevé!$F$831,0)</f>
        <v>0</v>
      </c>
      <c r="H373" s="316"/>
      <c r="I373" s="316">
        <f>IF(Relevé!$K$831=2,Relevé!$F$831,0)</f>
        <v>0</v>
      </c>
      <c r="J373" s="316"/>
      <c r="K373" s="316">
        <f>IF(Relevé!$K$831=3,Relevé!$F$831,0)</f>
        <v>0</v>
      </c>
      <c r="L373" s="315"/>
      <c r="M373" s="317"/>
    </row>
    <row r="374" spans="1:13" ht="2.5499999999999998" customHeight="1" collapsed="1">
      <c r="A374" s="328"/>
      <c r="B374" s="329"/>
      <c r="C374" s="301"/>
      <c r="D374" s="301"/>
      <c r="E374" s="301"/>
      <c r="F374" s="301"/>
      <c r="G374" s="301"/>
      <c r="H374" s="301"/>
      <c r="I374" s="301"/>
      <c r="J374" s="301"/>
      <c r="K374" s="301"/>
      <c r="L374" s="301"/>
      <c r="M374" s="302"/>
    </row>
    <row r="375" spans="1:13" s="310" customFormat="1" ht="10.050000000000001" customHeight="1">
      <c r="A375" s="308" t="s">
        <v>793</v>
      </c>
      <c r="B375" s="309" t="s">
        <v>248</v>
      </c>
      <c r="G375" s="311">
        <f>SUM(G376:G379)</f>
        <v>0</v>
      </c>
      <c r="H375" s="311"/>
      <c r="I375" s="311">
        <f>SUM(I376:I379)</f>
        <v>0</v>
      </c>
      <c r="J375" s="311"/>
      <c r="K375" s="311">
        <f>SUM(K376:K379)</f>
        <v>0</v>
      </c>
      <c r="M375" s="312">
        <f>SUM(G375:K375)</f>
        <v>0</v>
      </c>
    </row>
    <row r="376" spans="1:13" ht="10.050000000000001" hidden="1" customHeight="1" outlineLevel="1">
      <c r="A376" s="313" t="s">
        <v>795</v>
      </c>
      <c r="B376" s="314" t="s">
        <v>796</v>
      </c>
      <c r="C376" s="315"/>
      <c r="D376" s="315"/>
      <c r="E376" s="315"/>
      <c r="F376" s="315"/>
      <c r="G376" s="316">
        <f>IF(Relevé!$K$836=1,Relevé!$F$836,0)</f>
        <v>0</v>
      </c>
      <c r="H376" s="316"/>
      <c r="I376" s="316">
        <f>IF(Relevé!$K$836=2,Relevé!$F$836,0)</f>
        <v>0</v>
      </c>
      <c r="J376" s="316"/>
      <c r="K376" s="316">
        <f>IF(Relevé!$K$836=3,Relevé!$F$836,0)</f>
        <v>0</v>
      </c>
      <c r="L376" s="315"/>
      <c r="M376" s="317"/>
    </row>
    <row r="377" spans="1:13" ht="10.050000000000001" hidden="1" customHeight="1" outlineLevel="1">
      <c r="A377" s="313" t="s">
        <v>797</v>
      </c>
      <c r="B377" s="314" t="s">
        <v>798</v>
      </c>
      <c r="C377" s="315"/>
      <c r="D377" s="315"/>
      <c r="E377" s="315"/>
      <c r="F377" s="315"/>
      <c r="G377" s="316">
        <f>IF(Relevé!$K$839=1,Relevé!$F$839,0)</f>
        <v>0</v>
      </c>
      <c r="H377" s="316"/>
      <c r="I377" s="316">
        <f>IF(Relevé!$K$839=2,Relevé!$F$839,0)</f>
        <v>0</v>
      </c>
      <c r="J377" s="316"/>
      <c r="K377" s="316">
        <f>IF(Relevé!$K$839=3,Relevé!$F$839,0)</f>
        <v>0</v>
      </c>
      <c r="L377" s="315"/>
      <c r="M377" s="317"/>
    </row>
    <row r="378" spans="1:13" ht="10.050000000000001" hidden="1" customHeight="1" outlineLevel="1">
      <c r="A378" s="313" t="s">
        <v>799</v>
      </c>
      <c r="B378" s="314" t="s">
        <v>800</v>
      </c>
      <c r="C378" s="315"/>
      <c r="D378" s="315"/>
      <c r="E378" s="315"/>
      <c r="F378" s="315"/>
      <c r="G378" s="316">
        <f>IF(Relevé!$K$842=1,Relevé!$F$842,0)</f>
        <v>0</v>
      </c>
      <c r="H378" s="316"/>
      <c r="I378" s="316">
        <f>IF(Relevé!$K$842=2,Relevé!$F$842,0)</f>
        <v>0</v>
      </c>
      <c r="J378" s="316"/>
      <c r="K378" s="316">
        <f>IF(Relevé!$K$842=3,Relevé!$F$842,0)</f>
        <v>0</v>
      </c>
      <c r="L378" s="315"/>
      <c r="M378" s="317"/>
    </row>
    <row r="379" spans="1:13" ht="10.050000000000001" hidden="1" customHeight="1" outlineLevel="1">
      <c r="A379" s="313" t="s">
        <v>801</v>
      </c>
      <c r="B379" s="314" t="s">
        <v>1266</v>
      </c>
      <c r="C379" s="315"/>
      <c r="D379" s="315"/>
      <c r="E379" s="315"/>
      <c r="F379" s="315"/>
      <c r="G379" s="316">
        <f>IF(Relevé!$K$845=1,Relevé!$F$845,0)</f>
        <v>0</v>
      </c>
      <c r="H379" s="316"/>
      <c r="I379" s="316">
        <f>IF(Relevé!$K$845=2,Relevé!$F$845,0)</f>
        <v>0</v>
      </c>
      <c r="J379" s="316"/>
      <c r="K379" s="316">
        <f>IF(Relevé!$K$845=3,Relevé!$F$845,0)</f>
        <v>0</v>
      </c>
      <c r="L379" s="315"/>
      <c r="M379" s="317"/>
    </row>
    <row r="380" spans="1:13" ht="2.5499999999999998" customHeight="1" collapsed="1">
      <c r="A380" s="328"/>
      <c r="B380" s="329"/>
      <c r="C380" s="301"/>
      <c r="D380" s="301"/>
      <c r="E380" s="301"/>
      <c r="F380" s="301"/>
      <c r="G380" s="301"/>
      <c r="H380" s="301"/>
      <c r="I380" s="301"/>
      <c r="J380" s="301"/>
      <c r="K380" s="301"/>
      <c r="L380" s="301"/>
      <c r="M380" s="302"/>
    </row>
    <row r="381" spans="1:13" s="310" customFormat="1" ht="10.050000000000001" customHeight="1">
      <c r="A381" s="308" t="s">
        <v>802</v>
      </c>
      <c r="B381" s="309" t="s">
        <v>249</v>
      </c>
      <c r="G381" s="311">
        <f>SUM(G382:G389)</f>
        <v>0</v>
      </c>
      <c r="H381" s="311"/>
      <c r="I381" s="311">
        <f>SUM(I382:I389)</f>
        <v>0</v>
      </c>
      <c r="J381" s="311"/>
      <c r="K381" s="311">
        <f>SUM(K382:K389)</f>
        <v>0</v>
      </c>
      <c r="M381" s="312">
        <f>SUM(G381:K381)</f>
        <v>0</v>
      </c>
    </row>
    <row r="382" spans="1:13" ht="10.050000000000001" hidden="1" customHeight="1" outlineLevel="1">
      <c r="A382" s="313" t="s">
        <v>803</v>
      </c>
      <c r="B382" s="314" t="s">
        <v>607</v>
      </c>
      <c r="C382" s="315"/>
      <c r="D382" s="315"/>
      <c r="E382" s="315"/>
      <c r="F382" s="315"/>
      <c r="G382" s="316">
        <f>IF(Relevé!$K$850=1,Relevé!$F$850,0)</f>
        <v>0</v>
      </c>
      <c r="H382" s="316"/>
      <c r="I382" s="316">
        <f>IF(Relevé!$K$850=2,Relevé!$F$850,0)</f>
        <v>0</v>
      </c>
      <c r="J382" s="316"/>
      <c r="K382" s="316">
        <f>IF(Relevé!$K$850=3,Relevé!$F$850,0)</f>
        <v>0</v>
      </c>
      <c r="L382" s="315"/>
      <c r="M382" s="317"/>
    </row>
    <row r="383" spans="1:13" ht="10.050000000000001" hidden="1" customHeight="1" outlineLevel="1">
      <c r="A383" s="313" t="s">
        <v>804</v>
      </c>
      <c r="B383" s="314" t="s">
        <v>805</v>
      </c>
      <c r="C383" s="315"/>
      <c r="D383" s="315"/>
      <c r="E383" s="315"/>
      <c r="F383" s="315"/>
      <c r="G383" s="316">
        <f>IF(Relevé!$K$853=1,Relevé!$F$853,0)</f>
        <v>0</v>
      </c>
      <c r="H383" s="316"/>
      <c r="I383" s="316">
        <f>IF(Relevé!$K$853=2,Relevé!$F$853,0)</f>
        <v>0</v>
      </c>
      <c r="J383" s="316"/>
      <c r="K383" s="316">
        <f>IF(Relevé!$K$853=3,Relevé!$F$853,0)</f>
        <v>0</v>
      </c>
      <c r="L383" s="315"/>
      <c r="M383" s="317"/>
    </row>
    <row r="384" spans="1:13" ht="10.050000000000001" hidden="1" customHeight="1" outlineLevel="1">
      <c r="A384" s="313" t="s">
        <v>806</v>
      </c>
      <c r="B384" s="314" t="s">
        <v>1267</v>
      </c>
      <c r="C384" s="315"/>
      <c r="D384" s="315"/>
      <c r="E384" s="315"/>
      <c r="F384" s="315"/>
      <c r="G384" s="316">
        <f>IF(Relevé!$K$856=1,Relevé!$F$856,0)</f>
        <v>0</v>
      </c>
      <c r="H384" s="316"/>
      <c r="I384" s="316">
        <f>IF(Relevé!$K$856=2,Relevé!$F$856,0)</f>
        <v>0</v>
      </c>
      <c r="J384" s="316"/>
      <c r="K384" s="316">
        <f>IF(Relevé!$K$856=3,Relevé!$F$856,0)</f>
        <v>0</v>
      </c>
      <c r="L384" s="315"/>
      <c r="M384" s="317"/>
    </row>
    <row r="385" spans="1:13" ht="10.050000000000001" hidden="1" customHeight="1" outlineLevel="1">
      <c r="A385" s="313" t="s">
        <v>807</v>
      </c>
      <c r="B385" s="314" t="s">
        <v>808</v>
      </c>
      <c r="C385" s="315"/>
      <c r="D385" s="315"/>
      <c r="E385" s="315"/>
      <c r="F385" s="315"/>
      <c r="G385" s="316">
        <f>IF(Relevé!$K$859=1,Relevé!$F$859,0)</f>
        <v>0</v>
      </c>
      <c r="H385" s="316"/>
      <c r="I385" s="316">
        <f>IF(Relevé!$K$859=2,Relevé!$F$859,0)</f>
        <v>0</v>
      </c>
      <c r="J385" s="316"/>
      <c r="K385" s="316">
        <f>IF(Relevé!$K$859=3,Relevé!$F$859,0)</f>
        <v>0</v>
      </c>
      <c r="L385" s="315"/>
      <c r="M385" s="317"/>
    </row>
    <row r="386" spans="1:13" ht="10.050000000000001" hidden="1" customHeight="1" outlineLevel="1">
      <c r="A386" s="313" t="s">
        <v>809</v>
      </c>
      <c r="B386" s="314" t="s">
        <v>1268</v>
      </c>
      <c r="C386" s="315"/>
      <c r="D386" s="315"/>
      <c r="E386" s="315"/>
      <c r="F386" s="315"/>
      <c r="G386" s="316">
        <f>IF(Relevé!$K$862=1,Relevé!$F$862,0)</f>
        <v>0</v>
      </c>
      <c r="H386" s="316"/>
      <c r="I386" s="316">
        <f>IF(Relevé!$K$862=2,Relevé!$F$862,0)</f>
        <v>0</v>
      </c>
      <c r="J386" s="316"/>
      <c r="K386" s="316">
        <f>IF(Relevé!$K$862=3,Relevé!$F$862,0)</f>
        <v>0</v>
      </c>
      <c r="L386" s="315"/>
      <c r="M386" s="317"/>
    </row>
    <row r="387" spans="1:13" ht="10.050000000000001" hidden="1" customHeight="1" outlineLevel="1">
      <c r="A387" s="313" t="s">
        <v>810</v>
      </c>
      <c r="B387" s="314" t="s">
        <v>1269</v>
      </c>
      <c r="C387" s="315"/>
      <c r="D387" s="315"/>
      <c r="E387" s="315"/>
      <c r="F387" s="315"/>
      <c r="G387" s="316">
        <f>IF(Relevé!$K$865=1,Relevé!$F$865,0)</f>
        <v>0</v>
      </c>
      <c r="H387" s="316"/>
      <c r="I387" s="316">
        <f>IF(Relevé!$K$865=2,Relevé!$F$865,0)</f>
        <v>0</v>
      </c>
      <c r="J387" s="316"/>
      <c r="K387" s="316">
        <f>IF(Relevé!$K$865=3,Relevé!$F$865,0)</f>
        <v>0</v>
      </c>
      <c r="L387" s="315"/>
      <c r="M387" s="317"/>
    </row>
    <row r="388" spans="1:13" ht="10.050000000000001" hidden="1" customHeight="1" outlineLevel="1">
      <c r="A388" s="313" t="s">
        <v>811</v>
      </c>
      <c r="B388" s="314" t="s">
        <v>812</v>
      </c>
      <c r="C388" s="315"/>
      <c r="D388" s="315"/>
      <c r="E388" s="315"/>
      <c r="F388" s="315"/>
      <c r="G388" s="316">
        <f>IF(Relevé!$K$868=1,Relevé!$F$868,0)</f>
        <v>0</v>
      </c>
      <c r="H388" s="316"/>
      <c r="I388" s="316">
        <f>IF(Relevé!$K$868=2,Relevé!$F$868,0)</f>
        <v>0</v>
      </c>
      <c r="J388" s="316"/>
      <c r="K388" s="316">
        <f>IF(Relevé!$K$868=3,Relevé!$F$868,0)</f>
        <v>0</v>
      </c>
      <c r="L388" s="315"/>
      <c r="M388" s="317"/>
    </row>
    <row r="389" spans="1:13" ht="10.050000000000001" hidden="1" customHeight="1" outlineLevel="1">
      <c r="A389" s="313" t="s">
        <v>813</v>
      </c>
      <c r="B389" s="314" t="s">
        <v>814</v>
      </c>
      <c r="C389" s="315"/>
      <c r="D389" s="315"/>
      <c r="E389" s="315"/>
      <c r="F389" s="315"/>
      <c r="G389" s="316">
        <f>IF(Relevé!$K$871=1,Relevé!$F$871,0)</f>
        <v>0</v>
      </c>
      <c r="H389" s="316"/>
      <c r="I389" s="316">
        <f>IF(Relevé!$K$871=2,Relevé!$F$871,0)</f>
        <v>0</v>
      </c>
      <c r="J389" s="316"/>
      <c r="K389" s="316">
        <f>IF(Relevé!$K$871=3,Relevé!$F$871,0)</f>
        <v>0</v>
      </c>
      <c r="L389" s="315"/>
      <c r="M389" s="317"/>
    </row>
    <row r="390" spans="1:13" ht="2.5499999999999998" customHeight="1" collapsed="1">
      <c r="A390" s="336"/>
      <c r="B390" s="337"/>
      <c r="C390" s="338"/>
      <c r="D390" s="338"/>
      <c r="E390" s="338"/>
      <c r="F390" s="338"/>
      <c r="G390" s="338"/>
      <c r="H390" s="338"/>
      <c r="I390" s="338"/>
      <c r="J390" s="338"/>
      <c r="K390" s="338"/>
      <c r="L390" s="338"/>
      <c r="M390" s="339"/>
    </row>
    <row r="391" spans="1:13" ht="9" customHeight="1">
      <c r="A391" s="301"/>
      <c r="B391" s="301"/>
      <c r="C391" s="301"/>
      <c r="D391" s="301"/>
      <c r="E391" s="301"/>
      <c r="F391" s="301"/>
      <c r="G391" s="301"/>
      <c r="H391" s="301"/>
      <c r="I391" s="301"/>
      <c r="J391" s="301"/>
      <c r="K391" s="301"/>
      <c r="L391" s="301"/>
      <c r="M391" s="301"/>
    </row>
    <row r="392" spans="1:13">
      <c r="A392" s="301"/>
      <c r="B392" s="301"/>
      <c r="C392" s="301"/>
      <c r="D392" s="301"/>
      <c r="E392" s="301"/>
      <c r="F392" s="301"/>
      <c r="G392" s="292" t="s">
        <v>298</v>
      </c>
      <c r="H392" s="340"/>
      <c r="I392" s="292" t="s">
        <v>299</v>
      </c>
      <c r="J392" s="340"/>
      <c r="K392" s="292" t="s">
        <v>300</v>
      </c>
      <c r="L392" s="340"/>
      <c r="M392" s="292" t="s">
        <v>297</v>
      </c>
    </row>
    <row r="393" spans="1:13" ht="9" customHeight="1">
      <c r="A393" s="301"/>
      <c r="B393" s="301"/>
      <c r="C393" s="301"/>
      <c r="D393" s="301"/>
      <c r="E393" s="301"/>
      <c r="F393" s="301"/>
      <c r="G393" s="301"/>
      <c r="H393" s="301"/>
      <c r="I393" s="301"/>
      <c r="J393" s="301"/>
      <c r="K393" s="301"/>
      <c r="L393" s="301"/>
      <c r="M393" s="301"/>
    </row>
    <row r="394" spans="1:13" s="299" customFormat="1" ht="13.05" customHeight="1">
      <c r="A394" s="341" t="s">
        <v>815</v>
      </c>
      <c r="B394" s="342" t="s">
        <v>1630</v>
      </c>
      <c r="C394" s="343"/>
      <c r="D394" s="343"/>
      <c r="E394" s="343"/>
      <c r="F394" s="343"/>
      <c r="G394" s="344">
        <f>G396+G400+G405+G409</f>
        <v>0</v>
      </c>
      <c r="H394" s="343"/>
      <c r="I394" s="344">
        <f>I396+I400+I405+I409</f>
        <v>0</v>
      </c>
      <c r="J394" s="343"/>
      <c r="K394" s="344">
        <f>K396+K400+K405+K409</f>
        <v>0</v>
      </c>
      <c r="L394" s="343"/>
      <c r="M394" s="345">
        <f>M396+M400+M405+M409</f>
        <v>0</v>
      </c>
    </row>
    <row r="395" spans="1:13" ht="2.5499999999999998" customHeight="1">
      <c r="A395" s="326"/>
      <c r="B395" s="327"/>
      <c r="C395" s="301"/>
      <c r="D395" s="301"/>
      <c r="E395" s="301"/>
      <c r="F395" s="301"/>
      <c r="G395" s="301"/>
      <c r="H395" s="301"/>
      <c r="I395" s="301"/>
      <c r="J395" s="301"/>
      <c r="K395" s="301"/>
      <c r="L395" s="301"/>
      <c r="M395" s="302"/>
    </row>
    <row r="396" spans="1:13" s="310" customFormat="1" ht="10.050000000000001" customHeight="1">
      <c r="A396" s="308" t="s">
        <v>816</v>
      </c>
      <c r="B396" s="309" t="s">
        <v>250</v>
      </c>
      <c r="G396" s="311">
        <f>SUM(G397:G398)</f>
        <v>0</v>
      </c>
      <c r="H396" s="311"/>
      <c r="I396" s="311">
        <f>SUM(I397:I398)</f>
        <v>0</v>
      </c>
      <c r="J396" s="311"/>
      <c r="K396" s="311">
        <f>SUM(K397:K398)</f>
        <v>0</v>
      </c>
      <c r="M396" s="312">
        <f>SUM(G396:K396)</f>
        <v>0</v>
      </c>
    </row>
    <row r="397" spans="1:13" ht="10.050000000000001" hidden="1" customHeight="1" outlineLevel="1">
      <c r="A397" s="313" t="s">
        <v>818</v>
      </c>
      <c r="B397" s="314" t="s">
        <v>819</v>
      </c>
      <c r="C397" s="315"/>
      <c r="D397" s="315"/>
      <c r="E397" s="315"/>
      <c r="F397" s="315"/>
      <c r="G397" s="316">
        <f>IF(Relevé!$K$878=1,Relevé!$F$878,0)</f>
        <v>0</v>
      </c>
      <c r="H397" s="316"/>
      <c r="I397" s="316">
        <f>IF(Relevé!$K$878=2,Relevé!$F$878,0)</f>
        <v>0</v>
      </c>
      <c r="J397" s="316"/>
      <c r="K397" s="316">
        <f>IF(Relevé!$K$878=3,Relevé!$F$878,0)</f>
        <v>0</v>
      </c>
      <c r="L397" s="315"/>
      <c r="M397" s="317"/>
    </row>
    <row r="398" spans="1:13" ht="10.050000000000001" hidden="1" customHeight="1" outlineLevel="1">
      <c r="A398" s="313" t="s">
        <v>820</v>
      </c>
      <c r="B398" s="314" t="s">
        <v>821</v>
      </c>
      <c r="C398" s="315"/>
      <c r="D398" s="315"/>
      <c r="E398" s="315"/>
      <c r="F398" s="315"/>
      <c r="G398" s="316">
        <f>IF(Relevé!$K$881=1,Relevé!$F$881,0)</f>
        <v>0</v>
      </c>
      <c r="H398" s="316"/>
      <c r="I398" s="316">
        <f>IF(Relevé!$K$881=2,Relevé!$F$881,0)</f>
        <v>0</v>
      </c>
      <c r="J398" s="316"/>
      <c r="K398" s="316">
        <f>IF(Relevé!$K$881=3,Relevé!$F$881,0)</f>
        <v>0</v>
      </c>
      <c r="L398" s="315"/>
      <c r="M398" s="317"/>
    </row>
    <row r="399" spans="1:13" ht="2.5499999999999998" customHeight="1" collapsed="1">
      <c r="A399" s="328"/>
      <c r="B399" s="329"/>
      <c r="C399" s="301"/>
      <c r="D399" s="301"/>
      <c r="E399" s="301"/>
      <c r="F399" s="301"/>
      <c r="G399" s="301"/>
      <c r="H399" s="301"/>
      <c r="I399" s="301"/>
      <c r="J399" s="301"/>
      <c r="K399" s="301"/>
      <c r="L399" s="301"/>
      <c r="M399" s="302"/>
    </row>
    <row r="400" spans="1:13" s="310" customFormat="1" ht="10.050000000000001" customHeight="1">
      <c r="A400" s="308" t="s">
        <v>822</v>
      </c>
      <c r="B400" s="309" t="s">
        <v>251</v>
      </c>
      <c r="G400" s="311">
        <f>SUM(G401:G403)</f>
        <v>0</v>
      </c>
      <c r="H400" s="311"/>
      <c r="I400" s="311">
        <f>SUM(I401:I403)</f>
        <v>0</v>
      </c>
      <c r="J400" s="311"/>
      <c r="K400" s="311">
        <f>SUM(K401:K403)</f>
        <v>0</v>
      </c>
      <c r="M400" s="312">
        <f>SUM(G400:K400)</f>
        <v>0</v>
      </c>
    </row>
    <row r="401" spans="1:13" ht="10.050000000000001" hidden="1" customHeight="1" outlineLevel="1">
      <c r="A401" s="313" t="s">
        <v>824</v>
      </c>
      <c r="B401" s="314" t="s">
        <v>825</v>
      </c>
      <c r="C401" s="315"/>
      <c r="D401" s="315"/>
      <c r="E401" s="315"/>
      <c r="F401" s="315"/>
      <c r="G401" s="316">
        <f>IF(Relevé!$K$886=1,Relevé!$F$886,0)</f>
        <v>0</v>
      </c>
      <c r="H401" s="316"/>
      <c r="I401" s="316">
        <f>IF(Relevé!$K$886=2,Relevé!$F$886,0)</f>
        <v>0</v>
      </c>
      <c r="J401" s="316"/>
      <c r="K401" s="316">
        <f>IF(Relevé!$K$886=3,Relevé!$F$886,0)</f>
        <v>0</v>
      </c>
      <c r="L401" s="315"/>
      <c r="M401" s="317"/>
    </row>
    <row r="402" spans="1:13" ht="10.050000000000001" hidden="1" customHeight="1" outlineLevel="1">
      <c r="A402" s="313" t="s">
        <v>826</v>
      </c>
      <c r="B402" s="314" t="s">
        <v>827</v>
      </c>
      <c r="C402" s="315"/>
      <c r="D402" s="315"/>
      <c r="E402" s="315"/>
      <c r="F402" s="315"/>
      <c r="G402" s="316">
        <f>IF(Relevé!$K$889=1,Relevé!$F$889,0)</f>
        <v>0</v>
      </c>
      <c r="H402" s="316"/>
      <c r="I402" s="316">
        <f>IF(Relevé!$K$889=2,Relevé!$F$889,0)</f>
        <v>0</v>
      </c>
      <c r="J402" s="316"/>
      <c r="K402" s="316">
        <f>IF(Relevé!$K$889=3,Relevé!$F$889,0)</f>
        <v>0</v>
      </c>
      <c r="L402" s="315"/>
      <c r="M402" s="317"/>
    </row>
    <row r="403" spans="1:13" ht="10.050000000000001" hidden="1" customHeight="1" outlineLevel="1">
      <c r="A403" s="313" t="s">
        <v>828</v>
      </c>
      <c r="B403" s="314" t="s">
        <v>829</v>
      </c>
      <c r="C403" s="315"/>
      <c r="D403" s="315"/>
      <c r="E403" s="315"/>
      <c r="F403" s="315"/>
      <c r="G403" s="316">
        <f>IF(Relevé!$K$892=1,Relevé!$F$892,0)</f>
        <v>0</v>
      </c>
      <c r="H403" s="316"/>
      <c r="I403" s="316">
        <f>IF(Relevé!$K$892=2,Relevé!$F$892,0)</f>
        <v>0</v>
      </c>
      <c r="J403" s="316"/>
      <c r="K403" s="316">
        <f>IF(Relevé!$K$892=3,Relevé!$F$892,0)</f>
        <v>0</v>
      </c>
      <c r="L403" s="315"/>
      <c r="M403" s="317"/>
    </row>
    <row r="404" spans="1:13" ht="2.5499999999999998" customHeight="1" collapsed="1">
      <c r="A404" s="328"/>
      <c r="B404" s="329"/>
      <c r="C404" s="301"/>
      <c r="D404" s="301"/>
      <c r="E404" s="301"/>
      <c r="F404" s="301"/>
      <c r="G404" s="301"/>
      <c r="H404" s="301"/>
      <c r="I404" s="301"/>
      <c r="J404" s="301"/>
      <c r="K404" s="301"/>
      <c r="L404" s="301"/>
      <c r="M404" s="302"/>
    </row>
    <row r="405" spans="1:13" s="310" customFormat="1" ht="10.050000000000001" customHeight="1">
      <c r="A405" s="308" t="s">
        <v>830</v>
      </c>
      <c r="B405" s="309" t="s">
        <v>1631</v>
      </c>
      <c r="G405" s="311">
        <f>SUM(G406:G407)</f>
        <v>0</v>
      </c>
      <c r="H405" s="311"/>
      <c r="I405" s="311">
        <f>SUM(I406:I407)</f>
        <v>0</v>
      </c>
      <c r="J405" s="311"/>
      <c r="K405" s="311">
        <f>SUM(K406:K407)</f>
        <v>0</v>
      </c>
      <c r="M405" s="312">
        <f>SUM(G405:K405)</f>
        <v>0</v>
      </c>
    </row>
    <row r="406" spans="1:13" ht="10.050000000000001" hidden="1" customHeight="1" outlineLevel="1">
      <c r="A406" s="313" t="s">
        <v>831</v>
      </c>
      <c r="B406" s="314" t="s">
        <v>832</v>
      </c>
      <c r="C406" s="315"/>
      <c r="D406" s="315"/>
      <c r="E406" s="315"/>
      <c r="F406" s="315"/>
      <c r="G406" s="316">
        <f>IF(Relevé!$K$897=1,Relevé!$F$897,0)</f>
        <v>0</v>
      </c>
      <c r="H406" s="316"/>
      <c r="I406" s="316">
        <f>IF(Relevé!$K$897=2,Relevé!$F$897,0)</f>
        <v>0</v>
      </c>
      <c r="J406" s="316"/>
      <c r="K406" s="316">
        <f>IF(Relevé!$K$897=3,Relevé!$F$897,0)</f>
        <v>0</v>
      </c>
      <c r="L406" s="315"/>
      <c r="M406" s="317"/>
    </row>
    <row r="407" spans="1:13" ht="10.050000000000001" hidden="1" customHeight="1" outlineLevel="1">
      <c r="A407" s="313" t="s">
        <v>833</v>
      </c>
      <c r="B407" s="314" t="s">
        <v>1270</v>
      </c>
      <c r="C407" s="315"/>
      <c r="D407" s="315"/>
      <c r="E407" s="315"/>
      <c r="F407" s="315"/>
      <c r="G407" s="316">
        <f>IF(Relevé!$K$900=1,Relevé!$F$900,0)</f>
        <v>0</v>
      </c>
      <c r="H407" s="316"/>
      <c r="I407" s="316">
        <f>IF(Relevé!$K$900=2,Relevé!$F$900,0)</f>
        <v>0</v>
      </c>
      <c r="J407" s="316"/>
      <c r="K407" s="316">
        <f>IF(Relevé!$K$900=3,Relevé!$F$900,0)</f>
        <v>0</v>
      </c>
      <c r="L407" s="315"/>
      <c r="M407" s="317"/>
    </row>
    <row r="408" spans="1:13" ht="2.5499999999999998" customHeight="1" collapsed="1">
      <c r="A408" s="328"/>
      <c r="B408" s="329"/>
      <c r="C408" s="301"/>
      <c r="D408" s="301"/>
      <c r="E408" s="301"/>
      <c r="F408" s="301"/>
      <c r="G408" s="301"/>
      <c r="H408" s="301"/>
      <c r="I408" s="301"/>
      <c r="J408" s="301"/>
      <c r="K408" s="301"/>
      <c r="L408" s="301"/>
      <c r="M408" s="302"/>
    </row>
    <row r="409" spans="1:13" s="310" customFormat="1" ht="10.050000000000001" customHeight="1">
      <c r="A409" s="308" t="s">
        <v>834</v>
      </c>
      <c r="B409" s="309" t="s">
        <v>1632</v>
      </c>
      <c r="G409" s="311">
        <f>SUM(G410:G414)</f>
        <v>0</v>
      </c>
      <c r="H409" s="311"/>
      <c r="I409" s="311">
        <f>SUM(I410:I414)</f>
        <v>0</v>
      </c>
      <c r="J409" s="311"/>
      <c r="K409" s="311">
        <f>SUM(K410:K414)</f>
        <v>0</v>
      </c>
      <c r="M409" s="312">
        <f>SUM(G409:K409)</f>
        <v>0</v>
      </c>
    </row>
    <row r="410" spans="1:13" ht="10.050000000000001" hidden="1" customHeight="1" outlineLevel="1">
      <c r="A410" s="313" t="s">
        <v>835</v>
      </c>
      <c r="B410" s="314" t="s">
        <v>836</v>
      </c>
      <c r="C410" s="315"/>
      <c r="D410" s="315"/>
      <c r="E410" s="315"/>
      <c r="F410" s="315"/>
      <c r="G410" s="316">
        <f>IF(Relevé!$K$905=1,Relevé!$F$905,0)</f>
        <v>0</v>
      </c>
      <c r="H410" s="316"/>
      <c r="I410" s="316">
        <f>IF(Relevé!$K$905=2,Relevé!$F$905,0)</f>
        <v>0</v>
      </c>
      <c r="J410" s="316"/>
      <c r="K410" s="316">
        <f>IF(Relevé!$K$905=3,Relevé!$F$905,0)</f>
        <v>0</v>
      </c>
      <c r="L410" s="315"/>
      <c r="M410" s="317"/>
    </row>
    <row r="411" spans="1:13" ht="10.050000000000001" hidden="1" customHeight="1" outlineLevel="1">
      <c r="A411" s="313" t="s">
        <v>837</v>
      </c>
      <c r="B411" s="314" t="s">
        <v>838</v>
      </c>
      <c r="C411" s="315"/>
      <c r="D411" s="315"/>
      <c r="E411" s="315"/>
      <c r="F411" s="315"/>
      <c r="G411" s="316">
        <f>IF(Relevé!$K$908=1,Relevé!$F$908,0)</f>
        <v>0</v>
      </c>
      <c r="H411" s="316"/>
      <c r="I411" s="316">
        <f>IF(Relevé!$K$908=2,Relevé!$F$908,0)</f>
        <v>0</v>
      </c>
      <c r="J411" s="316"/>
      <c r="K411" s="316">
        <f>IF(Relevé!$K$908=3,Relevé!$F$908,0)</f>
        <v>0</v>
      </c>
      <c r="L411" s="315"/>
      <c r="M411" s="317"/>
    </row>
    <row r="412" spans="1:13" ht="10.050000000000001" hidden="1" customHeight="1" outlineLevel="1">
      <c r="A412" s="313" t="s">
        <v>839</v>
      </c>
      <c r="B412" s="314" t="s">
        <v>1271</v>
      </c>
      <c r="C412" s="315"/>
      <c r="D412" s="315"/>
      <c r="E412" s="315"/>
      <c r="F412" s="315"/>
      <c r="G412" s="316">
        <f>IF(Relevé!$K$911=1,Relevé!$F$911,0)</f>
        <v>0</v>
      </c>
      <c r="H412" s="316"/>
      <c r="I412" s="316">
        <f>IF(Relevé!$K$911=2,Relevé!$F$911,0)</f>
        <v>0</v>
      </c>
      <c r="J412" s="316"/>
      <c r="K412" s="316">
        <f>IF(Relevé!$K$911=3,Relevé!$F$911,0)</f>
        <v>0</v>
      </c>
      <c r="L412" s="315"/>
      <c r="M412" s="317"/>
    </row>
    <row r="413" spans="1:13" ht="10.050000000000001" hidden="1" customHeight="1" outlineLevel="1">
      <c r="A413" s="313" t="s">
        <v>840</v>
      </c>
      <c r="B413" s="314" t="s">
        <v>841</v>
      </c>
      <c r="C413" s="315"/>
      <c r="D413" s="315"/>
      <c r="E413" s="315"/>
      <c r="F413" s="315"/>
      <c r="G413" s="316">
        <f>IF(Relevé!$K$914=1,Relevé!$F$914,0)</f>
        <v>0</v>
      </c>
      <c r="H413" s="316"/>
      <c r="I413" s="316">
        <f>IF(Relevé!$K$914=2,Relevé!$F$914,0)</f>
        <v>0</v>
      </c>
      <c r="J413" s="316"/>
      <c r="K413" s="316">
        <f>IF(Relevé!$K$914=3,Relevé!$F$914,0)</f>
        <v>0</v>
      </c>
      <c r="L413" s="315"/>
      <c r="M413" s="317"/>
    </row>
    <row r="414" spans="1:13" ht="10.050000000000001" hidden="1" customHeight="1" outlineLevel="1">
      <c r="A414" s="313" t="s">
        <v>842</v>
      </c>
      <c r="B414" s="314" t="s">
        <v>843</v>
      </c>
      <c r="C414" s="315"/>
      <c r="D414" s="315"/>
      <c r="E414" s="315"/>
      <c r="F414" s="315"/>
      <c r="G414" s="316">
        <f>IF(Relevé!$K$917=1,Relevé!$F$917,0)</f>
        <v>0</v>
      </c>
      <c r="H414" s="316"/>
      <c r="I414" s="316">
        <f>IF(Relevé!$K$917=2,Relevé!$F$917,0)</f>
        <v>0</v>
      </c>
      <c r="J414" s="316"/>
      <c r="K414" s="316">
        <f>IF(Relevé!$K$917=3,Relevé!$F$917,0)</f>
        <v>0</v>
      </c>
      <c r="L414" s="315"/>
      <c r="M414" s="317"/>
    </row>
    <row r="415" spans="1:13" ht="2.5499999999999998" customHeight="1" collapsed="1">
      <c r="A415" s="328"/>
      <c r="B415" s="329"/>
      <c r="C415" s="301"/>
      <c r="D415" s="301"/>
      <c r="E415" s="301"/>
      <c r="F415" s="301"/>
      <c r="G415" s="301"/>
      <c r="H415" s="301"/>
      <c r="I415" s="301"/>
      <c r="J415" s="301"/>
      <c r="K415" s="301"/>
      <c r="L415" s="301"/>
      <c r="M415" s="302"/>
    </row>
    <row r="416" spans="1:13" s="299" customFormat="1" ht="13.05" customHeight="1">
      <c r="A416" s="303" t="s">
        <v>844</v>
      </c>
      <c r="B416" s="304" t="s">
        <v>252</v>
      </c>
      <c r="C416" s="305"/>
      <c r="D416" s="305"/>
      <c r="E416" s="305"/>
      <c r="F416" s="305"/>
      <c r="G416" s="306">
        <f>G418+G428+G434+G446</f>
        <v>0</v>
      </c>
      <c r="H416" s="305"/>
      <c r="I416" s="306">
        <f>I418+I428+I434+I446</f>
        <v>0</v>
      </c>
      <c r="J416" s="305"/>
      <c r="K416" s="306">
        <f>K418+K428+K434+K446</f>
        <v>0</v>
      </c>
      <c r="L416" s="305"/>
      <c r="M416" s="307">
        <f>M418+M428+M434+M446</f>
        <v>0</v>
      </c>
    </row>
    <row r="417" spans="1:13" ht="2.5499999999999998" customHeight="1">
      <c r="A417" s="326"/>
      <c r="B417" s="327"/>
      <c r="C417" s="301"/>
      <c r="D417" s="301"/>
      <c r="E417" s="301"/>
      <c r="F417" s="301"/>
      <c r="G417" s="301"/>
      <c r="H417" s="301"/>
      <c r="I417" s="301"/>
      <c r="J417" s="301"/>
      <c r="K417" s="301"/>
      <c r="L417" s="301"/>
      <c r="M417" s="302"/>
    </row>
    <row r="418" spans="1:13" s="310" customFormat="1" ht="10.050000000000001" customHeight="1">
      <c r="A418" s="308" t="s">
        <v>845</v>
      </c>
      <c r="B418" s="309" t="s">
        <v>253</v>
      </c>
      <c r="G418" s="311">
        <f>SUM(G419:G426)</f>
        <v>0</v>
      </c>
      <c r="H418" s="311"/>
      <c r="I418" s="311">
        <f>SUM(I419:I426)</f>
        <v>0</v>
      </c>
      <c r="J418" s="311"/>
      <c r="K418" s="311">
        <f>SUM(K419:K426)</f>
        <v>0</v>
      </c>
      <c r="M418" s="312">
        <f>SUM(G418:K418)</f>
        <v>0</v>
      </c>
    </row>
    <row r="419" spans="1:13" ht="10.050000000000001" hidden="1" customHeight="1" outlineLevel="1">
      <c r="A419" s="313" t="s">
        <v>847</v>
      </c>
      <c r="B419" s="314" t="s">
        <v>848</v>
      </c>
      <c r="C419" s="315"/>
      <c r="D419" s="315"/>
      <c r="E419" s="315"/>
      <c r="F419" s="315"/>
      <c r="G419" s="316">
        <f>IF(Relevé!$K$924=1,Relevé!$F$924,0)</f>
        <v>0</v>
      </c>
      <c r="H419" s="316"/>
      <c r="I419" s="316">
        <f>IF(Relevé!$K$924=2,Relevé!$F$924,0)</f>
        <v>0</v>
      </c>
      <c r="J419" s="316"/>
      <c r="K419" s="316">
        <f>IF(Relevé!$K$924=3,Relevé!$F$924,0)</f>
        <v>0</v>
      </c>
      <c r="L419" s="315"/>
      <c r="M419" s="317"/>
    </row>
    <row r="420" spans="1:13" ht="10.050000000000001" hidden="1" customHeight="1" outlineLevel="1">
      <c r="A420" s="313" t="s">
        <v>849</v>
      </c>
      <c r="B420" s="314" t="s">
        <v>850</v>
      </c>
      <c r="C420" s="315"/>
      <c r="D420" s="315"/>
      <c r="E420" s="315"/>
      <c r="F420" s="315"/>
      <c r="G420" s="316">
        <f>IF(Relevé!$K$927=1,Relevé!$F$927,0)</f>
        <v>0</v>
      </c>
      <c r="H420" s="316"/>
      <c r="I420" s="316">
        <f>IF(Relevé!$K$927=2,Relevé!$F$927,0)</f>
        <v>0</v>
      </c>
      <c r="J420" s="316"/>
      <c r="K420" s="316">
        <f>IF(Relevé!$K$927=3,Relevé!$F$927,0)</f>
        <v>0</v>
      </c>
      <c r="L420" s="315"/>
      <c r="M420" s="317"/>
    </row>
    <row r="421" spans="1:13" ht="9.75" hidden="1" customHeight="1" outlineLevel="1">
      <c r="A421" s="313" t="s">
        <v>851</v>
      </c>
      <c r="B421" s="314" t="s">
        <v>852</v>
      </c>
      <c r="C421" s="315"/>
      <c r="D421" s="315"/>
      <c r="E421" s="315"/>
      <c r="F421" s="315"/>
      <c r="G421" s="316">
        <f>IF(Relevé!$K$930=1,Relevé!$F$930,0)</f>
        <v>0</v>
      </c>
      <c r="H421" s="316"/>
      <c r="I421" s="316">
        <f>IF(Relevé!$K$930=2,Relevé!$F$930,0)</f>
        <v>0</v>
      </c>
      <c r="J421" s="316"/>
      <c r="K421" s="316">
        <f>IF(Relevé!$K$930=3,Relevé!$F$930,0)</f>
        <v>0</v>
      </c>
      <c r="L421" s="315"/>
      <c r="M421" s="317"/>
    </row>
    <row r="422" spans="1:13" ht="10.050000000000001" hidden="1" customHeight="1" outlineLevel="1">
      <c r="A422" s="313" t="s">
        <v>853</v>
      </c>
      <c r="B422" s="314" t="s">
        <v>854</v>
      </c>
      <c r="C422" s="315"/>
      <c r="D422" s="315"/>
      <c r="E422" s="315"/>
      <c r="F422" s="315"/>
      <c r="G422" s="316">
        <f>IF(Relevé!$K$933=1,Relevé!$F$933,0)</f>
        <v>0</v>
      </c>
      <c r="H422" s="316"/>
      <c r="I422" s="316">
        <f>IF(Relevé!$K$933=2,Relevé!$F$933,0)</f>
        <v>0</v>
      </c>
      <c r="J422" s="316"/>
      <c r="K422" s="316">
        <f>IF(Relevé!$K$933=3,Relevé!$F$933,0)</f>
        <v>0</v>
      </c>
      <c r="L422" s="315"/>
      <c r="M422" s="317"/>
    </row>
    <row r="423" spans="1:13" ht="10.050000000000001" hidden="1" customHeight="1" outlineLevel="1">
      <c r="A423" s="313" t="s">
        <v>855</v>
      </c>
      <c r="B423" s="314" t="s">
        <v>856</v>
      </c>
      <c r="C423" s="315"/>
      <c r="D423" s="315"/>
      <c r="E423" s="315"/>
      <c r="F423" s="315"/>
      <c r="G423" s="316">
        <f>IF(Relevé!$K$936=1,Relevé!$F$936,0)</f>
        <v>0</v>
      </c>
      <c r="H423" s="316"/>
      <c r="I423" s="316">
        <f>IF(Relevé!$K$936=2,Relevé!$F$936,0)</f>
        <v>0</v>
      </c>
      <c r="J423" s="316"/>
      <c r="K423" s="316">
        <f>IF(Relevé!$K$936=3,Relevé!$F$936,0)</f>
        <v>0</v>
      </c>
      <c r="L423" s="315"/>
      <c r="M423" s="317"/>
    </row>
    <row r="424" spans="1:13" ht="9.75" hidden="1" customHeight="1" outlineLevel="1">
      <c r="A424" s="313" t="s">
        <v>857</v>
      </c>
      <c r="B424" s="314" t="s">
        <v>858</v>
      </c>
      <c r="C424" s="315"/>
      <c r="D424" s="315"/>
      <c r="E424" s="315"/>
      <c r="F424" s="315"/>
      <c r="G424" s="316">
        <f>IF(Relevé!$K$939=1,Relevé!$F$939,0)</f>
        <v>0</v>
      </c>
      <c r="H424" s="316"/>
      <c r="I424" s="316">
        <f>IF(Relevé!$K$939=2,Relevé!$F$939,0)</f>
        <v>0</v>
      </c>
      <c r="J424" s="316"/>
      <c r="K424" s="316">
        <f>IF(Relevé!$K$939=3,Relevé!$F$939,0)</f>
        <v>0</v>
      </c>
      <c r="L424" s="315"/>
      <c r="M424" s="317"/>
    </row>
    <row r="425" spans="1:13" ht="10.050000000000001" hidden="1" customHeight="1" outlineLevel="1">
      <c r="A425" s="313" t="s">
        <v>859</v>
      </c>
      <c r="B425" s="314" t="s">
        <v>860</v>
      </c>
      <c r="C425" s="315"/>
      <c r="D425" s="315"/>
      <c r="E425" s="315"/>
      <c r="F425" s="315"/>
      <c r="G425" s="316">
        <f>IF(Relevé!$K$942=1,Relevé!$F$942,0)</f>
        <v>0</v>
      </c>
      <c r="H425" s="316"/>
      <c r="I425" s="316">
        <f>IF(Relevé!$K$942=2,Relevé!$F$942,0)</f>
        <v>0</v>
      </c>
      <c r="J425" s="316"/>
      <c r="K425" s="316">
        <f>IF(Relevé!$K$942=3,Relevé!$F$942,0)</f>
        <v>0</v>
      </c>
      <c r="L425" s="315"/>
      <c r="M425" s="317"/>
    </row>
    <row r="426" spans="1:13" ht="10.050000000000001" hidden="1" customHeight="1" outlineLevel="1">
      <c r="A426" s="313" t="s">
        <v>861</v>
      </c>
      <c r="B426" s="314" t="s">
        <v>862</v>
      </c>
      <c r="C426" s="315"/>
      <c r="D426" s="315"/>
      <c r="E426" s="315"/>
      <c r="F426" s="315"/>
      <c r="G426" s="316">
        <f>IF(Relevé!$K$945=1,Relevé!$F$945,0)</f>
        <v>0</v>
      </c>
      <c r="H426" s="316"/>
      <c r="I426" s="316">
        <f>IF(Relevé!$K$945=2,Relevé!$F$945,0)</f>
        <v>0</v>
      </c>
      <c r="J426" s="316"/>
      <c r="K426" s="316">
        <f>IF(Relevé!$K$945=3,Relevé!$F$945,0)</f>
        <v>0</v>
      </c>
      <c r="L426" s="315"/>
      <c r="M426" s="317"/>
    </row>
    <row r="427" spans="1:13" ht="2.5499999999999998" customHeight="1" collapsed="1">
      <c r="A427" s="328"/>
      <c r="B427" s="329"/>
      <c r="C427" s="301"/>
      <c r="D427" s="301"/>
      <c r="E427" s="301"/>
      <c r="F427" s="301"/>
      <c r="G427" s="301"/>
      <c r="H427" s="301"/>
      <c r="I427" s="301"/>
      <c r="J427" s="301"/>
      <c r="K427" s="301"/>
      <c r="L427" s="301"/>
      <c r="M427" s="302"/>
    </row>
    <row r="428" spans="1:13" s="310" customFormat="1" ht="10.050000000000001" customHeight="1">
      <c r="A428" s="308" t="s">
        <v>863</v>
      </c>
      <c r="B428" s="309" t="s">
        <v>254</v>
      </c>
      <c r="G428" s="311">
        <f>SUM(G429:G432)</f>
        <v>0</v>
      </c>
      <c r="H428" s="311"/>
      <c r="I428" s="311">
        <f>SUM(I429:I432)</f>
        <v>0</v>
      </c>
      <c r="J428" s="311"/>
      <c r="K428" s="311">
        <f>SUM(K429:K432)</f>
        <v>0</v>
      </c>
      <c r="M428" s="312">
        <f>SUM(G428:K428)</f>
        <v>0</v>
      </c>
    </row>
    <row r="429" spans="1:13" ht="10.050000000000001" hidden="1" customHeight="1" outlineLevel="1">
      <c r="A429" s="313" t="s">
        <v>865</v>
      </c>
      <c r="B429" s="314" t="s">
        <v>866</v>
      </c>
      <c r="C429" s="315"/>
      <c r="D429" s="315"/>
      <c r="E429" s="315"/>
      <c r="F429" s="315"/>
      <c r="G429" s="316">
        <f>IF(Relevé!$K$950=1,Relevé!$F$950,0)</f>
        <v>0</v>
      </c>
      <c r="H429" s="316"/>
      <c r="I429" s="316">
        <f>IF(Relevé!$K$950=2,Relevé!$F$950,0)</f>
        <v>0</v>
      </c>
      <c r="J429" s="316"/>
      <c r="K429" s="316">
        <f>IF(Relevé!$K$950=3,Relevé!$F$950,0)</f>
        <v>0</v>
      </c>
      <c r="L429" s="315"/>
      <c r="M429" s="317"/>
    </row>
    <row r="430" spans="1:13" ht="10.050000000000001" hidden="1" customHeight="1" outlineLevel="1">
      <c r="A430" s="313" t="s">
        <v>867</v>
      </c>
      <c r="B430" s="314" t="s">
        <v>1272</v>
      </c>
      <c r="C430" s="315"/>
      <c r="D430" s="315"/>
      <c r="E430" s="315"/>
      <c r="F430" s="315"/>
      <c r="G430" s="316">
        <f>IF(Relevé!$K$953=1,Relevé!$F$953,0)</f>
        <v>0</v>
      </c>
      <c r="H430" s="316"/>
      <c r="I430" s="316">
        <f>IF(Relevé!$K$953=2,Relevé!$F$953,0)</f>
        <v>0</v>
      </c>
      <c r="J430" s="316"/>
      <c r="K430" s="316">
        <f>IF(Relevé!$K$953=3,Relevé!$F$953,0)</f>
        <v>0</v>
      </c>
      <c r="L430" s="315"/>
      <c r="M430" s="317"/>
    </row>
    <row r="431" spans="1:13" ht="9.75" hidden="1" customHeight="1" outlineLevel="1">
      <c r="A431" s="313" t="s">
        <v>868</v>
      </c>
      <c r="B431" s="314" t="s">
        <v>1273</v>
      </c>
      <c r="C431" s="315"/>
      <c r="D431" s="315"/>
      <c r="E431" s="315"/>
      <c r="F431" s="315"/>
      <c r="G431" s="316">
        <f>IF(Relevé!$K$956=1,Relevé!$F$956,0)</f>
        <v>0</v>
      </c>
      <c r="H431" s="316"/>
      <c r="I431" s="316">
        <f>IF(Relevé!$K$956=2,Relevé!$F$956,0)</f>
        <v>0</v>
      </c>
      <c r="J431" s="316"/>
      <c r="K431" s="316">
        <f>IF(Relevé!$K$956=3,Relevé!$F$956,0)</f>
        <v>0</v>
      </c>
      <c r="L431" s="315"/>
      <c r="M431" s="317"/>
    </row>
    <row r="432" spans="1:13" ht="10.050000000000001" hidden="1" customHeight="1" outlineLevel="1">
      <c r="A432" s="313" t="s">
        <v>869</v>
      </c>
      <c r="B432" s="314" t="s">
        <v>1274</v>
      </c>
      <c r="C432" s="315"/>
      <c r="D432" s="315"/>
      <c r="E432" s="315"/>
      <c r="F432" s="315"/>
      <c r="G432" s="316">
        <f>IF(Relevé!$K$959=1,Relevé!$F$959,0)</f>
        <v>0</v>
      </c>
      <c r="H432" s="316"/>
      <c r="I432" s="316">
        <f>IF(Relevé!$K$959=2,Relevé!$F$959,0)</f>
        <v>0</v>
      </c>
      <c r="J432" s="316"/>
      <c r="K432" s="316">
        <f>IF(Relevé!$K$959=3,Relevé!$F$959,0)</f>
        <v>0</v>
      </c>
      <c r="L432" s="315"/>
      <c r="M432" s="317"/>
    </row>
    <row r="433" spans="1:13" ht="2.5499999999999998" customHeight="1" collapsed="1">
      <c r="A433" s="328"/>
      <c r="B433" s="329"/>
      <c r="C433" s="301"/>
      <c r="D433" s="301"/>
      <c r="E433" s="301"/>
      <c r="F433" s="301"/>
      <c r="G433" s="301"/>
      <c r="H433" s="301"/>
      <c r="I433" s="301"/>
      <c r="J433" s="301"/>
      <c r="K433" s="301"/>
      <c r="L433" s="301"/>
      <c r="M433" s="302"/>
    </row>
    <row r="434" spans="1:13" s="310" customFormat="1" ht="10.050000000000001" customHeight="1">
      <c r="A434" s="308" t="s">
        <v>870</v>
      </c>
      <c r="B434" s="309" t="s">
        <v>1428</v>
      </c>
      <c r="G434" s="311">
        <f>SUM(G435:G444)</f>
        <v>0</v>
      </c>
      <c r="H434" s="311"/>
      <c r="I434" s="311">
        <f>SUM(I435:I444)</f>
        <v>0</v>
      </c>
      <c r="J434" s="311"/>
      <c r="K434" s="311">
        <f>SUM(K435:K444)</f>
        <v>0</v>
      </c>
      <c r="M434" s="312">
        <f>SUM(G434:K434)</f>
        <v>0</v>
      </c>
    </row>
    <row r="435" spans="1:13" ht="10.050000000000001" hidden="1" customHeight="1" outlineLevel="1">
      <c r="A435" s="313" t="s">
        <v>872</v>
      </c>
      <c r="B435" s="314" t="s">
        <v>1635</v>
      </c>
      <c r="C435" s="315"/>
      <c r="D435" s="315"/>
      <c r="E435" s="315"/>
      <c r="F435" s="315"/>
      <c r="G435" s="316">
        <f>IF(Relevé!$K$964=1,Relevé!$F$964,0)</f>
        <v>0</v>
      </c>
      <c r="H435" s="316"/>
      <c r="I435" s="316">
        <f>IF(Relevé!$K$964=2,Relevé!$F$964,0)</f>
        <v>0</v>
      </c>
      <c r="J435" s="316"/>
      <c r="K435" s="316">
        <f>IF(Relevé!$K$964=3,Relevé!$F$964,0)</f>
        <v>0</v>
      </c>
      <c r="L435" s="315"/>
      <c r="M435" s="317"/>
    </row>
    <row r="436" spans="1:13" ht="10.050000000000001" hidden="1" customHeight="1" outlineLevel="1">
      <c r="A436" s="313" t="s">
        <v>873</v>
      </c>
      <c r="B436" s="314" t="s">
        <v>874</v>
      </c>
      <c r="C436" s="315"/>
      <c r="D436" s="315"/>
      <c r="E436" s="315"/>
      <c r="F436" s="315"/>
      <c r="G436" s="316">
        <f>IF(Relevé!$K$967=1,Relevé!$F$967,0)</f>
        <v>0</v>
      </c>
      <c r="H436" s="316"/>
      <c r="I436" s="316">
        <f>IF(Relevé!$K$967=2,Relevé!$F$967,0)</f>
        <v>0</v>
      </c>
      <c r="J436" s="316"/>
      <c r="K436" s="316">
        <f>IF(Relevé!$K$967=3,Relevé!$F$967,0)</f>
        <v>0</v>
      </c>
      <c r="L436" s="315"/>
      <c r="M436" s="317"/>
    </row>
    <row r="437" spans="1:13" ht="9.75" hidden="1" customHeight="1" outlineLevel="1">
      <c r="A437" s="313" t="s">
        <v>875</v>
      </c>
      <c r="B437" s="314" t="s">
        <v>876</v>
      </c>
      <c r="C437" s="315"/>
      <c r="D437" s="315"/>
      <c r="E437" s="315"/>
      <c r="F437" s="315"/>
      <c r="G437" s="316">
        <f>IF(Relevé!$K$970=1,Relevé!$F$970,0)</f>
        <v>0</v>
      </c>
      <c r="H437" s="316"/>
      <c r="I437" s="316">
        <f>IF(Relevé!$K$970=2,Relevé!$F$970,0)</f>
        <v>0</v>
      </c>
      <c r="J437" s="316"/>
      <c r="K437" s="316">
        <f>IF(Relevé!$K$970=3,Relevé!$F$970,0)</f>
        <v>0</v>
      </c>
      <c r="L437" s="315"/>
      <c r="M437" s="317"/>
    </row>
    <row r="438" spans="1:13" ht="10.050000000000001" hidden="1" customHeight="1" outlineLevel="1">
      <c r="A438" s="313" t="s">
        <v>877</v>
      </c>
      <c r="B438" s="314" t="s">
        <v>1275</v>
      </c>
      <c r="C438" s="315"/>
      <c r="D438" s="315"/>
      <c r="E438" s="315"/>
      <c r="F438" s="315"/>
      <c r="G438" s="316">
        <f>IF(Relevé!$K$973=1,Relevé!$F$973,0)</f>
        <v>0</v>
      </c>
      <c r="H438" s="316"/>
      <c r="I438" s="316">
        <f>IF(Relevé!$K$973=2,Relevé!$F$973,0)</f>
        <v>0</v>
      </c>
      <c r="J438" s="316"/>
      <c r="K438" s="316">
        <f>IF(Relevé!$K$973=3,Relevé!$F$973,0)</f>
        <v>0</v>
      </c>
      <c r="L438" s="315"/>
      <c r="M438" s="317"/>
    </row>
    <row r="439" spans="1:13" ht="10.050000000000001" hidden="1" customHeight="1" outlineLevel="1">
      <c r="A439" s="313" t="s">
        <v>878</v>
      </c>
      <c r="B439" s="314" t="s">
        <v>1276</v>
      </c>
      <c r="C439" s="315"/>
      <c r="D439" s="315"/>
      <c r="E439" s="315"/>
      <c r="F439" s="315"/>
      <c r="G439" s="316">
        <f>IF(Relevé!$K$976=1,Relevé!$F$976,0)</f>
        <v>0</v>
      </c>
      <c r="H439" s="316"/>
      <c r="I439" s="316">
        <f>IF(Relevé!$K$976=2,Relevé!$F$976,0)</f>
        <v>0</v>
      </c>
      <c r="J439" s="316"/>
      <c r="K439" s="316">
        <f>IF(Relevé!$K$976=3,Relevé!$F$976,0)</f>
        <v>0</v>
      </c>
      <c r="L439" s="315"/>
      <c r="M439" s="317"/>
    </row>
    <row r="440" spans="1:13" ht="10.050000000000001" hidden="1" customHeight="1" outlineLevel="1">
      <c r="A440" s="313" t="s">
        <v>879</v>
      </c>
      <c r="B440" s="314" t="s">
        <v>1277</v>
      </c>
      <c r="C440" s="315"/>
      <c r="D440" s="315"/>
      <c r="E440" s="315"/>
      <c r="F440" s="315"/>
      <c r="G440" s="316">
        <f>IF(Relevé!$K$979=1,Relevé!$F$979,0)</f>
        <v>0</v>
      </c>
      <c r="H440" s="316"/>
      <c r="I440" s="316">
        <f>IF(Relevé!$K$979=2,Relevé!$F$979,0)</f>
        <v>0</v>
      </c>
      <c r="J440" s="316"/>
      <c r="K440" s="316">
        <f>IF(Relevé!$K$979=3,Relevé!$F$979,0)</f>
        <v>0</v>
      </c>
      <c r="L440" s="315"/>
      <c r="M440" s="317"/>
    </row>
    <row r="441" spans="1:13" ht="9.75" hidden="1" customHeight="1" outlineLevel="1">
      <c r="A441" s="313" t="s">
        <v>880</v>
      </c>
      <c r="B441" s="314" t="s">
        <v>881</v>
      </c>
      <c r="C441" s="315"/>
      <c r="D441" s="315"/>
      <c r="E441" s="315"/>
      <c r="F441" s="315"/>
      <c r="G441" s="316">
        <f>IF(Relevé!$K$982=1,Relevé!$F$982,0)</f>
        <v>0</v>
      </c>
      <c r="H441" s="316"/>
      <c r="I441" s="316">
        <f>IF(Relevé!$K$982=2,Relevé!$F$982,0)</f>
        <v>0</v>
      </c>
      <c r="J441" s="316"/>
      <c r="K441" s="316">
        <f>IF(Relevé!$K$982=3,Relevé!$F$982,0)</f>
        <v>0</v>
      </c>
      <c r="L441" s="315"/>
      <c r="M441" s="317"/>
    </row>
    <row r="442" spans="1:13" ht="10.050000000000001" hidden="1" customHeight="1" outlineLevel="1">
      <c r="A442" s="313" t="s">
        <v>882</v>
      </c>
      <c r="B442" s="314" t="s">
        <v>1278</v>
      </c>
      <c r="C442" s="315"/>
      <c r="D442" s="315"/>
      <c r="E442" s="315"/>
      <c r="F442" s="315"/>
      <c r="G442" s="316">
        <f>IF(Relevé!$K$985=1,Relevé!$F$985,0)</f>
        <v>0</v>
      </c>
      <c r="H442" s="316"/>
      <c r="I442" s="316">
        <f>IF(Relevé!$K$985=2,Relevé!$F$985,0)</f>
        <v>0</v>
      </c>
      <c r="J442" s="316"/>
      <c r="K442" s="316">
        <f>IF(Relevé!$K$985=3,Relevé!$F$985,0)</f>
        <v>0</v>
      </c>
      <c r="L442" s="315"/>
      <c r="M442" s="317"/>
    </row>
    <row r="443" spans="1:13" ht="9.75" hidden="1" customHeight="1" outlineLevel="1">
      <c r="A443" s="313" t="s">
        <v>883</v>
      </c>
      <c r="B443" s="314" t="s">
        <v>884</v>
      </c>
      <c r="C443" s="315"/>
      <c r="D443" s="315"/>
      <c r="E443" s="315"/>
      <c r="F443" s="315"/>
      <c r="G443" s="316">
        <f>IF(Relevé!$K$988=1,Relevé!$F$988,0)</f>
        <v>0</v>
      </c>
      <c r="H443" s="316"/>
      <c r="I443" s="316">
        <f>IF(Relevé!$K$988=2,Relevé!$F$988,0)</f>
        <v>0</v>
      </c>
      <c r="J443" s="316"/>
      <c r="K443" s="316">
        <f>IF(Relevé!$K$988=3,Relevé!$F$988,0)</f>
        <v>0</v>
      </c>
      <c r="L443" s="315"/>
      <c r="M443" s="317"/>
    </row>
    <row r="444" spans="1:13" ht="10.050000000000001" hidden="1" customHeight="1" outlineLevel="1">
      <c r="A444" s="313" t="s">
        <v>885</v>
      </c>
      <c r="B444" s="314" t="s">
        <v>886</v>
      </c>
      <c r="C444" s="315"/>
      <c r="D444" s="315"/>
      <c r="E444" s="315"/>
      <c r="F444" s="315"/>
      <c r="G444" s="316">
        <f>IF(Relevé!$K$991=1,Relevé!$F$991,0)</f>
        <v>0</v>
      </c>
      <c r="H444" s="316"/>
      <c r="I444" s="316">
        <f>IF(Relevé!$K$991=2,Relevé!$F$991,0)</f>
        <v>0</v>
      </c>
      <c r="J444" s="316"/>
      <c r="K444" s="316">
        <f>IF(Relevé!$K$991=3,Relevé!$F$991,0)</f>
        <v>0</v>
      </c>
      <c r="L444" s="315"/>
      <c r="M444" s="317"/>
    </row>
    <row r="445" spans="1:13" ht="2.5499999999999998" customHeight="1" collapsed="1">
      <c r="A445" s="328"/>
      <c r="B445" s="329"/>
      <c r="C445" s="301"/>
      <c r="D445" s="301"/>
      <c r="E445" s="301"/>
      <c r="F445" s="301"/>
      <c r="G445" s="301"/>
      <c r="H445" s="301"/>
      <c r="I445" s="301"/>
      <c r="J445" s="301"/>
      <c r="K445" s="301"/>
      <c r="M445" s="302"/>
    </row>
    <row r="446" spans="1:13" s="310" customFormat="1" ht="10.050000000000001" customHeight="1">
      <c r="A446" s="308" t="s">
        <v>887</v>
      </c>
      <c r="B446" s="309" t="s">
        <v>255</v>
      </c>
      <c r="G446" s="311">
        <f>SUM(G447:G454)</f>
        <v>0</v>
      </c>
      <c r="H446" s="311"/>
      <c r="I446" s="311">
        <f>SUM(I447:I454)</f>
        <v>0</v>
      </c>
      <c r="J446" s="311"/>
      <c r="K446" s="311">
        <f>SUM(K447:K454)</f>
        <v>0</v>
      </c>
      <c r="M446" s="312">
        <f>SUM(G446:K446)</f>
        <v>0</v>
      </c>
    </row>
    <row r="447" spans="1:13" ht="10.050000000000001" hidden="1" customHeight="1" outlineLevel="1">
      <c r="A447" s="313" t="s">
        <v>872</v>
      </c>
      <c r="B447" s="314" t="s">
        <v>1634</v>
      </c>
      <c r="C447" s="315"/>
      <c r="D447" s="315"/>
      <c r="E447" s="315"/>
      <c r="F447" s="315"/>
      <c r="G447" s="316">
        <f>IF(Relevé!$K$996=1,Relevé!$F$996,0)</f>
        <v>0</v>
      </c>
      <c r="H447" s="316"/>
      <c r="I447" s="316">
        <f>IF(Relevé!$K$996=2,Relevé!$F$996,0)</f>
        <v>0</v>
      </c>
      <c r="J447" s="316"/>
      <c r="K447" s="316">
        <f>IF(Relevé!$K$996=3,Relevé!$F$996,0)</f>
        <v>0</v>
      </c>
      <c r="L447" s="315"/>
      <c r="M447" s="317"/>
    </row>
    <row r="448" spans="1:13" ht="10.050000000000001" hidden="1" customHeight="1" outlineLevel="1">
      <c r="A448" s="313" t="s">
        <v>873</v>
      </c>
      <c r="B448" s="314" t="s">
        <v>874</v>
      </c>
      <c r="C448" s="315"/>
      <c r="D448" s="315"/>
      <c r="E448" s="315"/>
      <c r="F448" s="315"/>
      <c r="G448" s="316">
        <f>IF(Relevé!$K$999=1,Relevé!$F$999,0)</f>
        <v>0</v>
      </c>
      <c r="H448" s="316"/>
      <c r="I448" s="316">
        <f>IF(Relevé!$K$999=2,Relevé!$F$999,0)</f>
        <v>0</v>
      </c>
      <c r="J448" s="316"/>
      <c r="K448" s="316">
        <f>IF(Relevé!$K$999=3,Relevé!$F$999,0)</f>
        <v>0</v>
      </c>
      <c r="L448" s="315"/>
      <c r="M448" s="317"/>
    </row>
    <row r="449" spans="1:13" ht="9.75" hidden="1" customHeight="1" outlineLevel="1">
      <c r="A449" s="313" t="s">
        <v>875</v>
      </c>
      <c r="B449" s="314" t="s">
        <v>876</v>
      </c>
      <c r="C449" s="315"/>
      <c r="D449" s="315"/>
      <c r="E449" s="315"/>
      <c r="F449" s="315"/>
      <c r="G449" s="316">
        <f>IF(Relevé!$K$1002=1,Relevé!$F$1002,0)</f>
        <v>0</v>
      </c>
      <c r="H449" s="316"/>
      <c r="I449" s="316">
        <f>IF(Relevé!$K$1002=2,Relevé!$F$1002,0)</f>
        <v>0</v>
      </c>
      <c r="J449" s="316"/>
      <c r="K449" s="316">
        <f>IF(Relevé!$K$1002=3,Relevé!$F$1002,0)</f>
        <v>0</v>
      </c>
      <c r="L449" s="315"/>
      <c r="M449" s="317"/>
    </row>
    <row r="450" spans="1:13" ht="10.050000000000001" hidden="1" customHeight="1" outlineLevel="1">
      <c r="A450" s="313" t="s">
        <v>877</v>
      </c>
      <c r="B450" s="314" t="s">
        <v>1275</v>
      </c>
      <c r="C450" s="315"/>
      <c r="D450" s="315"/>
      <c r="E450" s="315"/>
      <c r="F450" s="315"/>
      <c r="G450" s="316">
        <f>IF(Relevé!$K$1005=1,Relevé!$F$1005,0)</f>
        <v>0</v>
      </c>
      <c r="H450" s="316"/>
      <c r="I450" s="316">
        <f>IF(Relevé!$K$1005=2,Relevé!$F$1005,0)</f>
        <v>0</v>
      </c>
      <c r="J450" s="316"/>
      <c r="K450" s="316">
        <f>IF(Relevé!$K$1005=3,Relevé!$F$1005,0)</f>
        <v>0</v>
      </c>
      <c r="L450" s="315"/>
      <c r="M450" s="317"/>
    </row>
    <row r="451" spans="1:13" ht="10.050000000000001" hidden="1" customHeight="1" outlineLevel="1">
      <c r="A451" s="313" t="s">
        <v>878</v>
      </c>
      <c r="B451" s="314" t="s">
        <v>1276</v>
      </c>
      <c r="C451" s="315"/>
      <c r="D451" s="315"/>
      <c r="E451" s="315"/>
      <c r="F451" s="315"/>
      <c r="G451" s="316">
        <f>IF(Relevé!$K$1008=1,Relevé!$F$1008,0)</f>
        <v>0</v>
      </c>
      <c r="H451" s="316"/>
      <c r="I451" s="316">
        <f>IF(Relevé!$K$1008=2,Relevé!$F$1008,0)</f>
        <v>0</v>
      </c>
      <c r="J451" s="316"/>
      <c r="K451" s="316">
        <f>IF(Relevé!$K$1008=3,Relevé!$F$1008,0)</f>
        <v>0</v>
      </c>
      <c r="L451" s="315"/>
      <c r="M451" s="317"/>
    </row>
    <row r="452" spans="1:13" ht="10.050000000000001" hidden="1" customHeight="1" outlineLevel="1">
      <c r="A452" s="313" t="s">
        <v>879</v>
      </c>
      <c r="B452" s="314" t="s">
        <v>1277</v>
      </c>
      <c r="C452" s="315"/>
      <c r="D452" s="315"/>
      <c r="E452" s="315"/>
      <c r="F452" s="315"/>
      <c r="G452" s="316">
        <f>IF(Relevé!$K$1011=1,Relevé!$F$1011,0)</f>
        <v>0</v>
      </c>
      <c r="H452" s="316"/>
      <c r="I452" s="316">
        <f>IF(Relevé!$K$1011=2,Relevé!$F$1011,0)</f>
        <v>0</v>
      </c>
      <c r="J452" s="316"/>
      <c r="K452" s="316">
        <f>IF(Relevé!$K$1011=3,Relevé!$F$1011,0)</f>
        <v>0</v>
      </c>
      <c r="L452" s="315"/>
      <c r="M452" s="317"/>
    </row>
    <row r="453" spans="1:13" ht="9.75" hidden="1" customHeight="1" outlineLevel="1">
      <c r="A453" s="313" t="s">
        <v>880</v>
      </c>
      <c r="B453" s="314" t="s">
        <v>881</v>
      </c>
      <c r="C453" s="315"/>
      <c r="D453" s="315"/>
      <c r="E453" s="315"/>
      <c r="F453" s="315"/>
      <c r="G453" s="316">
        <f>IF(Relevé!$K$1014=1,Relevé!$F$1014,0)</f>
        <v>0</v>
      </c>
      <c r="H453" s="316"/>
      <c r="I453" s="316">
        <f>IF(Relevé!$K$1014=2,Relevé!$F$1014,0)</f>
        <v>0</v>
      </c>
      <c r="J453" s="316"/>
      <c r="K453" s="316">
        <f>IF(Relevé!$K$1014=3,Relevé!$F$1014,0)</f>
        <v>0</v>
      </c>
      <c r="L453" s="315"/>
      <c r="M453" s="317"/>
    </row>
    <row r="454" spans="1:13" ht="10.050000000000001" hidden="1" customHeight="1" outlineLevel="1">
      <c r="A454" s="313" t="s">
        <v>882</v>
      </c>
      <c r="B454" s="314" t="s">
        <v>1278</v>
      </c>
      <c r="C454" s="315"/>
      <c r="D454" s="315"/>
      <c r="E454" s="315"/>
      <c r="F454" s="315"/>
      <c r="G454" s="316">
        <f>IF(Relevé!$K$1017=1,Relevé!$F$1017,0)</f>
        <v>0</v>
      </c>
      <c r="H454" s="316"/>
      <c r="I454" s="316">
        <f>IF(Relevé!$K$1017=2,Relevé!$F$1017,0)</f>
        <v>0</v>
      </c>
      <c r="J454" s="316"/>
      <c r="K454" s="316">
        <f>IF(Relevé!$K$1017=3,Relevé!$F$1017,0)</f>
        <v>0</v>
      </c>
      <c r="L454" s="315"/>
      <c r="M454" s="317"/>
    </row>
    <row r="455" spans="1:13" ht="2.5499999999999998" customHeight="1" collapsed="1">
      <c r="A455" s="328"/>
      <c r="B455" s="329"/>
      <c r="C455" s="301"/>
      <c r="D455" s="301"/>
      <c r="E455" s="301"/>
      <c r="F455" s="301"/>
      <c r="G455" s="301"/>
      <c r="H455" s="301"/>
      <c r="I455" s="301"/>
      <c r="J455" s="301"/>
      <c r="K455" s="301"/>
      <c r="M455" s="302"/>
    </row>
    <row r="456" spans="1:13" s="299" customFormat="1" ht="13.05" customHeight="1">
      <c r="A456" s="320" t="s">
        <v>899</v>
      </c>
      <c r="B456" s="321" t="s">
        <v>900</v>
      </c>
      <c r="C456" s="322"/>
      <c r="D456" s="322"/>
      <c r="E456" s="323"/>
      <c r="F456" s="323"/>
      <c r="G456" s="324">
        <f>G458+G504</f>
        <v>0</v>
      </c>
      <c r="H456" s="323"/>
      <c r="I456" s="324">
        <f>I458+I504</f>
        <v>0</v>
      </c>
      <c r="J456" s="323"/>
      <c r="K456" s="324">
        <f>K458+K504</f>
        <v>0</v>
      </c>
      <c r="L456" s="323"/>
      <c r="M456" s="325">
        <f>M458+M504</f>
        <v>0</v>
      </c>
    </row>
    <row r="457" spans="1:13" ht="2.5499999999999998" customHeight="1">
      <c r="A457" s="334"/>
      <c r="B457" s="335"/>
      <c r="C457" s="301"/>
      <c r="D457" s="301"/>
      <c r="E457" s="301"/>
      <c r="F457" s="301"/>
      <c r="G457" s="301"/>
      <c r="H457" s="301"/>
      <c r="I457" s="301"/>
      <c r="J457" s="301"/>
      <c r="K457" s="301"/>
      <c r="L457" s="301"/>
      <c r="M457" s="302"/>
    </row>
    <row r="458" spans="1:13" s="299" customFormat="1" ht="13.05" customHeight="1">
      <c r="A458" s="303" t="s">
        <v>901</v>
      </c>
      <c r="B458" s="304" t="s">
        <v>256</v>
      </c>
      <c r="C458" s="305"/>
      <c r="D458" s="305"/>
      <c r="E458" s="305"/>
      <c r="F458" s="305"/>
      <c r="G458" s="306">
        <f>G460+G471+G485+G491</f>
        <v>0</v>
      </c>
      <c r="H458" s="305"/>
      <c r="I458" s="306">
        <f>I460+I471+I485+I491</f>
        <v>0</v>
      </c>
      <c r="J458" s="305"/>
      <c r="K458" s="306">
        <f>K460+K471+K485+K491</f>
        <v>0</v>
      </c>
      <c r="L458" s="305"/>
      <c r="M458" s="307">
        <f>M460+M471+M485+M491</f>
        <v>0</v>
      </c>
    </row>
    <row r="459" spans="1:13" ht="2.5499999999999998" customHeight="1">
      <c r="A459" s="326"/>
      <c r="B459" s="327"/>
      <c r="C459" s="301"/>
      <c r="D459" s="301"/>
      <c r="E459" s="301"/>
      <c r="F459" s="301"/>
      <c r="G459" s="301"/>
      <c r="H459" s="301"/>
      <c r="I459" s="301"/>
      <c r="J459" s="301"/>
      <c r="K459" s="301"/>
      <c r="L459" s="301"/>
      <c r="M459" s="302"/>
    </row>
    <row r="460" spans="1:13" s="310" customFormat="1" ht="10.050000000000001" customHeight="1">
      <c r="A460" s="308" t="s">
        <v>902</v>
      </c>
      <c r="B460" s="309" t="s">
        <v>257</v>
      </c>
      <c r="G460" s="311">
        <f>SUM(G461:G469)</f>
        <v>0</v>
      </c>
      <c r="H460" s="311"/>
      <c r="I460" s="311">
        <f>SUM(I461:I469)</f>
        <v>0</v>
      </c>
      <c r="J460" s="311"/>
      <c r="K460" s="311">
        <f>SUM(K461:K469)</f>
        <v>0</v>
      </c>
      <c r="M460" s="312">
        <f>SUM(G460:K460)</f>
        <v>0</v>
      </c>
    </row>
    <row r="461" spans="1:13" ht="10.050000000000001" hidden="1" customHeight="1" outlineLevel="1">
      <c r="A461" s="313" t="s">
        <v>904</v>
      </c>
      <c r="B461" s="314" t="s">
        <v>905</v>
      </c>
      <c r="C461" s="315"/>
      <c r="D461" s="315"/>
      <c r="E461" s="315"/>
      <c r="F461" s="315"/>
      <c r="G461" s="316">
        <f>IF(Relevé!$K$1026=1,Relevé!$F$1026,0)</f>
        <v>0</v>
      </c>
      <c r="H461" s="316"/>
      <c r="I461" s="316">
        <f>IF(Relevé!$K$1026=2,Relevé!$F$1026,0)</f>
        <v>0</v>
      </c>
      <c r="J461" s="316"/>
      <c r="K461" s="316">
        <f>IF(Relevé!$K$1026=3,Relevé!$F$1026,0)</f>
        <v>0</v>
      </c>
      <c r="L461" s="315"/>
      <c r="M461" s="317"/>
    </row>
    <row r="462" spans="1:13" ht="10.050000000000001" hidden="1" customHeight="1" outlineLevel="1">
      <c r="A462" s="313" t="s">
        <v>906</v>
      </c>
      <c r="B462" s="314" t="s">
        <v>1279</v>
      </c>
      <c r="C462" s="315"/>
      <c r="D462" s="315"/>
      <c r="E462" s="315"/>
      <c r="F462" s="315"/>
      <c r="G462" s="316">
        <f>IF(Relevé!$K$1029=1,Relevé!$F$1029,0)</f>
        <v>0</v>
      </c>
      <c r="H462" s="316"/>
      <c r="I462" s="316">
        <f>IF(Relevé!$K$1029=2,Relevé!$F$1029,0)</f>
        <v>0</v>
      </c>
      <c r="J462" s="316"/>
      <c r="K462" s="316">
        <f>IF(Relevé!$K$1029=3,Relevé!$F$1029,0)</f>
        <v>0</v>
      </c>
      <c r="L462" s="315"/>
      <c r="M462" s="317"/>
    </row>
    <row r="463" spans="1:13" ht="9.75" hidden="1" customHeight="1" outlineLevel="1">
      <c r="A463" s="313" t="s">
        <v>907</v>
      </c>
      <c r="B463" s="314" t="s">
        <v>908</v>
      </c>
      <c r="C463" s="315"/>
      <c r="D463" s="315"/>
      <c r="E463" s="315"/>
      <c r="F463" s="315"/>
      <c r="G463" s="316">
        <f>IF(Relevé!$K$1032=1,Relevé!$F$1032,0)</f>
        <v>0</v>
      </c>
      <c r="H463" s="316"/>
      <c r="I463" s="316">
        <f>IF(Relevé!$K$1032=2,Relevé!$F$1032,0)</f>
        <v>0</v>
      </c>
      <c r="J463" s="316"/>
      <c r="K463" s="316">
        <f>IF(Relevé!$K$1032=3,Relevé!$F$1032,0)</f>
        <v>0</v>
      </c>
      <c r="L463" s="315"/>
      <c r="M463" s="317"/>
    </row>
    <row r="464" spans="1:13" ht="10.050000000000001" hidden="1" customHeight="1" outlineLevel="1">
      <c r="A464" s="313" t="s">
        <v>909</v>
      </c>
      <c r="B464" s="314" t="s">
        <v>910</v>
      </c>
      <c r="C464" s="315"/>
      <c r="D464" s="315"/>
      <c r="E464" s="315"/>
      <c r="F464" s="315"/>
      <c r="G464" s="316">
        <f>IF(Relevé!$K$1035=1,Relevé!$F$1035,0)</f>
        <v>0</v>
      </c>
      <c r="H464" s="316"/>
      <c r="I464" s="316">
        <f>IF(Relevé!$K$1035=2,Relevé!$F$1035,0)</f>
        <v>0</v>
      </c>
      <c r="J464" s="316"/>
      <c r="K464" s="316">
        <f>IF(Relevé!$K$1035=3,Relevé!$F$1035,0)</f>
        <v>0</v>
      </c>
      <c r="L464" s="315"/>
      <c r="M464" s="317"/>
    </row>
    <row r="465" spans="1:13" ht="10.050000000000001" hidden="1" customHeight="1" outlineLevel="1">
      <c r="A465" s="313" t="s">
        <v>911</v>
      </c>
      <c r="B465" s="314" t="s">
        <v>912</v>
      </c>
      <c r="C465" s="315"/>
      <c r="D465" s="315"/>
      <c r="E465" s="315"/>
      <c r="F465" s="315"/>
      <c r="G465" s="316">
        <f>IF(Relevé!$K$1038=1,Relevé!$F$1038,0)</f>
        <v>0</v>
      </c>
      <c r="H465" s="316"/>
      <c r="I465" s="316">
        <f>IF(Relevé!$K$1038=2,Relevé!$F$1038,0)</f>
        <v>0</v>
      </c>
      <c r="J465" s="316"/>
      <c r="K465" s="316">
        <f>IF(Relevé!$K$1038=3,Relevé!$F$1038,0)</f>
        <v>0</v>
      </c>
      <c r="L465" s="315"/>
      <c r="M465" s="317"/>
    </row>
    <row r="466" spans="1:13" ht="10.050000000000001" hidden="1" customHeight="1" outlineLevel="1">
      <c r="A466" s="313" t="s">
        <v>913</v>
      </c>
      <c r="B466" s="314" t="s">
        <v>914</v>
      </c>
      <c r="C466" s="315"/>
      <c r="D466" s="315"/>
      <c r="E466" s="315"/>
      <c r="F466" s="315"/>
      <c r="G466" s="316">
        <f>IF(Relevé!$K$1041=1,Relevé!$F$1041,0)</f>
        <v>0</v>
      </c>
      <c r="H466" s="316"/>
      <c r="I466" s="316">
        <f>IF(Relevé!$K$1041=2,Relevé!$F$1041,0)</f>
        <v>0</v>
      </c>
      <c r="J466" s="316"/>
      <c r="K466" s="316">
        <f>IF(Relevé!$K$1041=3,Relevé!$F$1041,0)</f>
        <v>0</v>
      </c>
      <c r="L466" s="315"/>
      <c r="M466" s="317"/>
    </row>
    <row r="467" spans="1:13" ht="9.75" hidden="1" customHeight="1" outlineLevel="1">
      <c r="A467" s="313" t="s">
        <v>915</v>
      </c>
      <c r="B467" s="314" t="s">
        <v>916</v>
      </c>
      <c r="C467" s="315"/>
      <c r="D467" s="315"/>
      <c r="E467" s="315"/>
      <c r="F467" s="315"/>
      <c r="G467" s="316">
        <f>IF(Relevé!$K$1044=1,Relevé!$F$1044,0)</f>
        <v>0</v>
      </c>
      <c r="H467" s="316"/>
      <c r="I467" s="316">
        <f>IF(Relevé!$K$1044=2,Relevé!$F$1044,0)</f>
        <v>0</v>
      </c>
      <c r="J467" s="316"/>
      <c r="K467" s="316">
        <f>IF(Relevé!$K$1044=3,Relevé!$F$1044,0)</f>
        <v>0</v>
      </c>
      <c r="L467" s="315"/>
      <c r="M467" s="317"/>
    </row>
    <row r="468" spans="1:13" ht="10.050000000000001" hidden="1" customHeight="1" outlineLevel="1">
      <c r="A468" s="313" t="s">
        <v>917</v>
      </c>
      <c r="B468" s="314" t="s">
        <v>918</v>
      </c>
      <c r="C468" s="315"/>
      <c r="D468" s="315"/>
      <c r="E468" s="315"/>
      <c r="F468" s="315"/>
      <c r="G468" s="316">
        <f>IF(Relevé!$K$1047=1,Relevé!$F$1047,0)</f>
        <v>0</v>
      </c>
      <c r="H468" s="316"/>
      <c r="I468" s="316">
        <f>IF(Relevé!$K$1047=2,Relevé!$F$1047,0)</f>
        <v>0</v>
      </c>
      <c r="J468" s="316"/>
      <c r="K468" s="316">
        <f>IF(Relevé!$K$1047=3,Relevé!$F$1047,0)</f>
        <v>0</v>
      </c>
      <c r="L468" s="315"/>
      <c r="M468" s="317"/>
    </row>
    <row r="469" spans="1:13" ht="10.050000000000001" hidden="1" customHeight="1" outlineLevel="1">
      <c r="A469" s="313" t="s">
        <v>919</v>
      </c>
      <c r="B469" s="314" t="s">
        <v>920</v>
      </c>
      <c r="C469" s="315"/>
      <c r="D469" s="315"/>
      <c r="E469" s="315"/>
      <c r="F469" s="315"/>
      <c r="G469" s="316">
        <f>IF(Relevé!$K$1050=1,Relevé!$F$1050,0)</f>
        <v>0</v>
      </c>
      <c r="H469" s="316"/>
      <c r="I469" s="316">
        <f>IF(Relevé!$K$1050=2,Relevé!$F$1050,0)</f>
        <v>0</v>
      </c>
      <c r="J469" s="316"/>
      <c r="K469" s="316">
        <f>IF(Relevé!$K$1050=3,Relevé!$F$1050,0)</f>
        <v>0</v>
      </c>
      <c r="L469" s="315"/>
      <c r="M469" s="317"/>
    </row>
    <row r="470" spans="1:13" ht="2.5499999999999998" customHeight="1" collapsed="1">
      <c r="A470" s="328"/>
      <c r="B470" s="329"/>
      <c r="C470" s="301"/>
      <c r="D470" s="301"/>
      <c r="E470" s="301"/>
      <c r="F470" s="301"/>
      <c r="G470" s="301"/>
      <c r="H470" s="301"/>
      <c r="I470" s="301"/>
      <c r="J470" s="301"/>
      <c r="K470" s="301"/>
      <c r="L470" s="301"/>
      <c r="M470" s="302"/>
    </row>
    <row r="471" spans="1:13" s="310" customFormat="1" ht="10.050000000000001" customHeight="1">
      <c r="A471" s="308" t="s">
        <v>921</v>
      </c>
      <c r="B471" s="309" t="s">
        <v>1429</v>
      </c>
      <c r="G471" s="311">
        <f>SUM(G472:G483)</f>
        <v>0</v>
      </c>
      <c r="H471" s="311"/>
      <c r="I471" s="311">
        <f>SUM(I472:I483)</f>
        <v>0</v>
      </c>
      <c r="J471" s="311"/>
      <c r="K471" s="311">
        <f>SUM(K472:K483)</f>
        <v>0</v>
      </c>
      <c r="M471" s="312">
        <f>SUM(G471:K471)</f>
        <v>0</v>
      </c>
    </row>
    <row r="472" spans="1:13" ht="10.050000000000001" hidden="1" customHeight="1" outlineLevel="1">
      <c r="A472" s="313" t="s">
        <v>904</v>
      </c>
      <c r="B472" s="314" t="s">
        <v>905</v>
      </c>
      <c r="C472" s="315"/>
      <c r="D472" s="315"/>
      <c r="E472" s="315"/>
      <c r="F472" s="315"/>
      <c r="G472" s="316">
        <f>IF(Relevé!$K$1055=1,Relevé!$F$1055,0)</f>
        <v>0</v>
      </c>
      <c r="H472" s="316"/>
      <c r="I472" s="316">
        <f>IF(Relevé!$K$1055=2,Relevé!$F$1055,0)</f>
        <v>0</v>
      </c>
      <c r="J472" s="316"/>
      <c r="K472" s="316">
        <f>IF(Relevé!$K$1055=3,Relevé!$F$1055,0)</f>
        <v>0</v>
      </c>
      <c r="L472" s="315"/>
      <c r="M472" s="317"/>
    </row>
    <row r="473" spans="1:13" ht="10.050000000000001" hidden="1" customHeight="1" outlineLevel="1">
      <c r="A473" s="313" t="s">
        <v>906</v>
      </c>
      <c r="B473" s="314" t="s">
        <v>1279</v>
      </c>
      <c r="C473" s="315"/>
      <c r="D473" s="315"/>
      <c r="E473" s="315"/>
      <c r="F473" s="315"/>
      <c r="G473" s="316">
        <f>IF(Relevé!$K$1058=1,Relevé!$F$1058,0)</f>
        <v>0</v>
      </c>
      <c r="H473" s="316"/>
      <c r="I473" s="316">
        <f>IF(Relevé!$K$1058=2,Relevé!$F$1058,0)</f>
        <v>0</v>
      </c>
      <c r="J473" s="316"/>
      <c r="K473" s="316">
        <f>IF(Relevé!$K$1058=3,Relevé!$F$1058,0)</f>
        <v>0</v>
      </c>
      <c r="L473" s="315"/>
      <c r="M473" s="317"/>
    </row>
    <row r="474" spans="1:13" ht="9.75" hidden="1" customHeight="1" outlineLevel="1">
      <c r="A474" s="313" t="s">
        <v>907</v>
      </c>
      <c r="B474" s="314" t="s">
        <v>908</v>
      </c>
      <c r="C474" s="315"/>
      <c r="D474" s="315"/>
      <c r="E474" s="315"/>
      <c r="F474" s="315"/>
      <c r="G474" s="316">
        <f>IF(Relevé!$K$1061=1,Relevé!$F$1061,0)</f>
        <v>0</v>
      </c>
      <c r="H474" s="316"/>
      <c r="I474" s="316">
        <f>IF(Relevé!$K$1061=2,Relevé!$F$1061,0)</f>
        <v>0</v>
      </c>
      <c r="J474" s="316"/>
      <c r="K474" s="316">
        <f>IF(Relevé!$K$1061=3,Relevé!$F$1061,0)</f>
        <v>0</v>
      </c>
      <c r="L474" s="315"/>
      <c r="M474" s="317"/>
    </row>
    <row r="475" spans="1:13" ht="10.050000000000001" hidden="1" customHeight="1" outlineLevel="1">
      <c r="A475" s="313" t="s">
        <v>909</v>
      </c>
      <c r="B475" s="314" t="s">
        <v>910</v>
      </c>
      <c r="C475" s="315"/>
      <c r="D475" s="315"/>
      <c r="E475" s="315"/>
      <c r="F475" s="315"/>
      <c r="G475" s="316">
        <f>IF(Relevé!$K$1064=1,Relevé!$F$1064,0)</f>
        <v>0</v>
      </c>
      <c r="H475" s="316"/>
      <c r="I475" s="316">
        <f>IF(Relevé!$K$1064=2,Relevé!$F$1064,0)</f>
        <v>0</v>
      </c>
      <c r="J475" s="316"/>
      <c r="K475" s="316">
        <f>IF(Relevé!$K$1064=3,Relevé!$F$1064,0)</f>
        <v>0</v>
      </c>
      <c r="L475" s="315"/>
      <c r="M475" s="317"/>
    </row>
    <row r="476" spans="1:13" ht="10.050000000000001" hidden="1" customHeight="1" outlineLevel="1">
      <c r="A476" s="313" t="s">
        <v>911</v>
      </c>
      <c r="B476" s="314" t="s">
        <v>912</v>
      </c>
      <c r="C476" s="315"/>
      <c r="D476" s="315"/>
      <c r="E476" s="315"/>
      <c r="F476" s="315"/>
      <c r="G476" s="316">
        <f>IF(Relevé!$K$1067=1,Relevé!$F$1067,0)</f>
        <v>0</v>
      </c>
      <c r="H476" s="316"/>
      <c r="I476" s="316">
        <f>IF(Relevé!$K$1067=2,Relevé!$F$1067,0)</f>
        <v>0</v>
      </c>
      <c r="J476" s="316"/>
      <c r="K476" s="316">
        <f>IF(Relevé!$K$1067=3,Relevé!$F$1067,0)</f>
        <v>0</v>
      </c>
      <c r="L476" s="315"/>
      <c r="M476" s="317"/>
    </row>
    <row r="477" spans="1:13" ht="10.050000000000001" hidden="1" customHeight="1" outlineLevel="1">
      <c r="A477" s="313" t="s">
        <v>913</v>
      </c>
      <c r="B477" s="314" t="s">
        <v>914</v>
      </c>
      <c r="C477" s="315"/>
      <c r="D477" s="315"/>
      <c r="E477" s="315"/>
      <c r="F477" s="315"/>
      <c r="G477" s="316">
        <f>IF(Relevé!$K$1070=1,Relevé!$F$1070,0)</f>
        <v>0</v>
      </c>
      <c r="H477" s="316"/>
      <c r="I477" s="316">
        <f>IF(Relevé!$K$1070=2,Relevé!$F$1070,0)</f>
        <v>0</v>
      </c>
      <c r="J477" s="316"/>
      <c r="K477" s="316">
        <f>IF(Relevé!$K$1070=3,Relevé!$F$1070,0)</f>
        <v>0</v>
      </c>
      <c r="L477" s="315"/>
      <c r="M477" s="317"/>
    </row>
    <row r="478" spans="1:13" ht="9.75" hidden="1" customHeight="1" outlineLevel="1">
      <c r="A478" s="313" t="s">
        <v>915</v>
      </c>
      <c r="B478" s="314" t="s">
        <v>916</v>
      </c>
      <c r="C478" s="315"/>
      <c r="D478" s="315"/>
      <c r="E478" s="315"/>
      <c r="F478" s="315"/>
      <c r="G478" s="316">
        <f>IF(Relevé!$K$1073=1,Relevé!$F$1073,0)</f>
        <v>0</v>
      </c>
      <c r="H478" s="316"/>
      <c r="I478" s="316">
        <f>IF(Relevé!$K$1073=2,Relevé!$F$1073,0)</f>
        <v>0</v>
      </c>
      <c r="J478" s="316"/>
      <c r="K478" s="316">
        <f>IF(Relevé!$K$1073=3,Relevé!$F$1073,0)</f>
        <v>0</v>
      </c>
      <c r="L478" s="315"/>
      <c r="M478" s="317"/>
    </row>
    <row r="479" spans="1:13" ht="10.050000000000001" hidden="1" customHeight="1" outlineLevel="1">
      <c r="A479" s="313" t="s">
        <v>917</v>
      </c>
      <c r="B479" s="314" t="s">
        <v>918</v>
      </c>
      <c r="C479" s="315"/>
      <c r="D479" s="315"/>
      <c r="E479" s="315"/>
      <c r="F479" s="315"/>
      <c r="G479" s="316">
        <f>IF(Relevé!$K$1076=1,Relevé!$F$1076,0)</f>
        <v>0</v>
      </c>
      <c r="H479" s="316"/>
      <c r="I479" s="316">
        <f>IF(Relevé!$K$1076=2,Relevé!$F$1076,0)</f>
        <v>0</v>
      </c>
      <c r="J479" s="316"/>
      <c r="K479" s="316">
        <f>IF(Relevé!$K$1076=3,Relevé!$F$1076,0)</f>
        <v>0</v>
      </c>
      <c r="L479" s="315"/>
      <c r="M479" s="317"/>
    </row>
    <row r="480" spans="1:13" ht="10.050000000000001" hidden="1" customHeight="1" outlineLevel="1">
      <c r="A480" s="313" t="s">
        <v>919</v>
      </c>
      <c r="B480" s="314" t="s">
        <v>920</v>
      </c>
      <c r="C480" s="315"/>
      <c r="D480" s="315"/>
      <c r="E480" s="315"/>
      <c r="F480" s="315"/>
      <c r="G480" s="316">
        <f>IF(Relevé!$K$1079=1,Relevé!$F$1079,0)</f>
        <v>0</v>
      </c>
      <c r="H480" s="316"/>
      <c r="I480" s="316">
        <f>IF(Relevé!$K$1079=2,Relevé!$F$1079,0)</f>
        <v>0</v>
      </c>
      <c r="J480" s="316"/>
      <c r="K480" s="316">
        <f>IF(Relevé!$K$1079=3,Relevé!$F$1079,0)</f>
        <v>0</v>
      </c>
      <c r="L480" s="315"/>
      <c r="M480" s="317"/>
    </row>
    <row r="481" spans="1:13" ht="9.75" hidden="1" customHeight="1" outlineLevel="1">
      <c r="A481" s="313" t="s">
        <v>915</v>
      </c>
      <c r="B481" s="314" t="s">
        <v>916</v>
      </c>
      <c r="C481" s="315"/>
      <c r="D481" s="315"/>
      <c r="E481" s="315"/>
      <c r="F481" s="315"/>
      <c r="G481" s="316">
        <f>IF(Relevé!$K$1082=1,Relevé!$F$1082,0)</f>
        <v>0</v>
      </c>
      <c r="H481" s="316"/>
      <c r="I481" s="316">
        <f>IF(Relevé!$K$1082=2,Relevé!$F$1082,0)</f>
        <v>0</v>
      </c>
      <c r="J481" s="316"/>
      <c r="K481" s="316">
        <f>IF(Relevé!$K$1082=3,Relevé!$F$1082,0)</f>
        <v>0</v>
      </c>
      <c r="L481" s="315"/>
      <c r="M481" s="317"/>
    </row>
    <row r="482" spans="1:13" ht="10.050000000000001" hidden="1" customHeight="1" outlineLevel="1">
      <c r="A482" s="313" t="s">
        <v>917</v>
      </c>
      <c r="B482" s="314" t="s">
        <v>918</v>
      </c>
      <c r="C482" s="315"/>
      <c r="D482" s="315"/>
      <c r="E482" s="315"/>
      <c r="F482" s="315"/>
      <c r="G482" s="316">
        <f>IF(Relevé!$K$1085=1,Relevé!$F$1085,0)</f>
        <v>0</v>
      </c>
      <c r="H482" s="316"/>
      <c r="I482" s="316">
        <f>IF(Relevé!$K$1085=2,Relevé!$F$1085,0)</f>
        <v>0</v>
      </c>
      <c r="J482" s="316"/>
      <c r="K482" s="316">
        <f>IF(Relevé!$K$1085=3,Relevé!$F$1085,0)</f>
        <v>0</v>
      </c>
      <c r="L482" s="315"/>
      <c r="M482" s="317"/>
    </row>
    <row r="483" spans="1:13" ht="10.050000000000001" hidden="1" customHeight="1" outlineLevel="1">
      <c r="A483" s="313" t="s">
        <v>919</v>
      </c>
      <c r="B483" s="314" t="s">
        <v>920</v>
      </c>
      <c r="C483" s="315"/>
      <c r="D483" s="315"/>
      <c r="E483" s="315"/>
      <c r="F483" s="315"/>
      <c r="G483" s="316">
        <f>IF(Relevé!$K$1088=1,Relevé!$F$1088,0)</f>
        <v>0</v>
      </c>
      <c r="H483" s="316"/>
      <c r="I483" s="316">
        <f>IF(Relevé!$K$1088=2,Relevé!$F$1088,0)</f>
        <v>0</v>
      </c>
      <c r="J483" s="316"/>
      <c r="K483" s="316">
        <f>IF(Relevé!$K$1088=3,Relevé!$F$1088,0)</f>
        <v>0</v>
      </c>
      <c r="L483" s="315"/>
      <c r="M483" s="317"/>
    </row>
    <row r="484" spans="1:13" ht="2.5499999999999998" customHeight="1" collapsed="1">
      <c r="A484" s="328"/>
      <c r="B484" s="329"/>
      <c r="C484" s="301"/>
      <c r="D484" s="301"/>
      <c r="E484" s="301"/>
      <c r="F484" s="301"/>
      <c r="G484" s="301"/>
      <c r="H484" s="301"/>
      <c r="I484" s="301"/>
      <c r="J484" s="301"/>
      <c r="K484" s="301"/>
      <c r="L484" s="301"/>
      <c r="M484" s="302"/>
    </row>
    <row r="485" spans="1:13" s="310" customFormat="1" ht="10.050000000000001" customHeight="1">
      <c r="A485" s="308" t="s">
        <v>936</v>
      </c>
      <c r="B485" s="309" t="s">
        <v>258</v>
      </c>
      <c r="G485" s="311">
        <f>SUM(G486:G489)</f>
        <v>0</v>
      </c>
      <c r="H485" s="311"/>
      <c r="I485" s="311">
        <f>SUM(I486:I489)</f>
        <v>0</v>
      </c>
      <c r="J485" s="311"/>
      <c r="K485" s="311">
        <f>SUM(K486:K489)</f>
        <v>0</v>
      </c>
      <c r="M485" s="312">
        <f>SUM(G485:K485)</f>
        <v>0</v>
      </c>
    </row>
    <row r="486" spans="1:13" ht="10.050000000000001" hidden="1" customHeight="1" outlineLevel="1">
      <c r="A486" s="313" t="s">
        <v>938</v>
      </c>
      <c r="B486" s="314" t="s">
        <v>939</v>
      </c>
      <c r="C486" s="315"/>
      <c r="D486" s="315"/>
      <c r="E486" s="315"/>
      <c r="F486" s="315"/>
      <c r="G486" s="316">
        <f>IF(Relevé!$K$1093=1,Relevé!$F$1093,0)</f>
        <v>0</v>
      </c>
      <c r="H486" s="316"/>
      <c r="I486" s="316">
        <f>IF(Relevé!$K$1093=2,Relevé!$F$1093,0)</f>
        <v>0</v>
      </c>
      <c r="J486" s="316"/>
      <c r="K486" s="316">
        <f>IF(Relevé!$K$1093=3,Relevé!$F$1093,0)</f>
        <v>0</v>
      </c>
      <c r="L486" s="315"/>
      <c r="M486" s="317"/>
    </row>
    <row r="487" spans="1:13" ht="10.050000000000001" hidden="1" customHeight="1" outlineLevel="1">
      <c r="A487" s="313" t="s">
        <v>940</v>
      </c>
      <c r="B487" s="314" t="s">
        <v>941</v>
      </c>
      <c r="C487" s="315"/>
      <c r="D487" s="315"/>
      <c r="E487" s="315"/>
      <c r="F487" s="315"/>
      <c r="G487" s="316">
        <f>IF(Relevé!$K$1096=1,Relevé!$F$1096,0)</f>
        <v>0</v>
      </c>
      <c r="H487" s="316"/>
      <c r="I487" s="316">
        <f>IF(Relevé!$K$1096=2,Relevé!$F$1096,0)</f>
        <v>0</v>
      </c>
      <c r="J487" s="316"/>
      <c r="K487" s="316">
        <f>IF(Relevé!$K$1096=3,Relevé!$F$1096,0)</f>
        <v>0</v>
      </c>
      <c r="L487" s="315"/>
      <c r="M487" s="317"/>
    </row>
    <row r="488" spans="1:13" ht="9.75" hidden="1" customHeight="1" outlineLevel="1">
      <c r="A488" s="313" t="s">
        <v>942</v>
      </c>
      <c r="B488" s="314" t="s">
        <v>1280</v>
      </c>
      <c r="C488" s="315"/>
      <c r="D488" s="315"/>
      <c r="E488" s="315"/>
      <c r="F488" s="315"/>
      <c r="G488" s="316">
        <f>IF(Relevé!$K$1099=1,Relevé!$F$1099,0)</f>
        <v>0</v>
      </c>
      <c r="H488" s="316"/>
      <c r="I488" s="316">
        <f>IF(Relevé!$K$1099=2,Relevé!$F$1099,0)</f>
        <v>0</v>
      </c>
      <c r="J488" s="316"/>
      <c r="K488" s="316">
        <f>IF(Relevé!$K$1099=3,Relevé!$F$1099,0)</f>
        <v>0</v>
      </c>
      <c r="L488" s="315"/>
      <c r="M488" s="317"/>
    </row>
    <row r="489" spans="1:13" ht="10.050000000000001" hidden="1" customHeight="1" outlineLevel="1">
      <c r="A489" s="313" t="s">
        <v>943</v>
      </c>
      <c r="B489" s="314" t="s">
        <v>944</v>
      </c>
      <c r="C489" s="315"/>
      <c r="D489" s="315"/>
      <c r="E489" s="315"/>
      <c r="F489" s="315"/>
      <c r="G489" s="316">
        <f>IF(Relevé!$K$1102=1,Relevé!$F$1102,0)</f>
        <v>0</v>
      </c>
      <c r="H489" s="316"/>
      <c r="I489" s="316">
        <f>IF(Relevé!$K$1102=2,Relevé!$F$1102,0)</f>
        <v>0</v>
      </c>
      <c r="J489" s="316"/>
      <c r="K489" s="316">
        <f>IF(Relevé!$K$1102=3,Relevé!$F$1102,0)</f>
        <v>0</v>
      </c>
      <c r="L489" s="315"/>
      <c r="M489" s="317"/>
    </row>
    <row r="490" spans="1:13" ht="2.5499999999999998" customHeight="1" collapsed="1">
      <c r="A490" s="328"/>
      <c r="B490" s="329"/>
      <c r="C490" s="301"/>
      <c r="D490" s="301"/>
      <c r="E490" s="301"/>
      <c r="F490" s="301"/>
      <c r="G490" s="301"/>
      <c r="H490" s="301"/>
      <c r="I490" s="301"/>
      <c r="J490" s="301"/>
      <c r="K490" s="301"/>
      <c r="L490" s="301"/>
      <c r="M490" s="302"/>
    </row>
    <row r="491" spans="1:13" s="310" customFormat="1" ht="10.050000000000001" customHeight="1">
      <c r="A491" s="308" t="s">
        <v>945</v>
      </c>
      <c r="B491" s="309" t="s">
        <v>259</v>
      </c>
      <c r="G491" s="311">
        <f>SUM(G492:G502)</f>
        <v>0</v>
      </c>
      <c r="H491" s="311"/>
      <c r="I491" s="311">
        <f>SUM(I492:I502)</f>
        <v>0</v>
      </c>
      <c r="J491" s="311"/>
      <c r="K491" s="311">
        <f>SUM(K492:K502)</f>
        <v>0</v>
      </c>
      <c r="M491" s="312">
        <f>SUM(G491:K491)</f>
        <v>0</v>
      </c>
    </row>
    <row r="492" spans="1:13" ht="10.050000000000001" hidden="1" customHeight="1" outlineLevel="1">
      <c r="A492" s="313" t="s">
        <v>947</v>
      </c>
      <c r="B492" s="314" t="s">
        <v>1281</v>
      </c>
      <c r="C492" s="315"/>
      <c r="D492" s="315"/>
      <c r="E492" s="315"/>
      <c r="F492" s="315"/>
      <c r="G492" s="316">
        <f>IF(Relevé!$K$1107=1,Relevé!$F$1107,0)</f>
        <v>0</v>
      </c>
      <c r="H492" s="316"/>
      <c r="I492" s="316">
        <f>IF(Relevé!$K$1107=2,Relevé!$F$1107,0)</f>
        <v>0</v>
      </c>
      <c r="J492" s="316"/>
      <c r="K492" s="316">
        <f>IF(Relevé!$K$1107=3,Relevé!$F$1107,0)</f>
        <v>0</v>
      </c>
      <c r="L492" s="315"/>
      <c r="M492" s="317"/>
    </row>
    <row r="493" spans="1:13" ht="10.050000000000001" hidden="1" customHeight="1" outlineLevel="1">
      <c r="A493" s="313" t="s">
        <v>948</v>
      </c>
      <c r="B493" s="314" t="s">
        <v>949</v>
      </c>
      <c r="C493" s="315"/>
      <c r="D493" s="315"/>
      <c r="E493" s="315"/>
      <c r="F493" s="315"/>
      <c r="G493" s="316">
        <f>IF(Relevé!$K$1110=1,Relevé!$F$1110,0)</f>
        <v>0</v>
      </c>
      <c r="H493" s="316"/>
      <c r="I493" s="316">
        <f>IF(Relevé!$K$1110=2,Relevé!$F$1110,0)</f>
        <v>0</v>
      </c>
      <c r="J493" s="316"/>
      <c r="K493" s="316">
        <f>IF(Relevé!$K$1110=3,Relevé!$F$1110,0)</f>
        <v>0</v>
      </c>
      <c r="L493" s="315"/>
      <c r="M493" s="317"/>
    </row>
    <row r="494" spans="1:13" ht="9.75" hidden="1" customHeight="1" outlineLevel="1">
      <c r="A494" s="313" t="s">
        <v>950</v>
      </c>
      <c r="B494" s="314" t="s">
        <v>951</v>
      </c>
      <c r="C494" s="315"/>
      <c r="D494" s="315"/>
      <c r="E494" s="315"/>
      <c r="F494" s="315"/>
      <c r="G494" s="316">
        <f>IF(Relevé!$K$1113=1,Relevé!$F$1113,0)</f>
        <v>0</v>
      </c>
      <c r="H494" s="316"/>
      <c r="I494" s="316">
        <f>IF(Relevé!$K$1113=2,Relevé!$F$1113,0)</f>
        <v>0</v>
      </c>
      <c r="J494" s="316"/>
      <c r="K494" s="316">
        <f>IF(Relevé!$K$1113=3,Relevé!$F$1113,0)</f>
        <v>0</v>
      </c>
      <c r="L494" s="315"/>
      <c r="M494" s="317"/>
    </row>
    <row r="495" spans="1:13" ht="10.050000000000001" hidden="1" customHeight="1" outlineLevel="1">
      <c r="A495" s="313" t="s">
        <v>952</v>
      </c>
      <c r="B495" s="314" t="s">
        <v>953</v>
      </c>
      <c r="C495" s="315"/>
      <c r="D495" s="315"/>
      <c r="E495" s="315"/>
      <c r="F495" s="315"/>
      <c r="G495" s="316">
        <f>IF(Relevé!$K$1116=1,Relevé!$F$1116,0)</f>
        <v>0</v>
      </c>
      <c r="H495" s="316"/>
      <c r="I495" s="316">
        <f>IF(Relevé!$K$1116=2,Relevé!$F$1116,0)</f>
        <v>0</v>
      </c>
      <c r="J495" s="316"/>
      <c r="K495" s="316">
        <f>IF(Relevé!$K$1116=3,Relevé!$F$1116,0)</f>
        <v>0</v>
      </c>
      <c r="L495" s="315"/>
      <c r="M495" s="317"/>
    </row>
    <row r="496" spans="1:13" ht="10.050000000000001" hidden="1" customHeight="1" outlineLevel="1">
      <c r="A496" s="313" t="s">
        <v>954</v>
      </c>
      <c r="B496" s="314" t="s">
        <v>955</v>
      </c>
      <c r="C496" s="315"/>
      <c r="D496" s="315"/>
      <c r="E496" s="315"/>
      <c r="F496" s="315"/>
      <c r="G496" s="316">
        <f>IF(Relevé!$K$1119=1,Relevé!$F$1119,0)</f>
        <v>0</v>
      </c>
      <c r="H496" s="316"/>
      <c r="I496" s="316">
        <f>IF(Relevé!$K$1119=2,Relevé!$F$1119,0)</f>
        <v>0</v>
      </c>
      <c r="J496" s="316"/>
      <c r="K496" s="316">
        <f>IF(Relevé!$K$1119=3,Relevé!$F$1119,0)</f>
        <v>0</v>
      </c>
      <c r="L496" s="315"/>
      <c r="M496" s="317"/>
    </row>
    <row r="497" spans="1:13" ht="10.050000000000001" hidden="1" customHeight="1" outlineLevel="1">
      <c r="A497" s="313" t="s">
        <v>956</v>
      </c>
      <c r="B497" s="314" t="s">
        <v>957</v>
      </c>
      <c r="C497" s="315"/>
      <c r="D497" s="315"/>
      <c r="E497" s="315"/>
      <c r="F497" s="315"/>
      <c r="G497" s="316">
        <f>IF(Relevé!$K$1122=1,Relevé!$F$1122,0)</f>
        <v>0</v>
      </c>
      <c r="H497" s="316"/>
      <c r="I497" s="316">
        <f>IF(Relevé!$K$1122=2,Relevé!$F$1122,0)</f>
        <v>0</v>
      </c>
      <c r="J497" s="316"/>
      <c r="K497" s="316">
        <f>IF(Relevé!$K$1122=3,Relevé!$F$1122,0)</f>
        <v>0</v>
      </c>
      <c r="L497" s="315"/>
      <c r="M497" s="317"/>
    </row>
    <row r="498" spans="1:13" ht="9.75" hidden="1" customHeight="1" outlineLevel="1">
      <c r="A498" s="313" t="s">
        <v>958</v>
      </c>
      <c r="B498" s="314" t="s">
        <v>959</v>
      </c>
      <c r="C498" s="315"/>
      <c r="D498" s="315"/>
      <c r="E498" s="315"/>
      <c r="F498" s="315"/>
      <c r="G498" s="316">
        <f>IF(Relevé!$K$1125=1,Relevé!$F$1125,0)</f>
        <v>0</v>
      </c>
      <c r="H498" s="316"/>
      <c r="I498" s="316">
        <f>IF(Relevé!$K$1125=2,Relevé!$F$1125,0)</f>
        <v>0</v>
      </c>
      <c r="J498" s="316"/>
      <c r="K498" s="316">
        <f>IF(Relevé!$K$1125=3,Relevé!$F$1125,0)</f>
        <v>0</v>
      </c>
      <c r="L498" s="315"/>
      <c r="M498" s="317"/>
    </row>
    <row r="499" spans="1:13" ht="10.050000000000001" hidden="1" customHeight="1" outlineLevel="1">
      <c r="A499" s="313" t="s">
        <v>960</v>
      </c>
      <c r="B499" s="314" t="s">
        <v>961</v>
      </c>
      <c r="C499" s="315"/>
      <c r="D499" s="315"/>
      <c r="E499" s="315"/>
      <c r="F499" s="315"/>
      <c r="G499" s="316">
        <f>IF(Relevé!$K$1128=1,Relevé!$F$1128,0)</f>
        <v>0</v>
      </c>
      <c r="H499" s="316"/>
      <c r="I499" s="316">
        <f>IF(Relevé!$K$1128=2,Relevé!$F$1128,0)</f>
        <v>0</v>
      </c>
      <c r="J499" s="316"/>
      <c r="K499" s="316">
        <f>IF(Relevé!$K$1128=3,Relevé!$F$1128,0)</f>
        <v>0</v>
      </c>
      <c r="L499" s="315"/>
      <c r="M499" s="317"/>
    </row>
    <row r="500" spans="1:13" ht="10.050000000000001" hidden="1" customHeight="1" outlineLevel="1">
      <c r="A500" s="313" t="s">
        <v>962</v>
      </c>
      <c r="B500" s="314" t="s">
        <v>1282</v>
      </c>
      <c r="C500" s="315"/>
      <c r="D500" s="315"/>
      <c r="E500" s="315"/>
      <c r="F500" s="315"/>
      <c r="G500" s="316">
        <f>IF(Relevé!$K$1131=1,Relevé!$F$1131,0)</f>
        <v>0</v>
      </c>
      <c r="H500" s="316"/>
      <c r="I500" s="316">
        <f>IF(Relevé!$K$1131=2,Relevé!$F$1131,0)</f>
        <v>0</v>
      </c>
      <c r="J500" s="316"/>
      <c r="K500" s="316">
        <f>IF(Relevé!$K$1131=3,Relevé!$F$1131,0)</f>
        <v>0</v>
      </c>
      <c r="L500" s="315"/>
      <c r="M500" s="317"/>
    </row>
    <row r="501" spans="1:13" ht="9.75" hidden="1" customHeight="1" outlineLevel="1">
      <c r="A501" s="313" t="s">
        <v>963</v>
      </c>
      <c r="B501" s="314" t="s">
        <v>1283</v>
      </c>
      <c r="C501" s="315"/>
      <c r="D501" s="315"/>
      <c r="E501" s="315"/>
      <c r="F501" s="315"/>
      <c r="G501" s="316">
        <f>IF(Relevé!$K$1134=1,Relevé!$F$1134,0)</f>
        <v>0</v>
      </c>
      <c r="H501" s="316"/>
      <c r="I501" s="316">
        <f>IF(Relevé!$K$1134=2,Relevé!$F$1134,0)</f>
        <v>0</v>
      </c>
      <c r="J501" s="316"/>
      <c r="K501" s="316">
        <f>IF(Relevé!$K$1134=3,Relevé!$F$1134,0)</f>
        <v>0</v>
      </c>
      <c r="L501" s="315"/>
      <c r="M501" s="317"/>
    </row>
    <row r="502" spans="1:13" ht="10.050000000000001" hidden="1" customHeight="1" outlineLevel="1">
      <c r="A502" s="313" t="s">
        <v>964</v>
      </c>
      <c r="B502" s="314" t="s">
        <v>965</v>
      </c>
      <c r="C502" s="315"/>
      <c r="D502" s="315"/>
      <c r="E502" s="315"/>
      <c r="F502" s="315"/>
      <c r="G502" s="316">
        <f>IF(Relevé!$K$1137=1,Relevé!$F$1137,0)</f>
        <v>0</v>
      </c>
      <c r="H502" s="316"/>
      <c r="I502" s="316">
        <f>IF(Relevé!$K$1137=2,Relevé!$F$1137,0)</f>
        <v>0</v>
      </c>
      <c r="J502" s="316"/>
      <c r="K502" s="316">
        <f>IF(Relevé!$K$1137=3,Relevé!$F$1137,0)</f>
        <v>0</v>
      </c>
      <c r="L502" s="315"/>
      <c r="M502" s="317"/>
    </row>
    <row r="503" spans="1:13" ht="2.5499999999999998" customHeight="1" collapsed="1">
      <c r="A503" s="328"/>
      <c r="B503" s="329"/>
      <c r="C503" s="301"/>
      <c r="D503" s="301"/>
      <c r="E503" s="301"/>
      <c r="F503" s="301"/>
      <c r="G503" s="301"/>
      <c r="H503" s="301"/>
      <c r="I503" s="301"/>
      <c r="J503" s="301"/>
      <c r="K503" s="301"/>
      <c r="L503" s="301"/>
      <c r="M503" s="302"/>
    </row>
    <row r="504" spans="1:13" s="299" customFormat="1" ht="13.05" customHeight="1">
      <c r="A504" s="303" t="s">
        <v>966</v>
      </c>
      <c r="B504" s="304" t="s">
        <v>260</v>
      </c>
      <c r="C504" s="305"/>
      <c r="D504" s="305"/>
      <c r="E504" s="305"/>
      <c r="F504" s="305"/>
      <c r="G504" s="306">
        <f>G506+G514</f>
        <v>0</v>
      </c>
      <c r="H504" s="305"/>
      <c r="I504" s="306">
        <f>I506+I514</f>
        <v>0</v>
      </c>
      <c r="J504" s="305"/>
      <c r="K504" s="306">
        <f>K506+K514</f>
        <v>0</v>
      </c>
      <c r="L504" s="305"/>
      <c r="M504" s="307">
        <f>M506+M514</f>
        <v>0</v>
      </c>
    </row>
    <row r="505" spans="1:13" ht="2.5499999999999998" customHeight="1">
      <c r="A505" s="326"/>
      <c r="B505" s="327"/>
      <c r="C505" s="301"/>
      <c r="D505" s="301"/>
      <c r="E505" s="301"/>
      <c r="F505" s="301"/>
      <c r="G505" s="301"/>
      <c r="H505" s="301"/>
      <c r="I505" s="301"/>
      <c r="J505" s="301"/>
      <c r="K505" s="301"/>
      <c r="L505" s="301"/>
      <c r="M505" s="302"/>
    </row>
    <row r="506" spans="1:13" s="310" customFormat="1" ht="10.050000000000001" customHeight="1">
      <c r="A506" s="308" t="s">
        <v>968</v>
      </c>
      <c r="B506" s="309" t="s">
        <v>261</v>
      </c>
      <c r="G506" s="311">
        <f>SUM(G507:G512)</f>
        <v>0</v>
      </c>
      <c r="H506" s="311"/>
      <c r="I506" s="311">
        <f>SUM(I507:I512)</f>
        <v>0</v>
      </c>
      <c r="J506" s="311"/>
      <c r="K506" s="311">
        <f>SUM(K507:K512)</f>
        <v>0</v>
      </c>
      <c r="M506" s="312">
        <f>SUM(G506:K506)</f>
        <v>0</v>
      </c>
    </row>
    <row r="507" spans="1:13" ht="10.050000000000001" hidden="1" customHeight="1" outlineLevel="1">
      <c r="A507" s="313" t="s">
        <v>969</v>
      </c>
      <c r="B507" s="314" t="s">
        <v>1284</v>
      </c>
      <c r="C507" s="315"/>
      <c r="D507" s="315"/>
      <c r="E507" s="315"/>
      <c r="F507" s="315"/>
      <c r="G507" s="316">
        <f>IF(Relevé!$K$1144=1,Relevé!$F$1144,0)</f>
        <v>0</v>
      </c>
      <c r="H507" s="316"/>
      <c r="I507" s="316">
        <f>IF(Relevé!$K$1144=2,Relevé!$F$1144,0)</f>
        <v>0</v>
      </c>
      <c r="J507" s="316"/>
      <c r="K507" s="316">
        <f>IF(Relevé!$K$1144=3,Relevé!$F$1144,0)</f>
        <v>0</v>
      </c>
      <c r="L507" s="315"/>
      <c r="M507" s="317"/>
    </row>
    <row r="508" spans="1:13" ht="10.050000000000001" hidden="1" customHeight="1" outlineLevel="1">
      <c r="A508" s="313" t="s">
        <v>970</v>
      </c>
      <c r="B508" s="314" t="s">
        <v>971</v>
      </c>
      <c r="C508" s="315"/>
      <c r="D508" s="315"/>
      <c r="E508" s="315"/>
      <c r="F508" s="315"/>
      <c r="G508" s="316">
        <f>IF(Relevé!$K$1147=1,Relevé!$F$1147,0)</f>
        <v>0</v>
      </c>
      <c r="H508" s="316"/>
      <c r="I508" s="316">
        <f>IF(Relevé!$K$1147=2,Relevé!$F$1147,0)</f>
        <v>0</v>
      </c>
      <c r="J508" s="316"/>
      <c r="K508" s="316">
        <f>IF(Relevé!$K$1147=3,Relevé!$F$1147,0)</f>
        <v>0</v>
      </c>
      <c r="L508" s="315"/>
      <c r="M508" s="317"/>
    </row>
    <row r="509" spans="1:13" ht="9.75" hidden="1" customHeight="1" outlineLevel="1">
      <c r="A509" s="313" t="s">
        <v>972</v>
      </c>
      <c r="B509" s="314" t="s">
        <v>973</v>
      </c>
      <c r="C509" s="315"/>
      <c r="D509" s="315"/>
      <c r="E509" s="315"/>
      <c r="F509" s="315"/>
      <c r="G509" s="316">
        <f>IF(Relevé!$K$1150=1,Relevé!$F$1150,0)</f>
        <v>0</v>
      </c>
      <c r="H509" s="316"/>
      <c r="I509" s="316">
        <f>IF(Relevé!$K$1150=2,Relevé!$F$1150,0)</f>
        <v>0</v>
      </c>
      <c r="J509" s="316"/>
      <c r="K509" s="316">
        <f>IF(Relevé!$K$1150=3,Relevé!$F$1150,0)</f>
        <v>0</v>
      </c>
      <c r="L509" s="315"/>
      <c r="M509" s="317"/>
    </row>
    <row r="510" spans="1:13" ht="10.050000000000001" hidden="1" customHeight="1" outlineLevel="1">
      <c r="A510" s="313" t="s">
        <v>974</v>
      </c>
      <c r="B510" s="314" t="s">
        <v>975</v>
      </c>
      <c r="C510" s="315"/>
      <c r="D510" s="315"/>
      <c r="E510" s="315"/>
      <c r="F510" s="315"/>
      <c r="G510" s="316">
        <f>IF(Relevé!$K$1153=1,Relevé!$F$1153,0)</f>
        <v>0</v>
      </c>
      <c r="H510" s="316"/>
      <c r="I510" s="316">
        <f>IF(Relevé!$K$1153=2,Relevé!$F$1153,0)</f>
        <v>0</v>
      </c>
      <c r="J510" s="316"/>
      <c r="K510" s="316">
        <f>IF(Relevé!$K$1153=3,Relevé!$F$1153,0)</f>
        <v>0</v>
      </c>
      <c r="L510" s="315"/>
      <c r="M510" s="317"/>
    </row>
    <row r="511" spans="1:13" ht="10.050000000000001" hidden="1" customHeight="1" outlineLevel="1">
      <c r="A511" s="313" t="s">
        <v>976</v>
      </c>
      <c r="B511" s="314" t="s">
        <v>977</v>
      </c>
      <c r="C511" s="315"/>
      <c r="D511" s="315"/>
      <c r="E511" s="315"/>
      <c r="F511" s="315"/>
      <c r="G511" s="316">
        <f>IF(Relevé!$K$1156=1,Relevé!$F$1156,0)</f>
        <v>0</v>
      </c>
      <c r="H511" s="316"/>
      <c r="I511" s="316">
        <f>IF(Relevé!$K$1156=2,Relevé!$F$1156,0)</f>
        <v>0</v>
      </c>
      <c r="J511" s="316"/>
      <c r="K511" s="316">
        <f>IF(Relevé!$K$1156=3,Relevé!$F$1156,0)</f>
        <v>0</v>
      </c>
      <c r="L511" s="315"/>
      <c r="M511" s="317"/>
    </row>
    <row r="512" spans="1:13" ht="10.050000000000001" hidden="1" customHeight="1" outlineLevel="1">
      <c r="A512" s="313" t="s">
        <v>978</v>
      </c>
      <c r="B512" s="314" t="s">
        <v>1285</v>
      </c>
      <c r="C512" s="315"/>
      <c r="D512" s="315"/>
      <c r="E512" s="315"/>
      <c r="F512" s="315"/>
      <c r="G512" s="316">
        <f>IF(Relevé!$K$1159=1,Relevé!$F$1159,0)</f>
        <v>0</v>
      </c>
      <c r="H512" s="316"/>
      <c r="I512" s="316">
        <f>IF(Relevé!$K$1159=2,Relevé!$F$1159,0)</f>
        <v>0</v>
      </c>
      <c r="J512" s="316"/>
      <c r="K512" s="316">
        <f>IF(Relevé!$K$1159=3,Relevé!$F$1159,0)</f>
        <v>0</v>
      </c>
      <c r="L512" s="315"/>
      <c r="M512" s="317"/>
    </row>
    <row r="513" spans="1:13" ht="2.5499999999999998" customHeight="1" collapsed="1">
      <c r="A513" s="328"/>
      <c r="B513" s="329"/>
      <c r="C513" s="301"/>
      <c r="D513" s="301"/>
      <c r="E513" s="301"/>
      <c r="F513" s="301"/>
      <c r="G513" s="301"/>
      <c r="H513" s="301"/>
      <c r="I513" s="301"/>
      <c r="J513" s="301"/>
      <c r="K513" s="301"/>
      <c r="L513" s="301"/>
      <c r="M513" s="302"/>
    </row>
    <row r="514" spans="1:13" s="310" customFormat="1" ht="10.050000000000001" customHeight="1">
      <c r="A514" s="308" t="s">
        <v>979</v>
      </c>
      <c r="B514" s="309" t="s">
        <v>262</v>
      </c>
      <c r="G514" s="311">
        <f>SUM(G515:G521)</f>
        <v>0</v>
      </c>
      <c r="H514" s="311"/>
      <c r="I514" s="311">
        <f>SUM(I515:I521)</f>
        <v>0</v>
      </c>
      <c r="J514" s="311"/>
      <c r="K514" s="311">
        <f>SUM(K515:K521)</f>
        <v>0</v>
      </c>
      <c r="M514" s="312">
        <f>SUM(G514:K514)</f>
        <v>0</v>
      </c>
    </row>
    <row r="515" spans="1:13" ht="10.050000000000001" hidden="1" customHeight="1" outlineLevel="1">
      <c r="A515" s="313" t="s">
        <v>980</v>
      </c>
      <c r="B515" s="314" t="s">
        <v>1286</v>
      </c>
      <c r="C515" s="315"/>
      <c r="D515" s="315"/>
      <c r="E515" s="315"/>
      <c r="F515" s="315"/>
      <c r="G515" s="316">
        <f>IF(Relevé!$K$1164=1,Relevé!$F$1164,0)</f>
        <v>0</v>
      </c>
      <c r="H515" s="316"/>
      <c r="I515" s="316">
        <f>IF(Relevé!$K$1164=2,Relevé!$F$1164,0)</f>
        <v>0</v>
      </c>
      <c r="J515" s="316"/>
      <c r="K515" s="316">
        <f>IF(Relevé!$K$1164=3,Relevé!$F$1164,0)</f>
        <v>0</v>
      </c>
      <c r="L515" s="315"/>
      <c r="M515" s="317"/>
    </row>
    <row r="516" spans="1:13" ht="10.050000000000001" hidden="1" customHeight="1" outlineLevel="1">
      <c r="A516" s="313" t="s">
        <v>981</v>
      </c>
      <c r="B516" s="314" t="s">
        <v>982</v>
      </c>
      <c r="C516" s="315"/>
      <c r="D516" s="315"/>
      <c r="E516" s="315"/>
      <c r="F516" s="315"/>
      <c r="G516" s="316">
        <f>IF(Relevé!$K$1167=1,Relevé!$F$1167,0)</f>
        <v>0</v>
      </c>
      <c r="H516" s="316"/>
      <c r="I516" s="316">
        <f>IF(Relevé!$K$1167=2,Relevé!$F$1167,0)</f>
        <v>0</v>
      </c>
      <c r="J516" s="316"/>
      <c r="K516" s="316">
        <f>IF(Relevé!$K$1167=3,Relevé!$F$1167,0)</f>
        <v>0</v>
      </c>
      <c r="L516" s="315"/>
      <c r="M516" s="317"/>
    </row>
    <row r="517" spans="1:13" ht="9.75" hidden="1" customHeight="1" outlineLevel="1">
      <c r="A517" s="313" t="s">
        <v>983</v>
      </c>
      <c r="B517" s="314" t="s">
        <v>984</v>
      </c>
      <c r="C517" s="315"/>
      <c r="D517" s="315"/>
      <c r="E517" s="315"/>
      <c r="F517" s="315"/>
      <c r="G517" s="316">
        <f>IF(Relevé!$K$1170=1,Relevé!$F$1170,0)</f>
        <v>0</v>
      </c>
      <c r="H517" s="316"/>
      <c r="I517" s="316">
        <f>IF(Relevé!$K$1170=2,Relevé!$F$1170,0)</f>
        <v>0</v>
      </c>
      <c r="J517" s="316"/>
      <c r="K517" s="316">
        <f>IF(Relevé!$K$1170=3,Relevé!$F$1170,0)</f>
        <v>0</v>
      </c>
      <c r="L517" s="315"/>
      <c r="M517" s="317"/>
    </row>
    <row r="518" spans="1:13" ht="10.050000000000001" hidden="1" customHeight="1" outlineLevel="1">
      <c r="A518" s="313" t="s">
        <v>985</v>
      </c>
      <c r="B518" s="314" t="s">
        <v>986</v>
      </c>
      <c r="C518" s="315"/>
      <c r="D518" s="315"/>
      <c r="E518" s="315"/>
      <c r="F518" s="315"/>
      <c r="G518" s="316">
        <f>IF(Relevé!$K$1173=1,Relevé!$F$1173,0)</f>
        <v>0</v>
      </c>
      <c r="H518" s="316"/>
      <c r="I518" s="316">
        <f>IF(Relevé!$K$1173=2,Relevé!$F$1173,0)</f>
        <v>0</v>
      </c>
      <c r="J518" s="316"/>
      <c r="K518" s="316">
        <f>IF(Relevé!$K$1173=3,Relevé!$F$1173,0)</f>
        <v>0</v>
      </c>
      <c r="L518" s="315"/>
      <c r="M518" s="317"/>
    </row>
    <row r="519" spans="1:13" ht="10.050000000000001" hidden="1" customHeight="1" outlineLevel="1">
      <c r="A519" s="313" t="s">
        <v>987</v>
      </c>
      <c r="B519" s="314" t="s">
        <v>988</v>
      </c>
      <c r="C519" s="315"/>
      <c r="D519" s="315"/>
      <c r="E519" s="315"/>
      <c r="F519" s="315"/>
      <c r="G519" s="316">
        <f>IF(Relevé!$K$1176=1,Relevé!$F$1176,0)</f>
        <v>0</v>
      </c>
      <c r="H519" s="316"/>
      <c r="I519" s="316">
        <f>IF(Relevé!$K$1176=2,Relevé!$F$1176,0)</f>
        <v>0</v>
      </c>
      <c r="J519" s="316"/>
      <c r="K519" s="316">
        <f>IF(Relevé!$K$1176=3,Relevé!$F$1176,0)</f>
        <v>0</v>
      </c>
      <c r="L519" s="315"/>
      <c r="M519" s="317"/>
    </row>
    <row r="520" spans="1:13" ht="10.050000000000001" hidden="1" customHeight="1" outlineLevel="1">
      <c r="A520" s="313" t="s">
        <v>989</v>
      </c>
      <c r="B520" s="314" t="s">
        <v>990</v>
      </c>
      <c r="C520" s="315"/>
      <c r="D520" s="315"/>
      <c r="E520" s="315"/>
      <c r="F520" s="315"/>
      <c r="G520" s="316">
        <f>IF(Relevé!$K$1179=1,Relevé!$F$1179,0)</f>
        <v>0</v>
      </c>
      <c r="H520" s="316"/>
      <c r="I520" s="316">
        <f>IF(Relevé!$K$1179=2,Relevé!$F$1179,0)</f>
        <v>0</v>
      </c>
      <c r="J520" s="316"/>
      <c r="K520" s="316">
        <f>IF(Relevé!$K$1179=3,Relevé!$F$1179,0)</f>
        <v>0</v>
      </c>
      <c r="L520" s="315"/>
      <c r="M520" s="317"/>
    </row>
    <row r="521" spans="1:13" ht="10.050000000000001" hidden="1" customHeight="1" outlineLevel="1">
      <c r="A521" s="313" t="s">
        <v>991</v>
      </c>
      <c r="B521" s="314" t="s">
        <v>1287</v>
      </c>
      <c r="C521" s="315"/>
      <c r="D521" s="315"/>
      <c r="E521" s="315"/>
      <c r="F521" s="315"/>
      <c r="G521" s="316">
        <f>IF(Relevé!$K$1182=1,Relevé!$F$1182,0)</f>
        <v>0</v>
      </c>
      <c r="H521" s="316"/>
      <c r="I521" s="316">
        <f>IF(Relevé!$K$1182=2,Relevé!$F$1182,0)</f>
        <v>0</v>
      </c>
      <c r="J521" s="316"/>
      <c r="K521" s="316">
        <f>IF(Relevé!$K$1182=3,Relevé!$F$1182,0)</f>
        <v>0</v>
      </c>
      <c r="L521" s="315"/>
      <c r="M521" s="317"/>
    </row>
    <row r="522" spans="1:13" ht="2.5499999999999998" customHeight="1" collapsed="1">
      <c r="A522" s="328"/>
      <c r="B522" s="329"/>
      <c r="C522" s="301"/>
      <c r="D522" s="301"/>
      <c r="E522" s="301"/>
      <c r="F522" s="301"/>
      <c r="G522" s="301"/>
      <c r="H522" s="301"/>
      <c r="I522" s="301"/>
      <c r="J522" s="301"/>
      <c r="K522" s="301"/>
      <c r="L522" s="301"/>
      <c r="M522" s="302"/>
    </row>
    <row r="523" spans="1:13" s="299" customFormat="1" ht="13.05" customHeight="1">
      <c r="A523" s="320" t="s">
        <v>992</v>
      </c>
      <c r="B523" s="321" t="s">
        <v>993</v>
      </c>
      <c r="C523" s="322"/>
      <c r="D523" s="322"/>
      <c r="E523" s="322"/>
      <c r="F523" s="323"/>
      <c r="G523" s="324">
        <f>G525+G559</f>
        <v>0</v>
      </c>
      <c r="H523" s="323"/>
      <c r="I523" s="324">
        <f>I525+I559</f>
        <v>0</v>
      </c>
      <c r="J523" s="323"/>
      <c r="K523" s="324">
        <f>K525+K559</f>
        <v>0</v>
      </c>
      <c r="L523" s="323"/>
      <c r="M523" s="325">
        <f>M525+M559</f>
        <v>0</v>
      </c>
    </row>
    <row r="524" spans="1:13" ht="2.5499999999999998" customHeight="1">
      <c r="A524" s="334"/>
      <c r="B524" s="335"/>
      <c r="C524" s="301"/>
      <c r="D524" s="301"/>
      <c r="E524" s="301"/>
      <c r="F524" s="301"/>
      <c r="G524" s="301"/>
      <c r="H524" s="301"/>
      <c r="I524" s="301"/>
      <c r="J524" s="301"/>
      <c r="K524" s="301"/>
      <c r="L524" s="301"/>
      <c r="M524" s="302"/>
    </row>
    <row r="525" spans="1:13" s="299" customFormat="1" ht="13.05" customHeight="1">
      <c r="A525" s="303" t="s">
        <v>994</v>
      </c>
      <c r="B525" s="304" t="s">
        <v>263</v>
      </c>
      <c r="C525" s="305"/>
      <c r="D525" s="305"/>
      <c r="E525" s="305"/>
      <c r="F525" s="305"/>
      <c r="G525" s="306">
        <f>G527+G533+G538+G546+G554</f>
        <v>0</v>
      </c>
      <c r="H525" s="305"/>
      <c r="I525" s="306">
        <f>I527+I533+I538+I546+I554</f>
        <v>0</v>
      </c>
      <c r="J525" s="305"/>
      <c r="K525" s="306">
        <f>K527+K533+K538+K546+K554</f>
        <v>0</v>
      </c>
      <c r="L525" s="305"/>
      <c r="M525" s="307">
        <f>M527+M533+M538+M546+M554</f>
        <v>0</v>
      </c>
    </row>
    <row r="526" spans="1:13" ht="2.5499999999999998" customHeight="1">
      <c r="A526" s="326"/>
      <c r="B526" s="327"/>
      <c r="C526" s="301"/>
      <c r="D526" s="301"/>
      <c r="E526" s="301"/>
      <c r="F526" s="301"/>
      <c r="G526" s="301"/>
      <c r="H526" s="301"/>
      <c r="I526" s="301"/>
      <c r="J526" s="301"/>
      <c r="K526" s="301"/>
      <c r="L526" s="301"/>
      <c r="M526" s="302"/>
    </row>
    <row r="527" spans="1:13" s="310" customFormat="1" ht="10.050000000000001" customHeight="1">
      <c r="A527" s="308" t="s">
        <v>996</v>
      </c>
      <c r="B527" s="309" t="s">
        <v>1430</v>
      </c>
      <c r="G527" s="311">
        <f>SUM(G528:G531)</f>
        <v>0</v>
      </c>
      <c r="H527" s="311"/>
      <c r="I527" s="311">
        <f>SUM(I528:I531)</f>
        <v>0</v>
      </c>
      <c r="J527" s="311"/>
      <c r="K527" s="311">
        <f>SUM(K528:K531)</f>
        <v>0</v>
      </c>
      <c r="M527" s="312">
        <f>SUM(G527:K527)</f>
        <v>0</v>
      </c>
    </row>
    <row r="528" spans="1:13" ht="10.050000000000001" hidden="1" customHeight="1" outlineLevel="1">
      <c r="A528" s="313" t="s">
        <v>998</v>
      </c>
      <c r="B528" s="314" t="s">
        <v>999</v>
      </c>
      <c r="C528" s="315"/>
      <c r="D528" s="315"/>
      <c r="E528" s="315"/>
      <c r="F528" s="315"/>
      <c r="G528" s="316">
        <f>IF(Relevé!$K$1191=1,Relevé!$F$1191,0)</f>
        <v>0</v>
      </c>
      <c r="H528" s="316"/>
      <c r="I528" s="316">
        <f>IF(Relevé!$K$1191=2,Relevé!$F$1191,0)</f>
        <v>0</v>
      </c>
      <c r="J528" s="316"/>
      <c r="K528" s="316">
        <f>IF(Relevé!$K$1191=3,Relevé!$F$1191,0)</f>
        <v>0</v>
      </c>
      <c r="L528" s="315"/>
      <c r="M528" s="317"/>
    </row>
    <row r="529" spans="1:13" ht="10.050000000000001" hidden="1" customHeight="1" outlineLevel="1">
      <c r="A529" s="313" t="s">
        <v>1000</v>
      </c>
      <c r="B529" s="314" t="s">
        <v>1288</v>
      </c>
      <c r="C529" s="315"/>
      <c r="D529" s="315"/>
      <c r="E529" s="315"/>
      <c r="F529" s="315"/>
      <c r="G529" s="316">
        <f>IF(Relevé!$K$1194=1,Relevé!$F$1194,0)</f>
        <v>0</v>
      </c>
      <c r="H529" s="316"/>
      <c r="I529" s="316">
        <f>IF(Relevé!$K$1194=2,Relevé!$F$1194,0)</f>
        <v>0</v>
      </c>
      <c r="J529" s="316"/>
      <c r="K529" s="316">
        <f>IF(Relevé!$K$1194=3,Relevé!$F$1194,0)</f>
        <v>0</v>
      </c>
      <c r="L529" s="315"/>
      <c r="M529" s="317"/>
    </row>
    <row r="530" spans="1:13" ht="9.75" hidden="1" customHeight="1" outlineLevel="1">
      <c r="A530" s="313" t="s">
        <v>1001</v>
      </c>
      <c r="B530" s="314" t="s">
        <v>1002</v>
      </c>
      <c r="C530" s="315"/>
      <c r="D530" s="315"/>
      <c r="E530" s="315"/>
      <c r="F530" s="315"/>
      <c r="G530" s="316">
        <f>IF(Relevé!$K$1197=1,Relevé!$F$1197,0)</f>
        <v>0</v>
      </c>
      <c r="H530" s="316"/>
      <c r="I530" s="316">
        <f>IF(Relevé!$K$1197=2,Relevé!$F$1197,0)</f>
        <v>0</v>
      </c>
      <c r="J530" s="316"/>
      <c r="K530" s="316">
        <f>IF(Relevé!$K$1197=3,Relevé!$F$1197,0)</f>
        <v>0</v>
      </c>
      <c r="L530" s="315"/>
      <c r="M530" s="317"/>
    </row>
    <row r="531" spans="1:13" ht="10.050000000000001" hidden="1" customHeight="1" outlineLevel="1">
      <c r="A531" s="313" t="s">
        <v>1003</v>
      </c>
      <c r="B531" s="314" t="s">
        <v>1004</v>
      </c>
      <c r="C531" s="315"/>
      <c r="D531" s="315"/>
      <c r="E531" s="315"/>
      <c r="F531" s="315"/>
      <c r="G531" s="316">
        <f>IF(Relevé!$K$1200=1,Relevé!$F$1200,0)</f>
        <v>0</v>
      </c>
      <c r="H531" s="316"/>
      <c r="I531" s="316">
        <f>IF(Relevé!$K$1200=2,Relevé!$F$1200,0)</f>
        <v>0</v>
      </c>
      <c r="J531" s="316"/>
      <c r="K531" s="316">
        <f>IF(Relevé!$K$1200=3,Relevé!$F$1200,0)</f>
        <v>0</v>
      </c>
      <c r="L531" s="315"/>
      <c r="M531" s="317"/>
    </row>
    <row r="532" spans="1:13" ht="2.5499999999999998" customHeight="1" collapsed="1">
      <c r="A532" s="328"/>
      <c r="B532" s="329"/>
      <c r="C532" s="301"/>
      <c r="D532" s="301"/>
      <c r="E532" s="301"/>
      <c r="F532" s="301"/>
      <c r="G532" s="301"/>
      <c r="H532" s="301"/>
      <c r="I532" s="301"/>
      <c r="J532" s="301"/>
      <c r="K532" s="301"/>
      <c r="L532" s="301"/>
      <c r="M532" s="302"/>
    </row>
    <row r="533" spans="1:13" s="310" customFormat="1" ht="10.050000000000001" customHeight="1">
      <c r="A533" s="308" t="s">
        <v>1005</v>
      </c>
      <c r="B533" s="309" t="s">
        <v>1010</v>
      </c>
      <c r="G533" s="311">
        <f>SUM(G534:G536)</f>
        <v>0</v>
      </c>
      <c r="H533" s="311"/>
      <c r="I533" s="311">
        <f>SUM(I534:I536)</f>
        <v>0</v>
      </c>
      <c r="J533" s="311"/>
      <c r="K533" s="311">
        <f>SUM(K534:K536)</f>
        <v>0</v>
      </c>
      <c r="M533" s="312">
        <f>SUM(G533:K533)</f>
        <v>0</v>
      </c>
    </row>
    <row r="534" spans="1:13" ht="10.050000000000001" hidden="1" customHeight="1" outlineLevel="1">
      <c r="A534" s="313" t="s">
        <v>1007</v>
      </c>
      <c r="B534" s="314" t="s">
        <v>1008</v>
      </c>
      <c r="C534" s="315"/>
      <c r="D534" s="315"/>
      <c r="E534" s="315"/>
      <c r="F534" s="315"/>
      <c r="G534" s="316">
        <f>IF(Relevé!$K$1205=1,Relevé!$F$1205,0)</f>
        <v>0</v>
      </c>
      <c r="H534" s="316"/>
      <c r="I534" s="316">
        <f>IF(Relevé!$K$1205=2,Relevé!$F$1205,0)</f>
        <v>0</v>
      </c>
      <c r="J534" s="316"/>
      <c r="K534" s="316">
        <f>IF(Relevé!$K$1205=3,Relevé!$F$1205,0)</f>
        <v>0</v>
      </c>
      <c r="L534" s="315"/>
      <c r="M534" s="317"/>
    </row>
    <row r="535" spans="1:13" ht="10.050000000000001" hidden="1" customHeight="1" outlineLevel="1">
      <c r="A535" s="313" t="s">
        <v>1009</v>
      </c>
      <c r="B535" s="314" t="s">
        <v>1010</v>
      </c>
      <c r="C535" s="315"/>
      <c r="D535" s="315"/>
      <c r="E535" s="315"/>
      <c r="F535" s="315"/>
      <c r="G535" s="316">
        <f>IF(Relevé!$K$1208=1,Relevé!$F$1208,0)</f>
        <v>0</v>
      </c>
      <c r="H535" s="316"/>
      <c r="I535" s="316">
        <f>IF(Relevé!$K$1208=2,Relevé!$F$1208,0)</f>
        <v>0</v>
      </c>
      <c r="J535" s="316"/>
      <c r="K535" s="316">
        <f>IF(Relevé!$K$1208=3,Relevé!$F$1208,0)</f>
        <v>0</v>
      </c>
      <c r="L535" s="315"/>
      <c r="M535" s="317"/>
    </row>
    <row r="536" spans="1:13" ht="9.75" hidden="1" customHeight="1" outlineLevel="1">
      <c r="A536" s="313" t="s">
        <v>1011</v>
      </c>
      <c r="B536" s="314" t="s">
        <v>1012</v>
      </c>
      <c r="C536" s="315"/>
      <c r="D536" s="315"/>
      <c r="E536" s="315"/>
      <c r="F536" s="315"/>
      <c r="G536" s="316">
        <f>IF(Relevé!$K$1211=1,Relevé!$F$1211,0)</f>
        <v>0</v>
      </c>
      <c r="H536" s="316"/>
      <c r="I536" s="316">
        <f>IF(Relevé!$K$1211=2,Relevé!$F$1211,0)</f>
        <v>0</v>
      </c>
      <c r="J536" s="316"/>
      <c r="K536" s="316">
        <f>IF(Relevé!$K$1211=3,Relevé!$F$1211,0)</f>
        <v>0</v>
      </c>
      <c r="L536" s="315"/>
      <c r="M536" s="317"/>
    </row>
    <row r="537" spans="1:13" ht="2.5499999999999998" customHeight="1" collapsed="1">
      <c r="A537" s="328"/>
      <c r="B537" s="329"/>
      <c r="C537" s="301"/>
      <c r="D537" s="301"/>
      <c r="E537" s="301"/>
      <c r="F537" s="301"/>
      <c r="G537" s="301"/>
      <c r="H537" s="301"/>
      <c r="I537" s="301"/>
      <c r="J537" s="301"/>
      <c r="K537" s="301"/>
      <c r="L537" s="301"/>
      <c r="M537" s="302"/>
    </row>
    <row r="538" spans="1:13" s="310" customFormat="1" ht="10.050000000000001" customHeight="1">
      <c r="A538" s="308" t="s">
        <v>1013</v>
      </c>
      <c r="B538" s="309" t="s">
        <v>264</v>
      </c>
      <c r="G538" s="311">
        <f>SUM(G539:G544)</f>
        <v>0</v>
      </c>
      <c r="H538" s="311"/>
      <c r="I538" s="311">
        <f>SUM(I539:I544)</f>
        <v>0</v>
      </c>
      <c r="J538" s="311"/>
      <c r="K538" s="311">
        <f>SUM(K539:K544)</f>
        <v>0</v>
      </c>
      <c r="M538" s="312">
        <f>SUM(G538:K538)</f>
        <v>0</v>
      </c>
    </row>
    <row r="539" spans="1:13" ht="10.050000000000001" hidden="1" customHeight="1" outlineLevel="1">
      <c r="A539" s="313" t="s">
        <v>1014</v>
      </c>
      <c r="B539" s="314" t="s">
        <v>1015</v>
      </c>
      <c r="C539" s="315"/>
      <c r="D539" s="315"/>
      <c r="E539" s="315"/>
      <c r="F539" s="315"/>
      <c r="G539" s="316">
        <f>IF(Relevé!$K$1216=1,Relevé!$F$1216,0)</f>
        <v>0</v>
      </c>
      <c r="H539" s="316"/>
      <c r="I539" s="316">
        <f>IF(Relevé!$K$1216=2,Relevé!$F$1216,0)</f>
        <v>0</v>
      </c>
      <c r="J539" s="316"/>
      <c r="K539" s="316">
        <f>IF(Relevé!$K$1216=3,Relevé!$F$1216,0)</f>
        <v>0</v>
      </c>
      <c r="L539" s="315"/>
      <c r="M539" s="317"/>
    </row>
    <row r="540" spans="1:13" ht="10.050000000000001" hidden="1" customHeight="1" outlineLevel="1">
      <c r="A540" s="313" t="s">
        <v>1016</v>
      </c>
      <c r="B540" s="314" t="s">
        <v>1017</v>
      </c>
      <c r="C540" s="315"/>
      <c r="D540" s="315"/>
      <c r="E540" s="315"/>
      <c r="F540" s="315"/>
      <c r="G540" s="316">
        <f>IF(Relevé!$K$1219=1,Relevé!$F$1219,0)</f>
        <v>0</v>
      </c>
      <c r="H540" s="316"/>
      <c r="I540" s="316">
        <f>IF(Relevé!$K$1219=2,Relevé!$F$1219,0)</f>
        <v>0</v>
      </c>
      <c r="J540" s="316"/>
      <c r="K540" s="316">
        <f>IF(Relevé!$K$1219=3,Relevé!$F$1219,0)</f>
        <v>0</v>
      </c>
      <c r="L540" s="315"/>
      <c r="M540" s="317"/>
    </row>
    <row r="541" spans="1:13" ht="9.75" hidden="1" customHeight="1" outlineLevel="1">
      <c r="A541" s="313" t="s">
        <v>1018</v>
      </c>
      <c r="B541" s="314" t="s">
        <v>1019</v>
      </c>
      <c r="C541" s="315"/>
      <c r="D541" s="315"/>
      <c r="E541" s="315"/>
      <c r="F541" s="315"/>
      <c r="G541" s="316">
        <f>IF(Relevé!$K$1222=1,Relevé!$F$1222,0)</f>
        <v>0</v>
      </c>
      <c r="H541" s="316"/>
      <c r="I541" s="316">
        <f>IF(Relevé!$K$1222=2,Relevé!$F$1222,0)</f>
        <v>0</v>
      </c>
      <c r="J541" s="316"/>
      <c r="K541" s="316">
        <f>IF(Relevé!$K$1222=3,Relevé!$F$1222,0)</f>
        <v>0</v>
      </c>
      <c r="L541" s="315"/>
      <c r="M541" s="317"/>
    </row>
    <row r="542" spans="1:13" ht="10.050000000000001" hidden="1" customHeight="1" outlineLevel="1">
      <c r="A542" s="313" t="s">
        <v>1020</v>
      </c>
      <c r="B542" s="314" t="s">
        <v>1021</v>
      </c>
      <c r="C542" s="315"/>
      <c r="D542" s="315"/>
      <c r="E542" s="315"/>
      <c r="F542" s="315"/>
      <c r="G542" s="316">
        <f>IF(Relevé!$K$1225=1,Relevé!$F$1225,0)</f>
        <v>0</v>
      </c>
      <c r="H542" s="316"/>
      <c r="I542" s="316">
        <f>IF(Relevé!$K$1225=2,Relevé!$F$1225,0)</f>
        <v>0</v>
      </c>
      <c r="J542" s="316"/>
      <c r="K542" s="316">
        <f>IF(Relevé!$K$1225=3,Relevé!$F$1225,0)</f>
        <v>0</v>
      </c>
      <c r="L542" s="315"/>
      <c r="M542" s="317"/>
    </row>
    <row r="543" spans="1:13" ht="10.050000000000001" hidden="1" customHeight="1" outlineLevel="1">
      <c r="A543" s="313" t="s">
        <v>1022</v>
      </c>
      <c r="B543" s="314" t="s">
        <v>1023</v>
      </c>
      <c r="C543" s="315"/>
      <c r="D543" s="315"/>
      <c r="E543" s="315"/>
      <c r="F543" s="315"/>
      <c r="G543" s="316">
        <f>IF(Relevé!$K$1228=1,Relevé!$F$1228,0)</f>
        <v>0</v>
      </c>
      <c r="H543" s="316"/>
      <c r="I543" s="316">
        <f>IF(Relevé!$K$1228=2,Relevé!$F$1228,0)</f>
        <v>0</v>
      </c>
      <c r="J543" s="316"/>
      <c r="K543" s="316">
        <f>IF(Relevé!$K$1228=3,Relevé!$F$1228,0)</f>
        <v>0</v>
      </c>
      <c r="L543" s="315"/>
      <c r="M543" s="317"/>
    </row>
    <row r="544" spans="1:13" ht="9.75" hidden="1" customHeight="1" outlineLevel="1">
      <c r="A544" s="313" t="s">
        <v>1024</v>
      </c>
      <c r="B544" s="314" t="s">
        <v>1025</v>
      </c>
      <c r="C544" s="315"/>
      <c r="D544" s="315"/>
      <c r="E544" s="315"/>
      <c r="F544" s="315"/>
      <c r="G544" s="316">
        <f>IF(Relevé!$K$1231=1,Relevé!$F$1231,0)</f>
        <v>0</v>
      </c>
      <c r="H544" s="316"/>
      <c r="I544" s="316">
        <f>IF(Relevé!$K$1231=2,Relevé!$F$1231,0)</f>
        <v>0</v>
      </c>
      <c r="J544" s="316"/>
      <c r="K544" s="316">
        <f>IF(Relevé!$K$1231=3,Relevé!$F$1231,0)</f>
        <v>0</v>
      </c>
      <c r="L544" s="315"/>
      <c r="M544" s="317"/>
    </row>
    <row r="545" spans="1:13" ht="2.5499999999999998" customHeight="1" collapsed="1">
      <c r="A545" s="328"/>
      <c r="B545" s="329"/>
      <c r="C545" s="301"/>
      <c r="D545" s="301"/>
      <c r="E545" s="301"/>
      <c r="F545" s="301"/>
      <c r="G545" s="301"/>
      <c r="H545" s="301"/>
      <c r="I545" s="301"/>
      <c r="J545" s="301"/>
      <c r="K545" s="301"/>
      <c r="L545" s="301"/>
      <c r="M545" s="302"/>
    </row>
    <row r="546" spans="1:13" s="310" customFormat="1" ht="10.050000000000001" customHeight="1">
      <c r="A546" s="308" t="s">
        <v>1026</v>
      </c>
      <c r="B546" s="309" t="s">
        <v>265</v>
      </c>
      <c r="G546" s="311">
        <f>SUM(G547:G552)</f>
        <v>0</v>
      </c>
      <c r="H546" s="311"/>
      <c r="I546" s="311">
        <f>SUM(I547:I552)</f>
        <v>0</v>
      </c>
      <c r="J546" s="311"/>
      <c r="K546" s="311">
        <f>SUM(K547:K552)</f>
        <v>0</v>
      </c>
      <c r="M546" s="312">
        <f>SUM(G546:K546)</f>
        <v>0</v>
      </c>
    </row>
    <row r="547" spans="1:13" ht="10.050000000000001" hidden="1" customHeight="1" outlineLevel="1">
      <c r="A547" s="313" t="s">
        <v>1028</v>
      </c>
      <c r="B547" s="314" t="s">
        <v>1029</v>
      </c>
      <c r="C547" s="315"/>
      <c r="D547" s="315"/>
      <c r="E547" s="315"/>
      <c r="F547" s="315"/>
      <c r="G547" s="316">
        <f>IF(Relevé!$K$1236=1,Relevé!$F$1236,0)</f>
        <v>0</v>
      </c>
      <c r="H547" s="316"/>
      <c r="I547" s="316">
        <f>IF(Relevé!$K$1236=2,Relevé!$F$1236,0)</f>
        <v>0</v>
      </c>
      <c r="J547" s="316"/>
      <c r="K547" s="316">
        <f>IF(Relevé!$K$1236=3,Relevé!$F$1236,0)</f>
        <v>0</v>
      </c>
      <c r="L547" s="315"/>
      <c r="M547" s="317"/>
    </row>
    <row r="548" spans="1:13" ht="10.050000000000001" hidden="1" customHeight="1" outlineLevel="1">
      <c r="A548" s="313" t="s">
        <v>1030</v>
      </c>
      <c r="B548" s="314" t="s">
        <v>1031</v>
      </c>
      <c r="C548" s="315"/>
      <c r="D548" s="315"/>
      <c r="E548" s="315"/>
      <c r="F548" s="315"/>
      <c r="G548" s="316">
        <f>IF(Relevé!$K$1239=1,Relevé!$F$1239,0)</f>
        <v>0</v>
      </c>
      <c r="H548" s="316"/>
      <c r="I548" s="316">
        <f>IF(Relevé!$K$1239=2,Relevé!$F$1239,0)</f>
        <v>0</v>
      </c>
      <c r="J548" s="316"/>
      <c r="K548" s="316">
        <f>IF(Relevé!$K$1239=3,Relevé!$F$1239,0)</f>
        <v>0</v>
      </c>
      <c r="L548" s="315"/>
      <c r="M548" s="317"/>
    </row>
    <row r="549" spans="1:13" ht="9.75" hidden="1" customHeight="1" outlineLevel="1">
      <c r="A549" s="313" t="s">
        <v>1032</v>
      </c>
      <c r="B549" s="314" t="s">
        <v>1033</v>
      </c>
      <c r="C549" s="315"/>
      <c r="D549" s="315"/>
      <c r="E549" s="315"/>
      <c r="F549" s="315"/>
      <c r="G549" s="316">
        <f>IF(Relevé!$K$1242=1,Relevé!$F$1242,0)</f>
        <v>0</v>
      </c>
      <c r="H549" s="316"/>
      <c r="I549" s="316">
        <f>IF(Relevé!$K$1242=2,Relevé!$F$1242,0)</f>
        <v>0</v>
      </c>
      <c r="J549" s="316"/>
      <c r="K549" s="316">
        <f>IF(Relevé!$K$1242=3,Relevé!$F$1242,0)</f>
        <v>0</v>
      </c>
      <c r="L549" s="315"/>
      <c r="M549" s="317"/>
    </row>
    <row r="550" spans="1:13" ht="10.050000000000001" hidden="1" customHeight="1" outlineLevel="1">
      <c r="A550" s="313" t="s">
        <v>1034</v>
      </c>
      <c r="B550" s="314" t="s">
        <v>1035</v>
      </c>
      <c r="C550" s="315"/>
      <c r="D550" s="315"/>
      <c r="E550" s="315"/>
      <c r="F550" s="315"/>
      <c r="G550" s="316">
        <f>IF(Relevé!$K$1245=1,Relevé!$F$1245,0)</f>
        <v>0</v>
      </c>
      <c r="H550" s="316"/>
      <c r="I550" s="316">
        <f>IF(Relevé!$K$1245=2,Relevé!$F$1245,0)</f>
        <v>0</v>
      </c>
      <c r="J550" s="316"/>
      <c r="K550" s="316">
        <f>IF(Relevé!$K$1245=3,Relevé!$F$1245,0)</f>
        <v>0</v>
      </c>
      <c r="L550" s="315"/>
      <c r="M550" s="317"/>
    </row>
    <row r="551" spans="1:13" ht="10.050000000000001" hidden="1" customHeight="1" outlineLevel="1">
      <c r="A551" s="313" t="s">
        <v>1036</v>
      </c>
      <c r="B551" s="314" t="s">
        <v>1037</v>
      </c>
      <c r="C551" s="315"/>
      <c r="D551" s="315"/>
      <c r="E551" s="315"/>
      <c r="F551" s="315"/>
      <c r="G551" s="316">
        <f>IF(Relevé!$K$1248=1,Relevé!$F$1248,0)</f>
        <v>0</v>
      </c>
      <c r="H551" s="316"/>
      <c r="I551" s="316">
        <f>IF(Relevé!$K$1248=2,Relevé!$F$1248,0)</f>
        <v>0</v>
      </c>
      <c r="J551" s="316"/>
      <c r="K551" s="316">
        <f>IF(Relevé!$K$1248=3,Relevé!$F$1248,0)</f>
        <v>0</v>
      </c>
      <c r="L551" s="315"/>
      <c r="M551" s="317"/>
    </row>
    <row r="552" spans="1:13" ht="9.75" hidden="1" customHeight="1" outlineLevel="1">
      <c r="A552" s="313" t="s">
        <v>1038</v>
      </c>
      <c r="B552" s="314" t="s">
        <v>1039</v>
      </c>
      <c r="C552" s="315"/>
      <c r="D552" s="315"/>
      <c r="E552" s="315"/>
      <c r="F552" s="315"/>
      <c r="G552" s="316">
        <f>IF(Relevé!$K$1251=1,Relevé!$F$1251,0)</f>
        <v>0</v>
      </c>
      <c r="H552" s="316"/>
      <c r="I552" s="316">
        <f>IF(Relevé!$K$1251=2,Relevé!$F$1251,0)</f>
        <v>0</v>
      </c>
      <c r="J552" s="316"/>
      <c r="K552" s="316">
        <f>IF(Relevé!$K$1251=3,Relevé!$F$1251,0)</f>
        <v>0</v>
      </c>
      <c r="L552" s="315"/>
      <c r="M552" s="317"/>
    </row>
    <row r="553" spans="1:13" ht="2.5499999999999998" customHeight="1" collapsed="1">
      <c r="A553" s="328"/>
      <c r="B553" s="329"/>
      <c r="C553" s="301"/>
      <c r="D553" s="301"/>
      <c r="E553" s="301"/>
      <c r="F553" s="301"/>
      <c r="G553" s="301"/>
      <c r="H553" s="301"/>
      <c r="I553" s="301"/>
      <c r="J553" s="301"/>
      <c r="K553" s="301"/>
      <c r="L553" s="301"/>
      <c r="M553" s="302"/>
    </row>
    <row r="554" spans="1:13" s="310" customFormat="1" ht="10.050000000000001" customHeight="1">
      <c r="A554" s="308" t="s">
        <v>1040</v>
      </c>
      <c r="B554" s="309" t="s">
        <v>1431</v>
      </c>
      <c r="G554" s="311">
        <f>SUM(G555:G557)</f>
        <v>0</v>
      </c>
      <c r="H554" s="311"/>
      <c r="I554" s="311">
        <f>SUM(I555:I557)</f>
        <v>0</v>
      </c>
      <c r="J554" s="311"/>
      <c r="K554" s="311">
        <f>SUM(K555:K557)</f>
        <v>0</v>
      </c>
      <c r="M554" s="312">
        <f>SUM(G554:K554)</f>
        <v>0</v>
      </c>
    </row>
    <row r="555" spans="1:13" ht="10.050000000000001" hidden="1" customHeight="1" outlineLevel="1">
      <c r="A555" s="313" t="s">
        <v>1042</v>
      </c>
      <c r="B555" s="314" t="s">
        <v>1043</v>
      </c>
      <c r="C555" s="315"/>
      <c r="D555" s="315"/>
      <c r="E555" s="315"/>
      <c r="F555" s="315"/>
      <c r="G555" s="316">
        <f>IF(Relevé!$K$1236=1,Relevé!$F$1236,0)</f>
        <v>0</v>
      </c>
      <c r="H555" s="316"/>
      <c r="I555" s="316">
        <f>IF(Relevé!$K$1236=2,Relevé!$F$1236,0)</f>
        <v>0</v>
      </c>
      <c r="J555" s="316"/>
      <c r="K555" s="316">
        <f>IF(Relevé!$K$1236=3,Relevé!$F$1236,0)</f>
        <v>0</v>
      </c>
      <c r="L555" s="315"/>
      <c r="M555" s="317"/>
    </row>
    <row r="556" spans="1:13" ht="10.050000000000001" hidden="1" customHeight="1" outlineLevel="1">
      <c r="A556" s="313" t="s">
        <v>1044</v>
      </c>
      <c r="B556" s="314" t="s">
        <v>1289</v>
      </c>
      <c r="C556" s="315"/>
      <c r="D556" s="315"/>
      <c r="E556" s="315"/>
      <c r="F556" s="315"/>
      <c r="G556" s="316">
        <f>IF(Relevé!$K$1239=1,Relevé!$F$1239,0)</f>
        <v>0</v>
      </c>
      <c r="H556" s="316"/>
      <c r="I556" s="316">
        <f>IF(Relevé!$K$1239=2,Relevé!$F$1239,0)</f>
        <v>0</v>
      </c>
      <c r="J556" s="316"/>
      <c r="K556" s="316">
        <f>IF(Relevé!$K$1239=3,Relevé!$F$1239,0)</f>
        <v>0</v>
      </c>
      <c r="L556" s="315"/>
      <c r="M556" s="317"/>
    </row>
    <row r="557" spans="1:13" ht="9.75" hidden="1" customHeight="1" outlineLevel="1">
      <c r="A557" s="313" t="s">
        <v>1045</v>
      </c>
      <c r="B557" s="314" t="s">
        <v>1290</v>
      </c>
      <c r="C557" s="315"/>
      <c r="D557" s="315"/>
      <c r="E557" s="315"/>
      <c r="F557" s="315"/>
      <c r="G557" s="316">
        <f>IF(Relevé!$K$1242=1,Relevé!$F$1242,0)</f>
        <v>0</v>
      </c>
      <c r="H557" s="316"/>
      <c r="I557" s="316">
        <f>IF(Relevé!$K$1242=2,Relevé!$F$1242,0)</f>
        <v>0</v>
      </c>
      <c r="J557" s="316"/>
      <c r="K557" s="316">
        <f>IF(Relevé!$K$1242=3,Relevé!$F$1242,0)</f>
        <v>0</v>
      </c>
      <c r="L557" s="315"/>
      <c r="M557" s="317"/>
    </row>
    <row r="558" spans="1:13" ht="2.5499999999999998" customHeight="1" collapsed="1">
      <c r="A558" s="328"/>
      <c r="B558" s="329"/>
      <c r="C558" s="301"/>
      <c r="D558" s="301"/>
      <c r="E558" s="301"/>
      <c r="F558" s="301"/>
      <c r="G558" s="301"/>
      <c r="H558" s="301"/>
      <c r="I558" s="301"/>
      <c r="J558" s="301"/>
      <c r="K558" s="301"/>
      <c r="L558" s="301"/>
      <c r="M558" s="302"/>
    </row>
    <row r="559" spans="1:13" s="299" customFormat="1" ht="13.05" customHeight="1">
      <c r="A559" s="303" t="s">
        <v>1046</v>
      </c>
      <c r="B559" s="304" t="s">
        <v>266</v>
      </c>
      <c r="C559" s="305"/>
      <c r="D559" s="305"/>
      <c r="E559" s="305"/>
      <c r="F559" s="305"/>
      <c r="G559" s="306">
        <f>G561+G572</f>
        <v>0</v>
      </c>
      <c r="H559" s="305"/>
      <c r="I559" s="306">
        <f>I561+I572</f>
        <v>0</v>
      </c>
      <c r="J559" s="305"/>
      <c r="K559" s="306">
        <f>K561+K572</f>
        <v>0</v>
      </c>
      <c r="L559" s="305"/>
      <c r="M559" s="307">
        <f>M561+M572</f>
        <v>0</v>
      </c>
    </row>
    <row r="560" spans="1:13" ht="2.5499999999999998" customHeight="1">
      <c r="A560" s="326"/>
      <c r="B560" s="327"/>
      <c r="C560" s="301"/>
      <c r="D560" s="301"/>
      <c r="E560" s="301"/>
      <c r="F560" s="301"/>
      <c r="G560" s="301"/>
      <c r="H560" s="301"/>
      <c r="I560" s="301"/>
      <c r="J560" s="301"/>
      <c r="K560" s="301"/>
      <c r="L560" s="301"/>
      <c r="M560" s="302"/>
    </row>
    <row r="561" spans="1:13" s="310" customFormat="1" ht="10.050000000000001" customHeight="1">
      <c r="A561" s="308" t="s">
        <v>1048</v>
      </c>
      <c r="B561" s="309" t="s">
        <v>1432</v>
      </c>
      <c r="G561" s="311">
        <f>SUM(G562:G570)</f>
        <v>0</v>
      </c>
      <c r="H561" s="311"/>
      <c r="I561" s="311">
        <f>SUM(I562:I570)</f>
        <v>0</v>
      </c>
      <c r="J561" s="311"/>
      <c r="K561" s="311">
        <f>SUM(K562:K570)</f>
        <v>0</v>
      </c>
      <c r="M561" s="312">
        <f>SUM(G561:K561)</f>
        <v>0</v>
      </c>
    </row>
    <row r="562" spans="1:13" ht="10.050000000000001" hidden="1" customHeight="1" outlineLevel="1">
      <c r="A562" s="313" t="s">
        <v>1050</v>
      </c>
      <c r="B562" s="314" t="s">
        <v>1623</v>
      </c>
      <c r="C562" s="315"/>
      <c r="D562" s="315"/>
      <c r="E562" s="315"/>
      <c r="F562" s="315"/>
      <c r="G562" s="316">
        <f>IF(Relevé!$K$1269=1,Relevé!$F$1269,0)</f>
        <v>0</v>
      </c>
      <c r="H562" s="316"/>
      <c r="I562" s="316">
        <f>IF(Relevé!$K$1269=2,Relevé!$F$1269,0)</f>
        <v>0</v>
      </c>
      <c r="J562" s="316"/>
      <c r="K562" s="316">
        <f>IF(Relevé!$K$1269=3,Relevé!$F$1269,0)</f>
        <v>0</v>
      </c>
      <c r="L562" s="315"/>
      <c r="M562" s="317"/>
    </row>
    <row r="563" spans="1:13" ht="10.050000000000001" hidden="1" customHeight="1" outlineLevel="1">
      <c r="A563" s="313" t="s">
        <v>1051</v>
      </c>
      <c r="B563" s="314" t="s">
        <v>1291</v>
      </c>
      <c r="C563" s="315"/>
      <c r="D563" s="315"/>
      <c r="E563" s="315"/>
      <c r="F563" s="315"/>
      <c r="G563" s="316">
        <f>IF(Relevé!$K$1272=1,Relevé!$F$1272,0)</f>
        <v>0</v>
      </c>
      <c r="H563" s="316"/>
      <c r="I563" s="316">
        <f>IF(Relevé!$K$1272=2,Relevé!$F$1272,0)</f>
        <v>0</v>
      </c>
      <c r="J563" s="316"/>
      <c r="K563" s="316">
        <f>IF(Relevé!$K$1272=3,Relevé!$F$1272,0)</f>
        <v>0</v>
      </c>
      <c r="L563" s="315"/>
      <c r="M563" s="317"/>
    </row>
    <row r="564" spans="1:13" ht="9.75" hidden="1" customHeight="1" outlineLevel="1">
      <c r="A564" s="313" t="s">
        <v>1052</v>
      </c>
      <c r="B564" s="314" t="s">
        <v>1053</v>
      </c>
      <c r="C564" s="315"/>
      <c r="D564" s="315"/>
      <c r="E564" s="315"/>
      <c r="F564" s="315"/>
      <c r="G564" s="316">
        <f>IF(Relevé!$K$1275=1,Relevé!$F$1275,0)</f>
        <v>0</v>
      </c>
      <c r="H564" s="316"/>
      <c r="I564" s="316">
        <f>IF(Relevé!$K$1275=2,Relevé!$F$1275,0)</f>
        <v>0</v>
      </c>
      <c r="J564" s="316"/>
      <c r="K564" s="316">
        <f>IF(Relevé!$K$1275=3,Relevé!$F$1275,0)</f>
        <v>0</v>
      </c>
      <c r="L564" s="315"/>
      <c r="M564" s="317"/>
    </row>
    <row r="565" spans="1:13" ht="10.050000000000001" hidden="1" customHeight="1" outlineLevel="1">
      <c r="A565" s="313" t="s">
        <v>1054</v>
      </c>
      <c r="B565" s="314" t="s">
        <v>1055</v>
      </c>
      <c r="C565" s="315"/>
      <c r="D565" s="315"/>
      <c r="E565" s="315"/>
      <c r="F565" s="315"/>
      <c r="G565" s="316">
        <f>IF(Relevé!$K$1278=1,Relevé!$F$1278,0)</f>
        <v>0</v>
      </c>
      <c r="H565" s="316"/>
      <c r="I565" s="316">
        <f>IF(Relevé!$K$1278=2,Relevé!$F$1278,0)</f>
        <v>0</v>
      </c>
      <c r="J565" s="316"/>
      <c r="K565" s="316">
        <f>IF(Relevé!$K$1278=3,Relevé!$F$1278,0)</f>
        <v>0</v>
      </c>
      <c r="L565" s="315"/>
      <c r="M565" s="317"/>
    </row>
    <row r="566" spans="1:13" ht="10.050000000000001" hidden="1" customHeight="1" outlineLevel="1">
      <c r="A566" s="313" t="s">
        <v>1056</v>
      </c>
      <c r="B566" s="314" t="s">
        <v>1057</v>
      </c>
      <c r="C566" s="315"/>
      <c r="D566" s="315"/>
      <c r="E566" s="315"/>
      <c r="F566" s="315"/>
      <c r="G566" s="316">
        <f>IF(Relevé!$K$1281=1,Relevé!$F$1281,0)</f>
        <v>0</v>
      </c>
      <c r="H566" s="316"/>
      <c r="I566" s="316">
        <f>IF(Relevé!$K$1281=2,Relevé!$F$1281,0)</f>
        <v>0</v>
      </c>
      <c r="J566" s="316"/>
      <c r="K566" s="316">
        <f>IF(Relevé!$K$1281=3,Relevé!$F$1281,0)</f>
        <v>0</v>
      </c>
      <c r="L566" s="315"/>
      <c r="M566" s="317"/>
    </row>
    <row r="567" spans="1:13" ht="9.75" hidden="1" customHeight="1" outlineLevel="1">
      <c r="A567" s="313" t="s">
        <v>1058</v>
      </c>
      <c r="B567" s="314" t="s">
        <v>1059</v>
      </c>
      <c r="C567" s="315"/>
      <c r="D567" s="315"/>
      <c r="E567" s="315"/>
      <c r="F567" s="315"/>
      <c r="G567" s="316">
        <f>IF(Relevé!$K$1284=1,Relevé!$F$1284,0)</f>
        <v>0</v>
      </c>
      <c r="H567" s="316"/>
      <c r="I567" s="316">
        <f>IF(Relevé!$K$1284=2,Relevé!$F$1284,0)</f>
        <v>0</v>
      </c>
      <c r="J567" s="316"/>
      <c r="K567" s="316">
        <f>IF(Relevé!$K$1284=3,Relevé!$F$1284,0)</f>
        <v>0</v>
      </c>
      <c r="L567" s="315"/>
      <c r="M567" s="317"/>
    </row>
    <row r="568" spans="1:13" ht="10.050000000000001" hidden="1" customHeight="1" outlineLevel="1">
      <c r="A568" s="313" t="s">
        <v>1060</v>
      </c>
      <c r="B568" s="314" t="s">
        <v>1061</v>
      </c>
      <c r="C568" s="315"/>
      <c r="D568" s="315"/>
      <c r="E568" s="315"/>
      <c r="F568" s="315"/>
      <c r="G568" s="316">
        <f>IF(Relevé!$K$1287=1,Relevé!$F$1287,0)</f>
        <v>0</v>
      </c>
      <c r="H568" s="316"/>
      <c r="I568" s="316">
        <f>IF(Relevé!$K$1287=2,Relevé!$F$1287,0)</f>
        <v>0</v>
      </c>
      <c r="J568" s="316"/>
      <c r="K568" s="316">
        <f>IF(Relevé!$K$1287=3,Relevé!$F$1287,0)</f>
        <v>0</v>
      </c>
      <c r="L568" s="315"/>
      <c r="M568" s="317"/>
    </row>
    <row r="569" spans="1:13" ht="10.050000000000001" hidden="1" customHeight="1" outlineLevel="1">
      <c r="A569" s="313" t="s">
        <v>1062</v>
      </c>
      <c r="B569" s="314" t="s">
        <v>1063</v>
      </c>
      <c r="C569" s="315"/>
      <c r="D569" s="315"/>
      <c r="E569" s="315"/>
      <c r="F569" s="315"/>
      <c r="G569" s="316">
        <f>IF(Relevé!$K$1290=1,Relevé!$F$1290,0)</f>
        <v>0</v>
      </c>
      <c r="H569" s="316"/>
      <c r="I569" s="316">
        <f>IF(Relevé!$K$1290=2,Relevé!$F$1290,0)</f>
        <v>0</v>
      </c>
      <c r="J569" s="316"/>
      <c r="K569" s="316">
        <f>IF(Relevé!$K$1290=3,Relevé!$F$1290,0)</f>
        <v>0</v>
      </c>
      <c r="L569" s="315"/>
      <c r="M569" s="317"/>
    </row>
    <row r="570" spans="1:13" ht="9.75" hidden="1" customHeight="1" outlineLevel="1">
      <c r="A570" s="313" t="s">
        <v>1064</v>
      </c>
      <c r="B570" s="314" t="s">
        <v>1065</v>
      </c>
      <c r="C570" s="315"/>
      <c r="D570" s="315"/>
      <c r="E570" s="315"/>
      <c r="F570" s="315"/>
      <c r="G570" s="316">
        <f>IF(Relevé!$K$1293=1,Relevé!$F$1293,0)</f>
        <v>0</v>
      </c>
      <c r="H570" s="316"/>
      <c r="I570" s="316">
        <f>IF(Relevé!$K$1293=2,Relevé!$F$1293,0)</f>
        <v>0</v>
      </c>
      <c r="J570" s="316"/>
      <c r="K570" s="316">
        <f>IF(Relevé!$K$1293=3,Relevé!$F$1293,0)</f>
        <v>0</v>
      </c>
      <c r="L570" s="315"/>
      <c r="M570" s="317"/>
    </row>
    <row r="571" spans="1:13" ht="2.5499999999999998" customHeight="1" collapsed="1">
      <c r="A571" s="328"/>
      <c r="B571" s="329"/>
      <c r="C571" s="301"/>
      <c r="D571" s="301"/>
      <c r="E571" s="301"/>
      <c r="F571" s="301"/>
      <c r="G571" s="301"/>
      <c r="H571" s="301"/>
      <c r="I571" s="301"/>
      <c r="J571" s="301"/>
      <c r="K571" s="301"/>
      <c r="L571" s="301"/>
      <c r="M571" s="302"/>
    </row>
    <row r="572" spans="1:13" s="310" customFormat="1" ht="10.050000000000001" customHeight="1">
      <c r="A572" s="308" t="s">
        <v>1066</v>
      </c>
      <c r="B572" s="309" t="s">
        <v>1433</v>
      </c>
      <c r="G572" s="311">
        <f>SUM(G573:G581)</f>
        <v>0</v>
      </c>
      <c r="H572" s="311"/>
      <c r="I572" s="311">
        <f>SUM(I573:I581)</f>
        <v>0</v>
      </c>
      <c r="J572" s="311"/>
      <c r="K572" s="311">
        <f>SUM(K573:K581)</f>
        <v>0</v>
      </c>
      <c r="M572" s="312">
        <f>SUM(G572:K572)</f>
        <v>0</v>
      </c>
    </row>
    <row r="573" spans="1:13" ht="10.050000000000001" hidden="1" customHeight="1" outlineLevel="1">
      <c r="A573" s="313" t="s">
        <v>1067</v>
      </c>
      <c r="B573" s="314" t="s">
        <v>1623</v>
      </c>
      <c r="C573" s="315"/>
      <c r="D573" s="315"/>
      <c r="E573" s="315"/>
      <c r="F573" s="315"/>
      <c r="G573" s="316">
        <f>IF(Relevé!$K$1298=1,Relevé!$F$1298,0)</f>
        <v>0</v>
      </c>
      <c r="H573" s="316"/>
      <c r="I573" s="316">
        <f>IF(Relevé!$K$1298=2,Relevé!$F$1298,0)</f>
        <v>0</v>
      </c>
      <c r="J573" s="316"/>
      <c r="K573" s="316">
        <f>IF(Relevé!$K$1298=3,Relevé!$F$1298,0)</f>
        <v>0</v>
      </c>
      <c r="L573" s="315"/>
      <c r="M573" s="317"/>
    </row>
    <row r="574" spans="1:13" ht="10.050000000000001" hidden="1" customHeight="1" outlineLevel="1">
      <c r="A574" s="313" t="s">
        <v>1068</v>
      </c>
      <c r="B574" s="314" t="s">
        <v>1291</v>
      </c>
      <c r="C574" s="315"/>
      <c r="D574" s="315"/>
      <c r="E574" s="315"/>
      <c r="F574" s="315"/>
      <c r="G574" s="316">
        <f>IF(Relevé!$K$1301=1,Relevé!$F$1301,0)</f>
        <v>0</v>
      </c>
      <c r="H574" s="316"/>
      <c r="I574" s="316">
        <f>IF(Relevé!$K$1301=2,Relevé!$F$1301,0)</f>
        <v>0</v>
      </c>
      <c r="J574" s="316"/>
      <c r="K574" s="316">
        <f>IF(Relevé!$K$1301=3,Relevé!$F$1301,0)</f>
        <v>0</v>
      </c>
      <c r="L574" s="315"/>
      <c r="M574" s="317"/>
    </row>
    <row r="575" spans="1:13" ht="9.75" hidden="1" customHeight="1" outlineLevel="1">
      <c r="A575" s="313" t="s">
        <v>1069</v>
      </c>
      <c r="B575" s="314" t="s">
        <v>1053</v>
      </c>
      <c r="C575" s="315"/>
      <c r="D575" s="315"/>
      <c r="E575" s="315"/>
      <c r="F575" s="315"/>
      <c r="G575" s="316">
        <f>IF(Relevé!$K$1304=1,Relevé!$F$1304,0)</f>
        <v>0</v>
      </c>
      <c r="H575" s="316"/>
      <c r="I575" s="316">
        <f>IF(Relevé!$K$1304=2,Relevé!$F$1304,0)</f>
        <v>0</v>
      </c>
      <c r="J575" s="316"/>
      <c r="K575" s="316">
        <f>IF(Relevé!$K$1304=3,Relevé!$F$1304,0)</f>
        <v>0</v>
      </c>
      <c r="L575" s="315"/>
      <c r="M575" s="317"/>
    </row>
    <row r="576" spans="1:13" ht="10.050000000000001" hidden="1" customHeight="1" outlineLevel="1">
      <c r="A576" s="313" t="s">
        <v>1070</v>
      </c>
      <c r="B576" s="314" t="s">
        <v>1071</v>
      </c>
      <c r="C576" s="315"/>
      <c r="D576" s="315"/>
      <c r="E576" s="315"/>
      <c r="F576" s="315"/>
      <c r="G576" s="316">
        <f>IF(Relevé!$K$1307=1,Relevé!$F$1307,0)</f>
        <v>0</v>
      </c>
      <c r="H576" s="316"/>
      <c r="I576" s="316">
        <f>IF(Relevé!$K$1307=2,Relevé!$F$1307,0)</f>
        <v>0</v>
      </c>
      <c r="J576" s="316"/>
      <c r="K576" s="316">
        <f>IF(Relevé!$K$1307=3,Relevé!$F$1307,0)</f>
        <v>0</v>
      </c>
      <c r="L576" s="315"/>
      <c r="M576" s="317"/>
    </row>
    <row r="577" spans="1:13" ht="10.050000000000001" hidden="1" customHeight="1" outlineLevel="1">
      <c r="A577" s="313" t="s">
        <v>1072</v>
      </c>
      <c r="B577" s="314" t="s">
        <v>1057</v>
      </c>
      <c r="C577" s="315"/>
      <c r="D577" s="315"/>
      <c r="E577" s="315"/>
      <c r="F577" s="315"/>
      <c r="G577" s="316">
        <f>IF(Relevé!$K$1310=1,Relevé!$F$1310,0)</f>
        <v>0</v>
      </c>
      <c r="H577" s="316"/>
      <c r="I577" s="316">
        <f>IF(Relevé!$K$1310=2,Relevé!$F$1310,0)</f>
        <v>0</v>
      </c>
      <c r="J577" s="316"/>
      <c r="K577" s="316">
        <f>IF(Relevé!$K$1310=3,Relevé!$F$1310,0)</f>
        <v>0</v>
      </c>
      <c r="L577" s="315"/>
      <c r="M577" s="317"/>
    </row>
    <row r="578" spans="1:13" ht="9.75" hidden="1" customHeight="1" outlineLevel="1">
      <c r="A578" s="313" t="s">
        <v>1073</v>
      </c>
      <c r="B578" s="314" t="s">
        <v>1059</v>
      </c>
      <c r="C578" s="315"/>
      <c r="D578" s="315"/>
      <c r="E578" s="315"/>
      <c r="F578" s="315"/>
      <c r="G578" s="316">
        <f>IF(Relevé!$K$1313=1,Relevé!$F$1313,0)</f>
        <v>0</v>
      </c>
      <c r="H578" s="316"/>
      <c r="I578" s="316">
        <f>IF(Relevé!$K$1313=2,Relevé!$F$1313,0)</f>
        <v>0</v>
      </c>
      <c r="J578" s="316"/>
      <c r="K578" s="316">
        <f>IF(Relevé!$K$1313=3,Relevé!$F$1313,0)</f>
        <v>0</v>
      </c>
      <c r="L578" s="315"/>
      <c r="M578" s="317"/>
    </row>
    <row r="579" spans="1:13" ht="10.050000000000001" hidden="1" customHeight="1" outlineLevel="1">
      <c r="A579" s="313" t="s">
        <v>1074</v>
      </c>
      <c r="B579" s="314" t="s">
        <v>1061</v>
      </c>
      <c r="C579" s="315"/>
      <c r="D579" s="315"/>
      <c r="E579" s="315"/>
      <c r="F579" s="315"/>
      <c r="G579" s="316">
        <f>IF(Relevé!$K$1316=1,Relevé!$F$1316,0)</f>
        <v>0</v>
      </c>
      <c r="H579" s="316"/>
      <c r="I579" s="316">
        <f>IF(Relevé!$K$1316=2,Relevé!$F$1316,0)</f>
        <v>0</v>
      </c>
      <c r="J579" s="316"/>
      <c r="K579" s="316">
        <f>IF(Relevé!$K$1316=3,Relevé!$F$1316,0)</f>
        <v>0</v>
      </c>
      <c r="L579" s="315"/>
      <c r="M579" s="317"/>
    </row>
    <row r="580" spans="1:13" ht="10.050000000000001" hidden="1" customHeight="1" outlineLevel="1">
      <c r="A580" s="313" t="s">
        <v>1075</v>
      </c>
      <c r="B580" s="314" t="s">
        <v>1063</v>
      </c>
      <c r="C580" s="315"/>
      <c r="D580" s="315"/>
      <c r="E580" s="315"/>
      <c r="F580" s="315"/>
      <c r="G580" s="316">
        <f>IF(Relevé!$K$1319=1,Relevé!$F$1319,0)</f>
        <v>0</v>
      </c>
      <c r="H580" s="316"/>
      <c r="I580" s="316">
        <f>IF(Relevé!$K$1319=2,Relevé!$F$1319,0)</f>
        <v>0</v>
      </c>
      <c r="J580" s="316"/>
      <c r="K580" s="316">
        <f>IF(Relevé!$K$1319=3,Relevé!$F$1319,0)</f>
        <v>0</v>
      </c>
      <c r="L580" s="315"/>
      <c r="M580" s="317"/>
    </row>
    <row r="581" spans="1:13" ht="9.75" hidden="1" customHeight="1" outlineLevel="1">
      <c r="A581" s="313" t="s">
        <v>1076</v>
      </c>
      <c r="B581" s="314" t="s">
        <v>1077</v>
      </c>
      <c r="C581" s="315"/>
      <c r="D581" s="315"/>
      <c r="E581" s="315"/>
      <c r="F581" s="315"/>
      <c r="G581" s="316">
        <f>IF(Relevé!$K$1322=1,Relevé!$F$1322,0)</f>
        <v>0</v>
      </c>
      <c r="H581" s="316"/>
      <c r="I581" s="316">
        <f>IF(Relevé!$K$1322=2,Relevé!$F$1322,0)</f>
        <v>0</v>
      </c>
      <c r="J581" s="316"/>
      <c r="K581" s="316">
        <f>IF(Relevé!$K$1322=3,Relevé!$F$1322,0)</f>
        <v>0</v>
      </c>
      <c r="L581" s="315"/>
      <c r="M581" s="317"/>
    </row>
    <row r="582" spans="1:13" ht="2.5499999999999998" customHeight="1" collapsed="1">
      <c r="A582" s="328"/>
      <c r="B582" s="329"/>
      <c r="C582" s="301"/>
      <c r="D582" s="301"/>
      <c r="E582" s="301"/>
      <c r="F582" s="301"/>
      <c r="G582" s="301"/>
      <c r="H582" s="301"/>
      <c r="I582" s="301"/>
      <c r="J582" s="301"/>
      <c r="K582" s="301"/>
      <c r="L582" s="301"/>
      <c r="M582" s="302"/>
    </row>
    <row r="583" spans="1:13" s="299" customFormat="1" ht="13.05" customHeight="1">
      <c r="A583" s="320" t="s">
        <v>1078</v>
      </c>
      <c r="B583" s="321" t="s">
        <v>1354</v>
      </c>
      <c r="C583" s="322"/>
      <c r="D583" s="322"/>
      <c r="E583" s="322"/>
      <c r="F583" s="323"/>
      <c r="G583" s="324">
        <f>G585+G624+G681+G752+G796</f>
        <v>0</v>
      </c>
      <c r="H583" s="323"/>
      <c r="I583" s="324">
        <f>I585+I624+I681+I752+I796</f>
        <v>0</v>
      </c>
      <c r="J583" s="323"/>
      <c r="K583" s="324">
        <f>K585+K624+K681+K752+K796</f>
        <v>0</v>
      </c>
      <c r="L583" s="323"/>
      <c r="M583" s="325">
        <f>M585+M624+M681+M752+M796</f>
        <v>0</v>
      </c>
    </row>
    <row r="584" spans="1:13" ht="2.5499999999999998" customHeight="1">
      <c r="A584" s="334"/>
      <c r="B584" s="335"/>
      <c r="C584" s="301"/>
      <c r="D584" s="301"/>
      <c r="E584" s="301"/>
      <c r="F584" s="301"/>
      <c r="G584" s="301"/>
      <c r="H584" s="301"/>
      <c r="I584" s="301"/>
      <c r="J584" s="301"/>
      <c r="K584" s="301"/>
      <c r="L584" s="301"/>
      <c r="M584" s="302"/>
    </row>
    <row r="585" spans="1:13" s="299" customFormat="1" ht="13.05" customHeight="1">
      <c r="A585" s="303" t="s">
        <v>1079</v>
      </c>
      <c r="B585" s="304" t="s">
        <v>1292</v>
      </c>
      <c r="C585" s="305"/>
      <c r="D585" s="305"/>
      <c r="E585" s="305"/>
      <c r="F585" s="305"/>
      <c r="G585" s="306">
        <f>G587+G593+G603+G617</f>
        <v>0</v>
      </c>
      <c r="H585" s="305"/>
      <c r="I585" s="306">
        <f>I587+I593+I603+I617</f>
        <v>0</v>
      </c>
      <c r="J585" s="305"/>
      <c r="K585" s="306">
        <f>K587+K593+K603+K617</f>
        <v>0</v>
      </c>
      <c r="L585" s="305"/>
      <c r="M585" s="307">
        <f>M587+M593+M603+M617</f>
        <v>0</v>
      </c>
    </row>
    <row r="586" spans="1:13" ht="2.5499999999999998" customHeight="1">
      <c r="A586" s="326"/>
      <c r="B586" s="327"/>
      <c r="C586" s="301"/>
      <c r="D586" s="301"/>
      <c r="E586" s="301"/>
      <c r="F586" s="301"/>
      <c r="G586" s="301"/>
      <c r="H586" s="301"/>
      <c r="I586" s="301"/>
      <c r="J586" s="301"/>
      <c r="K586" s="301"/>
      <c r="L586" s="301"/>
      <c r="M586" s="302"/>
    </row>
    <row r="587" spans="1:13" s="310" customFormat="1" ht="10.050000000000001" customHeight="1">
      <c r="A587" s="308" t="s">
        <v>1080</v>
      </c>
      <c r="B587" s="309" t="s">
        <v>1434</v>
      </c>
      <c r="G587" s="311">
        <f>SUM(G588:G591)</f>
        <v>0</v>
      </c>
      <c r="H587" s="311"/>
      <c r="I587" s="311">
        <f>SUM(I588:I591)</f>
        <v>0</v>
      </c>
      <c r="J587" s="311"/>
      <c r="K587" s="311">
        <f>SUM(K588:K591)</f>
        <v>0</v>
      </c>
      <c r="M587" s="312">
        <f>SUM(G587:K587)</f>
        <v>0</v>
      </c>
    </row>
    <row r="588" spans="1:13" ht="10.050000000000001" hidden="1" customHeight="1" outlineLevel="1">
      <c r="A588" s="313" t="s">
        <v>1081</v>
      </c>
      <c r="B588" s="314" t="s">
        <v>1082</v>
      </c>
      <c r="C588" s="315"/>
      <c r="D588" s="315"/>
      <c r="E588" s="315"/>
      <c r="F588" s="315"/>
      <c r="G588" s="316">
        <f>IF(Relevé!$K$1331=1,Relevé!$F$1331,0)</f>
        <v>0</v>
      </c>
      <c r="H588" s="316"/>
      <c r="I588" s="316">
        <f>IF(Relevé!$K$1331=2,Relevé!$F$1331,0)</f>
        <v>0</v>
      </c>
      <c r="J588" s="316"/>
      <c r="K588" s="316">
        <f>IF(Relevé!$K$1331=3,Relevé!$F$1331,0)</f>
        <v>0</v>
      </c>
      <c r="L588" s="315"/>
      <c r="M588" s="317"/>
    </row>
    <row r="589" spans="1:13" ht="10.050000000000001" hidden="1" customHeight="1" outlineLevel="1">
      <c r="A589" s="313" t="s">
        <v>1083</v>
      </c>
      <c r="B589" s="314" t="s">
        <v>1084</v>
      </c>
      <c r="C589" s="315"/>
      <c r="D589" s="315"/>
      <c r="E589" s="315"/>
      <c r="F589" s="315"/>
      <c r="G589" s="316">
        <f>IF(Relevé!$K$1334=1,Relevé!$F$1334,0)</f>
        <v>0</v>
      </c>
      <c r="H589" s="316"/>
      <c r="I589" s="316">
        <f>IF(Relevé!$K$1334=2,Relevé!$F$1334,0)</f>
        <v>0</v>
      </c>
      <c r="J589" s="316"/>
      <c r="K589" s="316">
        <f>IF(Relevé!$K$1334=3,Relevé!$F$1334,0)</f>
        <v>0</v>
      </c>
      <c r="L589" s="315"/>
      <c r="M589" s="317"/>
    </row>
    <row r="590" spans="1:13" ht="9.75" hidden="1" customHeight="1" outlineLevel="1">
      <c r="A590" s="313" t="s">
        <v>1085</v>
      </c>
      <c r="B590" s="314" t="s">
        <v>1086</v>
      </c>
      <c r="C590" s="315"/>
      <c r="D590" s="315"/>
      <c r="E590" s="315"/>
      <c r="F590" s="315"/>
      <c r="G590" s="316">
        <f>IF(Relevé!$K$1337=1,Relevé!$F$1337,0)</f>
        <v>0</v>
      </c>
      <c r="H590" s="316"/>
      <c r="I590" s="316">
        <f>IF(Relevé!$K$1337=2,Relevé!$F$1337,0)</f>
        <v>0</v>
      </c>
      <c r="J590" s="316"/>
      <c r="K590" s="316">
        <f>IF(Relevé!$K$1337=3,Relevé!$F$1337,0)</f>
        <v>0</v>
      </c>
      <c r="L590" s="315"/>
      <c r="M590" s="317"/>
    </row>
    <row r="591" spans="1:13" ht="10.050000000000001" hidden="1" customHeight="1" outlineLevel="1">
      <c r="A591" s="313" t="s">
        <v>1087</v>
      </c>
      <c r="B591" s="314" t="s">
        <v>1088</v>
      </c>
      <c r="C591" s="315"/>
      <c r="D591" s="315"/>
      <c r="E591" s="315"/>
      <c r="F591" s="315"/>
      <c r="G591" s="316">
        <f>IF(Relevé!$K$1340=1,Relevé!$F$1340,0)</f>
        <v>0</v>
      </c>
      <c r="H591" s="316"/>
      <c r="I591" s="316">
        <f>IF(Relevé!$K$1340=2,Relevé!$F$1340,0)</f>
        <v>0</v>
      </c>
      <c r="J591" s="316"/>
      <c r="K591" s="316">
        <f>IF(Relevé!$K$1340=3,Relevé!$F$1340,0)</f>
        <v>0</v>
      </c>
      <c r="L591" s="315"/>
      <c r="M591" s="317"/>
    </row>
    <row r="592" spans="1:13" ht="2.5499999999999998" customHeight="1" collapsed="1">
      <c r="A592" s="328"/>
      <c r="B592" s="329"/>
      <c r="C592" s="301"/>
      <c r="D592" s="301"/>
      <c r="E592" s="301"/>
      <c r="F592" s="301"/>
      <c r="G592" s="301"/>
      <c r="H592" s="301"/>
      <c r="I592" s="301"/>
      <c r="J592" s="301"/>
      <c r="K592" s="301"/>
      <c r="L592" s="301"/>
      <c r="M592" s="302"/>
    </row>
    <row r="593" spans="1:13" s="310" customFormat="1" ht="10.050000000000001" customHeight="1">
      <c r="A593" s="308" t="s">
        <v>1089</v>
      </c>
      <c r="B593" s="309" t="s">
        <v>1293</v>
      </c>
      <c r="G593" s="311">
        <f>SUM(G594:G601)</f>
        <v>0</v>
      </c>
      <c r="H593" s="311"/>
      <c r="I593" s="311">
        <f>SUM(I594:I601)</f>
        <v>0</v>
      </c>
      <c r="J593" s="311"/>
      <c r="K593" s="311">
        <f>SUM(K594:K601)</f>
        <v>0</v>
      </c>
      <c r="M593" s="312">
        <f>SUM(G593:K593)</f>
        <v>0</v>
      </c>
    </row>
    <row r="594" spans="1:13" ht="10.050000000000001" hidden="1" customHeight="1" outlineLevel="1">
      <c r="A594" s="313" t="s">
        <v>1090</v>
      </c>
      <c r="B594" s="314" t="s">
        <v>1091</v>
      </c>
      <c r="C594" s="315"/>
      <c r="D594" s="315"/>
      <c r="E594" s="315"/>
      <c r="F594" s="315"/>
      <c r="G594" s="316">
        <f>IF(Relevé!$K$1345=1,Relevé!$F$1345,0)</f>
        <v>0</v>
      </c>
      <c r="H594" s="316"/>
      <c r="I594" s="316">
        <f>IF(Relevé!$K$1345=2,Relevé!$F$1345,0)</f>
        <v>0</v>
      </c>
      <c r="J594" s="316"/>
      <c r="K594" s="316">
        <f>IF(Relevé!$K$1345=3,Relevé!$F$1345,0)</f>
        <v>0</v>
      </c>
      <c r="L594" s="315"/>
      <c r="M594" s="317"/>
    </row>
    <row r="595" spans="1:13" ht="10.050000000000001" hidden="1" customHeight="1" outlineLevel="1">
      <c r="A595" s="313" t="s">
        <v>1092</v>
      </c>
      <c r="B595" s="314" t="s">
        <v>1294</v>
      </c>
      <c r="C595" s="315"/>
      <c r="D595" s="315"/>
      <c r="E595" s="315"/>
      <c r="F595" s="315"/>
      <c r="G595" s="316">
        <f>IF(Relevé!$K$1348=1,Relevé!$F$1348,0)</f>
        <v>0</v>
      </c>
      <c r="H595" s="316"/>
      <c r="I595" s="316">
        <f>IF(Relevé!$K$1348=2,Relevé!$F$1348,0)</f>
        <v>0</v>
      </c>
      <c r="J595" s="316"/>
      <c r="K595" s="316">
        <f>IF(Relevé!$K$1348=3,Relevé!$F$1348,0)</f>
        <v>0</v>
      </c>
      <c r="L595" s="315"/>
      <c r="M595" s="317"/>
    </row>
    <row r="596" spans="1:13" ht="9.75" hidden="1" customHeight="1" outlineLevel="1">
      <c r="A596" s="313" t="s">
        <v>1093</v>
      </c>
      <c r="B596" s="314" t="s">
        <v>1663</v>
      </c>
      <c r="C596" s="315"/>
      <c r="D596" s="315"/>
      <c r="E596" s="315"/>
      <c r="F596" s="315"/>
      <c r="G596" s="316">
        <f>IF(Relevé!$K$1351=1,Relevé!$F$1351,0)</f>
        <v>0</v>
      </c>
      <c r="H596" s="316"/>
      <c r="I596" s="316">
        <f>IF(Relevé!$K$1351=2,Relevé!$F$1351,0)</f>
        <v>0</v>
      </c>
      <c r="J596" s="316"/>
      <c r="K596" s="316">
        <f>IF(Relevé!$K$1351=3,Relevé!$F$1351,0)</f>
        <v>0</v>
      </c>
      <c r="L596" s="315"/>
      <c r="M596" s="317"/>
    </row>
    <row r="597" spans="1:13" ht="10.050000000000001" hidden="1" customHeight="1" outlineLevel="1">
      <c r="A597" s="313" t="s">
        <v>1094</v>
      </c>
      <c r="B597" s="314" t="s">
        <v>1095</v>
      </c>
      <c r="C597" s="315"/>
      <c r="D597" s="315"/>
      <c r="E597" s="315"/>
      <c r="F597" s="315"/>
      <c r="G597" s="316">
        <f>IF(Relevé!$K$1354=1,Relevé!$F$1354,0)</f>
        <v>0</v>
      </c>
      <c r="H597" s="316"/>
      <c r="I597" s="316">
        <f>IF(Relevé!$K$1354=2,Relevé!$F$1354,0)</f>
        <v>0</v>
      </c>
      <c r="J597" s="316"/>
      <c r="K597" s="316">
        <f>IF(Relevé!$K$1354=3,Relevé!$F$1354,0)</f>
        <v>0</v>
      </c>
      <c r="L597" s="315"/>
      <c r="M597" s="317"/>
    </row>
    <row r="598" spans="1:13" ht="10.050000000000001" hidden="1" customHeight="1" outlineLevel="1">
      <c r="A598" s="313" t="s">
        <v>1096</v>
      </c>
      <c r="B598" s="314" t="s">
        <v>1097</v>
      </c>
      <c r="C598" s="315"/>
      <c r="D598" s="315"/>
      <c r="E598" s="315"/>
      <c r="F598" s="315"/>
      <c r="G598" s="316">
        <f>IF(Relevé!$K$1357=1,Relevé!$F$1357,0)</f>
        <v>0</v>
      </c>
      <c r="H598" s="316"/>
      <c r="I598" s="316">
        <f>IF(Relevé!$K$1357=2,Relevé!$F$1357,0)</f>
        <v>0</v>
      </c>
      <c r="J598" s="316"/>
      <c r="K598" s="316">
        <f>IF(Relevé!$K$1357=3,Relevé!$F$1357,0)</f>
        <v>0</v>
      </c>
      <c r="L598" s="315"/>
      <c r="M598" s="317"/>
    </row>
    <row r="599" spans="1:13" ht="10.050000000000001" hidden="1" customHeight="1" outlineLevel="1">
      <c r="A599" s="313" t="s">
        <v>1098</v>
      </c>
      <c r="B599" s="314" t="s">
        <v>1099</v>
      </c>
      <c r="C599" s="315"/>
      <c r="D599" s="315"/>
      <c r="E599" s="315"/>
      <c r="F599" s="315"/>
      <c r="G599" s="316">
        <f>IF(Relevé!$K$1360=1,Relevé!$F$1360,0)</f>
        <v>0</v>
      </c>
      <c r="H599" s="316"/>
      <c r="I599" s="316">
        <f>IF(Relevé!$K$1360=2,Relevé!$F$1360,0)</f>
        <v>0</v>
      </c>
      <c r="J599" s="316"/>
      <c r="K599" s="316">
        <f>IF(Relevé!$K$1360=3,Relevé!$F$1360,0)</f>
        <v>0</v>
      </c>
      <c r="L599" s="315"/>
      <c r="M599" s="317"/>
    </row>
    <row r="600" spans="1:13" ht="9.75" hidden="1" customHeight="1" outlineLevel="1">
      <c r="A600" s="313" t="s">
        <v>1100</v>
      </c>
      <c r="B600" s="314" t="s">
        <v>1101</v>
      </c>
      <c r="C600" s="315"/>
      <c r="D600" s="315"/>
      <c r="E600" s="315"/>
      <c r="F600" s="315"/>
      <c r="G600" s="316">
        <f>IF(Relevé!$K$1363=1,Relevé!$F$1363,0)</f>
        <v>0</v>
      </c>
      <c r="H600" s="316"/>
      <c r="I600" s="316">
        <f>IF(Relevé!$K$1363=2,Relevé!$F$1363,0)</f>
        <v>0</v>
      </c>
      <c r="J600" s="316"/>
      <c r="K600" s="316">
        <f>IF(Relevé!$K$1363=3,Relevé!$F$1363,0)</f>
        <v>0</v>
      </c>
      <c r="L600" s="315"/>
      <c r="M600" s="317"/>
    </row>
    <row r="601" spans="1:13" ht="10.050000000000001" hidden="1" customHeight="1" outlineLevel="1">
      <c r="A601" s="313" t="s">
        <v>1102</v>
      </c>
      <c r="B601" s="314" t="s">
        <v>1103</v>
      </c>
      <c r="C601" s="315"/>
      <c r="D601" s="315"/>
      <c r="E601" s="315"/>
      <c r="F601" s="315"/>
      <c r="G601" s="316">
        <f>IF(Relevé!$K$1366=1,Relevé!$F$1366,0)</f>
        <v>0</v>
      </c>
      <c r="H601" s="316"/>
      <c r="I601" s="316">
        <f>IF(Relevé!$K$1366=2,Relevé!$F$1366,0)</f>
        <v>0</v>
      </c>
      <c r="J601" s="316"/>
      <c r="K601" s="316">
        <f>IF(Relevé!$K$1366=3,Relevé!$F$1366,0)</f>
        <v>0</v>
      </c>
      <c r="L601" s="315"/>
      <c r="M601" s="317"/>
    </row>
    <row r="602" spans="1:13" ht="2.5499999999999998" customHeight="1" collapsed="1">
      <c r="A602" s="328"/>
      <c r="B602" s="329"/>
      <c r="C602" s="301"/>
      <c r="D602" s="301"/>
      <c r="E602" s="301"/>
      <c r="F602" s="301"/>
      <c r="G602" s="301"/>
      <c r="H602" s="301"/>
      <c r="I602" s="301"/>
      <c r="J602" s="301"/>
      <c r="K602" s="301"/>
      <c r="L602" s="301"/>
      <c r="M602" s="302"/>
    </row>
    <row r="603" spans="1:13" s="310" customFormat="1" ht="10.050000000000001" customHeight="1">
      <c r="A603" s="308" t="s">
        <v>1104</v>
      </c>
      <c r="B603" s="309" t="s">
        <v>1435</v>
      </c>
      <c r="G603" s="311">
        <f>SUM(G604:G614)</f>
        <v>0</v>
      </c>
      <c r="H603" s="311"/>
      <c r="I603" s="311">
        <f>SUM(I604:I614)</f>
        <v>0</v>
      </c>
      <c r="J603" s="311"/>
      <c r="K603" s="311">
        <f>SUM(K604:K614)</f>
        <v>0</v>
      </c>
      <c r="M603" s="312">
        <f>SUM(G603:K603)</f>
        <v>0</v>
      </c>
    </row>
    <row r="604" spans="1:13" ht="10.050000000000001" hidden="1" customHeight="1" outlineLevel="1">
      <c r="A604" s="313" t="s">
        <v>1106</v>
      </c>
      <c r="B604" s="314" t="s">
        <v>1107</v>
      </c>
      <c r="C604" s="315"/>
      <c r="D604" s="315"/>
      <c r="E604" s="315"/>
      <c r="F604" s="315"/>
      <c r="G604" s="316">
        <f>IF(Relevé!$K$1371=1,Relevé!$F$1371,0)</f>
        <v>0</v>
      </c>
      <c r="H604" s="316"/>
      <c r="I604" s="316">
        <f>IF(Relevé!$K$1371=2,Relevé!$F$1371,0)</f>
        <v>0</v>
      </c>
      <c r="J604" s="316"/>
      <c r="K604" s="316">
        <f>IF(Relevé!$K$1371=3,Relevé!$F$1371,0)</f>
        <v>0</v>
      </c>
      <c r="L604" s="315"/>
      <c r="M604" s="317"/>
    </row>
    <row r="605" spans="1:13" ht="10.050000000000001" hidden="1" customHeight="1" outlineLevel="1">
      <c r="A605" s="313" t="s">
        <v>1108</v>
      </c>
      <c r="B605" s="314" t="s">
        <v>1109</v>
      </c>
      <c r="C605" s="315"/>
      <c r="D605" s="315"/>
      <c r="E605" s="315"/>
      <c r="F605" s="315"/>
      <c r="G605" s="316">
        <f>IF(Relevé!$K$1374=1,Relevé!$F$1374,0)</f>
        <v>0</v>
      </c>
      <c r="H605" s="316"/>
      <c r="I605" s="316">
        <f>IF(Relevé!$K$1374=2,Relevé!$F$1374,0)</f>
        <v>0</v>
      </c>
      <c r="J605" s="316"/>
      <c r="K605" s="316">
        <f>IF(Relevé!$K$1374=3,Relevé!$F$1374,0)</f>
        <v>0</v>
      </c>
      <c r="L605" s="315"/>
      <c r="M605" s="317"/>
    </row>
    <row r="606" spans="1:13" ht="9.75" hidden="1" customHeight="1" outlineLevel="1">
      <c r="A606" s="313" t="s">
        <v>1110</v>
      </c>
      <c r="B606" s="314" t="s">
        <v>1111</v>
      </c>
      <c r="C606" s="315"/>
      <c r="D606" s="315"/>
      <c r="E606" s="315"/>
      <c r="F606" s="315"/>
      <c r="G606" s="316">
        <f>IF(Relevé!$K$1377=1,Relevé!$F$1377,0)</f>
        <v>0</v>
      </c>
      <c r="H606" s="316"/>
      <c r="I606" s="316">
        <f>IF(Relevé!$K$1377=2,Relevé!$F$1377,0)</f>
        <v>0</v>
      </c>
      <c r="J606" s="316"/>
      <c r="K606" s="316">
        <f>IF(Relevé!$K$1377=3,Relevé!$F$1377,0)</f>
        <v>0</v>
      </c>
      <c r="L606" s="315"/>
      <c r="M606" s="317"/>
    </row>
    <row r="607" spans="1:13" ht="10.050000000000001" hidden="1" customHeight="1" outlineLevel="1">
      <c r="A607" s="313" t="s">
        <v>1112</v>
      </c>
      <c r="B607" s="314" t="s">
        <v>1113</v>
      </c>
      <c r="C607" s="315"/>
      <c r="D607" s="315"/>
      <c r="E607" s="315"/>
      <c r="F607" s="315"/>
      <c r="G607" s="316">
        <f>IF(Relevé!$K$1380=1,Relevé!$F$1380,0)</f>
        <v>0</v>
      </c>
      <c r="H607" s="316"/>
      <c r="I607" s="316">
        <f>IF(Relevé!$K$1380=2,Relevé!$F$1380,0)</f>
        <v>0</v>
      </c>
      <c r="J607" s="316"/>
      <c r="K607" s="316">
        <f>IF(Relevé!$K$1380=3,Relevé!$F$1380,0)</f>
        <v>0</v>
      </c>
      <c r="L607" s="315"/>
      <c r="M607" s="317"/>
    </row>
    <row r="608" spans="1:13" ht="10.050000000000001" hidden="1" customHeight="1" outlineLevel="1">
      <c r="A608" s="313" t="s">
        <v>1114</v>
      </c>
      <c r="B608" s="314" t="s">
        <v>1115</v>
      </c>
      <c r="C608" s="315"/>
      <c r="D608" s="315"/>
      <c r="E608" s="315"/>
      <c r="F608" s="315"/>
      <c r="G608" s="316">
        <f>IF(Relevé!$K$1383=1,Relevé!$F$1383,0)</f>
        <v>0</v>
      </c>
      <c r="H608" s="316"/>
      <c r="I608" s="316">
        <f>IF(Relevé!$K$1383=2,Relevé!$F$1383,0)</f>
        <v>0</v>
      </c>
      <c r="J608" s="316"/>
      <c r="K608" s="316">
        <f>IF(Relevé!$K$1383=3,Relevé!$F$1383,0)</f>
        <v>0</v>
      </c>
      <c r="L608" s="315"/>
      <c r="M608" s="317"/>
    </row>
    <row r="609" spans="1:13" ht="10.050000000000001" hidden="1" customHeight="1" outlineLevel="1">
      <c r="A609" s="313" t="s">
        <v>1116</v>
      </c>
      <c r="B609" s="314" t="s">
        <v>1117</v>
      </c>
      <c r="C609" s="315"/>
      <c r="D609" s="315"/>
      <c r="E609" s="315"/>
      <c r="F609" s="315"/>
      <c r="G609" s="316">
        <f>IF(Relevé!$K$1386=1,Relevé!$F$1386,0)</f>
        <v>0</v>
      </c>
      <c r="H609" s="316"/>
      <c r="I609" s="316">
        <f>IF(Relevé!$K$1386=2,Relevé!$F$1386,0)</f>
        <v>0</v>
      </c>
      <c r="J609" s="316"/>
      <c r="K609" s="316">
        <f>IF(Relevé!$K$1386=3,Relevé!$F$1386,0)</f>
        <v>0</v>
      </c>
      <c r="L609" s="315"/>
      <c r="M609" s="317"/>
    </row>
    <row r="610" spans="1:13" ht="9.75" hidden="1" customHeight="1" outlineLevel="1">
      <c r="A610" s="313" t="s">
        <v>1118</v>
      </c>
      <c r="B610" s="314" t="s">
        <v>1119</v>
      </c>
      <c r="C610" s="315"/>
      <c r="D610" s="315"/>
      <c r="E610" s="315"/>
      <c r="F610" s="315"/>
      <c r="G610" s="316">
        <f>IF(Relevé!$K$1389=1,Relevé!$F$1389,0)</f>
        <v>0</v>
      </c>
      <c r="H610" s="316"/>
      <c r="I610" s="316">
        <f>IF(Relevé!$K$1389=2,Relevé!$F$1389,0)</f>
        <v>0</v>
      </c>
      <c r="J610" s="316"/>
      <c r="K610" s="316">
        <f>IF(Relevé!$K$1389=3,Relevé!$F$1389,0)</f>
        <v>0</v>
      </c>
      <c r="L610" s="315"/>
      <c r="M610" s="317"/>
    </row>
    <row r="611" spans="1:13" ht="10.050000000000001" hidden="1" customHeight="1" outlineLevel="1">
      <c r="A611" s="313" t="s">
        <v>1120</v>
      </c>
      <c r="B611" s="314" t="s">
        <v>1121</v>
      </c>
      <c r="C611" s="315"/>
      <c r="D611" s="315"/>
      <c r="E611" s="315"/>
      <c r="F611" s="315"/>
      <c r="G611" s="316">
        <f>IF(Relevé!$K$1392=1,Relevé!$F$1392,0)</f>
        <v>0</v>
      </c>
      <c r="H611" s="316"/>
      <c r="I611" s="316">
        <f>IF(Relevé!$K$1392=2,Relevé!$F$1392,0)</f>
        <v>0</v>
      </c>
      <c r="J611" s="316"/>
      <c r="K611" s="316">
        <f>IF(Relevé!$K$1392=3,Relevé!$F$1392,0)</f>
        <v>0</v>
      </c>
      <c r="L611" s="315"/>
      <c r="M611" s="317"/>
    </row>
    <row r="612" spans="1:13" ht="10.050000000000001" hidden="1" customHeight="1" outlineLevel="1">
      <c r="A612" s="313" t="s">
        <v>1122</v>
      </c>
      <c r="B612" s="314" t="s">
        <v>1123</v>
      </c>
      <c r="C612" s="315"/>
      <c r="D612" s="315"/>
      <c r="E612" s="315"/>
      <c r="F612" s="315"/>
      <c r="G612" s="316">
        <f>IF(Relevé!$K$1395=1,Relevé!$F$1395,0)</f>
        <v>0</v>
      </c>
      <c r="H612" s="316"/>
      <c r="I612" s="316">
        <f>IF(Relevé!$K$1395=2,Relevé!$F$1395,0)</f>
        <v>0</v>
      </c>
      <c r="J612" s="316"/>
      <c r="K612" s="316">
        <f>IF(Relevé!$K$1395=3,Relevé!$F$1395,0)</f>
        <v>0</v>
      </c>
      <c r="L612" s="315"/>
      <c r="M612" s="317"/>
    </row>
    <row r="613" spans="1:13" ht="9.75" hidden="1" customHeight="1" outlineLevel="1">
      <c r="A613" s="313" t="s">
        <v>1124</v>
      </c>
      <c r="B613" s="314" t="s">
        <v>1295</v>
      </c>
      <c r="C613" s="315"/>
      <c r="D613" s="315"/>
      <c r="E613" s="315"/>
      <c r="F613" s="315"/>
      <c r="G613" s="316">
        <f>IF(Relevé!$K$1398=1,Relevé!$F$1398,0)</f>
        <v>0</v>
      </c>
      <c r="H613" s="316"/>
      <c r="I613" s="316">
        <f>IF(Relevé!$K$1398=2,Relevé!$F$1398,0)</f>
        <v>0</v>
      </c>
      <c r="J613" s="316"/>
      <c r="K613" s="316">
        <f>IF(Relevé!$K$1398=3,Relevé!$F$1398,0)</f>
        <v>0</v>
      </c>
      <c r="L613" s="315"/>
      <c r="M613" s="317"/>
    </row>
    <row r="614" spans="1:13" ht="10.050000000000001" hidden="1" customHeight="1" outlineLevel="1">
      <c r="A614" s="313" t="s">
        <v>1125</v>
      </c>
      <c r="B614" s="314" t="s">
        <v>1296</v>
      </c>
      <c r="C614" s="315"/>
      <c r="D614" s="315"/>
      <c r="E614" s="315"/>
      <c r="F614" s="315"/>
      <c r="G614" s="316">
        <f>IF(Relevé!$K$1401=1,Relevé!$F$1401,0)</f>
        <v>0</v>
      </c>
      <c r="H614" s="316"/>
      <c r="I614" s="316">
        <f>IF(Relevé!$K$1401=2,Relevé!$F$1401,0)</f>
        <v>0</v>
      </c>
      <c r="J614" s="316"/>
      <c r="K614" s="316">
        <f>IF(Relevé!$K$1401=3,Relevé!$F$1401,0)</f>
        <v>0</v>
      </c>
      <c r="L614" s="315"/>
      <c r="M614" s="317"/>
    </row>
    <row r="615" spans="1:13" ht="10.050000000000001" hidden="1" customHeight="1" outlineLevel="1">
      <c r="A615" s="313" t="s">
        <v>1126</v>
      </c>
      <c r="B615" s="314" t="s">
        <v>1127</v>
      </c>
      <c r="C615" s="315"/>
      <c r="D615" s="315"/>
      <c r="E615" s="315"/>
      <c r="F615" s="315"/>
      <c r="G615" s="316">
        <f>IF(Relevé!$K$1404=1,Relevé!$F$1404,0)</f>
        <v>0</v>
      </c>
      <c r="H615" s="316"/>
      <c r="I615" s="316">
        <f>IF(Relevé!$K$1404=2,Relevé!$F$1404,0)</f>
        <v>0</v>
      </c>
      <c r="J615" s="316"/>
      <c r="K615" s="316">
        <f>IF(Relevé!$K$1404=3,Relevé!$F$1404,0)</f>
        <v>0</v>
      </c>
      <c r="L615" s="315"/>
      <c r="M615" s="317"/>
    </row>
    <row r="616" spans="1:13" ht="2.5499999999999998" customHeight="1" collapsed="1">
      <c r="A616" s="328"/>
      <c r="B616" s="329"/>
      <c r="C616" s="301"/>
      <c r="D616" s="301"/>
      <c r="E616" s="301"/>
      <c r="F616" s="301"/>
      <c r="G616" s="301"/>
      <c r="H616" s="301"/>
      <c r="I616" s="301"/>
      <c r="J616" s="301"/>
      <c r="K616" s="301"/>
      <c r="L616" s="301"/>
      <c r="M616" s="302"/>
    </row>
    <row r="617" spans="1:13" s="310" customFormat="1" ht="10.050000000000001" customHeight="1">
      <c r="A617" s="308" t="s">
        <v>1128</v>
      </c>
      <c r="B617" s="309" t="s">
        <v>1436</v>
      </c>
      <c r="G617" s="311">
        <f>SUM(G618:G622)</f>
        <v>0</v>
      </c>
      <c r="H617" s="311"/>
      <c r="I617" s="311">
        <f>SUM(I618:I622)</f>
        <v>0</v>
      </c>
      <c r="J617" s="311"/>
      <c r="K617" s="311">
        <f>SUM(K618:K622)</f>
        <v>0</v>
      </c>
      <c r="M617" s="312">
        <f>SUM(G617:K617)</f>
        <v>0</v>
      </c>
    </row>
    <row r="618" spans="1:13" ht="10.050000000000001" hidden="1" customHeight="1" outlineLevel="1">
      <c r="A618" s="313" t="s">
        <v>1129</v>
      </c>
      <c r="B618" s="314" t="s">
        <v>1130</v>
      </c>
      <c r="C618" s="315"/>
      <c r="D618" s="315"/>
      <c r="E618" s="315"/>
      <c r="F618" s="315"/>
      <c r="G618" s="316">
        <f>IF(Relevé!$K$1409=1,Relevé!$F$1409,0)</f>
        <v>0</v>
      </c>
      <c r="H618" s="316"/>
      <c r="I618" s="316">
        <f>IF(Relevé!$K$1409=2,Relevé!$F$1409,0)</f>
        <v>0</v>
      </c>
      <c r="J618" s="316"/>
      <c r="K618" s="316">
        <f>IF(Relevé!$K$1409=3,Relevé!$F$1409,0)</f>
        <v>0</v>
      </c>
      <c r="L618" s="315"/>
      <c r="M618" s="317"/>
    </row>
    <row r="619" spans="1:13" ht="10.050000000000001" hidden="1" customHeight="1" outlineLevel="1">
      <c r="A619" s="313" t="s">
        <v>1131</v>
      </c>
      <c r="B619" s="314" t="s">
        <v>1132</v>
      </c>
      <c r="C619" s="315"/>
      <c r="D619" s="315"/>
      <c r="E619" s="315"/>
      <c r="F619" s="315"/>
      <c r="G619" s="316">
        <f>IF(Relevé!$K$1412=1,Relevé!$F$1412,0)</f>
        <v>0</v>
      </c>
      <c r="H619" s="316"/>
      <c r="I619" s="316">
        <f>IF(Relevé!$K$1412=2,Relevé!$F$1412,0)</f>
        <v>0</v>
      </c>
      <c r="J619" s="316"/>
      <c r="K619" s="316">
        <f>IF(Relevé!$K$1412=3,Relevé!$F$1412,0)</f>
        <v>0</v>
      </c>
      <c r="L619" s="315"/>
      <c r="M619" s="317"/>
    </row>
    <row r="620" spans="1:13" ht="9.75" hidden="1" customHeight="1" outlineLevel="1">
      <c r="A620" s="313" t="s">
        <v>1133</v>
      </c>
      <c r="B620" s="314" t="s">
        <v>1134</v>
      </c>
      <c r="C620" s="315"/>
      <c r="D620" s="315"/>
      <c r="E620" s="315"/>
      <c r="F620" s="315"/>
      <c r="G620" s="316">
        <f>IF(Relevé!$K$1415=1,Relevé!$F$1415,0)</f>
        <v>0</v>
      </c>
      <c r="H620" s="316"/>
      <c r="I620" s="316">
        <f>IF(Relevé!$K$1415=2,Relevé!$F$1415,0)</f>
        <v>0</v>
      </c>
      <c r="J620" s="316"/>
      <c r="K620" s="316">
        <f>IF(Relevé!$K$1415=3,Relevé!$F$1415,0)</f>
        <v>0</v>
      </c>
      <c r="L620" s="315"/>
      <c r="M620" s="317"/>
    </row>
    <row r="621" spans="1:13" ht="10.050000000000001" hidden="1" customHeight="1" outlineLevel="1">
      <c r="A621" s="313" t="s">
        <v>1135</v>
      </c>
      <c r="B621" s="314" t="s">
        <v>1136</v>
      </c>
      <c r="C621" s="315"/>
      <c r="D621" s="315"/>
      <c r="E621" s="315"/>
      <c r="F621" s="315"/>
      <c r="G621" s="316">
        <f>IF(Relevé!$K$1418=1,Relevé!$F$1418,0)</f>
        <v>0</v>
      </c>
      <c r="H621" s="316"/>
      <c r="I621" s="316">
        <f>IF(Relevé!$K$1418=2,Relevé!$F$1418,0)</f>
        <v>0</v>
      </c>
      <c r="J621" s="316"/>
      <c r="K621" s="316">
        <f>IF(Relevé!$K$1418=3,Relevé!$F$1418,0)</f>
        <v>0</v>
      </c>
      <c r="L621" s="315"/>
      <c r="M621" s="317"/>
    </row>
    <row r="622" spans="1:13" ht="10.050000000000001" hidden="1" customHeight="1" outlineLevel="1">
      <c r="A622" s="313" t="s">
        <v>1137</v>
      </c>
      <c r="B622" s="314" t="s">
        <v>1297</v>
      </c>
      <c r="C622" s="315"/>
      <c r="D622" s="315"/>
      <c r="E622" s="315"/>
      <c r="F622" s="315"/>
      <c r="G622" s="316">
        <f>IF(Relevé!$K$1421=1,Relevé!$F$1421,0)</f>
        <v>0</v>
      </c>
      <c r="H622" s="316"/>
      <c r="I622" s="316">
        <f>IF(Relevé!$K$1421=2,Relevé!$F$1421,0)</f>
        <v>0</v>
      </c>
      <c r="J622" s="316"/>
      <c r="K622" s="316">
        <f>IF(Relevé!$K$1421=3,Relevé!$F$1421,0)</f>
        <v>0</v>
      </c>
      <c r="L622" s="315"/>
      <c r="M622" s="317"/>
    </row>
    <row r="623" spans="1:13" ht="2.5499999999999998" customHeight="1" collapsed="1">
      <c r="A623" s="328"/>
      <c r="B623" s="329"/>
      <c r="C623" s="301"/>
      <c r="D623" s="301"/>
      <c r="E623" s="301"/>
      <c r="F623" s="301"/>
      <c r="G623" s="301"/>
      <c r="H623" s="301"/>
      <c r="I623" s="301"/>
      <c r="J623" s="301"/>
      <c r="K623" s="301"/>
      <c r="L623" s="301"/>
      <c r="M623" s="302"/>
    </row>
    <row r="624" spans="1:13" s="299" customFormat="1" ht="13.05" customHeight="1">
      <c r="A624" s="303" t="s">
        <v>277</v>
      </c>
      <c r="B624" s="304" t="s">
        <v>1437</v>
      </c>
      <c r="C624" s="305"/>
      <c r="D624" s="305"/>
      <c r="E624" s="305"/>
      <c r="F624" s="305"/>
      <c r="G624" s="306">
        <f>G626+G637+G649+G659+G671</f>
        <v>0</v>
      </c>
      <c r="H624" s="305"/>
      <c r="I624" s="306">
        <f>I626+I637+I649+I659+I671</f>
        <v>0</v>
      </c>
      <c r="J624" s="305"/>
      <c r="K624" s="306">
        <f>K626+K637+K649+K659+K671</f>
        <v>0</v>
      </c>
      <c r="L624" s="305"/>
      <c r="M624" s="307">
        <f>M626+M637+M649+M659+M671</f>
        <v>0</v>
      </c>
    </row>
    <row r="625" spans="1:13" ht="2.5499999999999998" customHeight="1">
      <c r="A625" s="326"/>
      <c r="B625" s="327"/>
      <c r="C625" s="301"/>
      <c r="D625" s="301"/>
      <c r="E625" s="301"/>
      <c r="F625" s="301"/>
      <c r="G625" s="301"/>
      <c r="H625" s="301"/>
      <c r="I625" s="301"/>
      <c r="J625" s="301"/>
      <c r="K625" s="346" t="s">
        <v>281</v>
      </c>
      <c r="L625" s="301"/>
      <c r="M625" s="302"/>
    </row>
    <row r="626" spans="1:13" s="310" customFormat="1" ht="10.050000000000001" customHeight="1">
      <c r="A626" s="308" t="s">
        <v>1139</v>
      </c>
      <c r="B626" s="309" t="s">
        <v>278</v>
      </c>
      <c r="G626" s="311">
        <f>SUM(G627:G635)</f>
        <v>0</v>
      </c>
      <c r="H626" s="311"/>
      <c r="I626" s="311">
        <f>SUM(I627:I635)</f>
        <v>0</v>
      </c>
      <c r="J626" s="311"/>
      <c r="K626" s="311">
        <f>SUM(K627:K635)</f>
        <v>0</v>
      </c>
      <c r="M626" s="312">
        <f>SUM(G626:K626)</f>
        <v>0</v>
      </c>
    </row>
    <row r="627" spans="1:13" ht="10.050000000000001" hidden="1" customHeight="1" outlineLevel="1">
      <c r="A627" s="313" t="s">
        <v>1141</v>
      </c>
      <c r="B627" s="314" t="s">
        <v>1602</v>
      </c>
      <c r="C627" s="315"/>
      <c r="D627" s="315"/>
      <c r="E627" s="315"/>
      <c r="F627" s="315"/>
      <c r="G627" s="316">
        <f>IF(Relevé!$K$1428=1,Relevé!$F$1428,0)</f>
        <v>0</v>
      </c>
      <c r="H627" s="316"/>
      <c r="I627" s="316">
        <f>IF(Relevé!$K$1428=2,Relevé!$F$1428,0)</f>
        <v>0</v>
      </c>
      <c r="J627" s="316"/>
      <c r="K627" s="316">
        <f>IF(Relevé!$K$1428=3,Relevé!$F$1428,0)</f>
        <v>0</v>
      </c>
      <c r="L627" s="315"/>
      <c r="M627" s="317"/>
    </row>
    <row r="628" spans="1:13" ht="10.050000000000001" hidden="1" customHeight="1" outlineLevel="1">
      <c r="A628" s="313" t="s">
        <v>1142</v>
      </c>
      <c r="B628" s="314" t="s">
        <v>1143</v>
      </c>
      <c r="C628" s="315"/>
      <c r="D628" s="315"/>
      <c r="E628" s="315"/>
      <c r="F628" s="315"/>
      <c r="G628" s="316">
        <f>IF(Relevé!$K$1431=1,Relevé!$F$1431,0)</f>
        <v>0</v>
      </c>
      <c r="H628" s="316"/>
      <c r="I628" s="316">
        <f>IF(Relevé!$K$1431=2,Relevé!$F$1431,0)</f>
        <v>0</v>
      </c>
      <c r="J628" s="316"/>
      <c r="K628" s="316">
        <f>IF(Relevé!$K$1431=3,Relevé!$F$1431,0)</f>
        <v>0</v>
      </c>
      <c r="L628" s="315"/>
      <c r="M628" s="317"/>
    </row>
    <row r="629" spans="1:13" ht="9.75" hidden="1" customHeight="1" outlineLevel="1">
      <c r="A629" s="313" t="s">
        <v>1144</v>
      </c>
      <c r="B629" s="314" t="s">
        <v>1145</v>
      </c>
      <c r="C629" s="315"/>
      <c r="D629" s="315"/>
      <c r="E629" s="315"/>
      <c r="F629" s="315"/>
      <c r="G629" s="316">
        <f>IF(Relevé!$K$1434=1,Relevé!$F$1434,0)</f>
        <v>0</v>
      </c>
      <c r="H629" s="316"/>
      <c r="I629" s="316">
        <f>IF(Relevé!$K$1434=2,Relevé!$F$1434,0)</f>
        <v>0</v>
      </c>
      <c r="J629" s="316"/>
      <c r="K629" s="316">
        <f>IF(Relevé!$K$1434=3,Relevé!$F$1434,0)</f>
        <v>0</v>
      </c>
      <c r="L629" s="315"/>
      <c r="M629" s="317"/>
    </row>
    <row r="630" spans="1:13" ht="10.050000000000001" hidden="1" customHeight="1" outlineLevel="1">
      <c r="A630" s="313" t="s">
        <v>1146</v>
      </c>
      <c r="B630" s="314" t="s">
        <v>1147</v>
      </c>
      <c r="C630" s="315"/>
      <c r="D630" s="315"/>
      <c r="E630" s="315"/>
      <c r="F630" s="315"/>
      <c r="G630" s="316">
        <f>IF(Relevé!$K$1437=1,Relevé!$F$1437,0)</f>
        <v>0</v>
      </c>
      <c r="H630" s="316"/>
      <c r="I630" s="316">
        <f>IF(Relevé!$K$1437=2,Relevé!$F$1437,0)</f>
        <v>0</v>
      </c>
      <c r="J630" s="316"/>
      <c r="K630" s="316">
        <f>IF(Relevé!$K$1437=3,Relevé!$F$1437,0)</f>
        <v>0</v>
      </c>
      <c r="L630" s="315"/>
      <c r="M630" s="317"/>
    </row>
    <row r="631" spans="1:13" ht="10.050000000000001" hidden="1" customHeight="1" outlineLevel="1">
      <c r="A631" s="313" t="s">
        <v>1148</v>
      </c>
      <c r="B631" s="314" t="s">
        <v>1149</v>
      </c>
      <c r="C631" s="315"/>
      <c r="D631" s="315"/>
      <c r="E631" s="315"/>
      <c r="F631" s="315"/>
      <c r="G631" s="316">
        <f>IF(Relevé!$K$1440=1,Relevé!$F$1440,0)</f>
        <v>0</v>
      </c>
      <c r="H631" s="316"/>
      <c r="I631" s="316">
        <f>IF(Relevé!$K$1440=2,Relevé!$F$1440,0)</f>
        <v>0</v>
      </c>
      <c r="J631" s="316"/>
      <c r="K631" s="316">
        <f>IF(Relevé!$K$1440=3,Relevé!$F$1440,0)</f>
        <v>0</v>
      </c>
      <c r="L631" s="315"/>
      <c r="M631" s="317"/>
    </row>
    <row r="632" spans="1:13" ht="10.050000000000001" hidden="1" customHeight="1" outlineLevel="1">
      <c r="A632" s="313" t="s">
        <v>1150</v>
      </c>
      <c r="B632" s="314" t="s">
        <v>1151</v>
      </c>
      <c r="C632" s="315"/>
      <c r="D632" s="315"/>
      <c r="E632" s="315"/>
      <c r="F632" s="315"/>
      <c r="G632" s="316">
        <f>IF(Relevé!$K$1443=1,Relevé!$F$1443,0)</f>
        <v>0</v>
      </c>
      <c r="H632" s="316"/>
      <c r="I632" s="316">
        <f>IF(Relevé!$K$1443=2,Relevé!$F$1443,0)</f>
        <v>0</v>
      </c>
      <c r="J632" s="316"/>
      <c r="K632" s="316">
        <f>IF(Relevé!$K$1443=3,Relevé!$F$1443,0)</f>
        <v>0</v>
      </c>
      <c r="L632" s="315"/>
      <c r="M632" s="317"/>
    </row>
    <row r="633" spans="1:13" ht="10.050000000000001" hidden="1" customHeight="1" outlineLevel="1">
      <c r="A633" s="313" t="s">
        <v>1152</v>
      </c>
      <c r="B633" s="314" t="s">
        <v>1153</v>
      </c>
      <c r="C633" s="315"/>
      <c r="D633" s="315"/>
      <c r="E633" s="315"/>
      <c r="F633" s="315"/>
      <c r="G633" s="316">
        <f>IF(Relevé!$K$1446=1,Relevé!$F$1446,0)</f>
        <v>0</v>
      </c>
      <c r="H633" s="316"/>
      <c r="I633" s="316">
        <f>IF(Relevé!$K$1446=2,Relevé!$F$1446,0)</f>
        <v>0</v>
      </c>
      <c r="J633" s="316"/>
      <c r="K633" s="316">
        <f>IF(Relevé!$K$1446=3,Relevé!$F$1446,0)</f>
        <v>0</v>
      </c>
      <c r="L633" s="315"/>
      <c r="M633" s="317"/>
    </row>
    <row r="634" spans="1:13" ht="9.75" hidden="1" customHeight="1" outlineLevel="1">
      <c r="A634" s="313" t="s">
        <v>1154</v>
      </c>
      <c r="B634" s="314" t="s">
        <v>1155</v>
      </c>
      <c r="C634" s="315"/>
      <c r="D634" s="315"/>
      <c r="E634" s="315"/>
      <c r="F634" s="315"/>
      <c r="G634" s="316">
        <f>IF(Relevé!$K$1449=1,Relevé!$F$1449,0)</f>
        <v>0</v>
      </c>
      <c r="H634" s="316"/>
      <c r="I634" s="316">
        <f>IF(Relevé!$K$1449=2,Relevé!$F$1449,0)</f>
        <v>0</v>
      </c>
      <c r="J634" s="316"/>
      <c r="K634" s="316">
        <f>IF(Relevé!$K$1449=3,Relevé!$F$1449,0)</f>
        <v>0</v>
      </c>
      <c r="L634" s="315"/>
      <c r="M634" s="317"/>
    </row>
    <row r="635" spans="1:13" ht="10.050000000000001" hidden="1" customHeight="1" outlineLevel="1">
      <c r="A635" s="313" t="s">
        <v>1156</v>
      </c>
      <c r="B635" s="314" t="s">
        <v>1157</v>
      </c>
      <c r="C635" s="315"/>
      <c r="D635" s="315"/>
      <c r="E635" s="315"/>
      <c r="F635" s="315"/>
      <c r="G635" s="316">
        <f>IF(Relevé!$K$1452=1,Relevé!$F$1452,0)</f>
        <v>0</v>
      </c>
      <c r="H635" s="316"/>
      <c r="I635" s="316">
        <f>IF(Relevé!$K$1452=2,Relevé!$F$1452,0)</f>
        <v>0</v>
      </c>
      <c r="J635" s="316"/>
      <c r="K635" s="316">
        <f>IF(Relevé!$K$1452=3,Relevé!$F$1452,0)</f>
        <v>0</v>
      </c>
      <c r="L635" s="315"/>
      <c r="M635" s="317"/>
    </row>
    <row r="636" spans="1:13" ht="2.5499999999999998" customHeight="1" collapsed="1">
      <c r="A636" s="328"/>
      <c r="B636" s="329"/>
      <c r="C636" s="301"/>
      <c r="D636" s="301"/>
      <c r="E636" s="301"/>
      <c r="F636" s="301"/>
      <c r="G636" s="301"/>
      <c r="H636" s="301"/>
      <c r="I636" s="301"/>
      <c r="J636" s="301"/>
      <c r="K636" s="301"/>
      <c r="L636" s="301"/>
      <c r="M636" s="302"/>
    </row>
    <row r="637" spans="1:13" s="310" customFormat="1" ht="10.050000000000001" customHeight="1">
      <c r="A637" s="308" t="s">
        <v>1158</v>
      </c>
      <c r="B637" s="309" t="s">
        <v>279</v>
      </c>
      <c r="G637" s="311">
        <f>SUM(G638:G647)</f>
        <v>0</v>
      </c>
      <c r="H637" s="311"/>
      <c r="I637" s="311">
        <f>SUM(I638:I647)</f>
        <v>0</v>
      </c>
      <c r="J637" s="311"/>
      <c r="K637" s="311">
        <f>SUM(K638:K647)</f>
        <v>0</v>
      </c>
      <c r="M637" s="312">
        <f>SUM(G637:K637)</f>
        <v>0</v>
      </c>
    </row>
    <row r="638" spans="1:13" ht="10.050000000000001" hidden="1" customHeight="1" outlineLevel="1">
      <c r="A638" s="313" t="s">
        <v>1160</v>
      </c>
      <c r="B638" s="314" t="s">
        <v>1603</v>
      </c>
      <c r="C638" s="315"/>
      <c r="D638" s="315"/>
      <c r="E638" s="315"/>
      <c r="F638" s="315"/>
      <c r="G638" s="316">
        <f>IF(Relevé!$K$1457=1,Relevé!$F$1457,0)</f>
        <v>0</v>
      </c>
      <c r="H638" s="316"/>
      <c r="I638" s="316">
        <f>IF(Relevé!$K$1457=2,Relevé!$F$1457,0)</f>
        <v>0</v>
      </c>
      <c r="J638" s="316"/>
      <c r="K638" s="316">
        <f>IF(Relevé!$K$1457=3,Relevé!$F$1457,0)</f>
        <v>0</v>
      </c>
      <c r="L638" s="315"/>
      <c r="M638" s="317"/>
    </row>
    <row r="639" spans="1:13" ht="10.050000000000001" hidden="1" customHeight="1" outlineLevel="1">
      <c r="A639" s="313" t="s">
        <v>1161</v>
      </c>
      <c r="B639" s="314" t="s">
        <v>1162</v>
      </c>
      <c r="C639" s="315"/>
      <c r="D639" s="315"/>
      <c r="E639" s="315"/>
      <c r="F639" s="315"/>
      <c r="G639" s="316">
        <f>IF(Relevé!$K$1460=1,Relevé!$F$1460,0)</f>
        <v>0</v>
      </c>
      <c r="H639" s="316"/>
      <c r="I639" s="316">
        <f>IF(Relevé!$K$1460=2,Relevé!$F$1460,0)</f>
        <v>0</v>
      </c>
      <c r="J639" s="316"/>
      <c r="K639" s="316">
        <f>IF(Relevé!$K$1460=3,Relevé!$F$1460,0)</f>
        <v>0</v>
      </c>
      <c r="L639" s="315"/>
      <c r="M639" s="317"/>
    </row>
    <row r="640" spans="1:13" ht="9.75" hidden="1" customHeight="1" outlineLevel="1">
      <c r="A640" s="313" t="s">
        <v>1163</v>
      </c>
      <c r="B640" s="314" t="s">
        <v>1145</v>
      </c>
      <c r="C640" s="315"/>
      <c r="D640" s="315"/>
      <c r="E640" s="315"/>
      <c r="F640" s="315"/>
      <c r="G640" s="316">
        <f>IF(Relevé!$K$1463=1,Relevé!$F$1463,0)</f>
        <v>0</v>
      </c>
      <c r="H640" s="316"/>
      <c r="I640" s="316">
        <f>IF(Relevé!$K$1463=2,Relevé!$F$1463,0)</f>
        <v>0</v>
      </c>
      <c r="J640" s="316"/>
      <c r="K640" s="316">
        <f>IF(Relevé!$K$1463=3,Relevé!$F$1463,0)</f>
        <v>0</v>
      </c>
      <c r="L640" s="315"/>
      <c r="M640" s="317"/>
    </row>
    <row r="641" spans="1:13" ht="10.050000000000001" hidden="1" customHeight="1" outlineLevel="1">
      <c r="A641" s="313" t="s">
        <v>1164</v>
      </c>
      <c r="B641" s="314" t="s">
        <v>1165</v>
      </c>
      <c r="C641" s="315"/>
      <c r="D641" s="315"/>
      <c r="E641" s="315"/>
      <c r="F641" s="315"/>
      <c r="G641" s="316">
        <f>IF(Relevé!$K$1466=1,Relevé!$F$1466,0)</f>
        <v>0</v>
      </c>
      <c r="H641" s="316"/>
      <c r="I641" s="316">
        <f>IF(Relevé!$K$1466=2,Relevé!$F$1466,0)</f>
        <v>0</v>
      </c>
      <c r="J641" s="316"/>
      <c r="K641" s="316">
        <f>IF(Relevé!$K$1466=3,Relevé!$F$1466,0)</f>
        <v>0</v>
      </c>
      <c r="L641" s="315"/>
      <c r="M641" s="317"/>
    </row>
    <row r="642" spans="1:13" ht="10.050000000000001" hidden="1" customHeight="1" outlineLevel="1">
      <c r="A642" s="313" t="s">
        <v>1166</v>
      </c>
      <c r="B642" s="314" t="s">
        <v>1149</v>
      </c>
      <c r="C642" s="315"/>
      <c r="D642" s="315"/>
      <c r="E642" s="315"/>
      <c r="F642" s="315"/>
      <c r="G642" s="316">
        <f>IF(Relevé!$K$1469=1,Relevé!$F$1469,0)</f>
        <v>0</v>
      </c>
      <c r="H642" s="316"/>
      <c r="I642" s="316">
        <f>IF(Relevé!$K$1469=2,Relevé!$F$1469,0)</f>
        <v>0</v>
      </c>
      <c r="J642" s="316"/>
      <c r="K642" s="316">
        <f>IF(Relevé!$K$1469=3,Relevé!$F$1469,0)</f>
        <v>0</v>
      </c>
      <c r="L642" s="315"/>
      <c r="M642" s="317"/>
    </row>
    <row r="643" spans="1:13" ht="10.050000000000001" hidden="1" customHeight="1" outlineLevel="1">
      <c r="A643" s="313" t="s">
        <v>1167</v>
      </c>
      <c r="B643" s="314" t="s">
        <v>1151</v>
      </c>
      <c r="C643" s="315"/>
      <c r="D643" s="315"/>
      <c r="E643" s="315"/>
      <c r="F643" s="315"/>
      <c r="G643" s="316">
        <f>IF(Relevé!$K$1472=1,Relevé!$F$1472,0)</f>
        <v>0</v>
      </c>
      <c r="H643" s="316"/>
      <c r="I643" s="316">
        <f>IF(Relevé!$K$1472=2,Relevé!$F$1472,0)</f>
        <v>0</v>
      </c>
      <c r="J643" s="316"/>
      <c r="K643" s="316">
        <f>IF(Relevé!$K$1472=3,Relevé!$F$1472,0)</f>
        <v>0</v>
      </c>
      <c r="L643" s="315"/>
      <c r="M643" s="317"/>
    </row>
    <row r="644" spans="1:13" ht="10.050000000000001" hidden="1" customHeight="1" outlineLevel="1">
      <c r="A644" s="313" t="s">
        <v>1168</v>
      </c>
      <c r="B644" s="314" t="s">
        <v>1169</v>
      </c>
      <c r="C644" s="315"/>
      <c r="D644" s="315"/>
      <c r="E644" s="315"/>
      <c r="F644" s="315"/>
      <c r="G644" s="316">
        <f>IF(Relevé!$K$1475=1,Relevé!$F$1475,0)</f>
        <v>0</v>
      </c>
      <c r="H644" s="316"/>
      <c r="I644" s="316">
        <f>IF(Relevé!$K$1475=2,Relevé!$F$1475,0)</f>
        <v>0</v>
      </c>
      <c r="J644" s="316"/>
      <c r="K644" s="316">
        <f>IF(Relevé!$K$1475=3,Relevé!$F$1475,0)</f>
        <v>0</v>
      </c>
      <c r="L644" s="315"/>
      <c r="M644" s="317"/>
    </row>
    <row r="645" spans="1:13" ht="9.75" hidden="1" customHeight="1" outlineLevel="1">
      <c r="A645" s="313" t="s">
        <v>1170</v>
      </c>
      <c r="B645" s="314" t="s">
        <v>1153</v>
      </c>
      <c r="C645" s="315"/>
      <c r="D645" s="315"/>
      <c r="E645" s="315"/>
      <c r="F645" s="315"/>
      <c r="G645" s="316">
        <f>IF(Relevé!$K$1478=1,Relevé!$F$1478,0)</f>
        <v>0</v>
      </c>
      <c r="H645" s="316"/>
      <c r="I645" s="316">
        <f>IF(Relevé!$K$1478=2,Relevé!$F$1478,0)</f>
        <v>0</v>
      </c>
      <c r="J645" s="316"/>
      <c r="K645" s="316">
        <f>IF(Relevé!$K$1478=3,Relevé!$F$1478,0)</f>
        <v>0</v>
      </c>
      <c r="L645" s="315"/>
      <c r="M645" s="317"/>
    </row>
    <row r="646" spans="1:13" ht="10.050000000000001" hidden="1" customHeight="1" outlineLevel="1">
      <c r="A646" s="313" t="s">
        <v>1171</v>
      </c>
      <c r="B646" s="314" t="s">
        <v>1155</v>
      </c>
      <c r="C646" s="315"/>
      <c r="D646" s="315"/>
      <c r="E646" s="315"/>
      <c r="F646" s="315"/>
      <c r="G646" s="316">
        <f>IF(Relevé!$K$1481=1,Relevé!$F$1481,0)</f>
        <v>0</v>
      </c>
      <c r="H646" s="316"/>
      <c r="I646" s="316">
        <f>IF(Relevé!$K$1481=2,Relevé!$F$1481,0)</f>
        <v>0</v>
      </c>
      <c r="J646" s="316"/>
      <c r="K646" s="316">
        <f>IF(Relevé!$K$1481=3,Relevé!$F$1481,0)</f>
        <v>0</v>
      </c>
      <c r="L646" s="315"/>
      <c r="M646" s="317"/>
    </row>
    <row r="647" spans="1:13" ht="10.050000000000001" hidden="1" customHeight="1" outlineLevel="1">
      <c r="A647" s="313" t="s">
        <v>1172</v>
      </c>
      <c r="B647" s="314" t="s">
        <v>1173</v>
      </c>
      <c r="C647" s="315"/>
      <c r="D647" s="315"/>
      <c r="E647" s="315"/>
      <c r="F647" s="315"/>
      <c r="G647" s="316">
        <f>IF(Relevé!$K$1484=1,Relevé!$F$1484,0)</f>
        <v>0</v>
      </c>
      <c r="H647" s="316"/>
      <c r="I647" s="316">
        <f>IF(Relevé!$K$1484=2,Relevé!$F$1484,0)</f>
        <v>0</v>
      </c>
      <c r="J647" s="316"/>
      <c r="K647" s="316">
        <f>IF(Relevé!$K$1484=3,Relevé!$F$1484,0)</f>
        <v>0</v>
      </c>
      <c r="L647" s="315"/>
      <c r="M647" s="317"/>
    </row>
    <row r="648" spans="1:13" ht="2.5499999999999998" customHeight="1" collapsed="1">
      <c r="A648" s="328"/>
      <c r="B648" s="329"/>
      <c r="C648" s="301"/>
      <c r="D648" s="301"/>
      <c r="E648" s="301"/>
      <c r="F648" s="301"/>
      <c r="G648" s="301"/>
      <c r="H648" s="301"/>
      <c r="I648" s="301"/>
      <c r="J648" s="301"/>
      <c r="K648" s="301"/>
      <c r="L648" s="301"/>
      <c r="M648" s="302"/>
    </row>
    <row r="649" spans="1:13" s="310" customFormat="1" ht="10.050000000000001" customHeight="1">
      <c r="A649" s="308" t="s">
        <v>1174</v>
      </c>
      <c r="B649" s="309" t="s">
        <v>280</v>
      </c>
      <c r="G649" s="311">
        <f>SUM(G650:G657)</f>
        <v>0</v>
      </c>
      <c r="H649" s="311"/>
      <c r="I649" s="311">
        <f>SUM(I650:I657)</f>
        <v>0</v>
      </c>
      <c r="J649" s="311"/>
      <c r="K649" s="311">
        <f>SUM(K650:K657)</f>
        <v>0</v>
      </c>
      <c r="M649" s="312">
        <f>SUM(G649:K649)</f>
        <v>0</v>
      </c>
    </row>
    <row r="650" spans="1:13" ht="10.050000000000001" hidden="1" customHeight="1" outlineLevel="1">
      <c r="A650" s="313" t="s">
        <v>1175</v>
      </c>
      <c r="B650" s="314" t="s">
        <v>1627</v>
      </c>
      <c r="C650" s="315"/>
      <c r="D650" s="315"/>
      <c r="E650" s="315"/>
      <c r="F650" s="315"/>
      <c r="G650" s="316">
        <f>IF(Relevé!$K$1489=1,Relevé!$F$1489,0)</f>
        <v>0</v>
      </c>
      <c r="H650" s="316"/>
      <c r="I650" s="316">
        <f>IF(Relevé!$K$1489=2,Relevé!$F$1489,0)</f>
        <v>0</v>
      </c>
      <c r="J650" s="316"/>
      <c r="K650" s="316">
        <f>IF(Relevé!$K$1489=3,Relevé!$F$1489,0)</f>
        <v>0</v>
      </c>
      <c r="L650" s="315"/>
      <c r="M650" s="317"/>
    </row>
    <row r="651" spans="1:13" ht="10.050000000000001" hidden="1" customHeight="1" outlineLevel="1">
      <c r="A651" s="313" t="s">
        <v>1176</v>
      </c>
      <c r="B651" s="314" t="s">
        <v>1162</v>
      </c>
      <c r="C651" s="315"/>
      <c r="D651" s="315"/>
      <c r="E651" s="315"/>
      <c r="F651" s="315"/>
      <c r="G651" s="316">
        <f>IF(Relevé!$K$1492=1,Relevé!$F$1492,0)</f>
        <v>0</v>
      </c>
      <c r="H651" s="316"/>
      <c r="I651" s="316">
        <f>IF(Relevé!$K$1492=2,Relevé!$F$1492,0)</f>
        <v>0</v>
      </c>
      <c r="J651" s="316"/>
      <c r="K651" s="316">
        <f>IF(Relevé!$K$1492=3,Relevé!$F$1492,0)</f>
        <v>0</v>
      </c>
      <c r="L651" s="315"/>
      <c r="M651" s="317"/>
    </row>
    <row r="652" spans="1:13" ht="9.75" hidden="1" customHeight="1" outlineLevel="1">
      <c r="A652" s="313" t="s">
        <v>1177</v>
      </c>
      <c r="B652" s="314" t="s">
        <v>1145</v>
      </c>
      <c r="C652" s="315"/>
      <c r="D652" s="315"/>
      <c r="E652" s="315"/>
      <c r="F652" s="315"/>
      <c r="G652" s="316">
        <f>IF(Relevé!$K$1495=1,Relevé!$F$1495,0)</f>
        <v>0</v>
      </c>
      <c r="H652" s="316"/>
      <c r="I652" s="316">
        <f>IF(Relevé!$K$1495=2,Relevé!$F$1495,0)</f>
        <v>0</v>
      </c>
      <c r="J652" s="316"/>
      <c r="K652" s="316">
        <f>IF(Relevé!$K$1495=3,Relevé!$F$1495,0)</f>
        <v>0</v>
      </c>
      <c r="L652" s="315"/>
      <c r="M652" s="317"/>
    </row>
    <row r="653" spans="1:13" ht="10.050000000000001" hidden="1" customHeight="1" outlineLevel="1">
      <c r="A653" s="313" t="s">
        <v>1178</v>
      </c>
      <c r="B653" s="314" t="s">
        <v>1149</v>
      </c>
      <c r="C653" s="315"/>
      <c r="D653" s="315"/>
      <c r="E653" s="315"/>
      <c r="F653" s="315"/>
      <c r="G653" s="316">
        <f>IF(Relevé!$K$1498=1,Relevé!$F$1498,0)</f>
        <v>0</v>
      </c>
      <c r="H653" s="316"/>
      <c r="I653" s="316">
        <f>IF(Relevé!$K$1498=2,Relevé!$F$1498,0)</f>
        <v>0</v>
      </c>
      <c r="J653" s="316"/>
      <c r="K653" s="316">
        <f>IF(Relevé!$K$1498=3,Relevé!$F$1498,0)</f>
        <v>0</v>
      </c>
      <c r="L653" s="315"/>
      <c r="M653" s="317"/>
    </row>
    <row r="654" spans="1:13" ht="10.050000000000001" hidden="1" customHeight="1" outlineLevel="1">
      <c r="A654" s="313" t="s">
        <v>1179</v>
      </c>
      <c r="B654" s="314" t="s">
        <v>1151</v>
      </c>
      <c r="C654" s="315"/>
      <c r="D654" s="315"/>
      <c r="E654" s="315"/>
      <c r="F654" s="315"/>
      <c r="G654" s="316">
        <f>IF(Relevé!$K$1501=1,Relevé!$F$1501,0)</f>
        <v>0</v>
      </c>
      <c r="H654" s="316"/>
      <c r="I654" s="316">
        <f>IF(Relevé!$K$1501=2,Relevé!$F$1501,0)</f>
        <v>0</v>
      </c>
      <c r="J654" s="316"/>
      <c r="K654" s="316">
        <f>IF(Relevé!$K$1501=3,Relevé!$F$1501,0)</f>
        <v>0</v>
      </c>
      <c r="L654" s="315"/>
      <c r="M654" s="317"/>
    </row>
    <row r="655" spans="1:13" ht="10.050000000000001" hidden="1" customHeight="1" outlineLevel="1">
      <c r="A655" s="313" t="s">
        <v>1180</v>
      </c>
      <c r="B655" s="314" t="s">
        <v>1181</v>
      </c>
      <c r="C655" s="315"/>
      <c r="D655" s="315"/>
      <c r="E655" s="315"/>
      <c r="F655" s="315"/>
      <c r="G655" s="316">
        <f>IF(Relevé!$K$1504=1,Relevé!$F$1504,0)</f>
        <v>0</v>
      </c>
      <c r="H655" s="316"/>
      <c r="I655" s="316">
        <f>IF(Relevé!$K$1504=2,Relevé!$F$1504,0)</f>
        <v>0</v>
      </c>
      <c r="J655" s="316"/>
      <c r="K655" s="316">
        <f>IF(Relevé!$K$1504=3,Relevé!$F$1504,0)</f>
        <v>0</v>
      </c>
      <c r="L655" s="315"/>
      <c r="M655" s="317"/>
    </row>
    <row r="656" spans="1:13" ht="10.050000000000001" hidden="1" customHeight="1" outlineLevel="1">
      <c r="A656" s="313" t="s">
        <v>1182</v>
      </c>
      <c r="B656" s="314" t="s">
        <v>1183</v>
      </c>
      <c r="C656" s="315"/>
      <c r="D656" s="315"/>
      <c r="E656" s="315"/>
      <c r="F656" s="315"/>
      <c r="G656" s="316">
        <f>IF(Relevé!$K$1507=1,Relevé!$F$1507,0)</f>
        <v>0</v>
      </c>
      <c r="H656" s="316"/>
      <c r="I656" s="316">
        <f>IF(Relevé!$K$1507=2,Relevé!$F$1507,0)</f>
        <v>0</v>
      </c>
      <c r="J656" s="316"/>
      <c r="K656" s="316">
        <f>IF(Relevé!$K$1507=3,Relevé!$F$1507,0)</f>
        <v>0</v>
      </c>
      <c r="L656" s="315"/>
      <c r="M656" s="317"/>
    </row>
    <row r="657" spans="1:13" ht="9.75" hidden="1" customHeight="1" outlineLevel="1">
      <c r="A657" s="313" t="s">
        <v>1184</v>
      </c>
      <c r="B657" s="314" t="s">
        <v>1185</v>
      </c>
      <c r="C657" s="315"/>
      <c r="D657" s="315"/>
      <c r="E657" s="315"/>
      <c r="F657" s="315"/>
      <c r="G657" s="316">
        <f>IF(Relevé!$K$1510=1,Relevé!$F$1510,0)</f>
        <v>0</v>
      </c>
      <c r="H657" s="316"/>
      <c r="I657" s="316">
        <f>IF(Relevé!$K$1510=2,Relevé!$F$1510,0)</f>
        <v>0</v>
      </c>
      <c r="J657" s="316"/>
      <c r="K657" s="316">
        <f>IF(Relevé!$K$1510=3,Relevé!$F$1510,0)</f>
        <v>0</v>
      </c>
      <c r="L657" s="315"/>
      <c r="M657" s="317"/>
    </row>
    <row r="658" spans="1:13" ht="2.5499999999999998" customHeight="1" collapsed="1">
      <c r="A658" s="328"/>
      <c r="B658" s="329"/>
      <c r="C658" s="301"/>
      <c r="D658" s="301"/>
      <c r="E658" s="301"/>
      <c r="F658" s="301"/>
      <c r="G658" s="301"/>
      <c r="H658" s="301"/>
      <c r="I658" s="301"/>
      <c r="J658" s="301"/>
      <c r="K658" s="301"/>
      <c r="L658" s="301"/>
      <c r="M658" s="302"/>
    </row>
    <row r="659" spans="1:13" s="310" customFormat="1" ht="10.050000000000001" customHeight="1">
      <c r="A659" s="308" t="s">
        <v>1186</v>
      </c>
      <c r="B659" s="309" t="s">
        <v>1438</v>
      </c>
      <c r="G659" s="311">
        <f>SUM(G660:G669)</f>
        <v>0</v>
      </c>
      <c r="H659" s="311"/>
      <c r="I659" s="311">
        <f>SUM(I660:I669)</f>
        <v>0</v>
      </c>
      <c r="J659" s="311"/>
      <c r="K659" s="311">
        <f>SUM(K660:K669)</f>
        <v>0</v>
      </c>
      <c r="M659" s="312">
        <f>SUM(G659:K659)</f>
        <v>0</v>
      </c>
    </row>
    <row r="660" spans="1:13" ht="10.050000000000001" hidden="1" customHeight="1" outlineLevel="1">
      <c r="A660" s="313" t="s">
        <v>1188</v>
      </c>
      <c r="B660" s="314" t="s">
        <v>1189</v>
      </c>
      <c r="C660" s="315"/>
      <c r="D660" s="315"/>
      <c r="E660" s="315"/>
      <c r="F660" s="315"/>
      <c r="G660" s="316">
        <f>IF(Relevé!$K$1515=1,Relevé!$F$1515,0)</f>
        <v>0</v>
      </c>
      <c r="H660" s="316"/>
      <c r="I660" s="316">
        <f>IF(Relevé!$K$1515=2,Relevé!$F$1515,0)</f>
        <v>0</v>
      </c>
      <c r="J660" s="316"/>
      <c r="K660" s="316">
        <f>IF(Relevé!$K$1515=3,Relevé!$F$1515,0)</f>
        <v>0</v>
      </c>
      <c r="L660" s="315"/>
      <c r="M660" s="317"/>
    </row>
    <row r="661" spans="1:13" ht="10.050000000000001" hidden="1" customHeight="1" outlineLevel="1">
      <c r="A661" s="313" t="s">
        <v>1190</v>
      </c>
      <c r="B661" s="314" t="s">
        <v>1191</v>
      </c>
      <c r="C661" s="315"/>
      <c r="D661" s="315"/>
      <c r="E661" s="315"/>
      <c r="F661" s="315"/>
      <c r="G661" s="316">
        <f>IF(Relevé!$K$1518=1,Relevé!$F$1518,0)</f>
        <v>0</v>
      </c>
      <c r="H661" s="316"/>
      <c r="I661" s="316">
        <f>IF(Relevé!$K$1518=2,Relevé!$F$1518,0)</f>
        <v>0</v>
      </c>
      <c r="J661" s="316"/>
      <c r="K661" s="316">
        <f>IF(Relevé!$K$1518=3,Relevé!$F$1518,0)</f>
        <v>0</v>
      </c>
      <c r="L661" s="315"/>
      <c r="M661" s="317"/>
    </row>
    <row r="662" spans="1:13" ht="9.75" hidden="1" customHeight="1" outlineLevel="1">
      <c r="A662" s="313" t="s">
        <v>1192</v>
      </c>
      <c r="B662" s="314" t="s">
        <v>1193</v>
      </c>
      <c r="C662" s="315"/>
      <c r="D662" s="315"/>
      <c r="E662" s="315"/>
      <c r="F662" s="315"/>
      <c r="G662" s="316">
        <f>IF(Relevé!$K$1521=1,Relevé!$F$1521,0)</f>
        <v>0</v>
      </c>
      <c r="H662" s="316"/>
      <c r="I662" s="316">
        <f>IF(Relevé!$K$1521=2,Relevé!$F$1521,0)</f>
        <v>0</v>
      </c>
      <c r="J662" s="316"/>
      <c r="K662" s="316">
        <f>IF(Relevé!$K$1521=3,Relevé!$F$1521,0)</f>
        <v>0</v>
      </c>
      <c r="L662" s="315"/>
      <c r="M662" s="317"/>
    </row>
    <row r="663" spans="1:13" ht="10.050000000000001" hidden="1" customHeight="1" outlineLevel="1">
      <c r="A663" s="313" t="s">
        <v>1194</v>
      </c>
      <c r="B663" s="314" t="s">
        <v>1195</v>
      </c>
      <c r="C663" s="315"/>
      <c r="D663" s="315"/>
      <c r="E663" s="315"/>
      <c r="F663" s="315"/>
      <c r="G663" s="316">
        <f>IF(Relevé!$K$1524=1,Relevé!$F$1524,0)</f>
        <v>0</v>
      </c>
      <c r="H663" s="316"/>
      <c r="I663" s="316">
        <f>IF(Relevé!$K$1524=2,Relevé!$F$1524,0)</f>
        <v>0</v>
      </c>
      <c r="J663" s="316"/>
      <c r="K663" s="316">
        <f>IF(Relevé!$K$1524=3,Relevé!$F$1524,0)</f>
        <v>0</v>
      </c>
      <c r="L663" s="315"/>
      <c r="M663" s="317"/>
    </row>
    <row r="664" spans="1:13" ht="10.050000000000001" hidden="1" customHeight="1" outlineLevel="1">
      <c r="A664" s="313" t="s">
        <v>1196</v>
      </c>
      <c r="B664" s="314" t="s">
        <v>1153</v>
      </c>
      <c r="C664" s="315"/>
      <c r="D664" s="315"/>
      <c r="E664" s="315"/>
      <c r="F664" s="315"/>
      <c r="G664" s="316">
        <f>IF(Relevé!$K$1527=1,Relevé!$F$1527,0)</f>
        <v>0</v>
      </c>
      <c r="H664" s="316"/>
      <c r="I664" s="316">
        <f>IF(Relevé!$K$1527=2,Relevé!$F$1527,0)</f>
        <v>0</v>
      </c>
      <c r="J664" s="316"/>
      <c r="K664" s="316">
        <f>IF(Relevé!$K$1527=3,Relevé!$F$1527,0)</f>
        <v>0</v>
      </c>
      <c r="L664" s="315"/>
      <c r="M664" s="317"/>
    </row>
    <row r="665" spans="1:13" ht="10.050000000000001" hidden="1" customHeight="1" outlineLevel="1">
      <c r="A665" s="313" t="s">
        <v>1197</v>
      </c>
      <c r="B665" s="314" t="s">
        <v>1298</v>
      </c>
      <c r="C665" s="315"/>
      <c r="D665" s="315"/>
      <c r="E665" s="315"/>
      <c r="F665" s="315"/>
      <c r="G665" s="316">
        <f>IF(Relevé!$K$1530=1,Relevé!$F$1530,0)</f>
        <v>0</v>
      </c>
      <c r="H665" s="316"/>
      <c r="I665" s="316">
        <f>IF(Relevé!$K$1530=2,Relevé!$F$1530,0)</f>
        <v>0</v>
      </c>
      <c r="J665" s="316"/>
      <c r="K665" s="316">
        <f>IF(Relevé!$K$1530=3,Relevé!$F$1530,0)</f>
        <v>0</v>
      </c>
      <c r="L665" s="315"/>
      <c r="M665" s="317"/>
    </row>
    <row r="666" spans="1:13" ht="10.050000000000001" hidden="1" customHeight="1" outlineLevel="1">
      <c r="A666" s="313" t="s">
        <v>1198</v>
      </c>
      <c r="B666" s="314" t="s">
        <v>1199</v>
      </c>
      <c r="C666" s="315"/>
      <c r="D666" s="315"/>
      <c r="E666" s="315"/>
      <c r="F666" s="315"/>
      <c r="G666" s="316">
        <f>IF(Relevé!$K$1533=1,Relevé!$F$1533,0)</f>
        <v>0</v>
      </c>
      <c r="H666" s="316"/>
      <c r="I666" s="316">
        <f>IF(Relevé!$K$1533=2,Relevé!$F$1533,0)</f>
        <v>0</v>
      </c>
      <c r="J666" s="316"/>
      <c r="K666" s="316">
        <f>IF(Relevé!$K$1533=3,Relevé!$F$1533,0)</f>
        <v>0</v>
      </c>
      <c r="L666" s="315"/>
      <c r="M666" s="317"/>
    </row>
    <row r="667" spans="1:13" ht="9.75" hidden="1" customHeight="1" outlineLevel="1">
      <c r="A667" s="313" t="s">
        <v>1200</v>
      </c>
      <c r="B667" s="314" t="s">
        <v>1299</v>
      </c>
      <c r="C667" s="315"/>
      <c r="D667" s="315"/>
      <c r="E667" s="315"/>
      <c r="F667" s="315"/>
      <c r="G667" s="316">
        <f>IF(Relevé!$K$1536=1,Relevé!$F$1536,0)</f>
        <v>0</v>
      </c>
      <c r="H667" s="316"/>
      <c r="I667" s="316">
        <f>IF(Relevé!$K$1536=2,Relevé!$F$1536,0)</f>
        <v>0</v>
      </c>
      <c r="J667" s="316"/>
      <c r="K667" s="316">
        <f>IF(Relevé!$K$1536=3,Relevé!$F$1536,0)</f>
        <v>0</v>
      </c>
      <c r="L667" s="315"/>
      <c r="M667" s="317"/>
    </row>
    <row r="668" spans="1:13" ht="10.050000000000001" hidden="1" customHeight="1" outlineLevel="1">
      <c r="A668" s="313" t="s">
        <v>0</v>
      </c>
      <c r="B668" s="314" t="s">
        <v>1</v>
      </c>
      <c r="C668" s="315"/>
      <c r="D668" s="315"/>
      <c r="E668" s="315"/>
      <c r="F668" s="315"/>
      <c r="G668" s="316">
        <f>IF(Relevé!$K$1539=1,Relevé!$F$1539,0)</f>
        <v>0</v>
      </c>
      <c r="H668" s="316"/>
      <c r="I668" s="316">
        <f>IF(Relevé!$K$1539=2,Relevé!$F$1539,0)</f>
        <v>0</v>
      </c>
      <c r="J668" s="316"/>
      <c r="K668" s="316">
        <f>IF(Relevé!$K$1539=3,Relevé!$F$1539,0)</f>
        <v>0</v>
      </c>
      <c r="L668" s="315"/>
      <c r="M668" s="317"/>
    </row>
    <row r="669" spans="1:13" ht="9.75" hidden="1" customHeight="1" outlineLevel="1">
      <c r="A669" s="313" t="s">
        <v>2</v>
      </c>
      <c r="B669" s="314" t="s">
        <v>3</v>
      </c>
      <c r="C669" s="315"/>
      <c r="D669" s="315"/>
      <c r="E669" s="315"/>
      <c r="F669" s="315"/>
      <c r="G669" s="316">
        <f>IF(Relevé!$K$1542=1,Relevé!$F$1542,0)</f>
        <v>0</v>
      </c>
      <c r="H669" s="316"/>
      <c r="I669" s="316">
        <f>IF(Relevé!$K$1542=2,Relevé!$F$1542,0)</f>
        <v>0</v>
      </c>
      <c r="J669" s="316"/>
      <c r="K669" s="316">
        <f>IF(Relevé!$K$1542=3,Relevé!$F$1542,0)</f>
        <v>0</v>
      </c>
      <c r="L669" s="315"/>
      <c r="M669" s="317"/>
    </row>
    <row r="670" spans="1:13" ht="2.5499999999999998" customHeight="1" collapsed="1">
      <c r="A670" s="328"/>
      <c r="B670" s="329"/>
      <c r="C670" s="301"/>
      <c r="D670" s="301"/>
      <c r="E670" s="301"/>
      <c r="F670" s="301"/>
      <c r="G670" s="301"/>
      <c r="H670" s="301"/>
      <c r="I670" s="301"/>
      <c r="J670" s="301"/>
      <c r="K670" s="301"/>
      <c r="L670" s="301"/>
      <c r="M670" s="302"/>
    </row>
    <row r="671" spans="1:13" s="310" customFormat="1" ht="10.050000000000001" customHeight="1">
      <c r="A671" s="308" t="s">
        <v>4</v>
      </c>
      <c r="B671" s="309" t="s">
        <v>283</v>
      </c>
      <c r="G671" s="311">
        <f>SUM(G672:G679)</f>
        <v>0</v>
      </c>
      <c r="H671" s="311"/>
      <c r="I671" s="311">
        <f>SUM(I672:I679)</f>
        <v>0</v>
      </c>
      <c r="J671" s="311"/>
      <c r="K671" s="311">
        <f>SUM(K672:K679)</f>
        <v>0</v>
      </c>
      <c r="M671" s="312">
        <f>SUM(G671:K671)</f>
        <v>0</v>
      </c>
    </row>
    <row r="672" spans="1:13" ht="10.050000000000001" hidden="1" customHeight="1" outlineLevel="1">
      <c r="A672" s="313" t="s">
        <v>6</v>
      </c>
      <c r="B672" s="314" t="s">
        <v>7</v>
      </c>
      <c r="C672" s="315"/>
      <c r="D672" s="315"/>
      <c r="E672" s="315"/>
      <c r="F672" s="315"/>
      <c r="G672" s="316">
        <f>IF(Relevé!$K$1547=1,Relevé!$F$1547,0)</f>
        <v>0</v>
      </c>
      <c r="H672" s="316"/>
      <c r="I672" s="316">
        <f>IF(Relevé!$K$1547=2,Relevé!$F$1547,0)</f>
        <v>0</v>
      </c>
      <c r="J672" s="316"/>
      <c r="K672" s="316">
        <f>IF(Relevé!$K$1547=3,Relevé!$F$1547,0)</f>
        <v>0</v>
      </c>
      <c r="L672" s="315"/>
      <c r="M672" s="317"/>
    </row>
    <row r="673" spans="1:13" ht="10.050000000000001" hidden="1" customHeight="1" outlineLevel="1">
      <c r="A673" s="313" t="s">
        <v>8</v>
      </c>
      <c r="B673" s="314" t="s">
        <v>1300</v>
      </c>
      <c r="C673" s="315"/>
      <c r="D673" s="315"/>
      <c r="E673" s="315"/>
      <c r="F673" s="315"/>
      <c r="G673" s="316">
        <f>IF(Relevé!$K$1550=1,Relevé!$F$1550,0)</f>
        <v>0</v>
      </c>
      <c r="H673" s="316"/>
      <c r="I673" s="316">
        <f>IF(Relevé!$K$1550=2,Relevé!$F$1550,0)</f>
        <v>0</v>
      </c>
      <c r="J673" s="316"/>
      <c r="K673" s="316">
        <f>IF(Relevé!$K$1550=3,Relevé!$F$1550,0)</f>
        <v>0</v>
      </c>
      <c r="L673" s="315"/>
      <c r="M673" s="317"/>
    </row>
    <row r="674" spans="1:13" ht="9.75" hidden="1" customHeight="1" outlineLevel="1">
      <c r="A674" s="313" t="s">
        <v>9</v>
      </c>
      <c r="B674" s="314" t="s">
        <v>10</v>
      </c>
      <c r="C674" s="315"/>
      <c r="D674" s="315"/>
      <c r="E674" s="315"/>
      <c r="F674" s="315"/>
      <c r="G674" s="316">
        <f>IF(Relevé!$K$1553=1,Relevé!$F$1553,0)</f>
        <v>0</v>
      </c>
      <c r="H674" s="316"/>
      <c r="I674" s="316">
        <f>IF(Relevé!$K$1553=2,Relevé!$F$1553,0)</f>
        <v>0</v>
      </c>
      <c r="J674" s="316"/>
      <c r="K674" s="316">
        <f>IF(Relevé!$K$1553=3,Relevé!$F$1553,0)</f>
        <v>0</v>
      </c>
      <c r="L674" s="315"/>
      <c r="M674" s="317"/>
    </row>
    <row r="675" spans="1:13" ht="10.050000000000001" hidden="1" customHeight="1" outlineLevel="1">
      <c r="A675" s="313" t="s">
        <v>11</v>
      </c>
      <c r="B675" s="314" t="s">
        <v>12</v>
      </c>
      <c r="C675" s="315"/>
      <c r="D675" s="315"/>
      <c r="E675" s="315"/>
      <c r="F675" s="315"/>
      <c r="G675" s="316">
        <f>IF(Relevé!$K$1556=1,Relevé!$F$1556,0)</f>
        <v>0</v>
      </c>
      <c r="H675" s="316"/>
      <c r="I675" s="316">
        <f>IF(Relevé!$K$1556=2,Relevé!$F$1556,0)</f>
        <v>0</v>
      </c>
      <c r="J675" s="316"/>
      <c r="K675" s="316">
        <f>IF(Relevé!$K$1556=3,Relevé!$F$1556,0)</f>
        <v>0</v>
      </c>
      <c r="L675" s="315"/>
      <c r="M675" s="317"/>
    </row>
    <row r="676" spans="1:13" ht="10.050000000000001" hidden="1" customHeight="1" outlineLevel="1">
      <c r="A676" s="313" t="s">
        <v>13</v>
      </c>
      <c r="B676" s="314" t="s">
        <v>14</v>
      </c>
      <c r="C676" s="315"/>
      <c r="D676" s="315"/>
      <c r="E676" s="315"/>
      <c r="F676" s="315"/>
      <c r="G676" s="316">
        <f>IF(Relevé!$K$1559=1,Relevé!$F$1559,0)</f>
        <v>0</v>
      </c>
      <c r="H676" s="316"/>
      <c r="I676" s="316">
        <f>IF(Relevé!$K$1559=2,Relevé!$F$1559,0)</f>
        <v>0</v>
      </c>
      <c r="J676" s="316"/>
      <c r="K676" s="316">
        <f>IF(Relevé!$K$1559=3,Relevé!$F$1559,0)</f>
        <v>0</v>
      </c>
      <c r="L676" s="315"/>
      <c r="M676" s="317"/>
    </row>
    <row r="677" spans="1:13" ht="10.050000000000001" hidden="1" customHeight="1" outlineLevel="1">
      <c r="A677" s="313" t="s">
        <v>15</v>
      </c>
      <c r="B677" s="314" t="s">
        <v>16</v>
      </c>
      <c r="C677" s="315"/>
      <c r="D677" s="315"/>
      <c r="E677" s="315"/>
      <c r="F677" s="315"/>
      <c r="G677" s="316">
        <f>IF(Relevé!$K$1562=1,Relevé!$F$1562,0)</f>
        <v>0</v>
      </c>
      <c r="H677" s="316"/>
      <c r="I677" s="316">
        <f>IF(Relevé!$K$1562=2,Relevé!$F$1562,0)</f>
        <v>0</v>
      </c>
      <c r="J677" s="316"/>
      <c r="K677" s="316">
        <f>IF(Relevé!$K$1562=3,Relevé!$F$1562,0)</f>
        <v>0</v>
      </c>
      <c r="L677" s="315"/>
      <c r="M677" s="317"/>
    </row>
    <row r="678" spans="1:13" ht="10.050000000000001" hidden="1" customHeight="1" outlineLevel="1">
      <c r="A678" s="313" t="s">
        <v>17</v>
      </c>
      <c r="B678" s="314" t="s">
        <v>1301</v>
      </c>
      <c r="C678" s="315"/>
      <c r="D678" s="315"/>
      <c r="E678" s="315"/>
      <c r="F678" s="315"/>
      <c r="G678" s="316">
        <f>IF(Relevé!$K$1565=1,Relevé!$F$1565,0)</f>
        <v>0</v>
      </c>
      <c r="H678" s="316"/>
      <c r="I678" s="316">
        <f>IF(Relevé!$K$1565=2,Relevé!$F$1565,0)</f>
        <v>0</v>
      </c>
      <c r="J678" s="316"/>
      <c r="K678" s="316">
        <f>IF(Relevé!$K$1565=3,Relevé!$F$1565,0)</f>
        <v>0</v>
      </c>
      <c r="L678" s="315"/>
      <c r="M678" s="317"/>
    </row>
    <row r="679" spans="1:13" ht="9.75" hidden="1" customHeight="1" outlineLevel="1">
      <c r="A679" s="313" t="s">
        <v>18</v>
      </c>
      <c r="B679" s="314" t="s">
        <v>19</v>
      </c>
      <c r="C679" s="315"/>
      <c r="D679" s="315"/>
      <c r="E679" s="315"/>
      <c r="F679" s="315"/>
      <c r="G679" s="316">
        <f>IF(Relevé!$K$1568=1,Relevé!$F$1568,0)</f>
        <v>0</v>
      </c>
      <c r="H679" s="316"/>
      <c r="I679" s="316">
        <f>IF(Relevé!$K$1568=2,Relevé!$F$1568,0)</f>
        <v>0</v>
      </c>
      <c r="J679" s="316"/>
      <c r="K679" s="316">
        <f>IF(Relevé!$K$1568=3,Relevé!$F$1568,0)</f>
        <v>0</v>
      </c>
      <c r="L679" s="315"/>
      <c r="M679" s="317"/>
    </row>
    <row r="680" spans="1:13" ht="2.5499999999999998" customHeight="1" collapsed="1">
      <c r="A680" s="328"/>
      <c r="B680" s="329"/>
      <c r="C680" s="301"/>
      <c r="D680" s="301"/>
      <c r="E680" s="301"/>
      <c r="F680" s="301"/>
      <c r="G680" s="301"/>
      <c r="H680" s="301"/>
      <c r="I680" s="301"/>
      <c r="J680" s="301"/>
      <c r="K680" s="301"/>
      <c r="L680" s="301"/>
      <c r="M680" s="302"/>
    </row>
    <row r="681" spans="1:13" s="299" customFormat="1" ht="13.05" customHeight="1">
      <c r="A681" s="303" t="s">
        <v>20</v>
      </c>
      <c r="B681" s="304" t="s">
        <v>1302</v>
      </c>
      <c r="C681" s="305"/>
      <c r="D681" s="305"/>
      <c r="E681" s="305"/>
      <c r="F681" s="305"/>
      <c r="G681" s="306">
        <f>G683+G694+G703+G713+G722+G731+G743</f>
        <v>0</v>
      </c>
      <c r="H681" s="305"/>
      <c r="I681" s="306">
        <f>I683+I694+I703+I713+I722+I731+I743</f>
        <v>0</v>
      </c>
      <c r="J681" s="305"/>
      <c r="K681" s="306">
        <f>K683+K694+K703+K713+K722+K731+K743</f>
        <v>0</v>
      </c>
      <c r="L681" s="305"/>
      <c r="M681" s="307">
        <f>M683+M694+M703+M713+M722+M731+M743</f>
        <v>0</v>
      </c>
    </row>
    <row r="682" spans="1:13" ht="2.5499999999999998" customHeight="1">
      <c r="A682" s="326"/>
      <c r="B682" s="327"/>
      <c r="C682" s="301"/>
      <c r="D682" s="301"/>
      <c r="E682" s="301"/>
      <c r="F682" s="301"/>
      <c r="G682" s="301"/>
      <c r="H682" s="301"/>
      <c r="I682" s="301"/>
      <c r="J682" s="301"/>
      <c r="K682" s="301"/>
      <c r="L682" s="301"/>
      <c r="M682" s="302"/>
    </row>
    <row r="683" spans="1:13" s="310" customFormat="1" ht="10.050000000000001" customHeight="1">
      <c r="A683" s="308" t="s">
        <v>21</v>
      </c>
      <c r="B683" s="309" t="s">
        <v>284</v>
      </c>
      <c r="G683" s="311">
        <f>SUM(G684:G692)</f>
        <v>0</v>
      </c>
      <c r="H683" s="311"/>
      <c r="I683" s="311">
        <f>SUM(I684:I692)</f>
        <v>0</v>
      </c>
      <c r="J683" s="311"/>
      <c r="K683" s="311">
        <f>SUM(K684:K692)</f>
        <v>0</v>
      </c>
      <c r="M683" s="312">
        <f>SUM(G683:K683)</f>
        <v>0</v>
      </c>
    </row>
    <row r="684" spans="1:13" ht="10.050000000000001" hidden="1" customHeight="1" outlineLevel="1">
      <c r="A684" s="313" t="s">
        <v>22</v>
      </c>
      <c r="B684" s="314" t="s">
        <v>23</v>
      </c>
      <c r="C684" s="315"/>
      <c r="D684" s="315"/>
      <c r="E684" s="315"/>
      <c r="F684" s="315"/>
      <c r="G684" s="316">
        <f>IF(Relevé!$K$1575=1,Relevé!$F$1575,0)</f>
        <v>0</v>
      </c>
      <c r="H684" s="316"/>
      <c r="I684" s="316">
        <f>IF(Relevé!$K$1575=2,Relevé!$F$1575,0)</f>
        <v>0</v>
      </c>
      <c r="J684" s="316"/>
      <c r="K684" s="316">
        <f>IF(Relevé!$K$1575=3,Relevé!$F$1575,0)</f>
        <v>0</v>
      </c>
      <c r="L684" s="315"/>
      <c r="M684" s="317"/>
    </row>
    <row r="685" spans="1:13" ht="10.050000000000001" hidden="1" customHeight="1" outlineLevel="1">
      <c r="A685" s="313" t="s">
        <v>24</v>
      </c>
      <c r="B685" s="314" t="s">
        <v>1303</v>
      </c>
      <c r="C685" s="315"/>
      <c r="D685" s="315"/>
      <c r="E685" s="315"/>
      <c r="F685" s="315"/>
      <c r="G685" s="316">
        <f>IF(Relevé!$K$1578=1,Relevé!$F$1578,0)</f>
        <v>0</v>
      </c>
      <c r="H685" s="316"/>
      <c r="I685" s="316">
        <f>IF(Relevé!$K$1578=2,Relevé!$F$1578,0)</f>
        <v>0</v>
      </c>
      <c r="J685" s="316"/>
      <c r="K685" s="316">
        <f>IF(Relevé!$K$1578=3,Relevé!$F$1578,0)</f>
        <v>0</v>
      </c>
      <c r="L685" s="315"/>
      <c r="M685" s="317"/>
    </row>
    <row r="686" spans="1:13" ht="9.75" hidden="1" customHeight="1" outlineLevel="1">
      <c r="A686" s="313" t="s">
        <v>25</v>
      </c>
      <c r="B686" s="314" t="s">
        <v>1304</v>
      </c>
      <c r="C686" s="315"/>
      <c r="D686" s="315"/>
      <c r="E686" s="315"/>
      <c r="F686" s="315"/>
      <c r="G686" s="316">
        <f>IF(Relevé!$K$1581=1,Relevé!$F$1581,0)</f>
        <v>0</v>
      </c>
      <c r="H686" s="316"/>
      <c r="I686" s="316">
        <f>IF(Relevé!$K$1581=2,Relevé!$F$1581,0)</f>
        <v>0</v>
      </c>
      <c r="J686" s="316"/>
      <c r="K686" s="316">
        <f>IF(Relevé!$K$1581=3,Relevé!$F$1581,0)</f>
        <v>0</v>
      </c>
      <c r="L686" s="315"/>
      <c r="M686" s="317"/>
    </row>
    <row r="687" spans="1:13" ht="10.050000000000001" hidden="1" customHeight="1" outlineLevel="1">
      <c r="A687" s="313" t="s">
        <v>26</v>
      </c>
      <c r="B687" s="314" t="s">
        <v>1636</v>
      </c>
      <c r="C687" s="315"/>
      <c r="D687" s="315"/>
      <c r="E687" s="315"/>
      <c r="F687" s="315"/>
      <c r="G687" s="316">
        <f>IF(Relevé!$K$1584=1,Relevé!$F$1584,0)</f>
        <v>0</v>
      </c>
      <c r="H687" s="316"/>
      <c r="I687" s="316">
        <f>IF(Relevé!$K$1584=2,Relevé!$F$1584,0)</f>
        <v>0</v>
      </c>
      <c r="J687" s="316"/>
      <c r="K687" s="316">
        <f>IF(Relevé!$K$1584=3,Relevé!$F$1584,0)</f>
        <v>0</v>
      </c>
      <c r="L687" s="315"/>
      <c r="M687" s="317"/>
    </row>
    <row r="688" spans="1:13" ht="10.050000000000001" hidden="1" customHeight="1" outlineLevel="1">
      <c r="A688" s="313" t="s">
        <v>27</v>
      </c>
      <c r="B688" s="314" t="s">
        <v>1637</v>
      </c>
      <c r="C688" s="315"/>
      <c r="D688" s="315"/>
      <c r="E688" s="315"/>
      <c r="F688" s="315"/>
      <c r="G688" s="316">
        <f>IF(Relevé!$K$1587=1,Relevé!$F$1587,0)</f>
        <v>0</v>
      </c>
      <c r="H688" s="316"/>
      <c r="I688" s="316">
        <f>IF(Relevé!$K$1587=2,Relevé!$F$1587,0)</f>
        <v>0</v>
      </c>
      <c r="J688" s="316"/>
      <c r="K688" s="316">
        <f>IF(Relevé!$K$1587=3,Relevé!$F$1587,0)</f>
        <v>0</v>
      </c>
      <c r="L688" s="315"/>
      <c r="M688" s="317"/>
    </row>
    <row r="689" spans="1:13" ht="10.050000000000001" hidden="1" customHeight="1" outlineLevel="1">
      <c r="A689" s="313" t="s">
        <v>28</v>
      </c>
      <c r="B689" s="314" t="s">
        <v>1305</v>
      </c>
      <c r="C689" s="315"/>
      <c r="D689" s="315"/>
      <c r="E689" s="315"/>
      <c r="F689" s="315"/>
      <c r="G689" s="316">
        <f>IF(Relevé!$K$1590=1,Relevé!$F$1590,0)</f>
        <v>0</v>
      </c>
      <c r="H689" s="316"/>
      <c r="I689" s="316">
        <f>IF(Relevé!$K$1590=2,Relevé!$F$1590,0)</f>
        <v>0</v>
      </c>
      <c r="J689" s="316"/>
      <c r="K689" s="316">
        <f>IF(Relevé!$K$1590=3,Relevé!$F$1590,0)</f>
        <v>0</v>
      </c>
      <c r="L689" s="315"/>
      <c r="M689" s="317"/>
    </row>
    <row r="690" spans="1:13" ht="10.050000000000001" hidden="1" customHeight="1" outlineLevel="1">
      <c r="A690" s="313" t="s">
        <v>29</v>
      </c>
      <c r="B690" s="314" t="s">
        <v>30</v>
      </c>
      <c r="C690" s="315"/>
      <c r="D690" s="315"/>
      <c r="E690" s="315"/>
      <c r="F690" s="315"/>
      <c r="G690" s="316">
        <f>IF(Relevé!$K$1593=1,Relevé!$F$1593,0)</f>
        <v>0</v>
      </c>
      <c r="H690" s="316"/>
      <c r="I690" s="316">
        <f>IF(Relevé!$K$1593=2,Relevé!$F$1593,0)</f>
        <v>0</v>
      </c>
      <c r="J690" s="316"/>
      <c r="K690" s="316">
        <f>IF(Relevé!$K$1593=3,Relevé!$F$1593,0)</f>
        <v>0</v>
      </c>
      <c r="L690" s="315"/>
      <c r="M690" s="317"/>
    </row>
    <row r="691" spans="1:13" ht="9.75" hidden="1" customHeight="1" outlineLevel="1">
      <c r="A691" s="313" t="s">
        <v>31</v>
      </c>
      <c r="B691" s="314" t="s">
        <v>32</v>
      </c>
      <c r="C691" s="315"/>
      <c r="D691" s="315"/>
      <c r="E691" s="315"/>
      <c r="F691" s="315"/>
      <c r="G691" s="316">
        <f>IF(Relevé!$K$1596=1,Relevé!$F$1596,0)</f>
        <v>0</v>
      </c>
      <c r="H691" s="316"/>
      <c r="I691" s="316">
        <f>IF(Relevé!$K$1596=2,Relevé!$F$1596,0)</f>
        <v>0</v>
      </c>
      <c r="J691" s="316"/>
      <c r="K691" s="316">
        <f>IF(Relevé!$K$1596=3,Relevé!$F$1596,0)</f>
        <v>0</v>
      </c>
      <c r="L691" s="315"/>
      <c r="M691" s="317"/>
    </row>
    <row r="692" spans="1:13" ht="9.75" hidden="1" customHeight="1" outlineLevel="1">
      <c r="A692" s="313" t="s">
        <v>33</v>
      </c>
      <c r="B692" s="314" t="s">
        <v>34</v>
      </c>
      <c r="C692" s="315"/>
      <c r="D692" s="315"/>
      <c r="E692" s="315"/>
      <c r="F692" s="315"/>
      <c r="G692" s="316">
        <f>IF(Relevé!$K$1599=1,Relevé!$F$1599,0)</f>
        <v>0</v>
      </c>
      <c r="H692" s="316"/>
      <c r="I692" s="316">
        <f>IF(Relevé!$K$1599=2,Relevé!$F$1599,0)</f>
        <v>0</v>
      </c>
      <c r="J692" s="316"/>
      <c r="K692" s="316">
        <f>IF(Relevé!$K$1599=3,Relevé!$F$1599,0)</f>
        <v>0</v>
      </c>
      <c r="L692" s="315"/>
      <c r="M692" s="317"/>
    </row>
    <row r="693" spans="1:13" ht="2.5499999999999998" customHeight="1" collapsed="1">
      <c r="A693" s="328"/>
      <c r="B693" s="329"/>
      <c r="C693" s="301"/>
      <c r="D693" s="301"/>
      <c r="E693" s="301"/>
      <c r="F693" s="301"/>
      <c r="G693" s="301"/>
      <c r="H693" s="301"/>
      <c r="I693" s="301"/>
      <c r="J693" s="301"/>
      <c r="K693" s="301"/>
      <c r="L693" s="301"/>
      <c r="M693" s="302"/>
    </row>
    <row r="694" spans="1:13" s="310" customFormat="1" ht="10.050000000000001" customHeight="1">
      <c r="A694" s="308" t="s">
        <v>35</v>
      </c>
      <c r="B694" s="309" t="s">
        <v>285</v>
      </c>
      <c r="G694" s="311">
        <f>SUM(G695:G701)</f>
        <v>0</v>
      </c>
      <c r="H694" s="311"/>
      <c r="I694" s="311">
        <f>SUM(I695:I701)</f>
        <v>0</v>
      </c>
      <c r="J694" s="311"/>
      <c r="K694" s="311">
        <f>SUM(K695:K701)</f>
        <v>0</v>
      </c>
      <c r="M694" s="312">
        <f>SUM(G694:K694)</f>
        <v>0</v>
      </c>
    </row>
    <row r="695" spans="1:13" ht="10.050000000000001" hidden="1" customHeight="1" outlineLevel="1">
      <c r="A695" s="313" t="s">
        <v>37</v>
      </c>
      <c r="B695" s="314" t="s">
        <v>827</v>
      </c>
      <c r="C695" s="315"/>
      <c r="D695" s="315"/>
      <c r="E695" s="315"/>
      <c r="F695" s="315"/>
      <c r="G695" s="316">
        <f>IF(Relevé!$K$1604=1,Relevé!$F$1604,0)</f>
        <v>0</v>
      </c>
      <c r="H695" s="316"/>
      <c r="I695" s="316">
        <f>IF(Relevé!$K$1604=2,Relevé!$F$1604,0)</f>
        <v>0</v>
      </c>
      <c r="J695" s="316"/>
      <c r="K695" s="316">
        <f>IF(Relevé!$K$1604=3,Relevé!$F$1604,0)</f>
        <v>0</v>
      </c>
      <c r="L695" s="315"/>
      <c r="M695" s="317"/>
    </row>
    <row r="696" spans="1:13" ht="10.050000000000001" hidden="1" customHeight="1" outlineLevel="1">
      <c r="A696" s="313" t="s">
        <v>38</v>
      </c>
      <c r="B696" s="314" t="s">
        <v>1306</v>
      </c>
      <c r="C696" s="315"/>
      <c r="D696" s="315"/>
      <c r="E696" s="315"/>
      <c r="F696" s="315"/>
      <c r="G696" s="316">
        <f>IF(Relevé!$K$1607=1,Relevé!$F$1607,0)</f>
        <v>0</v>
      </c>
      <c r="H696" s="316"/>
      <c r="I696" s="316">
        <f>IF(Relevé!$K$1607=2,Relevé!$F$1607,0)</f>
        <v>0</v>
      </c>
      <c r="J696" s="316"/>
      <c r="K696" s="316">
        <f>IF(Relevé!$K$1607=3,Relevé!$F$1607,0)</f>
        <v>0</v>
      </c>
      <c r="L696" s="315"/>
      <c r="M696" s="317"/>
    </row>
    <row r="697" spans="1:13" ht="9.75" hidden="1" customHeight="1" outlineLevel="1">
      <c r="A697" s="313" t="s">
        <v>39</v>
      </c>
      <c r="B697" s="314" t="s">
        <v>40</v>
      </c>
      <c r="C697" s="315"/>
      <c r="D697" s="315"/>
      <c r="E697" s="315"/>
      <c r="F697" s="315"/>
      <c r="G697" s="316">
        <f>IF(Relevé!$K$1610=1,Relevé!$F$1610,0)</f>
        <v>0</v>
      </c>
      <c r="H697" s="316"/>
      <c r="I697" s="316">
        <f>IF(Relevé!$K$1610=2,Relevé!$F$1610,0)</f>
        <v>0</v>
      </c>
      <c r="J697" s="316"/>
      <c r="K697" s="316">
        <f>IF(Relevé!$K$1610=3,Relevé!$F$1610,0)</f>
        <v>0</v>
      </c>
      <c r="L697" s="315"/>
      <c r="M697" s="317"/>
    </row>
    <row r="698" spans="1:13" ht="10.050000000000001" hidden="1" customHeight="1" outlineLevel="1">
      <c r="A698" s="313" t="s">
        <v>41</v>
      </c>
      <c r="B698" s="314" t="s">
        <v>42</v>
      </c>
      <c r="C698" s="315"/>
      <c r="D698" s="315"/>
      <c r="E698" s="315"/>
      <c r="F698" s="315"/>
      <c r="G698" s="316">
        <f>IF(Relevé!$K$1613=1,Relevé!$F$1613,0)</f>
        <v>0</v>
      </c>
      <c r="H698" s="316"/>
      <c r="I698" s="316">
        <f>IF(Relevé!$K$1613=2,Relevé!$F$1613,0)</f>
        <v>0</v>
      </c>
      <c r="J698" s="316"/>
      <c r="K698" s="316">
        <f>IF(Relevé!$K$1613=3,Relevé!$F$1613,0)</f>
        <v>0</v>
      </c>
      <c r="L698" s="315"/>
      <c r="M698" s="317"/>
    </row>
    <row r="699" spans="1:13" ht="10.050000000000001" hidden="1" customHeight="1" outlineLevel="1">
      <c r="A699" s="313" t="s">
        <v>43</v>
      </c>
      <c r="B699" s="314" t="s">
        <v>1307</v>
      </c>
      <c r="C699" s="315"/>
      <c r="D699" s="315"/>
      <c r="E699" s="315"/>
      <c r="F699" s="315"/>
      <c r="G699" s="316">
        <f>IF(Relevé!$K$1616=1,Relevé!$F$1616,0)</f>
        <v>0</v>
      </c>
      <c r="H699" s="316"/>
      <c r="I699" s="316">
        <f>IF(Relevé!$K$1616=2,Relevé!$F$1616,0)</f>
        <v>0</v>
      </c>
      <c r="J699" s="316"/>
      <c r="K699" s="316">
        <f>IF(Relevé!$K$1616=3,Relevé!$F$1616,0)</f>
        <v>0</v>
      </c>
      <c r="L699" s="315"/>
      <c r="M699" s="317"/>
    </row>
    <row r="700" spans="1:13" ht="10.050000000000001" hidden="1" customHeight="1" outlineLevel="1">
      <c r="A700" s="313" t="s">
        <v>44</v>
      </c>
      <c r="B700" s="314" t="s">
        <v>1308</v>
      </c>
      <c r="C700" s="315"/>
      <c r="D700" s="315"/>
      <c r="E700" s="315"/>
      <c r="F700" s="315"/>
      <c r="G700" s="316">
        <f>IF(Relevé!$K$1619=1,Relevé!$F$1619,0)</f>
        <v>0</v>
      </c>
      <c r="H700" s="316"/>
      <c r="I700" s="316">
        <f>IF(Relevé!$K$1619=2,Relevé!$F$1619,0)</f>
        <v>0</v>
      </c>
      <c r="J700" s="316"/>
      <c r="K700" s="316">
        <f>IF(Relevé!$K$1619=3,Relevé!$F$1619,0)</f>
        <v>0</v>
      </c>
      <c r="L700" s="315"/>
      <c r="M700" s="317"/>
    </row>
    <row r="701" spans="1:13" ht="10.050000000000001" hidden="1" customHeight="1" outlineLevel="1">
      <c r="A701" s="313" t="s">
        <v>45</v>
      </c>
      <c r="B701" s="314" t="s">
        <v>1309</v>
      </c>
      <c r="C701" s="315"/>
      <c r="D701" s="315"/>
      <c r="E701" s="315"/>
      <c r="F701" s="315"/>
      <c r="G701" s="316">
        <f>IF(Relevé!$K$1622=1,Relevé!$F$1622,0)</f>
        <v>0</v>
      </c>
      <c r="H701" s="316"/>
      <c r="I701" s="316">
        <f>IF(Relevé!$K$1622=2,Relevé!$F$1622,0)</f>
        <v>0</v>
      </c>
      <c r="J701" s="316"/>
      <c r="K701" s="316">
        <f>IF(Relevé!$K$1622=3,Relevé!$F$1622,0)</f>
        <v>0</v>
      </c>
      <c r="L701" s="315"/>
      <c r="M701" s="317"/>
    </row>
    <row r="702" spans="1:13" ht="2.5499999999999998" customHeight="1" collapsed="1">
      <c r="A702" s="328"/>
      <c r="B702" s="329"/>
      <c r="C702" s="301"/>
      <c r="D702" s="301"/>
      <c r="E702" s="301"/>
      <c r="F702" s="301"/>
      <c r="G702" s="301"/>
      <c r="H702" s="301"/>
      <c r="I702" s="301"/>
      <c r="J702" s="301"/>
      <c r="K702" s="301"/>
      <c r="L702" s="301"/>
      <c r="M702" s="302"/>
    </row>
    <row r="703" spans="1:13" s="310" customFormat="1" ht="10.050000000000001" customHeight="1">
      <c r="A703" s="308" t="s">
        <v>46</v>
      </c>
      <c r="B703" s="309" t="s">
        <v>286</v>
      </c>
      <c r="G703" s="311">
        <f>SUM(G704:G711)</f>
        <v>0</v>
      </c>
      <c r="H703" s="311"/>
      <c r="I703" s="311">
        <f>SUM(I704:I711)</f>
        <v>0</v>
      </c>
      <c r="J703" s="311"/>
      <c r="K703" s="311">
        <f>SUM(K704:K711)</f>
        <v>0</v>
      </c>
      <c r="M703" s="312">
        <f>SUM(G703:K703)</f>
        <v>0</v>
      </c>
    </row>
    <row r="704" spans="1:13" ht="10.050000000000001" hidden="1" customHeight="1" outlineLevel="1">
      <c r="A704" s="313" t="s">
        <v>48</v>
      </c>
      <c r="B704" s="314" t="s">
        <v>827</v>
      </c>
      <c r="C704" s="315"/>
      <c r="D704" s="315"/>
      <c r="E704" s="315"/>
      <c r="F704" s="315"/>
      <c r="G704" s="316">
        <f>IF(Relevé!$K$1627=1,Relevé!$F$1627,0)</f>
        <v>0</v>
      </c>
      <c r="H704" s="316"/>
      <c r="I704" s="316">
        <f>IF(Relevé!$K$1627=2,Relevé!$F$1627,0)</f>
        <v>0</v>
      </c>
      <c r="J704" s="316"/>
      <c r="K704" s="316">
        <f>IF(Relevé!$K$1627=3,Relevé!$F$1627,0)</f>
        <v>0</v>
      </c>
      <c r="L704" s="315"/>
      <c r="M704" s="317"/>
    </row>
    <row r="705" spans="1:13" ht="10.050000000000001" hidden="1" customHeight="1" outlineLevel="1">
      <c r="A705" s="313" t="s">
        <v>49</v>
      </c>
      <c r="B705" s="314" t="s">
        <v>1310</v>
      </c>
      <c r="C705" s="315"/>
      <c r="D705" s="315"/>
      <c r="E705" s="315"/>
      <c r="F705" s="315"/>
      <c r="G705" s="316">
        <f>IF(Relevé!$K$1630=1,Relevé!$F$1630,0)</f>
        <v>0</v>
      </c>
      <c r="H705" s="316"/>
      <c r="I705" s="316">
        <f>IF(Relevé!$K$1630=2,Relevé!$F$1630,0)</f>
        <v>0</v>
      </c>
      <c r="J705" s="316"/>
      <c r="K705" s="316">
        <f>IF(Relevé!$K$1630=3,Relevé!$F$1630,0)</f>
        <v>0</v>
      </c>
      <c r="L705" s="315"/>
      <c r="M705" s="317"/>
    </row>
    <row r="706" spans="1:13" ht="9.75" hidden="1" customHeight="1" outlineLevel="1">
      <c r="A706" s="313" t="s">
        <v>50</v>
      </c>
      <c r="B706" s="314" t="s">
        <v>51</v>
      </c>
      <c r="C706" s="315"/>
      <c r="D706" s="315"/>
      <c r="E706" s="315"/>
      <c r="F706" s="315"/>
      <c r="G706" s="316">
        <f>IF(Relevé!$K$1633=1,Relevé!$F$1633,0)</f>
        <v>0</v>
      </c>
      <c r="H706" s="316"/>
      <c r="I706" s="316">
        <f>IF(Relevé!$K$1633=2,Relevé!$F$1633,0)</f>
        <v>0</v>
      </c>
      <c r="J706" s="316"/>
      <c r="K706" s="316">
        <f>IF(Relevé!$K$1633=3,Relevé!$F$1633,0)</f>
        <v>0</v>
      </c>
      <c r="L706" s="315"/>
      <c r="M706" s="317"/>
    </row>
    <row r="707" spans="1:13" ht="10.050000000000001" hidden="1" customHeight="1" outlineLevel="1">
      <c r="A707" s="313" t="s">
        <v>52</v>
      </c>
      <c r="B707" s="314" t="s">
        <v>53</v>
      </c>
      <c r="C707" s="315"/>
      <c r="D707" s="315"/>
      <c r="E707" s="315"/>
      <c r="F707" s="315"/>
      <c r="G707" s="316">
        <f>IF(Relevé!$K$1636=1,Relevé!$F$1636,0)</f>
        <v>0</v>
      </c>
      <c r="H707" s="316"/>
      <c r="I707" s="316">
        <f>IF(Relevé!$K$1636=2,Relevé!$F$1636,0)</f>
        <v>0</v>
      </c>
      <c r="J707" s="316"/>
      <c r="K707" s="316">
        <f>IF(Relevé!$K$1636=3,Relevé!$F$1636,0)</f>
        <v>0</v>
      </c>
      <c r="L707" s="315"/>
      <c r="M707" s="317"/>
    </row>
    <row r="708" spans="1:13" ht="10.050000000000001" hidden="1" customHeight="1" outlineLevel="1">
      <c r="A708" s="313" t="s">
        <v>54</v>
      </c>
      <c r="B708" s="314" t="s">
        <v>55</v>
      </c>
      <c r="C708" s="315"/>
      <c r="D708" s="315"/>
      <c r="E708" s="315"/>
      <c r="F708" s="315"/>
      <c r="G708" s="316">
        <f>IF(Relevé!$K$1639=1,Relevé!$F$1639,0)</f>
        <v>0</v>
      </c>
      <c r="H708" s="316"/>
      <c r="I708" s="316">
        <f>IF(Relevé!$K$1639=2,Relevé!$F$1639,0)</f>
        <v>0</v>
      </c>
      <c r="J708" s="316"/>
      <c r="K708" s="316">
        <f>IF(Relevé!$K$1639=3,Relevé!$F$1639,0)</f>
        <v>0</v>
      </c>
      <c r="L708" s="315"/>
      <c r="M708" s="317"/>
    </row>
    <row r="709" spans="1:13" ht="10.050000000000001" hidden="1" customHeight="1" outlineLevel="1">
      <c r="A709" s="313" t="s">
        <v>56</v>
      </c>
      <c r="B709" s="314" t="s">
        <v>1311</v>
      </c>
      <c r="C709" s="315"/>
      <c r="D709" s="315"/>
      <c r="E709" s="315"/>
      <c r="F709" s="315"/>
      <c r="G709" s="316">
        <f>IF(Relevé!$K$1642=1,Relevé!$F$1642,0)</f>
        <v>0</v>
      </c>
      <c r="H709" s="316"/>
      <c r="I709" s="316">
        <f>IF(Relevé!$K$1642=2,Relevé!$F$1642,0)</f>
        <v>0</v>
      </c>
      <c r="J709" s="316"/>
      <c r="K709" s="316">
        <f>IF(Relevé!$K$1642=3,Relevé!$F$1642,0)</f>
        <v>0</v>
      </c>
      <c r="L709" s="315"/>
      <c r="M709" s="317"/>
    </row>
    <row r="710" spans="1:13" ht="10.050000000000001" hidden="1" customHeight="1" outlineLevel="1">
      <c r="A710" s="313" t="s">
        <v>57</v>
      </c>
      <c r="B710" s="314" t="s">
        <v>1312</v>
      </c>
      <c r="C710" s="315"/>
      <c r="D710" s="315"/>
      <c r="E710" s="315"/>
      <c r="F710" s="315"/>
      <c r="G710" s="316">
        <f>IF(Relevé!$K$1645=1,Relevé!$F$1645,0)</f>
        <v>0</v>
      </c>
      <c r="H710" s="316"/>
      <c r="I710" s="316">
        <f>IF(Relevé!$K$1645=2,Relevé!$F$1645,0)</f>
        <v>0</v>
      </c>
      <c r="J710" s="316"/>
      <c r="K710" s="316">
        <f>IF(Relevé!$K$1645=3,Relevé!$F$1645,0)</f>
        <v>0</v>
      </c>
      <c r="L710" s="315"/>
      <c r="M710" s="317"/>
    </row>
    <row r="711" spans="1:13" ht="10.050000000000001" hidden="1" customHeight="1" outlineLevel="1">
      <c r="A711" s="313" t="s">
        <v>58</v>
      </c>
      <c r="B711" s="314" t="s">
        <v>59</v>
      </c>
      <c r="C711" s="315"/>
      <c r="D711" s="315"/>
      <c r="E711" s="315"/>
      <c r="F711" s="315"/>
      <c r="G711" s="316">
        <f>IF(Relevé!$K$1648=1,Relevé!$F$1648,0)</f>
        <v>0</v>
      </c>
      <c r="H711" s="316"/>
      <c r="I711" s="316">
        <f>IF(Relevé!$K$1648=2,Relevé!$F$1648,0)</f>
        <v>0</v>
      </c>
      <c r="J711" s="316"/>
      <c r="K711" s="316">
        <f>IF(Relevé!$K$1648=3,Relevé!$F$1648,0)</f>
        <v>0</v>
      </c>
      <c r="L711" s="315"/>
      <c r="M711" s="317"/>
    </row>
    <row r="712" spans="1:13" ht="2.5499999999999998" customHeight="1" collapsed="1">
      <c r="A712" s="328"/>
      <c r="B712" s="329"/>
      <c r="C712" s="301"/>
      <c r="D712" s="301"/>
      <c r="E712" s="301"/>
      <c r="F712" s="301"/>
      <c r="G712" s="301"/>
      <c r="H712" s="301"/>
      <c r="I712" s="301"/>
      <c r="J712" s="301"/>
      <c r="K712" s="301"/>
      <c r="L712" s="301"/>
      <c r="M712" s="302"/>
    </row>
    <row r="713" spans="1:13" s="310" customFormat="1" ht="10.050000000000001" customHeight="1">
      <c r="A713" s="308" t="s">
        <v>60</v>
      </c>
      <c r="B713" s="309" t="s">
        <v>287</v>
      </c>
      <c r="G713" s="311">
        <f>SUM(G714:G720)</f>
        <v>0</v>
      </c>
      <c r="H713" s="311"/>
      <c r="I713" s="311">
        <f>SUM(I714:I720)</f>
        <v>0</v>
      </c>
      <c r="J713" s="311"/>
      <c r="K713" s="311">
        <f>SUM(K714:K720)</f>
        <v>0</v>
      </c>
      <c r="M713" s="312">
        <f>SUM(G713:K713)</f>
        <v>0</v>
      </c>
    </row>
    <row r="714" spans="1:13" ht="10.050000000000001" hidden="1" customHeight="1" outlineLevel="1">
      <c r="A714" s="313" t="s">
        <v>61</v>
      </c>
      <c r="B714" s="314" t="s">
        <v>1313</v>
      </c>
      <c r="C714" s="315"/>
      <c r="D714" s="315"/>
      <c r="E714" s="315"/>
      <c r="F714" s="315"/>
      <c r="G714" s="316">
        <f>IF(Relevé!$K$1653=1,Relevé!$F$1653,0)</f>
        <v>0</v>
      </c>
      <c r="H714" s="316"/>
      <c r="I714" s="316">
        <f>IF(Relevé!$K$1653=2,Relevé!$F$1653,0)</f>
        <v>0</v>
      </c>
      <c r="J714" s="316"/>
      <c r="K714" s="316">
        <f>IF(Relevé!$K$1653=3,Relevé!$F$1653,0)</f>
        <v>0</v>
      </c>
      <c r="L714" s="315"/>
      <c r="M714" s="317"/>
    </row>
    <row r="715" spans="1:13" ht="10.050000000000001" hidden="1" customHeight="1" outlineLevel="1">
      <c r="A715" s="313" t="s">
        <v>62</v>
      </c>
      <c r="B715" s="314" t="s">
        <v>63</v>
      </c>
      <c r="C715" s="315"/>
      <c r="D715" s="315"/>
      <c r="E715" s="315"/>
      <c r="F715" s="315"/>
      <c r="G715" s="316">
        <f>IF(Relevé!$K$1656=1,Relevé!$F$1656,0)</f>
        <v>0</v>
      </c>
      <c r="H715" s="316"/>
      <c r="I715" s="316">
        <f>IF(Relevé!$K$1656=2,Relevé!$F$1656,0)</f>
        <v>0</v>
      </c>
      <c r="J715" s="316"/>
      <c r="K715" s="316">
        <f>IF(Relevé!$K$1656=3,Relevé!$F$1656,0)</f>
        <v>0</v>
      </c>
      <c r="L715" s="315"/>
      <c r="M715" s="317"/>
    </row>
    <row r="716" spans="1:13" ht="9.75" hidden="1" customHeight="1" outlineLevel="1">
      <c r="A716" s="313" t="s">
        <v>64</v>
      </c>
      <c r="B716" s="314" t="s">
        <v>1314</v>
      </c>
      <c r="C716" s="315"/>
      <c r="D716" s="315"/>
      <c r="E716" s="315"/>
      <c r="F716" s="315"/>
      <c r="G716" s="316">
        <f>IF(Relevé!$K$1659=1,Relevé!$F$1659,0)</f>
        <v>0</v>
      </c>
      <c r="H716" s="316"/>
      <c r="I716" s="316">
        <f>IF(Relevé!$K$1659=2,Relevé!$F$1659,0)</f>
        <v>0</v>
      </c>
      <c r="J716" s="316"/>
      <c r="K716" s="316">
        <f>IF(Relevé!$K$1659=3,Relevé!$F$1659,0)</f>
        <v>0</v>
      </c>
      <c r="L716" s="315"/>
      <c r="M716" s="317"/>
    </row>
    <row r="717" spans="1:13" ht="10.050000000000001" hidden="1" customHeight="1" outlineLevel="1">
      <c r="A717" s="313" t="s">
        <v>65</v>
      </c>
      <c r="B717" s="314" t="s">
        <v>66</v>
      </c>
      <c r="C717" s="315"/>
      <c r="D717" s="315"/>
      <c r="E717" s="315"/>
      <c r="F717" s="315"/>
      <c r="G717" s="316">
        <f>IF(Relevé!$K$1662=1,Relevé!$F$1662,0)</f>
        <v>0</v>
      </c>
      <c r="H717" s="316"/>
      <c r="I717" s="316">
        <f>IF(Relevé!$K$1662=2,Relevé!$F$1662,0)</f>
        <v>0</v>
      </c>
      <c r="J717" s="316"/>
      <c r="K717" s="316">
        <f>IF(Relevé!$K$1662=3,Relevé!$F$1662,0)</f>
        <v>0</v>
      </c>
      <c r="L717" s="315"/>
      <c r="M717" s="317"/>
    </row>
    <row r="718" spans="1:13" ht="10.050000000000001" hidden="1" customHeight="1" outlineLevel="1">
      <c r="A718" s="313" t="s">
        <v>67</v>
      </c>
      <c r="B718" s="314" t="s">
        <v>1315</v>
      </c>
      <c r="C718" s="315"/>
      <c r="D718" s="315"/>
      <c r="E718" s="315"/>
      <c r="F718" s="315"/>
      <c r="G718" s="316">
        <f>IF(Relevé!$K$1665=1,Relevé!$F$1665,0)</f>
        <v>0</v>
      </c>
      <c r="H718" s="316"/>
      <c r="I718" s="316">
        <f>IF(Relevé!$K$1665=2,Relevé!$F$1665,0)</f>
        <v>0</v>
      </c>
      <c r="J718" s="316"/>
      <c r="K718" s="316">
        <f>IF(Relevé!$K$1665=3,Relevé!$F$1665,0)</f>
        <v>0</v>
      </c>
      <c r="L718" s="315"/>
      <c r="M718" s="317"/>
    </row>
    <row r="719" spans="1:13" ht="10.050000000000001" hidden="1" customHeight="1" outlineLevel="1">
      <c r="A719" s="313" t="s">
        <v>68</v>
      </c>
      <c r="B719" s="314" t="s">
        <v>30</v>
      </c>
      <c r="C719" s="315"/>
      <c r="D719" s="315"/>
      <c r="E719" s="315"/>
      <c r="F719" s="315"/>
      <c r="G719" s="316">
        <f>IF(Relevé!$K$1668=1,Relevé!$F$1668,0)</f>
        <v>0</v>
      </c>
      <c r="H719" s="316"/>
      <c r="I719" s="316">
        <f>IF(Relevé!$K$1668=2,Relevé!$F$1668,0)</f>
        <v>0</v>
      </c>
      <c r="J719" s="316"/>
      <c r="K719" s="316">
        <f>IF(Relevé!$K$1668=3,Relevé!$F$1668,0)</f>
        <v>0</v>
      </c>
      <c r="L719" s="315"/>
      <c r="M719" s="317"/>
    </row>
    <row r="720" spans="1:13" ht="10.050000000000001" hidden="1" customHeight="1" outlineLevel="1">
      <c r="A720" s="313" t="s">
        <v>69</v>
      </c>
      <c r="B720" s="314" t="s">
        <v>70</v>
      </c>
      <c r="C720" s="315"/>
      <c r="D720" s="315"/>
      <c r="E720" s="315"/>
      <c r="F720" s="315"/>
      <c r="G720" s="316">
        <f>IF(Relevé!$K$1671=1,Relevé!$F$1671,0)</f>
        <v>0</v>
      </c>
      <c r="H720" s="316"/>
      <c r="I720" s="316">
        <f>IF(Relevé!$K$1671=2,Relevé!$F$1671,0)</f>
        <v>0</v>
      </c>
      <c r="J720" s="316"/>
      <c r="K720" s="316">
        <f>IF(Relevé!$K$1671=3,Relevé!$F$1671,0)</f>
        <v>0</v>
      </c>
      <c r="L720" s="315"/>
      <c r="M720" s="317"/>
    </row>
    <row r="721" spans="1:13" ht="2.5499999999999998" customHeight="1" collapsed="1">
      <c r="A721" s="328"/>
      <c r="B721" s="329"/>
      <c r="C721" s="301"/>
      <c r="D721" s="301"/>
      <c r="E721" s="301"/>
      <c r="F721" s="301"/>
      <c r="G721" s="301"/>
      <c r="H721" s="301"/>
      <c r="I721" s="301"/>
      <c r="J721" s="301"/>
      <c r="K721" s="301"/>
      <c r="L721" s="301"/>
      <c r="M721" s="302"/>
    </row>
    <row r="722" spans="1:13" s="310" customFormat="1" ht="10.050000000000001" customHeight="1">
      <c r="A722" s="308" t="s">
        <v>71</v>
      </c>
      <c r="B722" s="309" t="s">
        <v>288</v>
      </c>
      <c r="G722" s="311">
        <f>SUM(G723:G729)</f>
        <v>0</v>
      </c>
      <c r="H722" s="311"/>
      <c r="I722" s="311">
        <f>SUM(I723:I729)</f>
        <v>0</v>
      </c>
      <c r="J722" s="311"/>
      <c r="K722" s="311">
        <f>SUM(K723:K729)</f>
        <v>0</v>
      </c>
      <c r="M722" s="312">
        <f>SUM(G722:K722)</f>
        <v>0</v>
      </c>
    </row>
    <row r="723" spans="1:13" ht="10.050000000000001" hidden="1" customHeight="1" outlineLevel="1">
      <c r="A723" s="313" t="s">
        <v>73</v>
      </c>
      <c r="B723" s="314" t="s">
        <v>74</v>
      </c>
      <c r="C723" s="315"/>
      <c r="D723" s="315"/>
      <c r="E723" s="315"/>
      <c r="F723" s="315"/>
      <c r="G723" s="316">
        <f>IF(Relevé!$K$1676=1,Relevé!$F$1676,0)</f>
        <v>0</v>
      </c>
      <c r="H723" s="316"/>
      <c r="I723" s="316">
        <f>IF(Relevé!$K$1676=2,Relevé!$F$1676,0)</f>
        <v>0</v>
      </c>
      <c r="J723" s="316"/>
      <c r="K723" s="316">
        <f>IF(Relevé!$K$1676=3,Relevé!$F$1676,0)</f>
        <v>0</v>
      </c>
      <c r="L723" s="315"/>
      <c r="M723" s="317"/>
    </row>
    <row r="724" spans="1:13" ht="10.050000000000001" hidden="1" customHeight="1" outlineLevel="1">
      <c r="A724" s="313" t="s">
        <v>75</v>
      </c>
      <c r="B724" s="314" t="s">
        <v>76</v>
      </c>
      <c r="C724" s="315"/>
      <c r="D724" s="315"/>
      <c r="E724" s="315"/>
      <c r="F724" s="315"/>
      <c r="G724" s="316">
        <f>IF(Relevé!$K$1679=1,Relevé!$F$1679,0)</f>
        <v>0</v>
      </c>
      <c r="H724" s="316"/>
      <c r="I724" s="316">
        <f>IF(Relevé!$K$1679=2,Relevé!$F$1679,0)</f>
        <v>0</v>
      </c>
      <c r="J724" s="316"/>
      <c r="K724" s="316">
        <f>IF(Relevé!$K$1679=3,Relevé!$F$1679,0)</f>
        <v>0</v>
      </c>
      <c r="L724" s="315"/>
      <c r="M724" s="317"/>
    </row>
    <row r="725" spans="1:13" ht="9.75" hidden="1" customHeight="1" outlineLevel="1">
      <c r="A725" s="313" t="s">
        <v>77</v>
      </c>
      <c r="B725" s="314" t="s">
        <v>78</v>
      </c>
      <c r="C725" s="315"/>
      <c r="D725" s="315"/>
      <c r="E725" s="315"/>
      <c r="F725" s="315"/>
      <c r="G725" s="316">
        <f>IF(Relevé!$K$1682=1,Relevé!$F$1682,0)</f>
        <v>0</v>
      </c>
      <c r="H725" s="316"/>
      <c r="I725" s="316">
        <f>IF(Relevé!$K$1682=2,Relevé!$F$1682,0)</f>
        <v>0</v>
      </c>
      <c r="J725" s="316"/>
      <c r="K725" s="316">
        <f>IF(Relevé!$K$1682=3,Relevé!$F$1682,0)</f>
        <v>0</v>
      </c>
      <c r="L725" s="315"/>
      <c r="M725" s="317"/>
    </row>
    <row r="726" spans="1:13" ht="10.050000000000001" hidden="1" customHeight="1" outlineLevel="1">
      <c r="A726" s="313" t="s">
        <v>79</v>
      </c>
      <c r="B726" s="314" t="s">
        <v>80</v>
      </c>
      <c r="C726" s="315"/>
      <c r="D726" s="315"/>
      <c r="E726" s="315"/>
      <c r="F726" s="315"/>
      <c r="G726" s="316">
        <f>IF(Relevé!$K$1685=1,Relevé!$F$1685,0)</f>
        <v>0</v>
      </c>
      <c r="H726" s="316"/>
      <c r="I726" s="316">
        <f>IF(Relevé!$K$1685=2,Relevé!$F$1685,0)</f>
        <v>0</v>
      </c>
      <c r="J726" s="316"/>
      <c r="K726" s="316">
        <f>IF(Relevé!$K$1685=3,Relevé!$F$1685,0)</f>
        <v>0</v>
      </c>
      <c r="L726" s="315"/>
      <c r="M726" s="317"/>
    </row>
    <row r="727" spans="1:13" ht="10.050000000000001" hidden="1" customHeight="1" outlineLevel="1">
      <c r="A727" s="313" t="s">
        <v>81</v>
      </c>
      <c r="B727" s="314" t="s">
        <v>30</v>
      </c>
      <c r="C727" s="315"/>
      <c r="D727" s="315"/>
      <c r="E727" s="315"/>
      <c r="F727" s="315"/>
      <c r="G727" s="316">
        <f>IF(Relevé!$K$1688=1,Relevé!$F$1688,0)</f>
        <v>0</v>
      </c>
      <c r="H727" s="316"/>
      <c r="I727" s="316">
        <f>IF(Relevé!$K$1688=2,Relevé!$F$1688,0)</f>
        <v>0</v>
      </c>
      <c r="J727" s="316"/>
      <c r="K727" s="316">
        <f>IF(Relevé!$K$1688=3,Relevé!$F$1688,0)</f>
        <v>0</v>
      </c>
      <c r="L727" s="315"/>
      <c r="M727" s="317"/>
    </row>
    <row r="728" spans="1:13" ht="10.050000000000001" hidden="1" customHeight="1" outlineLevel="1">
      <c r="A728" s="313" t="s">
        <v>82</v>
      </c>
      <c r="B728" s="314" t="s">
        <v>1316</v>
      </c>
      <c r="C728" s="315"/>
      <c r="D728" s="315"/>
      <c r="E728" s="315"/>
      <c r="F728" s="315"/>
      <c r="G728" s="316">
        <f>IF(Relevé!$K$1691=1,Relevé!$F$1691,0)</f>
        <v>0</v>
      </c>
      <c r="H728" s="316"/>
      <c r="I728" s="316">
        <f>IF(Relevé!$K$1691=2,Relevé!$F$1691,0)</f>
        <v>0</v>
      </c>
      <c r="J728" s="316"/>
      <c r="K728" s="316">
        <f>IF(Relevé!$K$1691=3,Relevé!$F$1691,0)</f>
        <v>0</v>
      </c>
      <c r="L728" s="315"/>
      <c r="M728" s="317"/>
    </row>
    <row r="729" spans="1:13" ht="10.050000000000001" hidden="1" customHeight="1" outlineLevel="1">
      <c r="A729" s="313" t="s">
        <v>83</v>
      </c>
      <c r="B729" s="314" t="s">
        <v>84</v>
      </c>
      <c r="C729" s="315"/>
      <c r="D729" s="315"/>
      <c r="E729" s="315"/>
      <c r="F729" s="315"/>
      <c r="G729" s="316">
        <f>IF(Relevé!$K$1694=1,Relevé!$F$1694,0)</f>
        <v>0</v>
      </c>
      <c r="H729" s="316"/>
      <c r="I729" s="316">
        <f>IF(Relevé!$K$1694=2,Relevé!$F$1694,0)</f>
        <v>0</v>
      </c>
      <c r="J729" s="316"/>
      <c r="K729" s="316">
        <f>IF(Relevé!$K$1694=3,Relevé!$F$1694,0)</f>
        <v>0</v>
      </c>
      <c r="L729" s="315"/>
      <c r="M729" s="317"/>
    </row>
    <row r="730" spans="1:13" ht="2.5499999999999998" customHeight="1" collapsed="1">
      <c r="A730" s="328"/>
      <c r="B730" s="329"/>
      <c r="C730" s="301"/>
      <c r="D730" s="301"/>
      <c r="E730" s="301"/>
      <c r="F730" s="301"/>
      <c r="G730" s="301"/>
      <c r="H730" s="301"/>
      <c r="I730" s="301"/>
      <c r="J730" s="301"/>
      <c r="K730" s="301"/>
      <c r="L730" s="301"/>
      <c r="M730" s="302"/>
    </row>
    <row r="731" spans="1:13" s="310" customFormat="1" ht="10.050000000000001" customHeight="1">
      <c r="A731" s="308" t="s">
        <v>85</v>
      </c>
      <c r="B731" s="309" t="s">
        <v>289</v>
      </c>
      <c r="G731" s="311">
        <f>SUM(G732:G741)</f>
        <v>0</v>
      </c>
      <c r="H731" s="311"/>
      <c r="I731" s="311">
        <f>SUM(I732:I741)</f>
        <v>0</v>
      </c>
      <c r="J731" s="311"/>
      <c r="K731" s="311">
        <f>SUM(K732:K741)</f>
        <v>0</v>
      </c>
      <c r="M731" s="312">
        <f>SUM(G731:K731)</f>
        <v>0</v>
      </c>
    </row>
    <row r="732" spans="1:13" ht="10.050000000000001" hidden="1" customHeight="1" outlineLevel="1">
      <c r="A732" s="313" t="s">
        <v>87</v>
      </c>
      <c r="B732" s="314" t="s">
        <v>88</v>
      </c>
      <c r="C732" s="315"/>
      <c r="D732" s="315"/>
      <c r="E732" s="315"/>
      <c r="F732" s="315"/>
      <c r="G732" s="316">
        <f>IF(Relevé!$K$1699=1,Relevé!$F$1699,0)</f>
        <v>0</v>
      </c>
      <c r="H732" s="316"/>
      <c r="I732" s="316">
        <f>IF(Relevé!$K$1699=2,Relevé!$F$1699,0)</f>
        <v>0</v>
      </c>
      <c r="J732" s="316"/>
      <c r="K732" s="316">
        <f>IF(Relevé!$K$1699=3,Relevé!$F$1699,0)</f>
        <v>0</v>
      </c>
      <c r="L732" s="315"/>
      <c r="M732" s="317"/>
    </row>
    <row r="733" spans="1:13" ht="10.050000000000001" hidden="1" customHeight="1" outlineLevel="1">
      <c r="A733" s="313" t="s">
        <v>89</v>
      </c>
      <c r="B733" s="314" t="s">
        <v>90</v>
      </c>
      <c r="C733" s="315"/>
      <c r="D733" s="315"/>
      <c r="E733" s="315"/>
      <c r="F733" s="315"/>
      <c r="G733" s="316">
        <f>IF(Relevé!$K$1702=1,Relevé!$F$1702,0)</f>
        <v>0</v>
      </c>
      <c r="H733" s="316"/>
      <c r="I733" s="316">
        <f>IF(Relevé!$K$1702=2,Relevé!$F$1702,0)</f>
        <v>0</v>
      </c>
      <c r="J733" s="316"/>
      <c r="K733" s="316">
        <f>IF(Relevé!$K$1702=3,Relevé!$F$1702,0)</f>
        <v>0</v>
      </c>
      <c r="L733" s="315"/>
      <c r="M733" s="317"/>
    </row>
    <row r="734" spans="1:13" ht="9.75" hidden="1" customHeight="1" outlineLevel="1">
      <c r="A734" s="313" t="s">
        <v>91</v>
      </c>
      <c r="B734" s="314" t="s">
        <v>92</v>
      </c>
      <c r="C734" s="315"/>
      <c r="D734" s="315"/>
      <c r="E734" s="315"/>
      <c r="F734" s="315"/>
      <c r="G734" s="316">
        <f>IF(Relevé!$K$1705=1,Relevé!$F$1705,0)</f>
        <v>0</v>
      </c>
      <c r="H734" s="316"/>
      <c r="I734" s="316">
        <f>IF(Relevé!$K$1705=2,Relevé!$F$1705,0)</f>
        <v>0</v>
      </c>
      <c r="J734" s="316"/>
      <c r="K734" s="316">
        <f>IF(Relevé!$K$1705=3,Relevé!$F$1705,0)</f>
        <v>0</v>
      </c>
      <c r="L734" s="315"/>
      <c r="M734" s="317"/>
    </row>
    <row r="735" spans="1:13" ht="10.050000000000001" hidden="1" customHeight="1" outlineLevel="1">
      <c r="A735" s="313" t="s">
        <v>93</v>
      </c>
      <c r="B735" s="314" t="s">
        <v>1317</v>
      </c>
      <c r="C735" s="315"/>
      <c r="D735" s="315"/>
      <c r="E735" s="315"/>
      <c r="F735" s="315"/>
      <c r="G735" s="316">
        <f>IF(Relevé!$K$1708=1,Relevé!$F$1708,0)</f>
        <v>0</v>
      </c>
      <c r="H735" s="316"/>
      <c r="I735" s="316">
        <f>IF(Relevé!$K$1708=2,Relevé!$F$1708,0)</f>
        <v>0</v>
      </c>
      <c r="J735" s="316"/>
      <c r="K735" s="316">
        <f>IF(Relevé!$K$1708=3,Relevé!$F$1708,0)</f>
        <v>0</v>
      </c>
      <c r="L735" s="315"/>
      <c r="M735" s="317"/>
    </row>
    <row r="736" spans="1:13" ht="10.050000000000001" hidden="1" customHeight="1" outlineLevel="1">
      <c r="A736" s="313" t="s">
        <v>94</v>
      </c>
      <c r="B736" s="314" t="s">
        <v>95</v>
      </c>
      <c r="C736" s="315"/>
      <c r="D736" s="315"/>
      <c r="E736" s="315"/>
      <c r="F736" s="315"/>
      <c r="G736" s="316">
        <f>IF(Relevé!$K$1711=1,Relevé!$F$1711,0)</f>
        <v>0</v>
      </c>
      <c r="H736" s="316"/>
      <c r="I736" s="316">
        <f>IF(Relevé!$K$1711=2,Relevé!$F$1711,0)</f>
        <v>0</v>
      </c>
      <c r="J736" s="316"/>
      <c r="K736" s="316">
        <f>IF(Relevé!$K$1711=3,Relevé!$F$1711,0)</f>
        <v>0</v>
      </c>
      <c r="L736" s="315"/>
      <c r="M736" s="317"/>
    </row>
    <row r="737" spans="1:13" ht="10.050000000000001" hidden="1" customHeight="1" outlineLevel="1">
      <c r="A737" s="313" t="s">
        <v>96</v>
      </c>
      <c r="B737" s="314" t="s">
        <v>97</v>
      </c>
      <c r="C737" s="315"/>
      <c r="D737" s="315"/>
      <c r="E737" s="315"/>
      <c r="F737" s="315"/>
      <c r="G737" s="316">
        <f>IF(Relevé!$K$1714=1,Relevé!$F$1714,0)</f>
        <v>0</v>
      </c>
      <c r="H737" s="316"/>
      <c r="I737" s="316">
        <f>IF(Relevé!$K$1714=2,Relevé!$F$1714,0)</f>
        <v>0</v>
      </c>
      <c r="J737" s="316"/>
      <c r="K737" s="316">
        <f>IF(Relevé!$K$1714=3,Relevé!$F$1714,0)</f>
        <v>0</v>
      </c>
      <c r="L737" s="315"/>
      <c r="M737" s="317"/>
    </row>
    <row r="738" spans="1:13" ht="10.050000000000001" hidden="1" customHeight="1" outlineLevel="1">
      <c r="A738" s="313" t="s">
        <v>98</v>
      </c>
      <c r="B738" s="314" t="s">
        <v>1318</v>
      </c>
      <c r="C738" s="315"/>
      <c r="D738" s="315"/>
      <c r="E738" s="315"/>
      <c r="F738" s="315"/>
      <c r="G738" s="316">
        <f>IF(Relevé!$K$1717=1,Relevé!$F$1717,0)</f>
        <v>0</v>
      </c>
      <c r="H738" s="316"/>
      <c r="I738" s="316">
        <f>IF(Relevé!$K$1717=2,Relevé!$F$1717,0)</f>
        <v>0</v>
      </c>
      <c r="J738" s="316"/>
      <c r="K738" s="316">
        <f>IF(Relevé!$K$1717=3,Relevé!$F$1717,0)</f>
        <v>0</v>
      </c>
      <c r="L738" s="315"/>
      <c r="M738" s="317"/>
    </row>
    <row r="739" spans="1:13" ht="10.050000000000001" hidden="1" customHeight="1" outlineLevel="1">
      <c r="A739" s="313" t="s">
        <v>99</v>
      </c>
      <c r="B739" s="314" t="s">
        <v>100</v>
      </c>
      <c r="C739" s="315"/>
      <c r="D739" s="315"/>
      <c r="E739" s="315"/>
      <c r="F739" s="315"/>
      <c r="G739" s="316">
        <f>IF(Relevé!$K$1720=1,Relevé!$F$1720,0)</f>
        <v>0</v>
      </c>
      <c r="H739" s="316"/>
      <c r="I739" s="316">
        <f>IF(Relevé!$K$1720=2,Relevé!$F$1720,0)</f>
        <v>0</v>
      </c>
      <c r="J739" s="316"/>
      <c r="K739" s="316">
        <f>IF(Relevé!$K$1720=3,Relevé!$F$1720,0)</f>
        <v>0</v>
      </c>
      <c r="L739" s="315"/>
      <c r="M739" s="317"/>
    </row>
    <row r="740" spans="1:13" ht="10.050000000000001" hidden="1" customHeight="1" outlineLevel="1">
      <c r="A740" s="313" t="s">
        <v>101</v>
      </c>
      <c r="B740" s="314" t="s">
        <v>102</v>
      </c>
      <c r="C740" s="315"/>
      <c r="D740" s="315"/>
      <c r="E740" s="315"/>
      <c r="F740" s="315"/>
      <c r="G740" s="316">
        <f>IF(Relevé!$K$1723=1,Relevé!$F$1723,0)</f>
        <v>0</v>
      </c>
      <c r="H740" s="316"/>
      <c r="I740" s="316">
        <f>IF(Relevé!$K$1723=2,Relevé!$F$1723,0)</f>
        <v>0</v>
      </c>
      <c r="J740" s="316"/>
      <c r="K740" s="316">
        <f>IF(Relevé!$K$1723=3,Relevé!$F$1723,0)</f>
        <v>0</v>
      </c>
      <c r="L740" s="315"/>
      <c r="M740" s="317"/>
    </row>
    <row r="741" spans="1:13" ht="10.050000000000001" hidden="1" customHeight="1" outlineLevel="1">
      <c r="A741" s="313" t="s">
        <v>103</v>
      </c>
      <c r="B741" s="314" t="s">
        <v>104</v>
      </c>
      <c r="C741" s="315"/>
      <c r="D741" s="315"/>
      <c r="E741" s="315"/>
      <c r="F741" s="315"/>
      <c r="G741" s="316">
        <f>IF(Relevé!$K$1726=1,Relevé!$F$1726,0)</f>
        <v>0</v>
      </c>
      <c r="H741" s="316"/>
      <c r="I741" s="316">
        <f>IF(Relevé!$K$1726=2,Relevé!$F$1726,0)</f>
        <v>0</v>
      </c>
      <c r="J741" s="316"/>
      <c r="K741" s="316">
        <f>IF(Relevé!$K$1726=3,Relevé!$F$1726,0)</f>
        <v>0</v>
      </c>
      <c r="L741" s="315"/>
      <c r="M741" s="317"/>
    </row>
    <row r="742" spans="1:13" ht="2.5499999999999998" customHeight="1" collapsed="1">
      <c r="A742" s="328"/>
      <c r="B742" s="329"/>
      <c r="C742" s="301"/>
      <c r="D742" s="301"/>
      <c r="E742" s="301"/>
      <c r="F742" s="301"/>
      <c r="G742" s="301"/>
      <c r="H742" s="301"/>
      <c r="I742" s="301"/>
      <c r="J742" s="301"/>
      <c r="K742" s="301"/>
      <c r="L742" s="301"/>
      <c r="M742" s="302"/>
    </row>
    <row r="743" spans="1:13" s="310" customFormat="1" ht="9.6">
      <c r="A743" s="308" t="s">
        <v>105</v>
      </c>
      <c r="B743" s="309" t="s">
        <v>1319</v>
      </c>
      <c r="G743" s="311">
        <f>SUM(G744:G750)</f>
        <v>0</v>
      </c>
      <c r="H743" s="311"/>
      <c r="I743" s="311">
        <f>SUM(I744:I750)</f>
        <v>0</v>
      </c>
      <c r="J743" s="311"/>
      <c r="K743" s="311">
        <f>SUM(K744:K750)</f>
        <v>0</v>
      </c>
      <c r="M743" s="312">
        <f>SUM(G743:K743)</f>
        <v>0</v>
      </c>
    </row>
    <row r="744" spans="1:13" ht="10.050000000000001" hidden="1" customHeight="1" outlineLevel="1">
      <c r="A744" s="313" t="s">
        <v>106</v>
      </c>
      <c r="B744" s="314" t="s">
        <v>107</v>
      </c>
      <c r="C744" s="315"/>
      <c r="D744" s="315"/>
      <c r="E744" s="315"/>
      <c r="F744" s="315"/>
      <c r="G744" s="316">
        <f>IF(Relevé!$K$1731=1,Relevé!$F$1731,0)</f>
        <v>0</v>
      </c>
      <c r="H744" s="316"/>
      <c r="I744" s="316">
        <f>IF(Relevé!$K$1731=2,Relevé!$F$1731,0)</f>
        <v>0</v>
      </c>
      <c r="J744" s="316"/>
      <c r="K744" s="316">
        <f>IF(Relevé!$K$1731=3,Relevé!$F$1731,0)</f>
        <v>0</v>
      </c>
      <c r="L744" s="315"/>
      <c r="M744" s="317"/>
    </row>
    <row r="745" spans="1:13" ht="10.050000000000001" hidden="1" customHeight="1" outlineLevel="1">
      <c r="A745" s="313" t="s">
        <v>108</v>
      </c>
      <c r="B745" s="314" t="s">
        <v>109</v>
      </c>
      <c r="C745" s="315"/>
      <c r="D745" s="315"/>
      <c r="E745" s="315"/>
      <c r="F745" s="315"/>
      <c r="G745" s="316">
        <f>IF(Relevé!$K$1734=1,Relevé!$F$1734,0)</f>
        <v>0</v>
      </c>
      <c r="H745" s="316"/>
      <c r="I745" s="316">
        <f>IF(Relevé!$K$1734=2,Relevé!$F$1734,0)</f>
        <v>0</v>
      </c>
      <c r="J745" s="316"/>
      <c r="K745" s="316">
        <f>IF(Relevé!$K$1734=3,Relevé!$F$1734,0)</f>
        <v>0</v>
      </c>
      <c r="L745" s="315"/>
      <c r="M745" s="317"/>
    </row>
    <row r="746" spans="1:13" ht="9.75" hidden="1" customHeight="1" outlineLevel="1">
      <c r="A746" s="313" t="s">
        <v>110</v>
      </c>
      <c r="B746" s="314" t="s">
        <v>111</v>
      </c>
      <c r="C746" s="315"/>
      <c r="D746" s="315"/>
      <c r="E746" s="315"/>
      <c r="F746" s="315"/>
      <c r="G746" s="316">
        <f>IF(Relevé!$K$1737=1,Relevé!$F$1737,0)</f>
        <v>0</v>
      </c>
      <c r="H746" s="316"/>
      <c r="I746" s="316">
        <f>IF(Relevé!$K$1737=2,Relevé!$F$1737,0)</f>
        <v>0</v>
      </c>
      <c r="J746" s="316"/>
      <c r="K746" s="316">
        <f>IF(Relevé!$K$1737=3,Relevé!$F$1737,0)</f>
        <v>0</v>
      </c>
      <c r="L746" s="315"/>
      <c r="M746" s="317"/>
    </row>
    <row r="747" spans="1:13" ht="10.050000000000001" hidden="1" customHeight="1" outlineLevel="1">
      <c r="A747" s="313" t="s">
        <v>112</v>
      </c>
      <c r="B747" s="314" t="s">
        <v>113</v>
      </c>
      <c r="C747" s="315"/>
      <c r="D747" s="315"/>
      <c r="E747" s="315"/>
      <c r="F747" s="315"/>
      <c r="G747" s="316">
        <f>IF(Relevé!$K$1740=1,Relevé!$F$1740,0)</f>
        <v>0</v>
      </c>
      <c r="H747" s="316"/>
      <c r="I747" s="316">
        <f>IF(Relevé!$K$1740=2,Relevé!$F$1740,0)</f>
        <v>0</v>
      </c>
      <c r="J747" s="316"/>
      <c r="K747" s="316">
        <f>IF(Relevé!$K$1740=3,Relevé!$F$1740,0)</f>
        <v>0</v>
      </c>
      <c r="L747" s="315"/>
      <c r="M747" s="317"/>
    </row>
    <row r="748" spans="1:13" ht="10.050000000000001" hidden="1" customHeight="1" outlineLevel="1">
      <c r="A748" s="313" t="s">
        <v>114</v>
      </c>
      <c r="B748" s="314" t="s">
        <v>115</v>
      </c>
      <c r="C748" s="315"/>
      <c r="D748" s="315"/>
      <c r="E748" s="315"/>
      <c r="F748" s="315"/>
      <c r="G748" s="316">
        <f>IF(Relevé!$K$1743=1,Relevé!$F$1743,0)</f>
        <v>0</v>
      </c>
      <c r="H748" s="316"/>
      <c r="I748" s="316">
        <f>IF(Relevé!$K$1743=2,Relevé!$F$1743,0)</f>
        <v>0</v>
      </c>
      <c r="J748" s="316"/>
      <c r="K748" s="316">
        <f>IF(Relevé!$K$1743=3,Relevé!$F$1743,0)</f>
        <v>0</v>
      </c>
      <c r="L748" s="315"/>
      <c r="M748" s="317"/>
    </row>
    <row r="749" spans="1:13" ht="10.050000000000001" hidden="1" customHeight="1" outlineLevel="1">
      <c r="A749" s="313" t="s">
        <v>116</v>
      </c>
      <c r="B749" s="314" t="s">
        <v>117</v>
      </c>
      <c r="C749" s="315"/>
      <c r="D749" s="315"/>
      <c r="E749" s="315"/>
      <c r="F749" s="315"/>
      <c r="G749" s="316">
        <f>IF(Relevé!$K$1746=1,Relevé!$F$1746,0)</f>
        <v>0</v>
      </c>
      <c r="H749" s="316"/>
      <c r="I749" s="316">
        <f>IF(Relevé!$K$1746=2,Relevé!$F$1746,0)</f>
        <v>0</v>
      </c>
      <c r="J749" s="316"/>
      <c r="K749" s="316">
        <f>IF(Relevé!$K$1746=3,Relevé!$F$1746,0)</f>
        <v>0</v>
      </c>
      <c r="L749" s="315"/>
      <c r="M749" s="317"/>
    </row>
    <row r="750" spans="1:13" ht="10.050000000000001" hidden="1" customHeight="1" outlineLevel="1">
      <c r="A750" s="313" t="s">
        <v>118</v>
      </c>
      <c r="B750" s="314" t="s">
        <v>119</v>
      </c>
      <c r="C750" s="315"/>
      <c r="D750" s="315"/>
      <c r="E750" s="315"/>
      <c r="F750" s="315"/>
      <c r="G750" s="316">
        <f>IF(Relevé!$K$1749=1,Relevé!$F$1749,0)</f>
        <v>0</v>
      </c>
      <c r="H750" s="316"/>
      <c r="I750" s="316">
        <f>IF(Relevé!$K$1749=2,Relevé!$F$1749,0)</f>
        <v>0</v>
      </c>
      <c r="J750" s="316"/>
      <c r="K750" s="316">
        <f>IF(Relevé!$K$1749=3,Relevé!$F$1749,0)</f>
        <v>0</v>
      </c>
      <c r="L750" s="315"/>
      <c r="M750" s="317"/>
    </row>
    <row r="751" spans="1:13" ht="2.4" customHeight="1" collapsed="1">
      <c r="A751" s="328"/>
      <c r="B751" s="329"/>
      <c r="C751" s="301"/>
      <c r="D751" s="301"/>
      <c r="E751" s="301"/>
      <c r="F751" s="301"/>
      <c r="G751" s="301"/>
      <c r="H751" s="301"/>
      <c r="I751" s="301"/>
      <c r="J751" s="301"/>
      <c r="K751" s="301"/>
      <c r="L751" s="301"/>
      <c r="M751" s="302"/>
    </row>
    <row r="752" spans="1:13" s="299" customFormat="1" ht="13.05" customHeight="1">
      <c r="A752" s="303" t="s">
        <v>120</v>
      </c>
      <c r="B752" s="304" t="s">
        <v>1320</v>
      </c>
      <c r="C752" s="305"/>
      <c r="D752" s="305"/>
      <c r="E752" s="305"/>
      <c r="F752" s="305"/>
      <c r="G752" s="306">
        <f>G754+G765+G776+G789</f>
        <v>0</v>
      </c>
      <c r="H752" s="305"/>
      <c r="I752" s="306">
        <f>I754+I765+I776+I789</f>
        <v>0</v>
      </c>
      <c r="J752" s="305"/>
      <c r="K752" s="306">
        <f>K754+K765+K776+K789</f>
        <v>0</v>
      </c>
      <c r="L752" s="305"/>
      <c r="M752" s="307">
        <f>M754+M765+M776+M789</f>
        <v>0</v>
      </c>
    </row>
    <row r="753" spans="1:13" ht="2.5499999999999998" customHeight="1">
      <c r="A753" s="326"/>
      <c r="B753" s="327"/>
      <c r="C753" s="301"/>
      <c r="D753" s="301"/>
      <c r="E753" s="301"/>
      <c r="F753" s="301"/>
      <c r="G753" s="301"/>
      <c r="H753" s="301"/>
      <c r="I753" s="301"/>
      <c r="J753" s="301"/>
      <c r="K753" s="301"/>
      <c r="L753" s="301"/>
      <c r="M753" s="302"/>
    </row>
    <row r="754" spans="1:13" s="310" customFormat="1" ht="10.050000000000001" customHeight="1">
      <c r="A754" s="308" t="s">
        <v>121</v>
      </c>
      <c r="B754" s="309" t="s">
        <v>1321</v>
      </c>
      <c r="G754" s="311">
        <f>SUM(G755:G763)</f>
        <v>0</v>
      </c>
      <c r="H754" s="311"/>
      <c r="I754" s="311">
        <f>SUM(I755:I763)</f>
        <v>0</v>
      </c>
      <c r="J754" s="311"/>
      <c r="K754" s="311">
        <f>SUM(K755:K763)</f>
        <v>0</v>
      </c>
      <c r="M754" s="312">
        <f>SUM(G754:K754)</f>
        <v>0</v>
      </c>
    </row>
    <row r="755" spans="1:13" ht="10.050000000000001" hidden="1" customHeight="1" outlineLevel="1">
      <c r="A755" s="313" t="s">
        <v>122</v>
      </c>
      <c r="B755" s="314" t="s">
        <v>123</v>
      </c>
      <c r="C755" s="315"/>
      <c r="D755" s="315"/>
      <c r="E755" s="315"/>
      <c r="F755" s="315"/>
      <c r="G755" s="316">
        <f>IF(Relevé!$K$1756=1,Relevé!$F$1756,0)</f>
        <v>0</v>
      </c>
      <c r="H755" s="316"/>
      <c r="I755" s="316">
        <f>IF(Relevé!$K$1756=2,Relevé!$F$1756,0)</f>
        <v>0</v>
      </c>
      <c r="J755" s="316"/>
      <c r="K755" s="316">
        <f>IF(Relevé!$K$1756=3,Relevé!$F$1756,0)</f>
        <v>0</v>
      </c>
      <c r="L755" s="315"/>
      <c r="M755" s="317"/>
    </row>
    <row r="756" spans="1:13" ht="10.050000000000001" hidden="1" customHeight="1" outlineLevel="1">
      <c r="A756" s="313" t="s">
        <v>124</v>
      </c>
      <c r="B756" s="314" t="s">
        <v>125</v>
      </c>
      <c r="C756" s="315"/>
      <c r="D756" s="315"/>
      <c r="E756" s="315"/>
      <c r="F756" s="315"/>
      <c r="G756" s="316">
        <f>IF(Relevé!$K$1759=1,Relevé!$F$1759,0)</f>
        <v>0</v>
      </c>
      <c r="H756" s="316"/>
      <c r="I756" s="316">
        <f>IF(Relevé!$K$1759=2,Relevé!$F$1759,0)</f>
        <v>0</v>
      </c>
      <c r="J756" s="316"/>
      <c r="K756" s="316">
        <f>IF(Relevé!$K$1759=3,Relevé!$F$1759,0)</f>
        <v>0</v>
      </c>
      <c r="L756" s="315"/>
      <c r="M756" s="317"/>
    </row>
    <row r="757" spans="1:13" ht="9.75" hidden="1" customHeight="1" outlineLevel="1">
      <c r="A757" s="313" t="s">
        <v>126</v>
      </c>
      <c r="B757" s="314" t="s">
        <v>127</v>
      </c>
      <c r="C757" s="315"/>
      <c r="D757" s="315"/>
      <c r="E757" s="315"/>
      <c r="F757" s="315"/>
      <c r="G757" s="316">
        <f>IF(Relevé!$K$1762=1,Relevé!$F$1762,0)</f>
        <v>0</v>
      </c>
      <c r="H757" s="316"/>
      <c r="I757" s="316">
        <f>IF(Relevé!$K$1762=2,Relevé!$F$1762,0)</f>
        <v>0</v>
      </c>
      <c r="J757" s="316"/>
      <c r="K757" s="316">
        <f>IF(Relevé!$K$1762=3,Relevé!$F$1762,0)</f>
        <v>0</v>
      </c>
      <c r="L757" s="315"/>
      <c r="M757" s="317"/>
    </row>
    <row r="758" spans="1:13" ht="10.050000000000001" hidden="1" customHeight="1" outlineLevel="1">
      <c r="A758" s="313" t="s">
        <v>128</v>
      </c>
      <c r="B758" s="314" t="s">
        <v>129</v>
      </c>
      <c r="C758" s="315"/>
      <c r="D758" s="315"/>
      <c r="E758" s="315"/>
      <c r="F758" s="315"/>
      <c r="G758" s="316">
        <f>IF(Relevé!$K$1765=1,Relevé!$F$1765,0)</f>
        <v>0</v>
      </c>
      <c r="H758" s="316"/>
      <c r="I758" s="316">
        <f>IF(Relevé!$K$1765=2,Relevé!$F$1765,0)</f>
        <v>0</v>
      </c>
      <c r="J758" s="316"/>
      <c r="K758" s="316">
        <f>IF(Relevé!$K$1765=3,Relevé!$F$1765,0)</f>
        <v>0</v>
      </c>
      <c r="L758" s="315"/>
      <c r="M758" s="317"/>
    </row>
    <row r="759" spans="1:13" ht="10.050000000000001" hidden="1" customHeight="1" outlineLevel="1">
      <c r="A759" s="313" t="s">
        <v>130</v>
      </c>
      <c r="B759" s="314" t="s">
        <v>131</v>
      </c>
      <c r="C759" s="315"/>
      <c r="D759" s="315"/>
      <c r="E759" s="315"/>
      <c r="F759" s="315"/>
      <c r="G759" s="316">
        <f>IF(Relevé!$K$1768=1,Relevé!$F$1768,0)</f>
        <v>0</v>
      </c>
      <c r="H759" s="316"/>
      <c r="I759" s="316">
        <f>IF(Relevé!$K$1768=2,Relevé!$F$1768,0)</f>
        <v>0</v>
      </c>
      <c r="J759" s="316"/>
      <c r="K759" s="316">
        <f>IF(Relevé!$K$1768=3,Relevé!$F$1768,0)</f>
        <v>0</v>
      </c>
      <c r="L759" s="315"/>
      <c r="M759" s="317"/>
    </row>
    <row r="760" spans="1:13" ht="10.050000000000001" hidden="1" customHeight="1" outlineLevel="1">
      <c r="A760" s="313" t="s">
        <v>132</v>
      </c>
      <c r="B760" s="314" t="s">
        <v>133</v>
      </c>
      <c r="C760" s="315"/>
      <c r="D760" s="315"/>
      <c r="E760" s="315"/>
      <c r="F760" s="315"/>
      <c r="G760" s="316">
        <f>IF(Relevé!$K$1771=1,Relevé!$F$1771,0)</f>
        <v>0</v>
      </c>
      <c r="H760" s="316"/>
      <c r="I760" s="316">
        <f>IF(Relevé!$K$1771=2,Relevé!$F$1771,0)</f>
        <v>0</v>
      </c>
      <c r="J760" s="316"/>
      <c r="K760" s="316">
        <f>IF(Relevé!$K$1771=3,Relevé!$F$1771,0)</f>
        <v>0</v>
      </c>
      <c r="L760" s="315"/>
      <c r="M760" s="317"/>
    </row>
    <row r="761" spans="1:13" ht="10.050000000000001" hidden="1" customHeight="1" outlineLevel="1">
      <c r="A761" s="313" t="s">
        <v>134</v>
      </c>
      <c r="B761" s="314" t="s">
        <v>1322</v>
      </c>
      <c r="C761" s="315"/>
      <c r="D761" s="315"/>
      <c r="E761" s="315"/>
      <c r="F761" s="315"/>
      <c r="G761" s="316">
        <f>IF(Relevé!$K$1774=1,Relevé!$F$1774,0)</f>
        <v>0</v>
      </c>
      <c r="H761" s="316"/>
      <c r="I761" s="316">
        <f>IF(Relevé!$K$1774=2,Relevé!$F$1774,0)</f>
        <v>0</v>
      </c>
      <c r="J761" s="316"/>
      <c r="K761" s="316">
        <f>IF(Relevé!$K$1774=3,Relevé!$F$1774,0)</f>
        <v>0</v>
      </c>
      <c r="L761" s="315"/>
      <c r="M761" s="317"/>
    </row>
    <row r="762" spans="1:13" ht="10.050000000000001" hidden="1" customHeight="1" outlineLevel="1">
      <c r="A762" s="313" t="s">
        <v>135</v>
      </c>
      <c r="B762" s="314" t="s">
        <v>136</v>
      </c>
      <c r="C762" s="315"/>
      <c r="D762" s="315"/>
      <c r="E762" s="315"/>
      <c r="F762" s="315"/>
      <c r="G762" s="316">
        <f>IF(Relevé!$K$1777=1,Relevé!$F$1777,0)</f>
        <v>0</v>
      </c>
      <c r="H762" s="316"/>
      <c r="I762" s="316">
        <f>IF(Relevé!$K$1777=2,Relevé!$F$1777,0)</f>
        <v>0</v>
      </c>
      <c r="J762" s="316"/>
      <c r="K762" s="316">
        <f>IF(Relevé!$K$1777=3,Relevé!$F$1777,0)</f>
        <v>0</v>
      </c>
      <c r="L762" s="315"/>
      <c r="M762" s="317"/>
    </row>
    <row r="763" spans="1:13" ht="10.050000000000001" hidden="1" customHeight="1" outlineLevel="1">
      <c r="A763" s="313" t="s">
        <v>137</v>
      </c>
      <c r="B763" s="314" t="s">
        <v>1323</v>
      </c>
      <c r="C763" s="315"/>
      <c r="D763" s="315"/>
      <c r="E763" s="315"/>
      <c r="F763" s="315"/>
      <c r="G763" s="316">
        <f>IF(Relevé!$K$1780=1,Relevé!$F$1780,0)</f>
        <v>0</v>
      </c>
      <c r="H763" s="316"/>
      <c r="I763" s="316">
        <f>IF(Relevé!$K$1780=2,Relevé!$F$1780,0)</f>
        <v>0</v>
      </c>
      <c r="J763" s="316"/>
      <c r="K763" s="316">
        <f>IF(Relevé!$K$1780=3,Relevé!$F$1780,0)</f>
        <v>0</v>
      </c>
      <c r="L763" s="315"/>
      <c r="M763" s="317"/>
    </row>
    <row r="764" spans="1:13" ht="2.5499999999999998" customHeight="1" collapsed="1">
      <c r="A764" s="328"/>
      <c r="B764" s="329"/>
      <c r="C764" s="301"/>
      <c r="D764" s="301"/>
      <c r="E764" s="301"/>
      <c r="F764" s="301"/>
      <c r="G764" s="301"/>
      <c r="H764" s="301"/>
      <c r="I764" s="301"/>
      <c r="J764" s="301"/>
      <c r="K764" s="301"/>
      <c r="L764" s="301"/>
      <c r="M764" s="302"/>
    </row>
    <row r="765" spans="1:13" s="310" customFormat="1" ht="10.050000000000001" customHeight="1">
      <c r="A765" s="308" t="s">
        <v>138</v>
      </c>
      <c r="B765" s="309" t="s">
        <v>290</v>
      </c>
      <c r="G765" s="311">
        <f>SUM(G766:G774)</f>
        <v>0</v>
      </c>
      <c r="H765" s="311"/>
      <c r="I765" s="311">
        <f>SUM(I766:I774)</f>
        <v>0</v>
      </c>
      <c r="J765" s="311"/>
      <c r="K765" s="311">
        <f>SUM(K766:K774)</f>
        <v>0</v>
      </c>
      <c r="M765" s="312">
        <f>SUM(G765:K765)</f>
        <v>0</v>
      </c>
    </row>
    <row r="766" spans="1:13" ht="10.050000000000001" hidden="1" customHeight="1" outlineLevel="1">
      <c r="A766" s="313" t="s">
        <v>140</v>
      </c>
      <c r="B766" s="314" t="s">
        <v>141</v>
      </c>
      <c r="C766" s="315"/>
      <c r="D766" s="315"/>
      <c r="E766" s="315"/>
      <c r="F766" s="315"/>
      <c r="G766" s="316">
        <f>IF(Relevé!$K$1785=1,Relevé!$F$1785,0)</f>
        <v>0</v>
      </c>
      <c r="H766" s="316"/>
      <c r="I766" s="316">
        <f>IF(Relevé!$K$1785=2,Relevé!$F$1785,0)</f>
        <v>0</v>
      </c>
      <c r="J766" s="316"/>
      <c r="K766" s="316">
        <f>IF(Relevé!$K$1785=3,Relevé!$F$1785,0)</f>
        <v>0</v>
      </c>
      <c r="L766" s="315"/>
      <c r="M766" s="317"/>
    </row>
    <row r="767" spans="1:13" ht="10.050000000000001" hidden="1" customHeight="1" outlineLevel="1">
      <c r="A767" s="313" t="s">
        <v>142</v>
      </c>
      <c r="B767" s="314" t="s">
        <v>143</v>
      </c>
      <c r="C767" s="315"/>
      <c r="D767" s="315"/>
      <c r="E767" s="315"/>
      <c r="F767" s="315"/>
      <c r="G767" s="316">
        <f>IF(Relevé!$K$1788=1,Relevé!$F$1788,0)</f>
        <v>0</v>
      </c>
      <c r="H767" s="316"/>
      <c r="I767" s="316">
        <f>IF(Relevé!$K$1788=2,Relevé!$F$1788,0)</f>
        <v>0</v>
      </c>
      <c r="J767" s="316"/>
      <c r="K767" s="316">
        <f>IF(Relevé!$K$1788=3,Relevé!$F$1788,0)</f>
        <v>0</v>
      </c>
      <c r="L767" s="315"/>
      <c r="M767" s="317"/>
    </row>
    <row r="768" spans="1:13" ht="9.75" hidden="1" customHeight="1" outlineLevel="1">
      <c r="A768" s="313" t="s">
        <v>144</v>
      </c>
      <c r="B768" s="314" t="s">
        <v>145</v>
      </c>
      <c r="C768" s="315"/>
      <c r="D768" s="315"/>
      <c r="E768" s="315"/>
      <c r="F768" s="315"/>
      <c r="G768" s="316">
        <f>IF(Relevé!$K$1791=1,Relevé!$F$1791,0)</f>
        <v>0</v>
      </c>
      <c r="H768" s="316"/>
      <c r="I768" s="316">
        <f>IF(Relevé!$K$1791=2,Relevé!$F$1791,0)</f>
        <v>0</v>
      </c>
      <c r="J768" s="316"/>
      <c r="K768" s="316">
        <f>IF(Relevé!$K$1791=3,Relevé!$F$1791,0)</f>
        <v>0</v>
      </c>
      <c r="L768" s="315"/>
      <c r="M768" s="317"/>
    </row>
    <row r="769" spans="1:13" ht="10.050000000000001" hidden="1" customHeight="1" outlineLevel="1">
      <c r="A769" s="313" t="s">
        <v>146</v>
      </c>
      <c r="B769" s="314" t="s">
        <v>147</v>
      </c>
      <c r="C769" s="315"/>
      <c r="D769" s="315"/>
      <c r="E769" s="315"/>
      <c r="F769" s="315"/>
      <c r="G769" s="316">
        <f>IF(Relevé!$K$1794=1,Relevé!$F$1794,0)</f>
        <v>0</v>
      </c>
      <c r="H769" s="316"/>
      <c r="I769" s="316">
        <f>IF(Relevé!$K$1794=2,Relevé!$F$1794,0)</f>
        <v>0</v>
      </c>
      <c r="J769" s="316"/>
      <c r="K769" s="316">
        <f>IF(Relevé!$K$1794=3,Relevé!$F$1794,0)</f>
        <v>0</v>
      </c>
      <c r="L769" s="315"/>
      <c r="M769" s="317"/>
    </row>
    <row r="770" spans="1:13" ht="10.050000000000001" hidden="1" customHeight="1" outlineLevel="1">
      <c r="A770" s="313" t="s">
        <v>148</v>
      </c>
      <c r="B770" s="314" t="s">
        <v>1324</v>
      </c>
      <c r="C770" s="315"/>
      <c r="D770" s="315"/>
      <c r="E770" s="315"/>
      <c r="F770" s="315"/>
      <c r="G770" s="316">
        <f>IF(Relevé!$K$1797=1,Relevé!$F$1797,0)</f>
        <v>0</v>
      </c>
      <c r="H770" s="316"/>
      <c r="I770" s="316">
        <f>IF(Relevé!$K$1797=2,Relevé!$F$1797,0)</f>
        <v>0</v>
      </c>
      <c r="J770" s="316"/>
      <c r="K770" s="316">
        <f>IF(Relevé!$K$1797=3,Relevé!$F$1797,0)</f>
        <v>0</v>
      </c>
      <c r="L770" s="315"/>
      <c r="M770" s="317"/>
    </row>
    <row r="771" spans="1:13" ht="10.050000000000001" hidden="1" customHeight="1" outlineLevel="1">
      <c r="A771" s="313" t="s">
        <v>149</v>
      </c>
      <c r="B771" s="314" t="s">
        <v>1325</v>
      </c>
      <c r="C771" s="315"/>
      <c r="D771" s="315"/>
      <c r="E771" s="315"/>
      <c r="F771" s="315"/>
      <c r="G771" s="316">
        <f>IF(Relevé!$K$1800=1,Relevé!$F$1800,0)</f>
        <v>0</v>
      </c>
      <c r="H771" s="316"/>
      <c r="I771" s="316">
        <f>IF(Relevé!$K$1800=2,Relevé!$F$1800,0)</f>
        <v>0</v>
      </c>
      <c r="J771" s="316"/>
      <c r="K771" s="316">
        <f>IF(Relevé!$K$1800=3,Relevé!$F$1800,0)</f>
        <v>0</v>
      </c>
      <c r="L771" s="315"/>
      <c r="M771" s="317"/>
    </row>
    <row r="772" spans="1:13" ht="10.050000000000001" hidden="1" customHeight="1" outlineLevel="1">
      <c r="A772" s="313" t="s">
        <v>150</v>
      </c>
      <c r="B772" s="314" t="s">
        <v>136</v>
      </c>
      <c r="C772" s="315"/>
      <c r="D772" s="315"/>
      <c r="E772" s="315"/>
      <c r="F772" s="315"/>
      <c r="G772" s="316">
        <f>IF(Relevé!$K$1803=1,Relevé!$F$1803,0)</f>
        <v>0</v>
      </c>
      <c r="H772" s="316"/>
      <c r="I772" s="316">
        <f>IF(Relevé!$K$1803=2,Relevé!$F$1803,0)</f>
        <v>0</v>
      </c>
      <c r="J772" s="316"/>
      <c r="K772" s="316">
        <f>IF(Relevé!$K$1803=3,Relevé!$F$1803,0)</f>
        <v>0</v>
      </c>
      <c r="L772" s="315"/>
      <c r="M772" s="317"/>
    </row>
    <row r="773" spans="1:13" ht="10.050000000000001" hidden="1" customHeight="1" outlineLevel="1">
      <c r="A773" s="313" t="s">
        <v>151</v>
      </c>
      <c r="B773" s="314" t="s">
        <v>1326</v>
      </c>
      <c r="C773" s="315"/>
      <c r="D773" s="315"/>
      <c r="E773" s="315"/>
      <c r="F773" s="315"/>
      <c r="G773" s="316">
        <f>IF(Relevé!$K$1806=1,Relevé!$F$1806,0)</f>
        <v>0</v>
      </c>
      <c r="H773" s="316"/>
      <c r="I773" s="316">
        <f>IF(Relevé!$K$1806=2,Relevé!$F$1806,0)</f>
        <v>0</v>
      </c>
      <c r="J773" s="316"/>
      <c r="K773" s="316">
        <f>IF(Relevé!$K$1806=3,Relevé!$F$1806,0)</f>
        <v>0</v>
      </c>
      <c r="L773" s="315"/>
      <c r="M773" s="317"/>
    </row>
    <row r="774" spans="1:13" ht="10.050000000000001" hidden="1" customHeight="1" outlineLevel="1">
      <c r="A774" s="313" t="s">
        <v>152</v>
      </c>
      <c r="B774" s="314" t="s">
        <v>153</v>
      </c>
      <c r="C774" s="315"/>
      <c r="D774" s="315"/>
      <c r="E774" s="315"/>
      <c r="F774" s="315"/>
      <c r="G774" s="316">
        <f>IF(Relevé!$K$1809=1,Relevé!$F$1809,0)</f>
        <v>0</v>
      </c>
      <c r="H774" s="316"/>
      <c r="I774" s="316">
        <f>IF(Relevé!$K$1809=2,Relevé!$F$1809,0)</f>
        <v>0</v>
      </c>
      <c r="J774" s="316"/>
      <c r="K774" s="316">
        <f>IF(Relevé!$K$1809=3,Relevé!$F$1809,0)</f>
        <v>0</v>
      </c>
      <c r="L774" s="315"/>
      <c r="M774" s="317"/>
    </row>
    <row r="775" spans="1:13" ht="2.5499999999999998" customHeight="1" collapsed="1">
      <c r="A775" s="328"/>
      <c r="B775" s="329"/>
      <c r="C775" s="301"/>
      <c r="D775" s="301"/>
      <c r="E775" s="301"/>
      <c r="F775" s="301"/>
      <c r="G775" s="301"/>
      <c r="H775" s="301"/>
      <c r="I775" s="301"/>
      <c r="J775" s="301"/>
      <c r="K775" s="301"/>
      <c r="L775" s="301"/>
      <c r="M775" s="302"/>
    </row>
    <row r="776" spans="1:13" s="310" customFormat="1" ht="10.050000000000001" customHeight="1">
      <c r="A776" s="308" t="s">
        <v>154</v>
      </c>
      <c r="B776" s="309" t="s">
        <v>1327</v>
      </c>
      <c r="G776" s="311">
        <f>SUM(G777:G787)</f>
        <v>0</v>
      </c>
      <c r="H776" s="311"/>
      <c r="I776" s="311">
        <f>SUM(I777:I787)</f>
        <v>0</v>
      </c>
      <c r="J776" s="311"/>
      <c r="K776" s="311">
        <f>SUM(K777:K787)</f>
        <v>0</v>
      </c>
      <c r="M776" s="312">
        <f>SUM(G776:K776)</f>
        <v>0</v>
      </c>
    </row>
    <row r="777" spans="1:13" ht="10.050000000000001" hidden="1" customHeight="1" outlineLevel="1">
      <c r="A777" s="313" t="s">
        <v>155</v>
      </c>
      <c r="B777" s="314" t="s">
        <v>1328</v>
      </c>
      <c r="C777" s="315"/>
      <c r="D777" s="315"/>
      <c r="E777" s="315"/>
      <c r="F777" s="315"/>
      <c r="G777" s="316">
        <f>IF(Relevé!$K$1814=1,Relevé!$F$1814,0)</f>
        <v>0</v>
      </c>
      <c r="H777" s="316"/>
      <c r="I777" s="316">
        <f>IF(Relevé!$K$1814=2,Relevé!$F$1814,0)</f>
        <v>0</v>
      </c>
      <c r="J777" s="316"/>
      <c r="K777" s="316">
        <f>IF(Relevé!$K$1814=3,Relevé!$F$1814,0)</f>
        <v>0</v>
      </c>
      <c r="L777" s="315"/>
      <c r="M777" s="317"/>
    </row>
    <row r="778" spans="1:13" ht="10.050000000000001" hidden="1" customHeight="1" outlineLevel="1">
      <c r="A778" s="313" t="s">
        <v>156</v>
      </c>
      <c r="B778" s="314" t="s">
        <v>157</v>
      </c>
      <c r="C778" s="315"/>
      <c r="D778" s="315"/>
      <c r="E778" s="315"/>
      <c r="F778" s="315"/>
      <c r="G778" s="316">
        <f>IF(Relevé!$K$1817=1,Relevé!$F$1817,0)</f>
        <v>0</v>
      </c>
      <c r="H778" s="316"/>
      <c r="I778" s="316">
        <f>IF(Relevé!$K$1817=2,Relevé!$F$1817,0)</f>
        <v>0</v>
      </c>
      <c r="J778" s="316"/>
      <c r="K778" s="316">
        <f>IF(Relevé!$K$1817=3,Relevé!$F$1817,0)</f>
        <v>0</v>
      </c>
      <c r="L778" s="315"/>
      <c r="M778" s="317"/>
    </row>
    <row r="779" spans="1:13" ht="9.75" hidden="1" customHeight="1" outlineLevel="1">
      <c r="A779" s="313" t="s">
        <v>158</v>
      </c>
      <c r="B779" s="314" t="s">
        <v>1638</v>
      </c>
      <c r="C779" s="315"/>
      <c r="D779" s="315"/>
      <c r="E779" s="315"/>
      <c r="F779" s="315"/>
      <c r="G779" s="316">
        <f>IF(Relevé!$K$1820=1,Relevé!$F$1820,0)</f>
        <v>0</v>
      </c>
      <c r="H779" s="316"/>
      <c r="I779" s="316">
        <f>IF(Relevé!$K$1820=2,Relevé!$F$1820,0)</f>
        <v>0</v>
      </c>
      <c r="J779" s="316"/>
      <c r="K779" s="316">
        <f>IF(Relevé!$K$1820=3,Relevé!$F$1820,0)</f>
        <v>0</v>
      </c>
      <c r="L779" s="315"/>
      <c r="M779" s="317"/>
    </row>
    <row r="780" spans="1:13" ht="10.050000000000001" hidden="1" customHeight="1" outlineLevel="1">
      <c r="A780" s="313" t="s">
        <v>159</v>
      </c>
      <c r="B780" s="314" t="s">
        <v>160</v>
      </c>
      <c r="C780" s="315"/>
      <c r="D780" s="315"/>
      <c r="E780" s="315"/>
      <c r="F780" s="315"/>
      <c r="G780" s="316">
        <f>IF(Relevé!$K$1823=1,Relevé!$F$1823,0)</f>
        <v>0</v>
      </c>
      <c r="H780" s="316"/>
      <c r="I780" s="316">
        <f>IF(Relevé!$K$1823=2,Relevé!$F$1823,0)</f>
        <v>0</v>
      </c>
      <c r="J780" s="316"/>
      <c r="K780" s="316">
        <f>IF(Relevé!$K$1823=3,Relevé!$F$1823,0)</f>
        <v>0</v>
      </c>
      <c r="L780" s="315"/>
      <c r="M780" s="317"/>
    </row>
    <row r="781" spans="1:13" ht="10.050000000000001" hidden="1" customHeight="1" outlineLevel="1">
      <c r="A781" s="313" t="s">
        <v>161</v>
      </c>
      <c r="B781" s="314" t="s">
        <v>162</v>
      </c>
      <c r="C781" s="315"/>
      <c r="D781" s="315"/>
      <c r="E781" s="315"/>
      <c r="F781" s="315"/>
      <c r="G781" s="316">
        <f>IF(Relevé!$K$1826=1,Relevé!$F$1826,0)</f>
        <v>0</v>
      </c>
      <c r="H781" s="316"/>
      <c r="I781" s="316">
        <f>IF(Relevé!$K$1826=2,Relevé!$F$1826,0)</f>
        <v>0</v>
      </c>
      <c r="J781" s="316"/>
      <c r="K781" s="316">
        <f>IF(Relevé!$K$1826=3,Relevé!$F$1826,0)</f>
        <v>0</v>
      </c>
      <c r="L781" s="315"/>
      <c r="M781" s="317"/>
    </row>
    <row r="782" spans="1:13" ht="10.050000000000001" hidden="1" customHeight="1" outlineLevel="1">
      <c r="A782" s="313" t="s">
        <v>163</v>
      </c>
      <c r="B782" s="314" t="s">
        <v>1329</v>
      </c>
      <c r="C782" s="315"/>
      <c r="D782" s="315"/>
      <c r="E782" s="315"/>
      <c r="F782" s="315"/>
      <c r="G782" s="316">
        <f>IF(Relevé!$K$1829=1,Relevé!$F$1829,0)</f>
        <v>0</v>
      </c>
      <c r="H782" s="316"/>
      <c r="I782" s="316">
        <f>IF(Relevé!$K$1829=2,Relevé!$F$1829,0)</f>
        <v>0</v>
      </c>
      <c r="J782" s="316"/>
      <c r="K782" s="316">
        <f>IF(Relevé!$K$1829=3,Relevé!$F$1829,0)</f>
        <v>0</v>
      </c>
      <c r="L782" s="315"/>
      <c r="M782" s="317"/>
    </row>
    <row r="783" spans="1:13" ht="10.050000000000001" hidden="1" customHeight="1" outlineLevel="1">
      <c r="A783" s="313" t="s">
        <v>164</v>
      </c>
      <c r="B783" s="314" t="s">
        <v>165</v>
      </c>
      <c r="C783" s="315"/>
      <c r="D783" s="315"/>
      <c r="E783" s="315"/>
      <c r="F783" s="315"/>
      <c r="G783" s="316">
        <f>IF(Relevé!$K$1832=1,Relevé!$F$1832,0)</f>
        <v>0</v>
      </c>
      <c r="H783" s="316"/>
      <c r="I783" s="316">
        <f>IF(Relevé!$K$1832=2,Relevé!$F$1832,0)</f>
        <v>0</v>
      </c>
      <c r="J783" s="316"/>
      <c r="K783" s="316">
        <f>IF(Relevé!$K$1832=3,Relevé!$F$1832,0)</f>
        <v>0</v>
      </c>
      <c r="L783" s="315"/>
      <c r="M783" s="317"/>
    </row>
    <row r="784" spans="1:13" ht="10.050000000000001" hidden="1" customHeight="1" outlineLevel="1">
      <c r="A784" s="313" t="s">
        <v>166</v>
      </c>
      <c r="B784" s="314" t="s">
        <v>167</v>
      </c>
      <c r="C784" s="315"/>
      <c r="D784" s="315"/>
      <c r="E784" s="315"/>
      <c r="F784" s="315"/>
      <c r="G784" s="316">
        <f>IF(Relevé!$K$1835=1,Relevé!$F$1835,0)</f>
        <v>0</v>
      </c>
      <c r="H784" s="316"/>
      <c r="I784" s="316">
        <f>IF(Relevé!$K$1835=2,Relevé!$F$1835,0)</f>
        <v>0</v>
      </c>
      <c r="J784" s="316"/>
      <c r="K784" s="316">
        <f>IF(Relevé!$K$1835=3,Relevé!$F$1835,0)</f>
        <v>0</v>
      </c>
      <c r="L784" s="315"/>
      <c r="M784" s="317"/>
    </row>
    <row r="785" spans="1:13" ht="10.050000000000001" hidden="1" customHeight="1" outlineLevel="1">
      <c r="A785" s="313" t="s">
        <v>168</v>
      </c>
      <c r="B785" s="314" t="s">
        <v>136</v>
      </c>
      <c r="C785" s="315"/>
      <c r="D785" s="315"/>
      <c r="E785" s="315"/>
      <c r="F785" s="315"/>
      <c r="G785" s="316">
        <f>IF(Relevé!$K$1838=1,Relevé!$F$1838,0)</f>
        <v>0</v>
      </c>
      <c r="H785" s="316"/>
      <c r="I785" s="316">
        <f>IF(Relevé!$K$1838=2,Relevé!$F$1838,0)</f>
        <v>0</v>
      </c>
      <c r="J785" s="316"/>
      <c r="K785" s="316">
        <f>IF(Relevé!$K$1838=3,Relevé!$F$1838,0)</f>
        <v>0</v>
      </c>
      <c r="L785" s="315"/>
      <c r="M785" s="317"/>
    </row>
    <row r="786" spans="1:13" ht="10.050000000000001" hidden="1" customHeight="1" outlineLevel="1">
      <c r="A786" s="313" t="s">
        <v>169</v>
      </c>
      <c r="B786" s="314" t="s">
        <v>1330</v>
      </c>
      <c r="C786" s="315"/>
      <c r="D786" s="315"/>
      <c r="E786" s="315"/>
      <c r="F786" s="315"/>
      <c r="G786" s="316">
        <f>IF(Relevé!$K$1841=1,Relevé!$F$1841,0)</f>
        <v>0</v>
      </c>
      <c r="H786" s="316"/>
      <c r="I786" s="316">
        <f>IF(Relevé!$K$1841=2,Relevé!$F$1841,0)</f>
        <v>0</v>
      </c>
      <c r="J786" s="316"/>
      <c r="K786" s="316">
        <f>IF(Relevé!$K$1841=3,Relevé!$F$1841,0)</f>
        <v>0</v>
      </c>
      <c r="L786" s="315"/>
      <c r="M786" s="317"/>
    </row>
    <row r="787" spans="1:13" ht="10.050000000000001" hidden="1" customHeight="1" outlineLevel="1">
      <c r="A787" s="313" t="s">
        <v>170</v>
      </c>
      <c r="B787" s="314" t="s">
        <v>171</v>
      </c>
      <c r="C787" s="315"/>
      <c r="D787" s="315"/>
      <c r="E787" s="315"/>
      <c r="F787" s="315"/>
      <c r="G787" s="316">
        <f>IF(Relevé!$K$1844=1,Relevé!$F$1844,0)</f>
        <v>0</v>
      </c>
      <c r="H787" s="316"/>
      <c r="I787" s="316">
        <f>IF(Relevé!$K$1844=2,Relevé!$F$1844,0)</f>
        <v>0</v>
      </c>
      <c r="J787" s="316"/>
      <c r="K787" s="316">
        <f>IF(Relevé!$K$1844=3,Relevé!$F$1844,0)</f>
        <v>0</v>
      </c>
      <c r="L787" s="315"/>
      <c r="M787" s="317"/>
    </row>
    <row r="788" spans="1:13" ht="2.5499999999999998" customHeight="1" collapsed="1">
      <c r="A788" s="328"/>
      <c r="B788" s="329"/>
      <c r="C788" s="301"/>
      <c r="D788" s="301"/>
      <c r="E788" s="301"/>
      <c r="F788" s="301"/>
      <c r="G788" s="301"/>
      <c r="H788" s="301"/>
      <c r="I788" s="301"/>
      <c r="J788" s="301"/>
      <c r="K788" s="301"/>
      <c r="L788" s="301"/>
      <c r="M788" s="302"/>
    </row>
    <row r="789" spans="1:13" s="310" customFormat="1" ht="10.050000000000001" customHeight="1">
      <c r="A789" s="308" t="s">
        <v>172</v>
      </c>
      <c r="B789" s="309" t="s">
        <v>1331</v>
      </c>
      <c r="G789" s="311">
        <f>SUM(G790:G794)</f>
        <v>0</v>
      </c>
      <c r="H789" s="311"/>
      <c r="I789" s="311">
        <f>SUM(I790:I794)</f>
        <v>0</v>
      </c>
      <c r="J789" s="311"/>
      <c r="K789" s="311">
        <f>SUM(K790:K794)</f>
        <v>0</v>
      </c>
      <c r="M789" s="312">
        <f>SUM(G789:K789)</f>
        <v>0</v>
      </c>
    </row>
    <row r="790" spans="1:13" ht="10.050000000000001" hidden="1" customHeight="1" outlineLevel="1">
      <c r="A790" s="313" t="s">
        <v>174</v>
      </c>
      <c r="B790" s="314" t="s">
        <v>175</v>
      </c>
      <c r="C790" s="315"/>
      <c r="D790" s="315"/>
      <c r="E790" s="315"/>
      <c r="F790" s="315"/>
      <c r="G790" s="316">
        <f>IF(Relevé!$K$1849=1,Relevé!$F$1849,0)</f>
        <v>0</v>
      </c>
      <c r="H790" s="316"/>
      <c r="I790" s="316">
        <f>IF(Relevé!$K$1849=2,Relevé!$F$1849,0)</f>
        <v>0</v>
      </c>
      <c r="J790" s="316"/>
      <c r="K790" s="316">
        <f>IF(Relevé!$K$1849=3,Relevé!$F$1849,0)</f>
        <v>0</v>
      </c>
      <c r="L790" s="315"/>
      <c r="M790" s="317"/>
    </row>
    <row r="791" spans="1:13" ht="10.050000000000001" hidden="1" customHeight="1" outlineLevel="1">
      <c r="A791" s="313" t="s">
        <v>176</v>
      </c>
      <c r="B791" s="314" t="s">
        <v>177</v>
      </c>
      <c r="C791" s="315"/>
      <c r="D791" s="315"/>
      <c r="E791" s="315"/>
      <c r="F791" s="315"/>
      <c r="G791" s="316">
        <f>IF(Relevé!$K$1852=1,Relevé!$F$1852,0)</f>
        <v>0</v>
      </c>
      <c r="H791" s="316"/>
      <c r="I791" s="316">
        <f>IF(Relevé!$K$1852=2,Relevé!$F$1852,0)</f>
        <v>0</v>
      </c>
      <c r="J791" s="316"/>
      <c r="K791" s="316">
        <f>IF(Relevé!$K$1852=3,Relevé!$F$1852,0)</f>
        <v>0</v>
      </c>
      <c r="L791" s="315"/>
      <c r="M791" s="317"/>
    </row>
    <row r="792" spans="1:13" ht="9.75" hidden="1" customHeight="1" outlineLevel="1">
      <c r="A792" s="313" t="s">
        <v>178</v>
      </c>
      <c r="B792" s="314" t="s">
        <v>179</v>
      </c>
      <c r="C792" s="315"/>
      <c r="D792" s="315"/>
      <c r="E792" s="315"/>
      <c r="F792" s="315"/>
      <c r="G792" s="316">
        <f>IF(Relevé!$K$1855=1,Relevé!$F$1855,0)</f>
        <v>0</v>
      </c>
      <c r="H792" s="316"/>
      <c r="I792" s="316">
        <f>IF(Relevé!$K$1855=2,Relevé!$F$1855,0)</f>
        <v>0</v>
      </c>
      <c r="J792" s="316"/>
      <c r="K792" s="316">
        <f>IF(Relevé!$K$1855=3,Relevé!$F$1855,0)</f>
        <v>0</v>
      </c>
      <c r="L792" s="315"/>
      <c r="M792" s="317"/>
    </row>
    <row r="793" spans="1:13" ht="10.050000000000001" hidden="1" customHeight="1" outlineLevel="1">
      <c r="A793" s="313" t="s">
        <v>180</v>
      </c>
      <c r="B793" s="314" t="s">
        <v>181</v>
      </c>
      <c r="C793" s="315"/>
      <c r="D793" s="315"/>
      <c r="E793" s="315"/>
      <c r="F793" s="315"/>
      <c r="G793" s="316">
        <f>IF(Relevé!$K$1858=1,Relevé!$F$1858,0)</f>
        <v>0</v>
      </c>
      <c r="H793" s="316"/>
      <c r="I793" s="316">
        <f>IF(Relevé!$K$1858=2,Relevé!$F$1858,0)</f>
        <v>0</v>
      </c>
      <c r="J793" s="316"/>
      <c r="K793" s="316">
        <f>IF(Relevé!$K$1858=3,Relevé!$F$1858,0)</f>
        <v>0</v>
      </c>
      <c r="L793" s="315"/>
      <c r="M793" s="317"/>
    </row>
    <row r="794" spans="1:13" ht="10.050000000000001" hidden="1" customHeight="1" outlineLevel="1">
      <c r="A794" s="313" t="s">
        <v>182</v>
      </c>
      <c r="B794" s="314" t="s">
        <v>183</v>
      </c>
      <c r="C794" s="315"/>
      <c r="D794" s="315"/>
      <c r="E794" s="315"/>
      <c r="F794" s="315"/>
      <c r="G794" s="316">
        <f>IF(Relevé!$K$1861=1,Relevé!$F$1861,0)</f>
        <v>0</v>
      </c>
      <c r="H794" s="316"/>
      <c r="I794" s="316">
        <f>IF(Relevé!$K$1861=2,Relevé!$F$1861,0)</f>
        <v>0</v>
      </c>
      <c r="J794" s="316"/>
      <c r="K794" s="316">
        <f>IF(Relevé!$K$1861=3,Relevé!$F$1861,0)</f>
        <v>0</v>
      </c>
      <c r="L794" s="315"/>
      <c r="M794" s="317"/>
    </row>
    <row r="795" spans="1:13" ht="2.5499999999999998" customHeight="1" collapsed="1">
      <c r="A795" s="328"/>
      <c r="B795" s="329"/>
      <c r="C795" s="301"/>
      <c r="D795" s="301"/>
      <c r="E795" s="301"/>
      <c r="F795" s="301"/>
      <c r="G795" s="301"/>
      <c r="H795" s="301"/>
      <c r="I795" s="301"/>
      <c r="J795" s="301"/>
      <c r="K795" s="301"/>
      <c r="L795" s="301"/>
      <c r="M795" s="302"/>
    </row>
    <row r="796" spans="1:13" s="299" customFormat="1" ht="13.05" customHeight="1">
      <c r="A796" s="303" t="s">
        <v>184</v>
      </c>
      <c r="B796" s="304" t="s">
        <v>1332</v>
      </c>
      <c r="C796" s="305"/>
      <c r="D796" s="305"/>
      <c r="E796" s="305"/>
      <c r="F796" s="305"/>
      <c r="G796" s="306">
        <f>G798+G802</f>
        <v>0</v>
      </c>
      <c r="H796" s="305"/>
      <c r="I796" s="306">
        <f>I798+I802</f>
        <v>0</v>
      </c>
      <c r="J796" s="305"/>
      <c r="K796" s="306">
        <f>K798+K802</f>
        <v>0</v>
      </c>
      <c r="L796" s="305"/>
      <c r="M796" s="307">
        <f>M798+M802</f>
        <v>0</v>
      </c>
    </row>
    <row r="797" spans="1:13" ht="2.5499999999999998" customHeight="1">
      <c r="A797" s="326"/>
      <c r="B797" s="327"/>
      <c r="C797" s="301"/>
      <c r="D797" s="301"/>
      <c r="E797" s="301"/>
      <c r="F797" s="301"/>
      <c r="G797" s="301"/>
      <c r="H797" s="301"/>
      <c r="I797" s="301"/>
      <c r="J797" s="301"/>
      <c r="K797" s="301"/>
      <c r="L797" s="301"/>
      <c r="M797" s="302"/>
    </row>
    <row r="798" spans="1:13" s="310" customFormat="1" ht="10.050000000000001" customHeight="1">
      <c r="A798" s="308" t="s">
        <v>185</v>
      </c>
      <c r="B798" s="309" t="s">
        <v>291</v>
      </c>
      <c r="G798" s="311">
        <f>SUM(G799:G800)</f>
        <v>0</v>
      </c>
      <c r="H798" s="311"/>
      <c r="I798" s="311">
        <f>SUM(I799:I800)</f>
        <v>0</v>
      </c>
      <c r="J798" s="311"/>
      <c r="K798" s="311">
        <f>SUM(K799:K800)</f>
        <v>0</v>
      </c>
      <c r="M798" s="312">
        <f>SUM(G798:K798)</f>
        <v>0</v>
      </c>
    </row>
    <row r="799" spans="1:13" ht="10.050000000000001" hidden="1" customHeight="1" outlineLevel="1">
      <c r="A799" s="313" t="s">
        <v>187</v>
      </c>
      <c r="B799" s="314" t="s">
        <v>188</v>
      </c>
      <c r="C799" s="315"/>
      <c r="D799" s="315"/>
      <c r="E799" s="315"/>
      <c r="F799" s="315"/>
      <c r="G799" s="316">
        <f>IF(Relevé!$K$1868=1,Relevé!$F$1868,0)</f>
        <v>0</v>
      </c>
      <c r="H799" s="316"/>
      <c r="I799" s="316">
        <f>IF(Relevé!$K$1868=2,Relevé!$F$1868,0)</f>
        <v>0</v>
      </c>
      <c r="J799" s="316"/>
      <c r="K799" s="316">
        <f>IF(Relevé!$K$1868=3,Relevé!$F$1868,0)</f>
        <v>0</v>
      </c>
      <c r="L799" s="315"/>
      <c r="M799" s="317"/>
    </row>
    <row r="800" spans="1:13" ht="10.050000000000001" hidden="1" customHeight="1" outlineLevel="1">
      <c r="A800" s="313" t="s">
        <v>189</v>
      </c>
      <c r="B800" s="314" t="s">
        <v>190</v>
      </c>
      <c r="C800" s="315"/>
      <c r="D800" s="315"/>
      <c r="E800" s="315"/>
      <c r="F800" s="315"/>
      <c r="G800" s="316">
        <f>IF(Relevé!$K$1871=1,Relevé!$F$1871,0)</f>
        <v>0</v>
      </c>
      <c r="H800" s="316"/>
      <c r="I800" s="316">
        <f>IF(Relevé!$K$1871=2,Relevé!$F$1871,0)</f>
        <v>0</v>
      </c>
      <c r="J800" s="316"/>
      <c r="K800" s="316">
        <f>IF(Relevé!$K$1871=3,Relevé!$F$1871,0)</f>
        <v>0</v>
      </c>
      <c r="L800" s="315"/>
      <c r="M800" s="317"/>
    </row>
    <row r="801" spans="1:13" ht="2.5499999999999998" customHeight="1" collapsed="1">
      <c r="A801" s="328"/>
      <c r="B801" s="329"/>
      <c r="C801" s="301"/>
      <c r="D801" s="301"/>
      <c r="E801" s="301"/>
      <c r="F801" s="301"/>
      <c r="G801" s="301"/>
      <c r="H801" s="301"/>
      <c r="I801" s="301"/>
      <c r="J801" s="301"/>
      <c r="K801" s="301"/>
      <c r="M801" s="302"/>
    </row>
    <row r="802" spans="1:13" s="310" customFormat="1" ht="10.050000000000001" customHeight="1">
      <c r="A802" s="308" t="s">
        <v>191</v>
      </c>
      <c r="B802" s="309" t="s">
        <v>1333</v>
      </c>
      <c r="G802" s="311">
        <f>SUM(G803:G806)</f>
        <v>0</v>
      </c>
      <c r="H802" s="311"/>
      <c r="I802" s="311">
        <f>SUM(I803:I806)</f>
        <v>0</v>
      </c>
      <c r="J802" s="311"/>
      <c r="K802" s="311">
        <f>SUM(K803:K806)</f>
        <v>0</v>
      </c>
      <c r="M802" s="312">
        <f>SUM(G802:K802)</f>
        <v>0</v>
      </c>
    </row>
    <row r="803" spans="1:13" ht="10.050000000000001" hidden="1" customHeight="1" outlineLevel="1">
      <c r="A803" s="313" t="s">
        <v>192</v>
      </c>
      <c r="B803" s="314" t="s">
        <v>193</v>
      </c>
      <c r="C803" s="315"/>
      <c r="D803" s="315"/>
      <c r="E803" s="315"/>
      <c r="F803" s="315"/>
      <c r="G803" s="316">
        <f>IF(Relevé!$K$1876=1,Relevé!$F$1876,0)</f>
        <v>0</v>
      </c>
      <c r="H803" s="316"/>
      <c r="I803" s="316">
        <f>IF(Relevé!$K$1876=2,Relevé!$F$1876,0)</f>
        <v>0</v>
      </c>
      <c r="J803" s="316"/>
      <c r="K803" s="316">
        <f>IF(Relevé!$K$1876=3,Relevé!$F$1876,0)</f>
        <v>0</v>
      </c>
      <c r="L803" s="315"/>
      <c r="M803" s="317"/>
    </row>
    <row r="804" spans="1:13" ht="10.050000000000001" hidden="1" customHeight="1" outlineLevel="1">
      <c r="A804" s="313" t="s">
        <v>194</v>
      </c>
      <c r="B804" s="314" t="s">
        <v>195</v>
      </c>
      <c r="C804" s="315"/>
      <c r="D804" s="315"/>
      <c r="E804" s="315"/>
      <c r="F804" s="315"/>
      <c r="G804" s="316">
        <f>IF(Relevé!$K$1879=1,Relevé!$F$1879,0)</f>
        <v>0</v>
      </c>
      <c r="H804" s="316"/>
      <c r="I804" s="316">
        <f>IF(Relevé!$K$1879=2,Relevé!$F$1879,0)</f>
        <v>0</v>
      </c>
      <c r="J804" s="316"/>
      <c r="K804" s="316">
        <f>IF(Relevé!$K$1879=3,Relevé!$F$1879,0)</f>
        <v>0</v>
      </c>
      <c r="L804" s="315"/>
      <c r="M804" s="317"/>
    </row>
    <row r="805" spans="1:13" ht="9.75" hidden="1" customHeight="1" outlineLevel="1">
      <c r="A805" s="313" t="s">
        <v>196</v>
      </c>
      <c r="B805" s="314" t="s">
        <v>197</v>
      </c>
      <c r="C805" s="315"/>
      <c r="D805" s="315"/>
      <c r="E805" s="315"/>
      <c r="F805" s="315"/>
      <c r="G805" s="316">
        <f>IF(Relevé!$K$1882=1,Relevé!$F$1882,0)</f>
        <v>0</v>
      </c>
      <c r="H805" s="316"/>
      <c r="I805" s="316">
        <f>IF(Relevé!$K$1882=2,Relevé!$F$1882,0)</f>
        <v>0</v>
      </c>
      <c r="J805" s="316"/>
      <c r="K805" s="316">
        <f>IF(Relevé!$K$1882=3,Relevé!$F$1882,0)</f>
        <v>0</v>
      </c>
      <c r="L805" s="315"/>
      <c r="M805" s="317"/>
    </row>
    <row r="806" spans="1:13" ht="10.050000000000001" hidden="1" customHeight="1" outlineLevel="1">
      <c r="A806" s="313" t="s">
        <v>198</v>
      </c>
      <c r="B806" s="314" t="s">
        <v>199</v>
      </c>
      <c r="C806" s="315"/>
      <c r="D806" s="315"/>
      <c r="E806" s="315"/>
      <c r="F806" s="315"/>
      <c r="G806" s="316">
        <f>IF(Relevé!$K$1885=1,Relevé!$F$1885,0)</f>
        <v>0</v>
      </c>
      <c r="H806" s="316"/>
      <c r="I806" s="316">
        <f>IF(Relevé!$K$1885=2,Relevé!$F$1885,0)</f>
        <v>0</v>
      </c>
      <c r="J806" s="316"/>
      <c r="K806" s="316">
        <f>IF(Relevé!$K$1885=3,Relevé!$F$1885,0)</f>
        <v>0</v>
      </c>
      <c r="L806" s="315"/>
      <c r="M806" s="317"/>
    </row>
    <row r="807" spans="1:13" ht="2.5499999999999998" customHeight="1" collapsed="1">
      <c r="A807" s="347"/>
      <c r="B807" s="348"/>
      <c r="C807" s="348"/>
      <c r="D807" s="348"/>
      <c r="E807" s="348"/>
      <c r="F807" s="348"/>
      <c r="G807" s="348"/>
      <c r="H807" s="348"/>
      <c r="I807" s="348"/>
      <c r="J807" s="348"/>
      <c r="K807" s="348"/>
      <c r="L807" s="349"/>
      <c r="M807" s="350"/>
    </row>
  </sheetData>
  <sheetProtection sheet="1" objects="1" scenarios="1" selectLockedCells="1"/>
  <mergeCells count="5">
    <mergeCell ref="A32:M32"/>
    <mergeCell ref="F2:M4"/>
    <mergeCell ref="B11:E11"/>
    <mergeCell ref="G9:K9"/>
    <mergeCell ref="A7:M7"/>
  </mergeCells>
  <phoneticPr fontId="52" type="noConversion"/>
  <conditionalFormatting sqref="G5">
    <cfRule type="expression" dxfId="2" priority="1" stopIfTrue="1">
      <formula>"$G$25+$I$25+$K$25+$M$25=0"</formula>
    </cfRule>
  </conditionalFormatting>
  <conditionalFormatting sqref="G25:M25">
    <cfRule type="cellIs" dxfId="1" priority="4" stopIfTrue="1" operator="notEqual">
      <formula>0</formula>
    </cfRule>
  </conditionalFormatting>
  <pageMargins left="0.19685039370078741" right="0.23622047244094491" top="0.15748031496062992" bottom="0.58876811594202894" header="0.31496062992125984" footer="0.31496062992125984"/>
  <pageSetup paperSize="121" orientation="portrait" r:id="rId1"/>
  <headerFooter>
    <oddFooter>&amp;L&amp;9v.2025-07&amp;R&amp;9Page &amp;P de &amp;N</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E1B41-8160-4ED4-93EA-0EA1878B7778}">
  <sheetPr codeName="Feuil3">
    <tabColor indexed="48"/>
    <outlinePr summaryBelow="0"/>
    <pageSetUpPr fitToPage="1"/>
  </sheetPr>
  <dimension ref="A1:V1911"/>
  <sheetViews>
    <sheetView showGridLines="0" view="pageLayout" zoomScale="130" zoomScaleNormal="114" zoomScalePageLayoutView="130" workbookViewId="0">
      <selection activeCell="M429" sqref="M429"/>
    </sheetView>
  </sheetViews>
  <sheetFormatPr baseColWidth="10" defaultColWidth="8.77734375" defaultRowHeight="13.8" outlineLevelRow="2"/>
  <cols>
    <col min="1" max="1" width="7.109375" style="5" customWidth="1"/>
    <col min="2" max="2" width="20.77734375" style="8" customWidth="1"/>
    <col min="3" max="3" width="15.109375" style="35" customWidth="1"/>
    <col min="4" max="4" width="40.44140625" style="35" customWidth="1"/>
    <col min="5" max="5" width="2" style="35" customWidth="1"/>
    <col min="6" max="6" width="7.6640625" style="35" customWidth="1"/>
    <col min="7" max="7" width="6.44140625" style="35" customWidth="1"/>
    <col min="8" max="8" width="2.109375" style="78" customWidth="1"/>
    <col min="9" max="9" width="0.77734375" style="101" hidden="1" customWidth="1"/>
    <col min="10" max="10" width="0.77734375" style="37" customWidth="1"/>
    <col min="11" max="11" width="2.77734375" style="95" customWidth="1"/>
    <col min="12" max="12" width="0.44140625" style="35" customWidth="1"/>
    <col min="13" max="13" width="2.77734375" style="98" customWidth="1"/>
    <col min="14" max="14" width="0.44140625" style="35" customWidth="1"/>
    <col min="15" max="15" width="2.77734375" style="99" customWidth="1"/>
    <col min="16" max="243" width="7.109375" style="35" customWidth="1"/>
    <col min="244" max="244" width="2.77734375" style="35" customWidth="1"/>
    <col min="245" max="246" width="3.109375" style="35" customWidth="1"/>
    <col min="247" max="247" width="4.77734375" style="35" customWidth="1"/>
    <col min="248" max="248" width="9.77734375" style="35" customWidth="1"/>
    <col min="249" max="249" width="40.44140625" style="35" customWidth="1"/>
    <col min="250" max="253" width="5.77734375" style="35" customWidth="1"/>
    <col min="254" max="254" width="10.44140625" style="35" customWidth="1"/>
    <col min="255" max="16384" width="8.77734375" style="35"/>
  </cols>
  <sheetData>
    <row r="1" spans="1:22" s="34" customFormat="1" ht="15" customHeight="1">
      <c r="A1" s="147"/>
      <c r="B1" s="147"/>
      <c r="C1" s="148"/>
      <c r="D1" s="148"/>
      <c r="E1" s="148"/>
      <c r="F1" s="148"/>
      <c r="G1" s="148"/>
      <c r="H1" s="148"/>
      <c r="I1" s="148"/>
      <c r="J1" s="148"/>
      <c r="K1" s="148"/>
      <c r="L1" s="148"/>
      <c r="M1" s="148"/>
      <c r="N1" s="148"/>
      <c r="O1" s="148"/>
      <c r="P1" s="33"/>
      <c r="Q1" s="33"/>
      <c r="R1" s="33"/>
      <c r="S1" s="33"/>
      <c r="T1" s="33"/>
      <c r="U1" s="33"/>
      <c r="V1" s="33"/>
    </row>
    <row r="2" spans="1:22" s="34" customFormat="1" ht="15" customHeight="1">
      <c r="A2" s="143"/>
      <c r="B2" s="143"/>
      <c r="C2" s="437" t="s">
        <v>1216</v>
      </c>
      <c r="D2" s="437"/>
      <c r="E2" s="437"/>
      <c r="F2" s="437"/>
      <c r="G2" s="437"/>
      <c r="H2" s="437"/>
      <c r="I2" s="437"/>
      <c r="J2" s="437"/>
      <c r="K2" s="437"/>
      <c r="L2" s="437"/>
      <c r="M2" s="437"/>
      <c r="N2" s="437"/>
      <c r="O2" s="437"/>
      <c r="P2" s="33"/>
      <c r="Q2" s="33"/>
      <c r="R2" s="33"/>
      <c r="S2" s="33"/>
      <c r="T2" s="33"/>
      <c r="U2" s="33"/>
      <c r="V2" s="33"/>
    </row>
    <row r="3" spans="1:22" s="34" customFormat="1" ht="31.95" customHeight="1">
      <c r="A3" s="149"/>
      <c r="B3" s="149"/>
      <c r="C3" s="437"/>
      <c r="D3" s="437"/>
      <c r="E3" s="437"/>
      <c r="F3" s="437"/>
      <c r="G3" s="437"/>
      <c r="H3" s="437"/>
      <c r="I3" s="437"/>
      <c r="J3" s="437"/>
      <c r="K3" s="437"/>
      <c r="L3" s="437"/>
      <c r="M3" s="437"/>
      <c r="N3" s="437"/>
      <c r="O3" s="437"/>
      <c r="P3" s="33"/>
      <c r="Q3" s="33"/>
      <c r="R3" s="33"/>
      <c r="S3" s="33"/>
      <c r="T3" s="33"/>
      <c r="U3" s="33"/>
      <c r="V3" s="33"/>
    </row>
    <row r="4" spans="1:22" s="34" customFormat="1" ht="12.75" customHeight="1">
      <c r="A4" s="149"/>
      <c r="B4" s="149"/>
      <c r="C4" s="149"/>
      <c r="D4" s="150"/>
      <c r="E4" s="149"/>
      <c r="F4" s="149"/>
      <c r="G4" s="149"/>
      <c r="H4" s="150"/>
      <c r="I4" s="151"/>
      <c r="J4" s="152"/>
      <c r="K4" s="153"/>
      <c r="L4" s="150"/>
      <c r="M4" s="153"/>
      <c r="N4" s="150"/>
      <c r="O4" s="153"/>
    </row>
    <row r="5" spans="1:22" s="34" customFormat="1" ht="26.25" customHeight="1">
      <c r="A5" s="149"/>
      <c r="B5" s="149"/>
      <c r="C5" s="149"/>
      <c r="D5" s="154" t="s">
        <v>292</v>
      </c>
      <c r="E5" s="155" t="s">
        <v>1335</v>
      </c>
      <c r="F5" s="149"/>
      <c r="G5" s="149"/>
      <c r="H5" s="149"/>
      <c r="I5" s="156"/>
      <c r="J5" s="157"/>
      <c r="K5" s="442" t="s">
        <v>303</v>
      </c>
      <c r="L5" s="149"/>
      <c r="M5" s="442" t="s">
        <v>1346</v>
      </c>
      <c r="N5" s="149"/>
      <c r="O5" s="442" t="s">
        <v>218</v>
      </c>
      <c r="Q5" s="36"/>
    </row>
    <row r="6" spans="1:22" ht="11.25" customHeight="1">
      <c r="A6" s="158"/>
      <c r="B6" s="159"/>
      <c r="C6" s="143"/>
      <c r="D6" s="160" t="s">
        <v>215</v>
      </c>
      <c r="E6" s="161" t="s">
        <v>1336</v>
      </c>
      <c r="F6" s="143"/>
      <c r="G6" s="143"/>
      <c r="H6" s="162"/>
      <c r="I6" s="103"/>
      <c r="J6" s="163"/>
      <c r="K6" s="442"/>
      <c r="L6" s="143"/>
      <c r="M6" s="442"/>
      <c r="N6" s="143"/>
      <c r="O6" s="442"/>
      <c r="Q6" s="38"/>
    </row>
    <row r="7" spans="1:22" ht="11.25" customHeight="1">
      <c r="A7" s="158"/>
      <c r="B7" s="159"/>
      <c r="C7" s="143"/>
      <c r="D7" s="160" t="s">
        <v>216</v>
      </c>
      <c r="E7" s="161" t="s">
        <v>1345</v>
      </c>
      <c r="F7" s="143"/>
      <c r="G7" s="143"/>
      <c r="H7" s="162"/>
      <c r="I7" s="103"/>
      <c r="J7" s="163"/>
      <c r="K7" s="442"/>
      <c r="L7" s="143"/>
      <c r="M7" s="442"/>
      <c r="N7" s="143"/>
      <c r="O7" s="442"/>
      <c r="Q7" s="38"/>
    </row>
    <row r="8" spans="1:22" ht="11.25" customHeight="1">
      <c r="A8" s="158"/>
      <c r="B8" s="438">
        <f>Résumé!B12</f>
        <v>0</v>
      </c>
      <c r="C8" s="438"/>
      <c r="D8" s="160" t="s">
        <v>217</v>
      </c>
      <c r="E8" s="161" t="s">
        <v>219</v>
      </c>
      <c r="F8" s="143"/>
      <c r="G8" s="143"/>
      <c r="H8" s="162"/>
      <c r="I8" s="103"/>
      <c r="J8" s="163"/>
      <c r="K8" s="442"/>
      <c r="L8" s="143"/>
      <c r="M8" s="442"/>
      <c r="N8" s="143"/>
      <c r="O8" s="442"/>
      <c r="Q8" s="38"/>
    </row>
    <row r="9" spans="1:22" ht="11.25" customHeight="1">
      <c r="A9" s="141"/>
      <c r="B9" s="164" t="str">
        <f>Résumé!B18&amp;" "&amp;Résumé!B19&amp;" "&amp;Résumé!B22&amp;"  "&amp;Résumé!B25</f>
        <v xml:space="preserve">    </v>
      </c>
      <c r="C9" s="143"/>
      <c r="D9" s="160"/>
      <c r="E9" s="161" t="s">
        <v>293</v>
      </c>
      <c r="F9" s="143"/>
      <c r="G9" s="143"/>
      <c r="H9" s="165"/>
      <c r="I9" s="103"/>
      <c r="J9" s="163"/>
      <c r="K9" s="442"/>
      <c r="L9" s="143"/>
      <c r="M9" s="442"/>
      <c r="N9" s="143"/>
      <c r="O9" s="442"/>
      <c r="Q9" s="38"/>
    </row>
    <row r="10" spans="1:22" ht="9.75" customHeight="1">
      <c r="A10" s="141"/>
      <c r="B10" s="250"/>
      <c r="C10" s="249"/>
      <c r="D10" s="166"/>
      <c r="E10" s="143"/>
      <c r="F10" s="143"/>
      <c r="G10" s="143"/>
      <c r="H10" s="165"/>
      <c r="I10" s="103"/>
      <c r="J10" s="163"/>
      <c r="K10" s="442"/>
      <c r="L10" s="143"/>
      <c r="M10" s="442"/>
      <c r="N10" s="143"/>
      <c r="O10" s="442"/>
    </row>
    <row r="11" spans="1:22" ht="19.05" customHeight="1">
      <c r="A11" s="439" t="s">
        <v>308</v>
      </c>
      <c r="B11" s="440"/>
      <c r="C11" s="441"/>
      <c r="D11" s="167" t="s">
        <v>309</v>
      </c>
      <c r="E11" s="168"/>
      <c r="F11" s="445" t="s">
        <v>202</v>
      </c>
      <c r="G11" s="446"/>
      <c r="H11" s="447"/>
      <c r="I11" s="103"/>
      <c r="J11" s="163"/>
      <c r="K11" s="442"/>
      <c r="L11" s="143"/>
      <c r="M11" s="442"/>
      <c r="N11" s="143"/>
      <c r="O11" s="442"/>
    </row>
    <row r="12" spans="1:22" ht="7.05" customHeight="1">
      <c r="A12" s="141"/>
      <c r="B12" s="142"/>
      <c r="C12" s="143"/>
      <c r="D12" s="169"/>
      <c r="E12" s="143"/>
      <c r="F12" s="143"/>
      <c r="G12" s="143"/>
      <c r="H12" s="165"/>
      <c r="I12" s="103"/>
      <c r="J12" s="163"/>
      <c r="K12" s="170"/>
      <c r="L12" s="143"/>
      <c r="M12" s="171"/>
      <c r="N12" s="143"/>
      <c r="O12" s="172"/>
    </row>
    <row r="13" spans="1:22" ht="16.05" customHeight="1">
      <c r="A13" s="173" t="s">
        <v>310</v>
      </c>
      <c r="B13" s="173" t="s">
        <v>311</v>
      </c>
      <c r="C13" s="174"/>
      <c r="D13" s="175"/>
      <c r="E13" s="174"/>
      <c r="F13" s="174"/>
      <c r="G13" s="174"/>
      <c r="H13" s="173"/>
      <c r="I13" s="103"/>
      <c r="J13" s="163"/>
      <c r="K13" s="176"/>
      <c r="L13" s="177"/>
      <c r="M13" s="176"/>
      <c r="N13" s="177"/>
      <c r="O13" s="176"/>
    </row>
    <row r="14" spans="1:22" ht="7.05" customHeight="1" outlineLevel="1">
      <c r="A14" s="141"/>
      <c r="B14" s="142"/>
      <c r="C14" s="143"/>
      <c r="D14" s="169"/>
      <c r="E14" s="143"/>
      <c r="F14" s="143"/>
      <c r="G14" s="143"/>
      <c r="H14" s="165"/>
      <c r="I14" s="103"/>
      <c r="J14" s="163"/>
      <c r="K14" s="170"/>
      <c r="L14" s="143"/>
      <c r="M14" s="171"/>
      <c r="N14" s="143"/>
      <c r="O14" s="172"/>
    </row>
    <row r="15" spans="1:22" s="44" customFormat="1" ht="15" customHeight="1" outlineLevel="1">
      <c r="A15" s="178" t="s">
        <v>312</v>
      </c>
      <c r="B15" s="178" t="s">
        <v>313</v>
      </c>
      <c r="C15" s="179"/>
      <c r="D15" s="180"/>
      <c r="E15" s="179"/>
      <c r="F15" s="179"/>
      <c r="G15" s="179"/>
      <c r="H15" s="181"/>
      <c r="I15" s="182"/>
      <c r="J15" s="183"/>
      <c r="K15" s="184"/>
      <c r="L15" s="185"/>
      <c r="M15" s="184"/>
      <c r="N15" s="185"/>
      <c r="O15" s="184"/>
    </row>
    <row r="16" spans="1:22" ht="5.55" customHeight="1" outlineLevel="1">
      <c r="A16" s="141"/>
      <c r="B16" s="142"/>
      <c r="C16" s="143"/>
      <c r="D16" s="169"/>
      <c r="E16" s="143"/>
      <c r="F16" s="143"/>
      <c r="G16" s="143"/>
      <c r="H16" s="165"/>
      <c r="I16" s="103"/>
      <c r="J16" s="163"/>
      <c r="K16" s="170"/>
      <c r="L16" s="143"/>
      <c r="M16" s="171"/>
      <c r="N16" s="143"/>
      <c r="O16" s="172"/>
    </row>
    <row r="17" spans="1:15" s="44" customFormat="1" ht="15" customHeight="1" outlineLevel="1" thickBot="1">
      <c r="A17" s="186" t="s">
        <v>314</v>
      </c>
      <c r="B17" s="186" t="s">
        <v>1592</v>
      </c>
      <c r="C17" s="187"/>
      <c r="D17" s="188"/>
      <c r="E17" s="187"/>
      <c r="F17" s="443"/>
      <c r="G17" s="444"/>
      <c r="H17" s="189"/>
      <c r="I17" s="190"/>
      <c r="J17" s="191"/>
      <c r="K17" s="192"/>
      <c r="L17" s="193"/>
      <c r="M17" s="192"/>
      <c r="N17" s="193"/>
      <c r="O17" s="192"/>
    </row>
    <row r="18" spans="1:15" ht="5.25" customHeight="1" outlineLevel="2" thickTop="1">
      <c r="A18" s="141"/>
      <c r="B18" s="142"/>
      <c r="C18" s="143"/>
      <c r="D18" s="40"/>
      <c r="H18" s="39"/>
      <c r="K18" s="41"/>
      <c r="M18" s="42"/>
      <c r="N18" s="45"/>
      <c r="O18" s="43"/>
    </row>
    <row r="19" spans="1:15" s="51" customFormat="1" ht="13.05" customHeight="1" outlineLevel="2">
      <c r="A19" s="136" t="s">
        <v>315</v>
      </c>
      <c r="B19" s="136" t="s">
        <v>1620</v>
      </c>
      <c r="C19" s="137"/>
      <c r="D19" s="46" t="s">
        <v>306</v>
      </c>
      <c r="E19" s="47"/>
      <c r="F19" s="436"/>
      <c r="G19" s="436"/>
      <c r="H19" s="48" t="s">
        <v>203</v>
      </c>
      <c r="I19" s="102" t="str">
        <f>$K19&amp;$M19</f>
        <v>1A</v>
      </c>
      <c r="J19" s="49"/>
      <c r="K19" s="50">
        <v>1</v>
      </c>
      <c r="M19" s="52" t="s">
        <v>310</v>
      </c>
      <c r="O19" s="53" t="s">
        <v>294</v>
      </c>
    </row>
    <row r="20" spans="1:15" s="51" customFormat="1" ht="13.05" customHeight="1" outlineLevel="2">
      <c r="A20" s="138"/>
      <c r="B20" s="139"/>
      <c r="C20" s="140"/>
      <c r="D20" s="55" t="s">
        <v>307</v>
      </c>
      <c r="F20" s="115"/>
      <c r="G20" s="115"/>
      <c r="H20" s="26"/>
      <c r="I20" s="102" t="str">
        <f t="shared" ref="I20:I83" si="0">$K20&amp;$M20</f>
        <v/>
      </c>
      <c r="J20" s="56"/>
      <c r="K20" s="27"/>
      <c r="M20" s="57"/>
      <c r="O20" s="58"/>
    </row>
    <row r="21" spans="1:15" ht="3.75" customHeight="1" outlineLevel="2">
      <c r="A21" s="141"/>
      <c r="B21" s="142"/>
      <c r="C21" s="143"/>
      <c r="D21" s="104"/>
      <c r="F21" s="116"/>
      <c r="G21" s="116"/>
      <c r="H21" s="39"/>
      <c r="I21" s="102" t="str">
        <f t="shared" si="0"/>
        <v/>
      </c>
      <c r="K21" s="41"/>
      <c r="M21" s="59"/>
      <c r="O21" s="60"/>
    </row>
    <row r="22" spans="1:15" s="51" customFormat="1" ht="13.05" customHeight="1" outlineLevel="2">
      <c r="A22" s="136" t="s">
        <v>316</v>
      </c>
      <c r="B22" s="136" t="s">
        <v>1621</v>
      </c>
      <c r="C22" s="137"/>
      <c r="D22" s="46"/>
      <c r="E22" s="47"/>
      <c r="F22" s="436"/>
      <c r="G22" s="436"/>
      <c r="H22" s="48" t="s">
        <v>203</v>
      </c>
      <c r="I22" s="102" t="str">
        <f t="shared" si="0"/>
        <v/>
      </c>
      <c r="J22" s="56"/>
      <c r="K22" s="50"/>
      <c r="M22" s="52"/>
      <c r="O22" s="53"/>
    </row>
    <row r="23" spans="1:15" s="51" customFormat="1" ht="13.05" customHeight="1" outlineLevel="2">
      <c r="A23" s="144"/>
      <c r="B23" s="139"/>
      <c r="C23" s="140"/>
      <c r="D23" s="55"/>
      <c r="F23" s="115"/>
      <c r="G23" s="115"/>
      <c r="H23" s="28"/>
      <c r="I23" s="102" t="str">
        <f t="shared" si="0"/>
        <v/>
      </c>
      <c r="J23" s="56"/>
      <c r="K23" s="61"/>
      <c r="M23" s="57"/>
      <c r="O23" s="112"/>
    </row>
    <row r="24" spans="1:15" ht="3.75" customHeight="1" outlineLevel="2">
      <c r="A24" s="141"/>
      <c r="B24" s="142"/>
      <c r="C24" s="143"/>
      <c r="D24" s="104"/>
      <c r="F24" s="116"/>
      <c r="G24" s="116"/>
      <c r="H24" s="39"/>
      <c r="I24" s="102" t="str">
        <f t="shared" si="0"/>
        <v/>
      </c>
      <c r="K24" s="41"/>
      <c r="M24" s="59"/>
      <c r="O24" s="60"/>
    </row>
    <row r="25" spans="1:15" s="51" customFormat="1" ht="13.05" customHeight="1" outlineLevel="2">
      <c r="A25" s="136" t="s">
        <v>317</v>
      </c>
      <c r="B25" s="136" t="s">
        <v>1439</v>
      </c>
      <c r="C25" s="137"/>
      <c r="D25" s="46"/>
      <c r="E25" s="62"/>
      <c r="F25" s="436"/>
      <c r="G25" s="436"/>
      <c r="H25" s="48" t="s">
        <v>203</v>
      </c>
      <c r="I25" s="102" t="str">
        <f t="shared" si="0"/>
        <v/>
      </c>
      <c r="J25" s="56"/>
      <c r="K25" s="50"/>
      <c r="M25" s="52"/>
      <c r="N25" s="54"/>
      <c r="O25" s="53"/>
    </row>
    <row r="26" spans="1:15" s="51" customFormat="1" ht="13.05" customHeight="1" outlineLevel="2">
      <c r="A26" s="145"/>
      <c r="B26" s="139"/>
      <c r="C26" s="140"/>
      <c r="D26" s="55"/>
      <c r="F26" s="115"/>
      <c r="G26" s="115"/>
      <c r="H26" s="26"/>
      <c r="I26" s="102" t="str">
        <f t="shared" si="0"/>
        <v/>
      </c>
      <c r="J26" s="56"/>
      <c r="K26" s="27"/>
      <c r="M26" s="63"/>
      <c r="N26" s="54"/>
      <c r="O26" s="64"/>
    </row>
    <row r="27" spans="1:15" ht="3.75" customHeight="1" outlineLevel="2">
      <c r="A27" s="141"/>
      <c r="B27" s="142"/>
      <c r="C27" s="143"/>
      <c r="D27" s="104"/>
      <c r="F27" s="116"/>
      <c r="G27" s="116"/>
      <c r="H27" s="39"/>
      <c r="I27" s="102" t="str">
        <f t="shared" si="0"/>
        <v/>
      </c>
      <c r="K27" s="41"/>
      <c r="M27" s="59"/>
      <c r="N27" s="65"/>
      <c r="O27" s="66"/>
    </row>
    <row r="28" spans="1:15" s="51" customFormat="1" ht="13.05" customHeight="1" outlineLevel="2">
      <c r="A28" s="136" t="s">
        <v>319</v>
      </c>
      <c r="B28" s="136" t="s">
        <v>1642</v>
      </c>
      <c r="C28" s="137"/>
      <c r="D28" s="46"/>
      <c r="E28" s="62"/>
      <c r="F28" s="436"/>
      <c r="G28" s="436"/>
      <c r="H28" s="48" t="s">
        <v>203</v>
      </c>
      <c r="I28" s="102" t="str">
        <f t="shared" si="0"/>
        <v/>
      </c>
      <c r="J28" s="56"/>
      <c r="K28" s="50"/>
      <c r="M28" s="52"/>
      <c r="N28" s="54"/>
      <c r="O28" s="29"/>
    </row>
    <row r="29" spans="1:15" s="51" customFormat="1" ht="13.05" customHeight="1" outlineLevel="2">
      <c r="A29" s="146"/>
      <c r="B29" s="140"/>
      <c r="C29" s="140"/>
      <c r="D29" s="55"/>
      <c r="F29" s="115"/>
      <c r="G29" s="115"/>
      <c r="H29" s="26"/>
      <c r="I29" s="102" t="str">
        <f t="shared" si="0"/>
        <v/>
      </c>
      <c r="J29" s="56"/>
      <c r="K29" s="61"/>
      <c r="M29" s="63"/>
      <c r="N29" s="54"/>
      <c r="O29" s="30"/>
    </row>
    <row r="30" spans="1:15" ht="3.75" customHeight="1" outlineLevel="2">
      <c r="A30" s="141"/>
      <c r="B30" s="142"/>
      <c r="C30" s="143"/>
      <c r="D30" s="104"/>
      <c r="F30" s="116"/>
      <c r="G30" s="116"/>
      <c r="H30" s="39"/>
      <c r="I30" s="102" t="str">
        <f t="shared" si="0"/>
        <v/>
      </c>
      <c r="K30" s="41"/>
      <c r="L30" s="8"/>
      <c r="M30" s="59"/>
      <c r="N30" s="67"/>
      <c r="O30" s="68"/>
    </row>
    <row r="31" spans="1:15" s="51" customFormat="1" ht="13.05" customHeight="1" outlineLevel="2">
      <c r="A31" s="136" t="s">
        <v>321</v>
      </c>
      <c r="B31" s="136" t="s">
        <v>322</v>
      </c>
      <c r="C31" s="137"/>
      <c r="D31" s="46"/>
      <c r="E31" s="62"/>
      <c r="F31" s="436"/>
      <c r="G31" s="436"/>
      <c r="H31" s="48" t="s">
        <v>203</v>
      </c>
      <c r="I31" s="102" t="str">
        <f t="shared" si="0"/>
        <v/>
      </c>
      <c r="J31" s="56"/>
      <c r="K31" s="50"/>
      <c r="M31" s="52"/>
      <c r="N31" s="54"/>
      <c r="O31" s="29"/>
    </row>
    <row r="32" spans="1:15" s="51" customFormat="1" ht="13.05" customHeight="1" outlineLevel="2">
      <c r="A32" s="138"/>
      <c r="B32" s="139"/>
      <c r="C32" s="140"/>
      <c r="D32" s="55"/>
      <c r="F32" s="115"/>
      <c r="G32" s="115"/>
      <c r="H32" s="26"/>
      <c r="I32" s="102" t="str">
        <f t="shared" si="0"/>
        <v/>
      </c>
      <c r="J32" s="56"/>
      <c r="K32" s="27"/>
      <c r="M32" s="63"/>
      <c r="N32" s="54"/>
      <c r="O32" s="64"/>
    </row>
    <row r="33" spans="1:15" ht="5.25" customHeight="1" outlineLevel="2">
      <c r="A33" s="141"/>
      <c r="B33" s="142"/>
      <c r="C33" s="143"/>
      <c r="D33" s="40"/>
      <c r="F33" s="116"/>
      <c r="G33" s="116"/>
      <c r="H33" s="39"/>
      <c r="I33" s="102" t="str">
        <f t="shared" si="0"/>
        <v/>
      </c>
      <c r="K33" s="41"/>
      <c r="L33" s="8"/>
      <c r="M33" s="59"/>
      <c r="N33" s="67"/>
      <c r="O33" s="68"/>
    </row>
    <row r="34" spans="1:15" ht="15" customHeight="1" outlineLevel="1" thickBot="1">
      <c r="A34" s="186" t="s">
        <v>323</v>
      </c>
      <c r="B34" s="186" t="s">
        <v>324</v>
      </c>
      <c r="C34" s="194"/>
      <c r="D34" s="70"/>
      <c r="E34" s="69"/>
      <c r="F34" s="117"/>
      <c r="G34" s="117"/>
      <c r="H34" s="31"/>
      <c r="I34" s="102" t="str">
        <f t="shared" si="0"/>
        <v/>
      </c>
      <c r="J34" s="71"/>
      <c r="K34" s="13"/>
      <c r="L34" s="14"/>
      <c r="M34" s="15"/>
      <c r="N34" s="14"/>
      <c r="O34" s="17"/>
    </row>
    <row r="35" spans="1:15" ht="5.25" customHeight="1" outlineLevel="2" thickTop="1">
      <c r="A35" s="141"/>
      <c r="B35" s="142"/>
      <c r="C35" s="143"/>
      <c r="D35" s="40"/>
      <c r="F35" s="116"/>
      <c r="G35" s="116"/>
      <c r="H35" s="39"/>
      <c r="I35" s="102" t="str">
        <f t="shared" si="0"/>
        <v/>
      </c>
      <c r="J35" s="72"/>
      <c r="K35" s="73"/>
      <c r="L35" s="74"/>
      <c r="M35" s="75"/>
      <c r="N35" s="67"/>
      <c r="O35" s="68"/>
    </row>
    <row r="36" spans="1:15" s="51" customFormat="1" ht="13.05" customHeight="1" outlineLevel="2">
      <c r="A36" s="136" t="s">
        <v>325</v>
      </c>
      <c r="B36" s="136" t="s">
        <v>326</v>
      </c>
      <c r="C36" s="137"/>
      <c r="D36" s="46"/>
      <c r="E36" s="76"/>
      <c r="F36" s="436"/>
      <c r="G36" s="436"/>
      <c r="H36" s="48" t="s">
        <v>203</v>
      </c>
      <c r="I36" s="102" t="str">
        <f t="shared" si="0"/>
        <v/>
      </c>
      <c r="J36" s="56"/>
      <c r="K36" s="50"/>
      <c r="M36" s="52"/>
      <c r="N36" s="54"/>
      <c r="O36" s="29"/>
    </row>
    <row r="37" spans="1:15" s="51" customFormat="1" ht="13.05" customHeight="1" outlineLevel="2">
      <c r="A37" s="145"/>
      <c r="B37" s="139"/>
      <c r="C37" s="140"/>
      <c r="D37" s="55"/>
      <c r="F37" s="115"/>
      <c r="G37" s="115"/>
      <c r="H37" s="26"/>
      <c r="I37" s="102" t="str">
        <f t="shared" si="0"/>
        <v/>
      </c>
      <c r="J37" s="56"/>
      <c r="K37" s="27"/>
      <c r="M37" s="63"/>
      <c r="N37" s="54"/>
      <c r="O37" s="64"/>
    </row>
    <row r="38" spans="1:15" ht="3.75" customHeight="1" outlineLevel="2">
      <c r="A38" s="195"/>
      <c r="B38" s="196"/>
      <c r="C38" s="143"/>
      <c r="D38" s="105"/>
      <c r="F38" s="116"/>
      <c r="G38" s="116"/>
      <c r="I38" s="102" t="str">
        <f t="shared" si="0"/>
        <v/>
      </c>
      <c r="K38" s="11"/>
      <c r="L38" s="8"/>
      <c r="M38" s="79"/>
      <c r="N38" s="67"/>
      <c r="O38" s="68"/>
    </row>
    <row r="39" spans="1:15" s="51" customFormat="1" ht="13.05" customHeight="1" outlineLevel="2">
      <c r="A39" s="136" t="s">
        <v>327</v>
      </c>
      <c r="B39" s="136" t="s">
        <v>328</v>
      </c>
      <c r="C39" s="137"/>
      <c r="D39" s="46"/>
      <c r="E39" s="62"/>
      <c r="F39" s="436"/>
      <c r="G39" s="436"/>
      <c r="H39" s="48" t="s">
        <v>203</v>
      </c>
      <c r="I39" s="102" t="str">
        <f t="shared" si="0"/>
        <v/>
      </c>
      <c r="J39" s="56"/>
      <c r="K39" s="50"/>
      <c r="M39" s="52"/>
      <c r="N39" s="54"/>
      <c r="O39" s="29"/>
    </row>
    <row r="40" spans="1:15" s="51" customFormat="1" ht="13.05" customHeight="1" outlineLevel="2">
      <c r="A40" s="138"/>
      <c r="B40" s="139"/>
      <c r="C40" s="140"/>
      <c r="D40" s="55"/>
      <c r="F40" s="115"/>
      <c r="G40" s="115"/>
      <c r="H40" s="26"/>
      <c r="I40" s="102" t="str">
        <f t="shared" si="0"/>
        <v/>
      </c>
      <c r="J40" s="56"/>
      <c r="K40" s="27"/>
      <c r="M40" s="63"/>
      <c r="N40" s="54"/>
      <c r="O40" s="64"/>
    </row>
    <row r="41" spans="1:15" ht="3.75" customHeight="1" outlineLevel="2">
      <c r="A41" s="197"/>
      <c r="B41" s="198"/>
      <c r="C41" s="143"/>
      <c r="D41" s="105"/>
      <c r="F41" s="116"/>
      <c r="G41" s="116"/>
      <c r="H41" s="3"/>
      <c r="I41" s="102" t="str">
        <f t="shared" si="0"/>
        <v/>
      </c>
      <c r="K41" s="11"/>
      <c r="L41" s="8"/>
      <c r="M41" s="79"/>
      <c r="N41" s="67"/>
      <c r="O41" s="68"/>
    </row>
    <row r="42" spans="1:15" s="51" customFormat="1" ht="13.05" customHeight="1" outlineLevel="2">
      <c r="A42" s="136" t="s">
        <v>329</v>
      </c>
      <c r="B42" s="136" t="s">
        <v>1440</v>
      </c>
      <c r="C42" s="137"/>
      <c r="D42" s="46"/>
      <c r="E42" s="76"/>
      <c r="F42" s="436"/>
      <c r="G42" s="436"/>
      <c r="H42" s="48" t="s">
        <v>203</v>
      </c>
      <c r="I42" s="102" t="str">
        <f t="shared" si="0"/>
        <v/>
      </c>
      <c r="J42" s="56"/>
      <c r="K42" s="50"/>
      <c r="M42" s="52"/>
      <c r="N42" s="54"/>
      <c r="O42" s="29"/>
    </row>
    <row r="43" spans="1:15" s="51" customFormat="1" ht="13.05" customHeight="1" outlineLevel="2">
      <c r="A43" s="138"/>
      <c r="B43" s="139"/>
      <c r="C43" s="140"/>
      <c r="D43" s="55"/>
      <c r="F43" s="115"/>
      <c r="G43" s="115"/>
      <c r="H43" s="26"/>
      <c r="I43" s="102" t="str">
        <f t="shared" si="0"/>
        <v/>
      </c>
      <c r="J43" s="56"/>
      <c r="K43" s="27"/>
      <c r="M43" s="63"/>
      <c r="N43" s="54"/>
      <c r="O43" s="64"/>
    </row>
    <row r="44" spans="1:15" ht="3.75" customHeight="1" outlineLevel="2">
      <c r="A44" s="197"/>
      <c r="B44" s="198"/>
      <c r="C44" s="143"/>
      <c r="D44" s="105"/>
      <c r="F44" s="116"/>
      <c r="G44" s="116"/>
      <c r="H44" s="3"/>
      <c r="I44" s="102" t="str">
        <f t="shared" si="0"/>
        <v/>
      </c>
      <c r="K44" s="11"/>
      <c r="L44" s="8"/>
      <c r="M44" s="79"/>
      <c r="N44" s="67"/>
      <c r="O44" s="68"/>
    </row>
    <row r="45" spans="1:15" s="51" customFormat="1" ht="13.05" customHeight="1" outlineLevel="2">
      <c r="A45" s="136" t="s">
        <v>331</v>
      </c>
      <c r="B45" s="136" t="s">
        <v>1441</v>
      </c>
      <c r="C45" s="137"/>
      <c r="D45" s="46"/>
      <c r="E45" s="62"/>
      <c r="F45" s="436"/>
      <c r="G45" s="436"/>
      <c r="H45" s="48" t="s">
        <v>203</v>
      </c>
      <c r="I45" s="102" t="str">
        <f t="shared" si="0"/>
        <v/>
      </c>
      <c r="J45" s="56"/>
      <c r="K45" s="50"/>
      <c r="M45" s="52"/>
      <c r="N45" s="54"/>
      <c r="O45" s="29"/>
    </row>
    <row r="46" spans="1:15" s="51" customFormat="1" ht="13.05" customHeight="1" outlineLevel="2">
      <c r="A46" s="146"/>
      <c r="B46" s="140"/>
      <c r="C46" s="140"/>
      <c r="D46" s="55"/>
      <c r="F46" s="115"/>
      <c r="G46" s="115"/>
      <c r="H46" s="26"/>
      <c r="I46" s="102" t="str">
        <f t="shared" si="0"/>
        <v/>
      </c>
      <c r="J46" s="56"/>
      <c r="K46" s="27"/>
      <c r="M46" s="63"/>
      <c r="N46" s="54"/>
      <c r="O46" s="64"/>
    </row>
    <row r="47" spans="1:15" ht="3.75" customHeight="1" outlineLevel="2">
      <c r="A47" s="197"/>
      <c r="B47" s="198"/>
      <c r="C47" s="143"/>
      <c r="D47" s="105"/>
      <c r="F47" s="116"/>
      <c r="G47" s="116"/>
      <c r="H47" s="3"/>
      <c r="I47" s="102" t="str">
        <f t="shared" si="0"/>
        <v/>
      </c>
      <c r="K47" s="11"/>
      <c r="L47" s="8"/>
      <c r="M47" s="79"/>
      <c r="N47" s="67"/>
      <c r="O47" s="68"/>
    </row>
    <row r="48" spans="1:15" s="51" customFormat="1" ht="13.05" customHeight="1" outlineLevel="2">
      <c r="A48" s="136" t="s">
        <v>333</v>
      </c>
      <c r="B48" s="136" t="s">
        <v>334</v>
      </c>
      <c r="C48" s="137"/>
      <c r="D48" s="46"/>
      <c r="E48" s="76"/>
      <c r="F48" s="436"/>
      <c r="G48" s="436"/>
      <c r="H48" s="48" t="s">
        <v>203</v>
      </c>
      <c r="I48" s="102" t="str">
        <f t="shared" si="0"/>
        <v/>
      </c>
      <c r="J48" s="56"/>
      <c r="K48" s="50"/>
      <c r="M48" s="52"/>
      <c r="N48" s="54"/>
      <c r="O48" s="29"/>
    </row>
    <row r="49" spans="1:15" s="51" customFormat="1" ht="13.05" customHeight="1" outlineLevel="2">
      <c r="A49" s="145"/>
      <c r="B49" s="139"/>
      <c r="C49" s="140"/>
      <c r="D49" s="55"/>
      <c r="F49" s="115"/>
      <c r="G49" s="115"/>
      <c r="H49" s="26"/>
      <c r="I49" s="102" t="str">
        <f t="shared" si="0"/>
        <v/>
      </c>
      <c r="J49" s="56"/>
      <c r="K49" s="27"/>
      <c r="M49" s="63"/>
      <c r="N49" s="54"/>
      <c r="O49" s="64"/>
    </row>
    <row r="50" spans="1:15" ht="3.75" customHeight="1" outlineLevel="2">
      <c r="A50" s="199"/>
      <c r="B50" s="200"/>
      <c r="C50" s="143"/>
      <c r="D50" s="105"/>
      <c r="F50" s="116"/>
      <c r="G50" s="116"/>
      <c r="I50" s="102" t="str">
        <f t="shared" si="0"/>
        <v/>
      </c>
      <c r="K50" s="11"/>
      <c r="L50" s="8"/>
      <c r="M50" s="79"/>
      <c r="N50" s="67"/>
      <c r="O50" s="68"/>
    </row>
    <row r="51" spans="1:15" s="51" customFormat="1" ht="13.05" customHeight="1" outlineLevel="2">
      <c r="A51" s="136" t="s">
        <v>335</v>
      </c>
      <c r="B51" s="136" t="s">
        <v>1622</v>
      </c>
      <c r="C51" s="137"/>
      <c r="D51" s="46"/>
      <c r="E51" s="62"/>
      <c r="F51" s="436"/>
      <c r="G51" s="436"/>
      <c r="H51" s="48" t="s">
        <v>203</v>
      </c>
      <c r="I51" s="102" t="str">
        <f t="shared" si="0"/>
        <v/>
      </c>
      <c r="J51" s="56"/>
      <c r="K51" s="50"/>
      <c r="M51" s="52"/>
      <c r="N51" s="54"/>
      <c r="O51" s="29"/>
    </row>
    <row r="52" spans="1:15" s="51" customFormat="1" ht="13.05" customHeight="1" outlineLevel="2">
      <c r="A52" s="138"/>
      <c r="B52" s="139"/>
      <c r="C52" s="140"/>
      <c r="D52" s="55"/>
      <c r="F52" s="115"/>
      <c r="G52" s="115"/>
      <c r="H52" s="26"/>
      <c r="I52" s="102" t="str">
        <f t="shared" si="0"/>
        <v/>
      </c>
      <c r="J52" s="56"/>
      <c r="K52" s="27"/>
      <c r="M52" s="63"/>
      <c r="N52" s="54"/>
      <c r="O52" s="64"/>
    </row>
    <row r="53" spans="1:15" ht="3.75" customHeight="1" outlineLevel="2">
      <c r="A53" s="197"/>
      <c r="B53" s="198"/>
      <c r="C53" s="143"/>
      <c r="D53" s="105"/>
      <c r="F53" s="116"/>
      <c r="G53" s="116"/>
      <c r="H53" s="3"/>
      <c r="I53" s="102" t="str">
        <f t="shared" si="0"/>
        <v/>
      </c>
      <c r="K53" s="11"/>
      <c r="L53" s="8"/>
      <c r="M53" s="79"/>
      <c r="N53" s="67"/>
      <c r="O53" s="68"/>
    </row>
    <row r="54" spans="1:15" s="51" customFormat="1" ht="13.05" customHeight="1" outlineLevel="2">
      <c r="A54" s="136" t="s">
        <v>336</v>
      </c>
      <c r="B54" s="136" t="s">
        <v>1594</v>
      </c>
      <c r="C54" s="137"/>
      <c r="D54" s="46"/>
      <c r="E54" s="62"/>
      <c r="F54" s="436"/>
      <c r="G54" s="436"/>
      <c r="H54" s="48" t="s">
        <v>203</v>
      </c>
      <c r="I54" s="102" t="str">
        <f t="shared" si="0"/>
        <v/>
      </c>
      <c r="J54" s="56"/>
      <c r="K54" s="50"/>
      <c r="M54" s="52"/>
      <c r="N54" s="54"/>
      <c r="O54" s="29"/>
    </row>
    <row r="55" spans="1:15" s="51" customFormat="1" ht="13.05" customHeight="1" outlineLevel="2">
      <c r="A55" s="138"/>
      <c r="B55" s="139"/>
      <c r="C55" s="140"/>
      <c r="D55" s="55"/>
      <c r="F55" s="115"/>
      <c r="G55" s="115"/>
      <c r="H55" s="26"/>
      <c r="I55" s="102" t="str">
        <f t="shared" si="0"/>
        <v/>
      </c>
      <c r="J55" s="56"/>
      <c r="K55" s="27"/>
      <c r="M55" s="63"/>
      <c r="N55" s="54"/>
      <c r="O55" s="64"/>
    </row>
    <row r="56" spans="1:15" ht="3.75" customHeight="1" outlineLevel="2">
      <c r="A56" s="197"/>
      <c r="B56" s="198"/>
      <c r="C56" s="143"/>
      <c r="D56" s="105"/>
      <c r="F56" s="116"/>
      <c r="G56" s="116"/>
      <c r="H56" s="3"/>
      <c r="I56" s="102" t="str">
        <f t="shared" si="0"/>
        <v/>
      </c>
      <c r="K56" s="11"/>
      <c r="L56" s="8"/>
      <c r="M56" s="79"/>
      <c r="N56" s="67"/>
      <c r="O56" s="68"/>
    </row>
    <row r="57" spans="1:15" s="51" customFormat="1" ht="13.05" customHeight="1" outlineLevel="2">
      <c r="A57" s="136" t="s">
        <v>338</v>
      </c>
      <c r="B57" s="136" t="s">
        <v>339</v>
      </c>
      <c r="C57" s="137"/>
      <c r="D57" s="46"/>
      <c r="E57" s="62"/>
      <c r="F57" s="436"/>
      <c r="G57" s="436"/>
      <c r="H57" s="48" t="s">
        <v>203</v>
      </c>
      <c r="I57" s="102" t="str">
        <f t="shared" si="0"/>
        <v/>
      </c>
      <c r="J57" s="56"/>
      <c r="K57" s="50"/>
      <c r="M57" s="52"/>
      <c r="N57" s="54"/>
      <c r="O57" s="29"/>
    </row>
    <row r="58" spans="1:15" s="51" customFormat="1" ht="13.05" customHeight="1" outlineLevel="2">
      <c r="A58" s="138"/>
      <c r="B58" s="139"/>
      <c r="C58" s="140"/>
      <c r="D58" s="55"/>
      <c r="F58" s="115"/>
      <c r="G58" s="115"/>
      <c r="H58" s="26"/>
      <c r="I58" s="102" t="str">
        <f t="shared" si="0"/>
        <v/>
      </c>
      <c r="J58" s="56"/>
      <c r="K58" s="27"/>
      <c r="M58" s="63"/>
      <c r="N58" s="54"/>
      <c r="O58" s="64"/>
    </row>
    <row r="59" spans="1:15" ht="3.75" customHeight="1" outlineLevel="2">
      <c r="A59" s="197"/>
      <c r="B59" s="198"/>
      <c r="C59" s="143"/>
      <c r="D59" s="77"/>
      <c r="F59" s="116"/>
      <c r="G59" s="116"/>
      <c r="H59" s="3"/>
      <c r="I59" s="102" t="str">
        <f t="shared" si="0"/>
        <v/>
      </c>
      <c r="K59" s="11"/>
      <c r="L59" s="8"/>
      <c r="M59" s="79"/>
      <c r="N59" s="67"/>
      <c r="O59" s="68"/>
    </row>
    <row r="60" spans="1:15" ht="15" customHeight="1" outlineLevel="1" thickBot="1">
      <c r="A60" s="186" t="s">
        <v>340</v>
      </c>
      <c r="B60" s="186" t="s">
        <v>341</v>
      </c>
      <c r="C60" s="194"/>
      <c r="D60" s="70"/>
      <c r="E60" s="69"/>
      <c r="F60" s="117"/>
      <c r="G60" s="117"/>
      <c r="H60" s="31"/>
      <c r="I60" s="102" t="str">
        <f t="shared" si="0"/>
        <v/>
      </c>
      <c r="J60" s="71"/>
      <c r="K60" s="13"/>
      <c r="L60" s="14"/>
      <c r="M60" s="15"/>
      <c r="N60" s="14"/>
      <c r="O60" s="17"/>
    </row>
    <row r="61" spans="1:15" ht="5.25" customHeight="1" outlineLevel="2" thickTop="1">
      <c r="A61" s="141"/>
      <c r="B61" s="142"/>
      <c r="C61" s="143"/>
      <c r="D61" s="40"/>
      <c r="F61" s="116"/>
      <c r="G61" s="116"/>
      <c r="H61" s="39"/>
      <c r="I61" s="102" t="str">
        <f t="shared" si="0"/>
        <v/>
      </c>
      <c r="K61" s="41"/>
      <c r="L61" s="8"/>
      <c r="M61" s="59"/>
      <c r="N61" s="67"/>
      <c r="O61" s="68"/>
    </row>
    <row r="62" spans="1:15" s="51" customFormat="1" ht="13.05" customHeight="1" outlineLevel="2">
      <c r="A62" s="136" t="s">
        <v>342</v>
      </c>
      <c r="B62" s="136" t="s">
        <v>343</v>
      </c>
      <c r="C62" s="137"/>
      <c r="D62" s="46"/>
      <c r="E62" s="76"/>
      <c r="F62" s="436"/>
      <c r="G62" s="436"/>
      <c r="H62" s="48" t="s">
        <v>203</v>
      </c>
      <c r="I62" s="102" t="str">
        <f t="shared" si="0"/>
        <v/>
      </c>
      <c r="J62" s="56"/>
      <c r="K62" s="50"/>
      <c r="M62" s="52"/>
      <c r="N62" s="54"/>
      <c r="O62" s="29"/>
    </row>
    <row r="63" spans="1:15" s="51" customFormat="1" ht="13.05" customHeight="1" outlineLevel="2">
      <c r="A63" s="138"/>
      <c r="B63" s="139"/>
      <c r="C63" s="140"/>
      <c r="D63" s="55"/>
      <c r="F63" s="115"/>
      <c r="G63" s="115"/>
      <c r="H63" s="26"/>
      <c r="I63" s="102" t="str">
        <f t="shared" si="0"/>
        <v/>
      </c>
      <c r="J63" s="56"/>
      <c r="K63" s="27"/>
      <c r="M63" s="63"/>
      <c r="N63" s="54"/>
      <c r="O63" s="64"/>
    </row>
    <row r="64" spans="1:15" ht="2.5499999999999998" customHeight="1" outlineLevel="2">
      <c r="A64" s="197"/>
      <c r="B64" s="198"/>
      <c r="C64" s="143"/>
      <c r="D64" s="105"/>
      <c r="F64" s="116"/>
      <c r="G64" s="116"/>
      <c r="H64" s="3"/>
      <c r="I64" s="102" t="str">
        <f t="shared" si="0"/>
        <v/>
      </c>
      <c r="K64" s="11"/>
      <c r="L64" s="8"/>
      <c r="M64" s="79"/>
      <c r="N64" s="67"/>
      <c r="O64" s="68"/>
    </row>
    <row r="65" spans="1:15" s="51" customFormat="1" ht="13.05" customHeight="1" outlineLevel="2">
      <c r="A65" s="136" t="s">
        <v>344</v>
      </c>
      <c r="B65" s="136" t="s">
        <v>345</v>
      </c>
      <c r="C65" s="137"/>
      <c r="D65" s="46"/>
      <c r="E65" s="76"/>
      <c r="F65" s="436"/>
      <c r="G65" s="436"/>
      <c r="H65" s="48" t="s">
        <v>203</v>
      </c>
      <c r="I65" s="102" t="str">
        <f t="shared" si="0"/>
        <v/>
      </c>
      <c r="J65" s="56"/>
      <c r="K65" s="50"/>
      <c r="M65" s="52"/>
      <c r="N65" s="54"/>
      <c r="O65" s="29"/>
    </row>
    <row r="66" spans="1:15" s="51" customFormat="1" ht="13.05" customHeight="1" outlineLevel="2">
      <c r="A66" s="138"/>
      <c r="B66" s="139"/>
      <c r="C66" s="140"/>
      <c r="D66" s="55"/>
      <c r="F66" s="115"/>
      <c r="G66" s="115"/>
      <c r="H66" s="26"/>
      <c r="I66" s="102" t="str">
        <f t="shared" si="0"/>
        <v/>
      </c>
      <c r="J66" s="56"/>
      <c r="K66" s="27"/>
      <c r="M66" s="63"/>
      <c r="N66" s="54"/>
      <c r="O66" s="64"/>
    </row>
    <row r="67" spans="1:15" ht="2.5499999999999998" customHeight="1" outlineLevel="2">
      <c r="A67" s="197"/>
      <c r="B67" s="198"/>
      <c r="C67" s="143"/>
      <c r="D67" s="105"/>
      <c r="F67" s="116"/>
      <c r="G67" s="116"/>
      <c r="H67" s="3"/>
      <c r="I67" s="102" t="str">
        <f t="shared" si="0"/>
        <v/>
      </c>
      <c r="K67" s="11"/>
      <c r="L67" s="8"/>
      <c r="M67" s="79"/>
      <c r="N67" s="67"/>
      <c r="O67" s="68"/>
    </row>
    <row r="68" spans="1:15" s="51" customFormat="1" ht="13.05" customHeight="1" outlineLevel="2">
      <c r="A68" s="136" t="s">
        <v>346</v>
      </c>
      <c r="B68" s="136" t="s">
        <v>347</v>
      </c>
      <c r="C68" s="137"/>
      <c r="D68" s="46"/>
      <c r="E68" s="76"/>
      <c r="F68" s="436"/>
      <c r="G68" s="436"/>
      <c r="H68" s="48" t="s">
        <v>203</v>
      </c>
      <c r="I68" s="102" t="str">
        <f t="shared" si="0"/>
        <v/>
      </c>
      <c r="J68" s="56"/>
      <c r="K68" s="50"/>
      <c r="M68" s="52"/>
      <c r="N68" s="54"/>
      <c r="O68" s="29"/>
    </row>
    <row r="69" spans="1:15" s="51" customFormat="1" ht="13.05" customHeight="1" outlineLevel="2">
      <c r="A69" s="138"/>
      <c r="B69" s="139"/>
      <c r="C69" s="140"/>
      <c r="D69" s="55"/>
      <c r="F69" s="115"/>
      <c r="G69" s="115"/>
      <c r="H69" s="26"/>
      <c r="I69" s="102" t="str">
        <f t="shared" si="0"/>
        <v/>
      </c>
      <c r="J69" s="56"/>
      <c r="K69" s="27"/>
      <c r="M69" s="63"/>
      <c r="N69" s="54"/>
      <c r="O69" s="64"/>
    </row>
    <row r="70" spans="1:15" ht="2.5499999999999998" customHeight="1" outlineLevel="2">
      <c r="A70" s="197"/>
      <c r="B70" s="198"/>
      <c r="C70" s="143"/>
      <c r="D70" s="105"/>
      <c r="F70" s="116"/>
      <c r="G70" s="116"/>
      <c r="H70" s="3"/>
      <c r="I70" s="102" t="str">
        <f t="shared" si="0"/>
        <v/>
      </c>
      <c r="K70" s="11"/>
      <c r="L70" s="8"/>
      <c r="M70" s="79"/>
      <c r="N70" s="67"/>
      <c r="O70" s="68"/>
    </row>
    <row r="71" spans="1:15" s="51" customFormat="1" ht="13.05" customHeight="1" outlineLevel="2">
      <c r="A71" s="136" t="s">
        <v>348</v>
      </c>
      <c r="B71" s="136" t="s">
        <v>349</v>
      </c>
      <c r="C71" s="137"/>
      <c r="D71" s="46"/>
      <c r="E71" s="76"/>
      <c r="F71" s="436"/>
      <c r="G71" s="436"/>
      <c r="H71" s="48" t="s">
        <v>203</v>
      </c>
      <c r="I71" s="102" t="str">
        <f t="shared" si="0"/>
        <v/>
      </c>
      <c r="J71" s="56"/>
      <c r="K71" s="50"/>
      <c r="M71" s="52"/>
      <c r="N71" s="54"/>
      <c r="O71" s="29"/>
    </row>
    <row r="72" spans="1:15" s="51" customFormat="1" ht="13.05" customHeight="1" outlineLevel="2">
      <c r="A72" s="138"/>
      <c r="B72" s="139"/>
      <c r="C72" s="140"/>
      <c r="D72" s="55"/>
      <c r="F72" s="115"/>
      <c r="G72" s="115"/>
      <c r="H72" s="26"/>
      <c r="I72" s="102" t="str">
        <f t="shared" si="0"/>
        <v/>
      </c>
      <c r="J72" s="56"/>
      <c r="K72" s="27"/>
      <c r="M72" s="63"/>
      <c r="N72" s="54"/>
      <c r="O72" s="64"/>
    </row>
    <row r="73" spans="1:15" ht="2.5499999999999998" customHeight="1" outlineLevel="2">
      <c r="A73" s="197"/>
      <c r="B73" s="198"/>
      <c r="C73" s="143"/>
      <c r="D73" s="105"/>
      <c r="F73" s="116"/>
      <c r="G73" s="116"/>
      <c r="H73" s="3"/>
      <c r="I73" s="102" t="str">
        <f t="shared" si="0"/>
        <v/>
      </c>
      <c r="K73" s="11"/>
      <c r="L73" s="8"/>
      <c r="M73" s="79"/>
      <c r="N73" s="67"/>
      <c r="O73" s="68"/>
    </row>
    <row r="74" spans="1:15" s="51" customFormat="1" ht="13.05" customHeight="1" outlineLevel="2">
      <c r="A74" s="136" t="s">
        <v>350</v>
      </c>
      <c r="B74" s="136" t="s">
        <v>351</v>
      </c>
      <c r="C74" s="137"/>
      <c r="D74" s="46"/>
      <c r="E74" s="76"/>
      <c r="F74" s="436"/>
      <c r="G74" s="436"/>
      <c r="H74" s="48" t="s">
        <v>203</v>
      </c>
      <c r="I74" s="102" t="str">
        <f t="shared" si="0"/>
        <v/>
      </c>
      <c r="J74" s="56"/>
      <c r="K74" s="50"/>
      <c r="M74" s="52"/>
      <c r="N74" s="54"/>
      <c r="O74" s="29"/>
    </row>
    <row r="75" spans="1:15" s="51" customFormat="1" ht="13.05" customHeight="1" outlineLevel="2">
      <c r="A75" s="138"/>
      <c r="B75" s="139"/>
      <c r="C75" s="140"/>
      <c r="D75" s="55"/>
      <c r="F75" s="115"/>
      <c r="G75" s="115"/>
      <c r="H75" s="26"/>
      <c r="I75" s="102" t="str">
        <f t="shared" si="0"/>
        <v/>
      </c>
      <c r="J75" s="56"/>
      <c r="K75" s="27"/>
      <c r="M75" s="63"/>
      <c r="N75" s="54"/>
      <c r="O75" s="64"/>
    </row>
    <row r="76" spans="1:15" ht="2.5499999999999998" customHeight="1" outlineLevel="2">
      <c r="A76" s="197"/>
      <c r="B76" s="198"/>
      <c r="C76" s="143"/>
      <c r="D76" s="105"/>
      <c r="F76" s="116"/>
      <c r="G76" s="116"/>
      <c r="H76" s="3"/>
      <c r="I76" s="102" t="str">
        <f t="shared" si="0"/>
        <v/>
      </c>
      <c r="K76" s="11"/>
      <c r="L76" s="8"/>
      <c r="M76" s="79"/>
      <c r="N76" s="67"/>
      <c r="O76" s="68"/>
    </row>
    <row r="77" spans="1:15" s="51" customFormat="1" ht="13.05" customHeight="1" outlineLevel="2">
      <c r="A77" s="136" t="s">
        <v>352</v>
      </c>
      <c r="B77" s="136" t="s">
        <v>1595</v>
      </c>
      <c r="C77" s="137"/>
      <c r="D77" s="46"/>
      <c r="E77" s="76"/>
      <c r="F77" s="436"/>
      <c r="G77" s="436"/>
      <c r="H77" s="48" t="s">
        <v>203</v>
      </c>
      <c r="I77" s="102" t="str">
        <f t="shared" si="0"/>
        <v/>
      </c>
      <c r="J77" s="56"/>
      <c r="K77" s="50"/>
      <c r="M77" s="52"/>
      <c r="N77" s="54"/>
      <c r="O77" s="29"/>
    </row>
    <row r="78" spans="1:15" s="51" customFormat="1" ht="13.05" customHeight="1" outlineLevel="2">
      <c r="A78" s="138"/>
      <c r="B78" s="139"/>
      <c r="C78" s="140"/>
      <c r="D78" s="55"/>
      <c r="F78" s="115"/>
      <c r="G78" s="115"/>
      <c r="H78" s="26"/>
      <c r="I78" s="102" t="str">
        <f t="shared" si="0"/>
        <v/>
      </c>
      <c r="J78" s="56"/>
      <c r="K78" s="27"/>
      <c r="M78" s="63"/>
      <c r="N78" s="54"/>
      <c r="O78" s="64"/>
    </row>
    <row r="79" spans="1:15" ht="2.5499999999999998" customHeight="1" outlineLevel="2">
      <c r="A79" s="197"/>
      <c r="B79" s="198"/>
      <c r="C79" s="143"/>
      <c r="D79" s="105"/>
      <c r="F79" s="116"/>
      <c r="G79" s="116"/>
      <c r="H79" s="3"/>
      <c r="I79" s="102" t="str">
        <f t="shared" si="0"/>
        <v/>
      </c>
      <c r="K79" s="11"/>
      <c r="L79" s="8"/>
      <c r="M79" s="79"/>
      <c r="N79" s="67"/>
      <c r="O79" s="68"/>
    </row>
    <row r="80" spans="1:15" s="51" customFormat="1" ht="13.05" customHeight="1" outlineLevel="2">
      <c r="A80" s="136" t="s">
        <v>354</v>
      </c>
      <c r="B80" s="136" t="s">
        <v>1596</v>
      </c>
      <c r="C80" s="137"/>
      <c r="D80" s="46"/>
      <c r="E80" s="76"/>
      <c r="F80" s="436"/>
      <c r="G80" s="436"/>
      <c r="H80" s="48" t="s">
        <v>203</v>
      </c>
      <c r="I80" s="102" t="str">
        <f t="shared" si="0"/>
        <v/>
      </c>
      <c r="J80" s="56"/>
      <c r="K80" s="50"/>
      <c r="M80" s="52"/>
      <c r="N80" s="54"/>
      <c r="O80" s="29"/>
    </row>
    <row r="81" spans="1:15" s="51" customFormat="1" ht="13.05" customHeight="1" outlineLevel="2">
      <c r="A81" s="146"/>
      <c r="B81" s="140"/>
      <c r="C81" s="140"/>
      <c r="D81" s="55"/>
      <c r="F81" s="115"/>
      <c r="G81" s="115"/>
      <c r="H81" s="26"/>
      <c r="I81" s="102" t="str">
        <f t="shared" si="0"/>
        <v/>
      </c>
      <c r="J81" s="56"/>
      <c r="K81" s="27"/>
      <c r="M81" s="63"/>
      <c r="N81" s="54"/>
      <c r="O81" s="64"/>
    </row>
    <row r="82" spans="1:15" ht="2.5499999999999998" customHeight="1" outlineLevel="2">
      <c r="A82" s="197"/>
      <c r="B82" s="198"/>
      <c r="C82" s="143"/>
      <c r="D82" s="105"/>
      <c r="F82" s="116"/>
      <c r="G82" s="116"/>
      <c r="H82" s="3"/>
      <c r="I82" s="102" t="str">
        <f t="shared" si="0"/>
        <v/>
      </c>
      <c r="K82" s="11"/>
      <c r="L82" s="8"/>
      <c r="M82" s="79"/>
      <c r="N82" s="67"/>
      <c r="O82" s="68"/>
    </row>
    <row r="83" spans="1:15" s="51" customFormat="1" ht="13.05" customHeight="1" outlineLevel="2">
      <c r="A83" s="136" t="s">
        <v>356</v>
      </c>
      <c r="B83" s="136" t="s">
        <v>357</v>
      </c>
      <c r="C83" s="137"/>
      <c r="D83" s="46"/>
      <c r="E83" s="76"/>
      <c r="F83" s="436"/>
      <c r="G83" s="436"/>
      <c r="H83" s="48" t="s">
        <v>203</v>
      </c>
      <c r="I83" s="102" t="str">
        <f t="shared" si="0"/>
        <v/>
      </c>
      <c r="J83" s="56"/>
      <c r="K83" s="50"/>
      <c r="M83" s="52"/>
      <c r="N83" s="54"/>
      <c r="O83" s="29"/>
    </row>
    <row r="84" spans="1:15" s="51" customFormat="1" ht="13.05" customHeight="1" outlineLevel="2">
      <c r="A84" s="138"/>
      <c r="B84" s="139"/>
      <c r="C84" s="140"/>
      <c r="D84" s="55"/>
      <c r="F84" s="115"/>
      <c r="G84" s="115"/>
      <c r="H84" s="26"/>
      <c r="I84" s="102" t="str">
        <f t="shared" ref="I84:I147" si="1">$K84&amp;$M84</f>
        <v/>
      </c>
      <c r="J84" s="56"/>
      <c r="K84" s="27"/>
      <c r="M84" s="63"/>
      <c r="N84" s="54"/>
      <c r="O84" s="64"/>
    </row>
    <row r="85" spans="1:15" ht="2.5499999999999998" customHeight="1" outlineLevel="2">
      <c r="A85" s="197"/>
      <c r="B85" s="198"/>
      <c r="C85" s="143"/>
      <c r="D85" s="77"/>
      <c r="F85" s="116"/>
      <c r="G85" s="116"/>
      <c r="H85" s="3"/>
      <c r="I85" s="102" t="str">
        <f t="shared" si="1"/>
        <v/>
      </c>
      <c r="K85" s="11"/>
      <c r="L85" s="8"/>
      <c r="M85" s="79"/>
      <c r="N85" s="67"/>
      <c r="O85" s="68"/>
    </row>
    <row r="86" spans="1:15" ht="15" customHeight="1" outlineLevel="1">
      <c r="A86" s="178" t="s">
        <v>358</v>
      </c>
      <c r="B86" s="178" t="s">
        <v>1643</v>
      </c>
      <c r="C86" s="201"/>
      <c r="D86" s="81"/>
      <c r="E86" s="80"/>
      <c r="F86" s="118"/>
      <c r="G86" s="118"/>
      <c r="H86" s="32"/>
      <c r="I86" s="102" t="str">
        <f t="shared" si="1"/>
        <v/>
      </c>
      <c r="K86" s="12"/>
      <c r="L86" s="6"/>
      <c r="M86" s="16"/>
      <c r="N86" s="6"/>
      <c r="O86" s="18"/>
    </row>
    <row r="87" spans="1:15" ht="5.55" customHeight="1" outlineLevel="1">
      <c r="A87" s="141"/>
      <c r="B87" s="142"/>
      <c r="C87" s="143"/>
      <c r="D87" s="40"/>
      <c r="F87" s="116"/>
      <c r="G87" s="116"/>
      <c r="H87" s="39"/>
      <c r="I87" s="102" t="str">
        <f t="shared" si="1"/>
        <v/>
      </c>
      <c r="K87" s="41"/>
      <c r="L87" s="8"/>
      <c r="M87" s="59"/>
      <c r="N87" s="67"/>
      <c r="O87" s="68"/>
    </row>
    <row r="88" spans="1:15" ht="15" customHeight="1" outlineLevel="1" thickBot="1">
      <c r="A88" s="186" t="s">
        <v>359</v>
      </c>
      <c r="B88" s="186" t="s">
        <v>1644</v>
      </c>
      <c r="C88" s="194"/>
      <c r="D88" s="70"/>
      <c r="E88" s="69"/>
      <c r="F88" s="117"/>
      <c r="G88" s="117"/>
      <c r="H88" s="31"/>
      <c r="I88" s="102" t="str">
        <f t="shared" si="1"/>
        <v/>
      </c>
      <c r="J88" s="71"/>
      <c r="K88" s="13"/>
      <c r="L88" s="14"/>
      <c r="M88" s="15"/>
      <c r="N88" s="14"/>
      <c r="O88" s="17"/>
    </row>
    <row r="89" spans="1:15" ht="5.25" customHeight="1" outlineLevel="2" thickTop="1">
      <c r="A89" s="141"/>
      <c r="B89" s="142"/>
      <c r="C89" s="143"/>
      <c r="D89" s="40"/>
      <c r="F89" s="116"/>
      <c r="G89" s="116"/>
      <c r="H89" s="39"/>
      <c r="I89" s="102" t="str">
        <f t="shared" si="1"/>
        <v/>
      </c>
      <c r="K89" s="41"/>
      <c r="L89" s="8"/>
      <c r="M89" s="59"/>
      <c r="N89" s="67"/>
      <c r="O89" s="68"/>
    </row>
    <row r="90" spans="1:15" s="51" customFormat="1" ht="13.05" customHeight="1" outlineLevel="2">
      <c r="A90" s="136" t="s">
        <v>360</v>
      </c>
      <c r="B90" s="136" t="s">
        <v>361</v>
      </c>
      <c r="C90" s="137"/>
      <c r="D90" s="46"/>
      <c r="E90" s="76"/>
      <c r="F90" s="436"/>
      <c r="G90" s="436"/>
      <c r="H90" s="48" t="s">
        <v>203</v>
      </c>
      <c r="I90" s="102" t="str">
        <f t="shared" si="1"/>
        <v/>
      </c>
      <c r="J90" s="56"/>
      <c r="K90" s="50"/>
      <c r="M90" s="52"/>
      <c r="N90" s="54"/>
      <c r="O90" s="29"/>
    </row>
    <row r="91" spans="1:15" s="51" customFormat="1" ht="12.75" customHeight="1" outlineLevel="2">
      <c r="A91" s="138"/>
      <c r="B91" s="139"/>
      <c r="C91" s="140"/>
      <c r="D91" s="55"/>
      <c r="F91" s="115"/>
      <c r="G91" s="115"/>
      <c r="H91" s="26"/>
      <c r="I91" s="102" t="str">
        <f t="shared" si="1"/>
        <v/>
      </c>
      <c r="J91" s="56"/>
      <c r="K91" s="27"/>
      <c r="M91" s="63"/>
      <c r="N91" s="54"/>
      <c r="O91" s="64"/>
    </row>
    <row r="92" spans="1:15" ht="2.5499999999999998" customHeight="1" outlineLevel="2">
      <c r="A92" s="197"/>
      <c r="B92" s="198"/>
      <c r="C92" s="143"/>
      <c r="D92" s="105"/>
      <c r="F92" s="116"/>
      <c r="G92" s="116"/>
      <c r="H92" s="3"/>
      <c r="I92" s="102" t="str">
        <f t="shared" si="1"/>
        <v/>
      </c>
      <c r="K92" s="11"/>
      <c r="L92" s="8"/>
      <c r="M92" s="79"/>
      <c r="N92" s="67"/>
      <c r="O92" s="68"/>
    </row>
    <row r="93" spans="1:15" s="51" customFormat="1" ht="13.05" customHeight="1" outlineLevel="2">
      <c r="A93" s="136" t="s">
        <v>362</v>
      </c>
      <c r="B93" s="136" t="s">
        <v>363</v>
      </c>
      <c r="C93" s="137"/>
      <c r="D93" s="46"/>
      <c r="E93" s="76"/>
      <c r="F93" s="436"/>
      <c r="G93" s="436"/>
      <c r="H93" s="48" t="s">
        <v>203</v>
      </c>
      <c r="I93" s="102" t="str">
        <f t="shared" si="1"/>
        <v/>
      </c>
      <c r="J93" s="56"/>
      <c r="K93" s="50"/>
      <c r="M93" s="52"/>
      <c r="N93" s="54"/>
      <c r="O93" s="29"/>
    </row>
    <row r="94" spans="1:15" s="51" customFormat="1" ht="13.05" customHeight="1" outlineLevel="2">
      <c r="A94" s="138"/>
      <c r="B94" s="139"/>
      <c r="C94" s="140"/>
      <c r="D94" s="55"/>
      <c r="F94" s="115"/>
      <c r="G94" s="115"/>
      <c r="H94" s="26"/>
      <c r="I94" s="102" t="str">
        <f t="shared" si="1"/>
        <v/>
      </c>
      <c r="J94" s="56"/>
      <c r="K94" s="27"/>
      <c r="M94" s="63"/>
      <c r="N94" s="54"/>
      <c r="O94" s="64"/>
    </row>
    <row r="95" spans="1:15" ht="2.5499999999999998" customHeight="1" outlineLevel="2">
      <c r="A95" s="197"/>
      <c r="B95" s="198"/>
      <c r="C95" s="143"/>
      <c r="D95" s="105"/>
      <c r="F95" s="116"/>
      <c r="G95" s="116"/>
      <c r="H95" s="3"/>
      <c r="I95" s="102" t="str">
        <f t="shared" si="1"/>
        <v/>
      </c>
      <c r="K95" s="11"/>
      <c r="L95" s="8"/>
      <c r="M95" s="79"/>
      <c r="N95" s="67"/>
      <c r="O95" s="68"/>
    </row>
    <row r="96" spans="1:15" s="51" customFormat="1" ht="13.05" customHeight="1" outlineLevel="2">
      <c r="A96" s="136" t="s">
        <v>364</v>
      </c>
      <c r="B96" s="136" t="s">
        <v>365</v>
      </c>
      <c r="C96" s="137"/>
      <c r="D96" s="46"/>
      <c r="E96" s="76"/>
      <c r="F96" s="436"/>
      <c r="G96" s="436"/>
      <c r="H96" s="48" t="s">
        <v>203</v>
      </c>
      <c r="I96" s="102" t="str">
        <f t="shared" si="1"/>
        <v/>
      </c>
      <c r="J96" s="56"/>
      <c r="K96" s="50"/>
      <c r="M96" s="52"/>
      <c r="N96" s="54"/>
      <c r="O96" s="29"/>
    </row>
    <row r="97" spans="1:15" s="51" customFormat="1" ht="13.05" customHeight="1" outlineLevel="2">
      <c r="A97" s="138"/>
      <c r="B97" s="139"/>
      <c r="C97" s="140"/>
      <c r="D97" s="55"/>
      <c r="F97" s="115"/>
      <c r="G97" s="115"/>
      <c r="H97" s="26"/>
      <c r="I97" s="102" t="str">
        <f t="shared" si="1"/>
        <v/>
      </c>
      <c r="J97" s="56"/>
      <c r="K97" s="27"/>
      <c r="M97" s="63"/>
      <c r="N97" s="54"/>
      <c r="O97" s="64"/>
    </row>
    <row r="98" spans="1:15" ht="2.5499999999999998" customHeight="1" outlineLevel="2">
      <c r="A98" s="197"/>
      <c r="B98" s="198"/>
      <c r="C98" s="143"/>
      <c r="D98" s="105"/>
      <c r="F98" s="116"/>
      <c r="G98" s="116"/>
      <c r="H98" s="3"/>
      <c r="I98" s="102" t="str">
        <f t="shared" si="1"/>
        <v/>
      </c>
      <c r="K98" s="11"/>
      <c r="L98" s="8"/>
      <c r="M98" s="79"/>
      <c r="N98" s="67"/>
      <c r="O98" s="68"/>
    </row>
    <row r="99" spans="1:15" s="51" customFormat="1" ht="13.05" customHeight="1" outlineLevel="2">
      <c r="A99" s="136" t="s">
        <v>366</v>
      </c>
      <c r="B99" s="136" t="s">
        <v>1645</v>
      </c>
      <c r="C99" s="137"/>
      <c r="D99" s="46"/>
      <c r="E99" s="76"/>
      <c r="F99" s="436"/>
      <c r="G99" s="436"/>
      <c r="H99" s="48" t="s">
        <v>203</v>
      </c>
      <c r="I99" s="102" t="str">
        <f t="shared" si="1"/>
        <v/>
      </c>
      <c r="J99" s="56"/>
      <c r="K99" s="50"/>
      <c r="M99" s="52"/>
      <c r="N99" s="54"/>
      <c r="O99" s="29"/>
    </row>
    <row r="100" spans="1:15" s="51" customFormat="1" ht="13.05" customHeight="1" outlineLevel="2">
      <c r="A100" s="138"/>
      <c r="B100" s="139"/>
      <c r="C100" s="140"/>
      <c r="D100" s="55"/>
      <c r="F100" s="115"/>
      <c r="G100" s="115"/>
      <c r="H100" s="26"/>
      <c r="I100" s="102" t="str">
        <f t="shared" si="1"/>
        <v/>
      </c>
      <c r="J100" s="56"/>
      <c r="K100" s="27"/>
      <c r="M100" s="63"/>
      <c r="N100" s="54"/>
      <c r="O100" s="64"/>
    </row>
    <row r="101" spans="1:15" ht="2.5499999999999998" customHeight="1" outlineLevel="2">
      <c r="A101" s="197"/>
      <c r="B101" s="198"/>
      <c r="C101" s="143"/>
      <c r="D101" s="77"/>
      <c r="F101" s="116"/>
      <c r="G101" s="116"/>
      <c r="H101" s="3"/>
      <c r="I101" s="102" t="str">
        <f t="shared" si="1"/>
        <v/>
      </c>
      <c r="K101" s="11"/>
      <c r="L101" s="8"/>
      <c r="M101" s="79"/>
      <c r="N101" s="67"/>
      <c r="O101" s="68"/>
    </row>
    <row r="102" spans="1:15" ht="15" customHeight="1" outlineLevel="1" thickBot="1">
      <c r="A102" s="186" t="s">
        <v>367</v>
      </c>
      <c r="B102" s="186" t="s">
        <v>1646</v>
      </c>
      <c r="C102" s="194"/>
      <c r="D102" s="70"/>
      <c r="E102" s="69"/>
      <c r="F102" s="117"/>
      <c r="G102" s="117"/>
      <c r="H102" s="31"/>
      <c r="I102" s="102" t="str">
        <f t="shared" si="1"/>
        <v/>
      </c>
      <c r="J102" s="71"/>
      <c r="K102" s="13"/>
      <c r="L102" s="14"/>
      <c r="M102" s="15"/>
      <c r="N102" s="14"/>
      <c r="O102" s="17"/>
    </row>
    <row r="103" spans="1:15" ht="5.25" customHeight="1" outlineLevel="2" thickTop="1">
      <c r="A103" s="141"/>
      <c r="B103" s="142"/>
      <c r="C103" s="143"/>
      <c r="D103" s="40"/>
      <c r="F103" s="116"/>
      <c r="G103" s="116"/>
      <c r="H103" s="39"/>
      <c r="I103" s="102" t="str">
        <f t="shared" si="1"/>
        <v/>
      </c>
      <c r="K103" s="41"/>
      <c r="L103" s="8"/>
      <c r="M103" s="59"/>
      <c r="N103" s="67"/>
      <c r="O103" s="68"/>
    </row>
    <row r="104" spans="1:15" s="51" customFormat="1" ht="13.05" customHeight="1" outlineLevel="2">
      <c r="A104" s="136" t="s">
        <v>368</v>
      </c>
      <c r="B104" s="136" t="s">
        <v>224</v>
      </c>
      <c r="C104" s="137"/>
      <c r="D104" s="46"/>
      <c r="E104" s="76"/>
      <c r="F104" s="436"/>
      <c r="G104" s="436"/>
      <c r="H104" s="48" t="s">
        <v>203</v>
      </c>
      <c r="I104" s="102" t="str">
        <f t="shared" si="1"/>
        <v/>
      </c>
      <c r="J104" s="56"/>
      <c r="K104" s="50"/>
      <c r="M104" s="52"/>
      <c r="N104" s="54"/>
      <c r="O104" s="29"/>
    </row>
    <row r="105" spans="1:15" s="51" customFormat="1" ht="13.05" customHeight="1" outlineLevel="2">
      <c r="A105" s="138"/>
      <c r="B105" s="139"/>
      <c r="C105" s="140"/>
      <c r="D105" s="55"/>
      <c r="F105" s="115"/>
      <c r="G105" s="115"/>
      <c r="H105" s="26"/>
      <c r="I105" s="102" t="str">
        <f t="shared" si="1"/>
        <v/>
      </c>
      <c r="J105" s="56"/>
      <c r="K105" s="27"/>
      <c r="M105" s="63"/>
      <c r="N105" s="54"/>
      <c r="O105" s="64"/>
    </row>
    <row r="106" spans="1:15" ht="2.5499999999999998" customHeight="1" outlineLevel="2">
      <c r="A106" s="197"/>
      <c r="B106" s="198"/>
      <c r="C106" s="143"/>
      <c r="D106" s="105"/>
      <c r="F106" s="116"/>
      <c r="G106" s="116"/>
      <c r="H106" s="3"/>
      <c r="I106" s="102" t="str">
        <f t="shared" si="1"/>
        <v/>
      </c>
      <c r="K106" s="11"/>
      <c r="L106" s="8"/>
      <c r="M106" s="79"/>
      <c r="N106" s="67"/>
      <c r="O106" s="68"/>
    </row>
    <row r="107" spans="1:15" s="51" customFormat="1" ht="13.05" customHeight="1" outlineLevel="2">
      <c r="A107" s="136" t="s">
        <v>369</v>
      </c>
      <c r="B107" s="136" t="s">
        <v>1225</v>
      </c>
      <c r="C107" s="137"/>
      <c r="D107" s="46"/>
      <c r="E107" s="76"/>
      <c r="F107" s="436"/>
      <c r="G107" s="436"/>
      <c r="H107" s="48" t="s">
        <v>203</v>
      </c>
      <c r="I107" s="102" t="str">
        <f t="shared" si="1"/>
        <v/>
      </c>
      <c r="J107" s="56"/>
      <c r="K107" s="50"/>
      <c r="M107" s="52"/>
      <c r="N107" s="54"/>
      <c r="O107" s="29"/>
    </row>
    <row r="108" spans="1:15" s="51" customFormat="1" ht="13.05" customHeight="1" outlineLevel="2">
      <c r="A108" s="138"/>
      <c r="B108" s="139"/>
      <c r="C108" s="140"/>
      <c r="D108" s="55"/>
      <c r="F108" s="115"/>
      <c r="G108" s="115"/>
      <c r="H108" s="26"/>
      <c r="I108" s="102" t="str">
        <f t="shared" si="1"/>
        <v/>
      </c>
      <c r="J108" s="56"/>
      <c r="K108" s="27"/>
      <c r="M108" s="63"/>
      <c r="N108" s="54"/>
      <c r="O108" s="64"/>
    </row>
    <row r="109" spans="1:15" ht="2.5499999999999998" customHeight="1" outlineLevel="2">
      <c r="A109" s="197"/>
      <c r="B109" s="198"/>
      <c r="C109" s="143"/>
      <c r="D109" s="105"/>
      <c r="F109" s="116"/>
      <c r="G109" s="116"/>
      <c r="H109" s="3"/>
      <c r="I109" s="102" t="str">
        <f t="shared" si="1"/>
        <v/>
      </c>
      <c r="K109" s="11"/>
      <c r="L109" s="8"/>
      <c r="M109" s="79"/>
      <c r="N109" s="67"/>
      <c r="O109" s="68"/>
    </row>
    <row r="110" spans="1:15" s="51" customFormat="1" ht="13.05" customHeight="1" outlineLevel="2">
      <c r="A110" s="136" t="s">
        <v>370</v>
      </c>
      <c r="B110" s="136" t="s">
        <v>1647</v>
      </c>
      <c r="C110" s="137"/>
      <c r="D110" s="46"/>
      <c r="E110" s="76"/>
      <c r="F110" s="436"/>
      <c r="G110" s="436"/>
      <c r="H110" s="48" t="s">
        <v>203</v>
      </c>
      <c r="I110" s="102" t="str">
        <f t="shared" si="1"/>
        <v/>
      </c>
      <c r="J110" s="56"/>
      <c r="K110" s="50"/>
      <c r="M110" s="52"/>
      <c r="N110" s="54"/>
      <c r="O110" s="29"/>
    </row>
    <row r="111" spans="1:15" s="51" customFormat="1" ht="13.05" customHeight="1" outlineLevel="2">
      <c r="A111" s="138"/>
      <c r="B111" s="139"/>
      <c r="C111" s="140"/>
      <c r="D111" s="55"/>
      <c r="F111" s="115"/>
      <c r="G111" s="115"/>
      <c r="H111" s="26"/>
      <c r="I111" s="102" t="str">
        <f t="shared" si="1"/>
        <v/>
      </c>
      <c r="J111" s="56"/>
      <c r="K111" s="27"/>
      <c r="M111" s="63"/>
      <c r="N111" s="54"/>
      <c r="O111" s="64"/>
    </row>
    <row r="112" spans="1:15" ht="2.5499999999999998" customHeight="1" outlineLevel="2">
      <c r="A112" s="200"/>
      <c r="B112" s="200"/>
      <c r="C112" s="143"/>
      <c r="D112" s="105"/>
      <c r="F112" s="116"/>
      <c r="G112" s="116"/>
      <c r="I112" s="102" t="str">
        <f t="shared" si="1"/>
        <v/>
      </c>
      <c r="K112" s="11"/>
      <c r="L112" s="8"/>
      <c r="M112" s="79"/>
      <c r="N112" s="67"/>
      <c r="O112" s="68"/>
    </row>
    <row r="113" spans="1:15" s="51" customFormat="1" ht="13.05" customHeight="1" outlineLevel="2">
      <c r="A113" s="136" t="s">
        <v>371</v>
      </c>
      <c r="B113" s="136" t="s">
        <v>1648</v>
      </c>
      <c r="C113" s="137"/>
      <c r="D113" s="46"/>
      <c r="E113" s="76"/>
      <c r="F113" s="436"/>
      <c r="G113" s="436"/>
      <c r="H113" s="48" t="s">
        <v>203</v>
      </c>
      <c r="I113" s="102" t="str">
        <f t="shared" si="1"/>
        <v/>
      </c>
      <c r="J113" s="56"/>
      <c r="K113" s="50"/>
      <c r="M113" s="52"/>
      <c r="N113" s="54"/>
      <c r="O113" s="29"/>
    </row>
    <row r="114" spans="1:15" s="51" customFormat="1" ht="13.05" customHeight="1" outlineLevel="2">
      <c r="A114" s="138"/>
      <c r="B114" s="139"/>
      <c r="C114" s="140"/>
      <c r="D114" s="55"/>
      <c r="F114" s="115"/>
      <c r="G114" s="115"/>
      <c r="H114" s="26"/>
      <c r="I114" s="102" t="str">
        <f t="shared" si="1"/>
        <v/>
      </c>
      <c r="J114" s="56"/>
      <c r="K114" s="27"/>
      <c r="M114" s="63"/>
      <c r="N114" s="54"/>
      <c r="O114" s="64"/>
    </row>
    <row r="115" spans="1:15" ht="2.5499999999999998" customHeight="1" outlineLevel="2">
      <c r="A115" s="197"/>
      <c r="B115" s="198"/>
      <c r="C115" s="143"/>
      <c r="D115" s="77"/>
      <c r="F115" s="116"/>
      <c r="G115" s="116"/>
      <c r="H115" s="3"/>
      <c r="I115" s="102" t="str">
        <f t="shared" si="1"/>
        <v/>
      </c>
      <c r="K115" s="11"/>
      <c r="L115" s="8"/>
      <c r="M115" s="79"/>
      <c r="N115" s="67"/>
      <c r="O115" s="68"/>
    </row>
    <row r="116" spans="1:15" ht="16.05" customHeight="1">
      <c r="A116" s="173" t="s">
        <v>372</v>
      </c>
      <c r="B116" s="173" t="s">
        <v>373</v>
      </c>
      <c r="C116" s="174"/>
      <c r="D116" s="122"/>
      <c r="E116" s="121"/>
      <c r="F116" s="123"/>
      <c r="G116" s="123"/>
      <c r="H116" s="124"/>
      <c r="I116" s="102" t="str">
        <f t="shared" si="1"/>
        <v/>
      </c>
      <c r="K116" s="82"/>
      <c r="L116" s="83"/>
      <c r="M116" s="84"/>
      <c r="N116" s="83"/>
      <c r="O116" s="85"/>
    </row>
    <row r="117" spans="1:15" ht="7.05" customHeight="1" outlineLevel="1">
      <c r="A117" s="141"/>
      <c r="B117" s="142"/>
      <c r="C117" s="143"/>
      <c r="D117" s="40"/>
      <c r="F117" s="116"/>
      <c r="G117" s="116"/>
      <c r="H117" s="39"/>
      <c r="I117" s="102" t="str">
        <f t="shared" si="1"/>
        <v/>
      </c>
      <c r="K117" s="41"/>
      <c r="L117" s="8"/>
      <c r="M117" s="59"/>
      <c r="N117" s="67"/>
      <c r="O117" s="68"/>
    </row>
    <row r="118" spans="1:15" ht="15" customHeight="1" outlineLevel="1">
      <c r="A118" s="178" t="s">
        <v>374</v>
      </c>
      <c r="B118" s="178" t="s">
        <v>375</v>
      </c>
      <c r="C118" s="201"/>
      <c r="D118" s="81"/>
      <c r="E118" s="80"/>
      <c r="F118" s="118"/>
      <c r="G118" s="118"/>
      <c r="H118" s="32"/>
      <c r="I118" s="102" t="str">
        <f t="shared" si="1"/>
        <v/>
      </c>
      <c r="K118" s="12"/>
      <c r="L118" s="6"/>
      <c r="M118" s="16"/>
      <c r="N118" s="6"/>
      <c r="O118" s="18"/>
    </row>
    <row r="119" spans="1:15" ht="5.55" customHeight="1" outlineLevel="1">
      <c r="A119" s="141"/>
      <c r="B119" s="142"/>
      <c r="C119" s="143"/>
      <c r="D119" s="40"/>
      <c r="F119" s="116"/>
      <c r="G119" s="116"/>
      <c r="H119" s="39"/>
      <c r="I119" s="102" t="str">
        <f t="shared" si="1"/>
        <v/>
      </c>
      <c r="K119" s="41"/>
      <c r="L119" s="8"/>
      <c r="M119" s="59"/>
      <c r="N119" s="67"/>
      <c r="O119" s="68"/>
    </row>
    <row r="120" spans="1:15" ht="15" customHeight="1" outlineLevel="1" thickBot="1">
      <c r="A120" s="186" t="s">
        <v>376</v>
      </c>
      <c r="B120" s="186" t="s">
        <v>1649</v>
      </c>
      <c r="C120" s="194"/>
      <c r="D120" s="70"/>
      <c r="E120" s="69"/>
      <c r="F120" s="117"/>
      <c r="G120" s="117"/>
      <c r="H120" s="31"/>
      <c r="I120" s="102" t="str">
        <f t="shared" si="1"/>
        <v/>
      </c>
      <c r="J120" s="71"/>
      <c r="K120" s="13"/>
      <c r="L120" s="14"/>
      <c r="M120" s="15"/>
      <c r="N120" s="14"/>
      <c r="O120" s="17"/>
    </row>
    <row r="121" spans="1:15" ht="5.25" customHeight="1" outlineLevel="2" thickTop="1">
      <c r="A121" s="141"/>
      <c r="B121" s="142"/>
      <c r="C121" s="143"/>
      <c r="D121" s="40"/>
      <c r="F121" s="116"/>
      <c r="G121" s="116"/>
      <c r="H121" s="39"/>
      <c r="I121" s="102" t="str">
        <f t="shared" si="1"/>
        <v/>
      </c>
      <c r="K121" s="41"/>
      <c r="L121" s="8"/>
      <c r="M121" s="59"/>
      <c r="N121" s="67"/>
      <c r="O121" s="68"/>
    </row>
    <row r="122" spans="1:15" s="51" customFormat="1" ht="13.05" customHeight="1" outlineLevel="2">
      <c r="A122" s="136" t="s">
        <v>377</v>
      </c>
      <c r="B122" s="136" t="s">
        <v>1650</v>
      </c>
      <c r="C122" s="137"/>
      <c r="D122" s="46"/>
      <c r="F122" s="436"/>
      <c r="G122" s="436"/>
      <c r="H122" s="48" t="s">
        <v>203</v>
      </c>
      <c r="I122" s="102" t="str">
        <f t="shared" si="1"/>
        <v/>
      </c>
      <c r="J122" s="56"/>
      <c r="K122" s="50"/>
      <c r="M122" s="52"/>
      <c r="N122" s="54"/>
      <c r="O122" s="29"/>
    </row>
    <row r="123" spans="1:15" s="51" customFormat="1" ht="13.05" customHeight="1" outlineLevel="2">
      <c r="A123" s="138"/>
      <c r="B123" s="139"/>
      <c r="C123" s="140"/>
      <c r="D123" s="55"/>
      <c r="F123" s="115"/>
      <c r="G123" s="115"/>
      <c r="H123" s="26"/>
      <c r="I123" s="102" t="str">
        <f t="shared" si="1"/>
        <v/>
      </c>
      <c r="J123" s="56"/>
      <c r="K123" s="27"/>
      <c r="M123" s="63"/>
      <c r="N123" s="54"/>
      <c r="O123" s="64"/>
    </row>
    <row r="124" spans="1:15" ht="2.5499999999999998" customHeight="1" outlineLevel="2">
      <c r="A124" s="197"/>
      <c r="B124" s="202"/>
      <c r="C124" s="143"/>
      <c r="D124" s="105"/>
      <c r="F124" s="116"/>
      <c r="G124" s="116"/>
      <c r="H124" s="3"/>
      <c r="I124" s="102" t="str">
        <f t="shared" si="1"/>
        <v/>
      </c>
      <c r="K124" s="11"/>
      <c r="L124" s="8"/>
      <c r="M124" s="79"/>
      <c r="N124" s="67"/>
      <c r="O124" s="68"/>
    </row>
    <row r="125" spans="1:15" s="51" customFormat="1" ht="13.05" customHeight="1" outlineLevel="2">
      <c r="A125" s="136" t="s">
        <v>378</v>
      </c>
      <c r="B125" s="136" t="s">
        <v>379</v>
      </c>
      <c r="C125" s="137"/>
      <c r="D125" s="46"/>
      <c r="F125" s="436"/>
      <c r="G125" s="436"/>
      <c r="H125" s="48" t="s">
        <v>203</v>
      </c>
      <c r="I125" s="102" t="str">
        <f t="shared" si="1"/>
        <v/>
      </c>
      <c r="J125" s="56"/>
      <c r="K125" s="50"/>
      <c r="M125" s="52"/>
      <c r="N125" s="54"/>
      <c r="O125" s="29"/>
    </row>
    <row r="126" spans="1:15" s="51" customFormat="1" ht="13.05" customHeight="1" outlineLevel="2">
      <c r="A126" s="138"/>
      <c r="B126" s="138"/>
      <c r="C126" s="140"/>
      <c r="D126" s="55"/>
      <c r="F126" s="115"/>
      <c r="G126" s="115"/>
      <c r="H126" s="86"/>
      <c r="I126" s="102" t="str">
        <f t="shared" si="1"/>
        <v/>
      </c>
      <c r="J126" s="56"/>
      <c r="K126" s="27"/>
      <c r="M126" s="63"/>
      <c r="N126" s="54"/>
      <c r="O126" s="64"/>
    </row>
    <row r="127" spans="1:15" ht="2.5499999999999998" customHeight="1" outlineLevel="2">
      <c r="A127" s="197"/>
      <c r="B127" s="197"/>
      <c r="C127" s="143"/>
      <c r="D127" s="105"/>
      <c r="F127" s="116"/>
      <c r="G127" s="116"/>
      <c r="I127" s="102" t="str">
        <f t="shared" si="1"/>
        <v/>
      </c>
      <c r="K127" s="11"/>
      <c r="L127" s="8"/>
      <c r="M127" s="79"/>
      <c r="N127" s="67"/>
      <c r="O127" s="68"/>
    </row>
    <row r="128" spans="1:15" s="51" customFormat="1" ht="13.05" customHeight="1" outlineLevel="2">
      <c r="A128" s="136" t="s">
        <v>380</v>
      </c>
      <c r="B128" s="136" t="s">
        <v>381</v>
      </c>
      <c r="C128" s="137"/>
      <c r="D128" s="46"/>
      <c r="F128" s="436"/>
      <c r="G128" s="436"/>
      <c r="H128" s="48" t="s">
        <v>203</v>
      </c>
      <c r="I128" s="102" t="str">
        <f t="shared" si="1"/>
        <v/>
      </c>
      <c r="J128" s="56"/>
      <c r="K128" s="50"/>
      <c r="M128" s="52"/>
      <c r="N128" s="54"/>
      <c r="O128" s="29"/>
    </row>
    <row r="129" spans="1:15" s="51" customFormat="1" ht="13.05" customHeight="1" outlineLevel="2">
      <c r="A129" s="138"/>
      <c r="B129" s="138"/>
      <c r="C129" s="140"/>
      <c r="D129" s="55"/>
      <c r="F129" s="115"/>
      <c r="G129" s="115"/>
      <c r="H129" s="86"/>
      <c r="I129" s="102" t="str">
        <f t="shared" si="1"/>
        <v/>
      </c>
      <c r="J129" s="56"/>
      <c r="K129" s="27"/>
      <c r="M129" s="63"/>
      <c r="N129" s="54"/>
      <c r="O129" s="64"/>
    </row>
    <row r="130" spans="1:15" ht="2.5499999999999998" customHeight="1" outlineLevel="2">
      <c r="A130" s="197"/>
      <c r="B130" s="197"/>
      <c r="C130" s="143"/>
      <c r="D130" s="105"/>
      <c r="F130" s="116"/>
      <c r="G130" s="116"/>
      <c r="I130" s="102" t="str">
        <f t="shared" si="1"/>
        <v/>
      </c>
      <c r="K130" s="11"/>
      <c r="L130" s="8"/>
      <c r="M130" s="79"/>
      <c r="N130" s="67"/>
      <c r="O130" s="68"/>
    </row>
    <row r="131" spans="1:15" s="51" customFormat="1" ht="13.05" customHeight="1" outlineLevel="2">
      <c r="A131" s="136" t="s">
        <v>382</v>
      </c>
      <c r="B131" s="136" t="s">
        <v>1651</v>
      </c>
      <c r="C131" s="137"/>
      <c r="D131" s="46"/>
      <c r="F131" s="436"/>
      <c r="G131" s="436"/>
      <c r="H131" s="48" t="s">
        <v>203</v>
      </c>
      <c r="I131" s="102" t="str">
        <f t="shared" si="1"/>
        <v/>
      </c>
      <c r="J131" s="56"/>
      <c r="K131" s="50"/>
      <c r="M131" s="52"/>
      <c r="N131" s="54"/>
      <c r="O131" s="29"/>
    </row>
    <row r="132" spans="1:15" s="51" customFormat="1" ht="13.05" customHeight="1" outlineLevel="2">
      <c r="A132" s="138"/>
      <c r="B132" s="139"/>
      <c r="C132" s="140"/>
      <c r="D132" s="55"/>
      <c r="F132" s="115"/>
      <c r="G132" s="115"/>
      <c r="H132" s="26"/>
      <c r="I132" s="102" t="str">
        <f t="shared" si="1"/>
        <v/>
      </c>
      <c r="J132" s="56"/>
      <c r="K132" s="27"/>
      <c r="M132" s="63"/>
      <c r="N132" s="54"/>
      <c r="O132" s="64"/>
    </row>
    <row r="133" spans="1:15" ht="2.5499999999999998" customHeight="1" outlineLevel="2">
      <c r="A133" s="197"/>
      <c r="B133" s="198"/>
      <c r="C133" s="143"/>
      <c r="D133" s="105"/>
      <c r="F133" s="116"/>
      <c r="G133" s="116"/>
      <c r="H133" s="3"/>
      <c r="I133" s="102" t="str">
        <f t="shared" si="1"/>
        <v/>
      </c>
      <c r="K133" s="11"/>
      <c r="L133" s="8"/>
      <c r="M133" s="79"/>
      <c r="N133" s="67"/>
      <c r="O133" s="68"/>
    </row>
    <row r="134" spans="1:15" s="51" customFormat="1" ht="13.05" customHeight="1" outlineLevel="2">
      <c r="A134" s="136" t="s">
        <v>383</v>
      </c>
      <c r="B134" s="136" t="s">
        <v>1226</v>
      </c>
      <c r="C134" s="203"/>
      <c r="D134" s="46"/>
      <c r="F134" s="436"/>
      <c r="G134" s="436"/>
      <c r="H134" s="48" t="s">
        <v>203</v>
      </c>
      <c r="I134" s="102" t="str">
        <f t="shared" si="1"/>
        <v/>
      </c>
      <c r="J134" s="56"/>
      <c r="K134" s="50"/>
      <c r="M134" s="52"/>
      <c r="N134" s="54"/>
      <c r="O134" s="29"/>
    </row>
    <row r="135" spans="1:15" s="51" customFormat="1" ht="13.05" customHeight="1" outlineLevel="2">
      <c r="A135" s="138"/>
      <c r="B135" s="138"/>
      <c r="C135" s="140"/>
      <c r="D135" s="55"/>
      <c r="F135" s="115"/>
      <c r="G135" s="115"/>
      <c r="H135" s="86"/>
      <c r="I135" s="102" t="str">
        <f t="shared" si="1"/>
        <v/>
      </c>
      <c r="J135" s="56"/>
      <c r="K135" s="27"/>
      <c r="M135" s="63"/>
      <c r="N135" s="54"/>
      <c r="O135" s="64"/>
    </row>
    <row r="136" spans="1:15" ht="2.5499999999999998" customHeight="1" outlineLevel="2">
      <c r="A136" s="197"/>
      <c r="B136" s="197"/>
      <c r="C136" s="143"/>
      <c r="D136" s="105"/>
      <c r="F136" s="116"/>
      <c r="G136" s="116"/>
      <c r="I136" s="102" t="str">
        <f t="shared" si="1"/>
        <v/>
      </c>
      <c r="K136" s="11"/>
      <c r="L136" s="8"/>
      <c r="M136" s="79"/>
      <c r="N136" s="67"/>
      <c r="O136" s="68"/>
    </row>
    <row r="137" spans="1:15" s="51" customFormat="1" ht="13.05" customHeight="1" outlineLevel="2">
      <c r="A137" s="136" t="s">
        <v>384</v>
      </c>
      <c r="B137" s="136" t="s">
        <v>1597</v>
      </c>
      <c r="C137" s="137"/>
      <c r="D137" s="46"/>
      <c r="F137" s="436"/>
      <c r="G137" s="436"/>
      <c r="H137" s="48" t="s">
        <v>203</v>
      </c>
      <c r="I137" s="102" t="str">
        <f t="shared" si="1"/>
        <v/>
      </c>
      <c r="J137" s="56"/>
      <c r="K137" s="50"/>
      <c r="M137" s="52"/>
      <c r="N137" s="54"/>
      <c r="O137" s="29"/>
    </row>
    <row r="138" spans="1:15" s="51" customFormat="1" ht="13.05" customHeight="1" outlineLevel="2">
      <c r="A138" s="138"/>
      <c r="B138" s="138"/>
      <c r="C138" s="140"/>
      <c r="D138" s="55"/>
      <c r="F138" s="115"/>
      <c r="G138" s="115"/>
      <c r="H138" s="86"/>
      <c r="I138" s="102" t="str">
        <f t="shared" si="1"/>
        <v/>
      </c>
      <c r="J138" s="56"/>
      <c r="K138" s="27"/>
      <c r="M138" s="63"/>
      <c r="N138" s="54"/>
      <c r="O138" s="64"/>
    </row>
    <row r="139" spans="1:15" ht="2.5499999999999998" customHeight="1" outlineLevel="2">
      <c r="A139" s="197"/>
      <c r="B139" s="197"/>
      <c r="C139" s="143"/>
      <c r="D139" s="105"/>
      <c r="F139" s="116"/>
      <c r="G139" s="116"/>
      <c r="I139" s="102" t="str">
        <f t="shared" si="1"/>
        <v/>
      </c>
      <c r="K139" s="11"/>
      <c r="L139" s="8"/>
      <c r="M139" s="79"/>
      <c r="N139" s="67"/>
      <c r="O139" s="68"/>
    </row>
    <row r="140" spans="1:15" s="51" customFormat="1" ht="13.05" customHeight="1" outlineLevel="2">
      <c r="A140" s="136" t="s">
        <v>385</v>
      </c>
      <c r="B140" s="136" t="s">
        <v>1598</v>
      </c>
      <c r="C140" s="137"/>
      <c r="D140" s="46"/>
      <c r="F140" s="436"/>
      <c r="G140" s="436"/>
      <c r="H140" s="48" t="s">
        <v>203</v>
      </c>
      <c r="I140" s="102" t="str">
        <f t="shared" si="1"/>
        <v/>
      </c>
      <c r="J140" s="56"/>
      <c r="K140" s="50"/>
      <c r="M140" s="52"/>
      <c r="N140" s="54"/>
      <c r="O140" s="29"/>
    </row>
    <row r="141" spans="1:15" s="51" customFormat="1" ht="13.05" customHeight="1" outlineLevel="2">
      <c r="A141" s="138"/>
      <c r="B141" s="138"/>
      <c r="C141" s="140"/>
      <c r="D141" s="55"/>
      <c r="F141" s="115"/>
      <c r="G141" s="115"/>
      <c r="H141" s="86"/>
      <c r="I141" s="102" t="str">
        <f t="shared" si="1"/>
        <v/>
      </c>
      <c r="J141" s="56"/>
      <c r="K141" s="27"/>
      <c r="M141" s="63"/>
      <c r="N141" s="54"/>
      <c r="O141" s="64"/>
    </row>
    <row r="142" spans="1:15" ht="2.5499999999999998" customHeight="1" outlineLevel="2">
      <c r="A142" s="197"/>
      <c r="B142" s="197"/>
      <c r="C142" s="143"/>
      <c r="D142" s="105"/>
      <c r="F142" s="116"/>
      <c r="G142" s="116"/>
      <c r="I142" s="102" t="str">
        <f t="shared" si="1"/>
        <v/>
      </c>
      <c r="K142" s="11"/>
      <c r="L142" s="8"/>
      <c r="M142" s="79"/>
      <c r="N142" s="67"/>
      <c r="O142" s="68"/>
    </row>
    <row r="143" spans="1:15" s="51" customFormat="1" ht="13.05" customHeight="1" outlineLevel="2">
      <c r="A143" s="136" t="s">
        <v>387</v>
      </c>
      <c r="B143" s="136" t="s">
        <v>1442</v>
      </c>
      <c r="C143" s="137"/>
      <c r="D143" s="46"/>
      <c r="F143" s="436"/>
      <c r="G143" s="436"/>
      <c r="H143" s="48" t="s">
        <v>203</v>
      </c>
      <c r="I143" s="102" t="str">
        <f t="shared" si="1"/>
        <v/>
      </c>
      <c r="J143" s="56"/>
      <c r="K143" s="50"/>
      <c r="M143" s="52"/>
      <c r="N143" s="54"/>
      <c r="O143" s="29"/>
    </row>
    <row r="144" spans="1:15" s="51" customFormat="1" ht="13.05" customHeight="1" outlineLevel="2">
      <c r="A144" s="138"/>
      <c r="B144" s="139"/>
      <c r="C144" s="140"/>
      <c r="D144" s="55"/>
      <c r="F144" s="115"/>
      <c r="G144" s="115"/>
      <c r="H144" s="26"/>
      <c r="I144" s="102" t="str">
        <f t="shared" si="1"/>
        <v/>
      </c>
      <c r="J144" s="56"/>
      <c r="K144" s="27"/>
      <c r="M144" s="63"/>
      <c r="N144" s="54"/>
      <c r="O144" s="64"/>
    </row>
    <row r="145" spans="1:15" ht="2.5499999999999998" customHeight="1" outlineLevel="2">
      <c r="A145" s="197"/>
      <c r="B145" s="198"/>
      <c r="C145" s="143"/>
      <c r="D145" s="77"/>
      <c r="F145" s="116"/>
      <c r="G145" s="116"/>
      <c r="H145" s="3"/>
      <c r="I145" s="102" t="str">
        <f t="shared" si="1"/>
        <v/>
      </c>
      <c r="K145" s="11"/>
      <c r="L145" s="8"/>
      <c r="M145" s="79"/>
      <c r="N145" s="67"/>
      <c r="O145" s="68"/>
    </row>
    <row r="146" spans="1:15" ht="15" customHeight="1" outlineLevel="1" thickBot="1">
      <c r="A146" s="186" t="s">
        <v>388</v>
      </c>
      <c r="B146" s="186" t="s">
        <v>1613</v>
      </c>
      <c r="C146" s="194"/>
      <c r="D146" s="70"/>
      <c r="E146" s="69"/>
      <c r="F146" s="117"/>
      <c r="G146" s="117"/>
      <c r="H146" s="31"/>
      <c r="I146" s="102" t="str">
        <f t="shared" si="1"/>
        <v/>
      </c>
      <c r="J146" s="71"/>
      <c r="K146" s="13"/>
      <c r="L146" s="14"/>
      <c r="M146" s="15"/>
      <c r="N146" s="14"/>
      <c r="O146" s="17"/>
    </row>
    <row r="147" spans="1:15" ht="5.25" customHeight="1" outlineLevel="2" thickTop="1">
      <c r="A147" s="141"/>
      <c r="B147" s="142"/>
      <c r="C147" s="143"/>
      <c r="D147" s="40"/>
      <c r="F147" s="116"/>
      <c r="G147" s="116"/>
      <c r="H147" s="39"/>
      <c r="I147" s="102" t="str">
        <f t="shared" si="1"/>
        <v/>
      </c>
      <c r="K147" s="41"/>
      <c r="L147" s="8"/>
      <c r="M147" s="59"/>
      <c r="N147" s="67"/>
      <c r="O147" s="68"/>
    </row>
    <row r="148" spans="1:15" s="51" customFormat="1" ht="13.05" customHeight="1" outlineLevel="2">
      <c r="A148" s="136" t="s">
        <v>389</v>
      </c>
      <c r="B148" s="136" t="s">
        <v>390</v>
      </c>
      <c r="C148" s="137"/>
      <c r="D148" s="46"/>
      <c r="F148" s="436"/>
      <c r="G148" s="436"/>
      <c r="H148" s="48" t="s">
        <v>203</v>
      </c>
      <c r="I148" s="102" t="str">
        <f t="shared" ref="I148:I211" si="2">$K148&amp;$M148</f>
        <v/>
      </c>
      <c r="J148" s="56"/>
      <c r="K148" s="50"/>
      <c r="M148" s="52"/>
      <c r="N148" s="54"/>
      <c r="O148" s="29"/>
    </row>
    <row r="149" spans="1:15" s="51" customFormat="1" ht="13.05" customHeight="1" outlineLevel="2">
      <c r="A149" s="138"/>
      <c r="B149" s="139"/>
      <c r="C149" s="140"/>
      <c r="D149" s="55"/>
      <c r="F149" s="115"/>
      <c r="G149" s="115"/>
      <c r="H149" s="26"/>
      <c r="I149" s="102" t="str">
        <f t="shared" si="2"/>
        <v/>
      </c>
      <c r="J149" s="56"/>
      <c r="K149" s="27"/>
      <c r="M149" s="63"/>
      <c r="N149" s="54"/>
      <c r="O149" s="64"/>
    </row>
    <row r="150" spans="1:15" ht="2.5499999999999998" customHeight="1" outlineLevel="2">
      <c r="A150" s="196"/>
      <c r="B150" s="197"/>
      <c r="C150" s="143"/>
      <c r="D150" s="105"/>
      <c r="F150" s="116"/>
      <c r="G150" s="116"/>
      <c r="H150" s="87"/>
      <c r="I150" s="102" t="str">
        <f t="shared" si="2"/>
        <v/>
      </c>
      <c r="K150" s="11"/>
      <c r="L150" s="8"/>
      <c r="M150" s="79"/>
      <c r="N150" s="67"/>
      <c r="O150" s="68"/>
    </row>
    <row r="151" spans="1:15" s="51" customFormat="1" ht="13.05" customHeight="1" outlineLevel="2">
      <c r="A151" s="136" t="s">
        <v>391</v>
      </c>
      <c r="B151" s="136" t="s">
        <v>379</v>
      </c>
      <c r="C151" s="137"/>
      <c r="D151" s="46"/>
      <c r="F151" s="436"/>
      <c r="G151" s="436"/>
      <c r="H151" s="48" t="s">
        <v>203</v>
      </c>
      <c r="I151" s="102" t="str">
        <f t="shared" si="2"/>
        <v/>
      </c>
      <c r="J151" s="56"/>
      <c r="K151" s="50"/>
      <c r="M151" s="52"/>
      <c r="N151" s="54"/>
      <c r="O151" s="29"/>
    </row>
    <row r="152" spans="1:15" s="51" customFormat="1" ht="13.05" customHeight="1" outlineLevel="2">
      <c r="A152" s="138"/>
      <c r="B152" s="138"/>
      <c r="C152" s="140"/>
      <c r="D152" s="55"/>
      <c r="F152" s="115"/>
      <c r="G152" s="115"/>
      <c r="H152" s="86"/>
      <c r="I152" s="102" t="str">
        <f t="shared" si="2"/>
        <v/>
      </c>
      <c r="J152" s="56"/>
      <c r="K152" s="27"/>
      <c r="M152" s="63"/>
      <c r="N152" s="54"/>
      <c r="O152" s="64"/>
    </row>
    <row r="153" spans="1:15" ht="2.5499999999999998" customHeight="1" outlineLevel="2">
      <c r="A153" s="197"/>
      <c r="B153" s="197"/>
      <c r="C153" s="143"/>
      <c r="D153" s="105"/>
      <c r="F153" s="116"/>
      <c r="G153" s="116"/>
      <c r="I153" s="102" t="str">
        <f t="shared" si="2"/>
        <v/>
      </c>
      <c r="K153" s="11"/>
      <c r="L153" s="8"/>
      <c r="M153" s="79"/>
      <c r="N153" s="67"/>
      <c r="O153" s="68"/>
    </row>
    <row r="154" spans="1:15" s="51" customFormat="1" ht="13.05" customHeight="1" outlineLevel="2">
      <c r="A154" s="136" t="s">
        <v>392</v>
      </c>
      <c r="B154" s="136" t="s">
        <v>393</v>
      </c>
      <c r="C154" s="137"/>
      <c r="D154" s="46"/>
      <c r="F154" s="436"/>
      <c r="G154" s="436"/>
      <c r="H154" s="48" t="s">
        <v>203</v>
      </c>
      <c r="I154" s="102" t="str">
        <f t="shared" si="2"/>
        <v/>
      </c>
      <c r="J154" s="56"/>
      <c r="K154" s="50"/>
      <c r="M154" s="52"/>
      <c r="N154" s="54"/>
      <c r="O154" s="29"/>
    </row>
    <row r="155" spans="1:15" s="51" customFormat="1" ht="13.05" customHeight="1" outlineLevel="2">
      <c r="A155" s="138"/>
      <c r="B155" s="139"/>
      <c r="C155" s="140"/>
      <c r="D155" s="55"/>
      <c r="F155" s="115"/>
      <c r="G155" s="115"/>
      <c r="H155" s="26"/>
      <c r="I155" s="102" t="str">
        <f t="shared" si="2"/>
        <v/>
      </c>
      <c r="J155" s="56"/>
      <c r="K155" s="27"/>
      <c r="M155" s="63"/>
      <c r="N155" s="54"/>
      <c r="O155" s="64"/>
    </row>
    <row r="156" spans="1:15" ht="2.5499999999999998" customHeight="1" outlineLevel="2">
      <c r="A156" s="197"/>
      <c r="B156" s="198"/>
      <c r="C156" s="143"/>
      <c r="D156" s="105"/>
      <c r="F156" s="116"/>
      <c r="G156" s="116"/>
      <c r="H156" s="3"/>
      <c r="I156" s="102" t="str">
        <f t="shared" si="2"/>
        <v/>
      </c>
      <c r="K156" s="11"/>
      <c r="L156" s="8"/>
      <c r="M156" s="79"/>
      <c r="N156" s="67"/>
      <c r="O156" s="68"/>
    </row>
    <row r="157" spans="1:15" s="51" customFormat="1" ht="13.05" customHeight="1" outlineLevel="2">
      <c r="A157" s="136" t="s">
        <v>394</v>
      </c>
      <c r="B157" s="136" t="s">
        <v>395</v>
      </c>
      <c r="C157" s="137"/>
      <c r="D157" s="46"/>
      <c r="F157" s="436"/>
      <c r="G157" s="436"/>
      <c r="H157" s="48" t="s">
        <v>203</v>
      </c>
      <c r="I157" s="102" t="str">
        <f t="shared" si="2"/>
        <v/>
      </c>
      <c r="J157" s="56"/>
      <c r="K157" s="50"/>
      <c r="M157" s="52"/>
      <c r="N157" s="54"/>
      <c r="O157" s="29"/>
    </row>
    <row r="158" spans="1:15" s="51" customFormat="1" ht="13.05" customHeight="1" outlineLevel="2">
      <c r="A158" s="138"/>
      <c r="B158" s="139"/>
      <c r="C158" s="140"/>
      <c r="D158" s="55"/>
      <c r="F158" s="115"/>
      <c r="G158" s="115"/>
      <c r="H158" s="26"/>
      <c r="I158" s="102" t="str">
        <f t="shared" si="2"/>
        <v/>
      </c>
      <c r="J158" s="56"/>
      <c r="K158" s="27"/>
      <c r="M158" s="63"/>
      <c r="N158" s="54"/>
      <c r="O158" s="64"/>
    </row>
    <row r="159" spans="1:15" ht="2.5499999999999998" customHeight="1" outlineLevel="2">
      <c r="A159" s="195"/>
      <c r="B159" s="200"/>
      <c r="C159" s="143"/>
      <c r="D159" s="105"/>
      <c r="F159" s="116"/>
      <c r="G159" s="116"/>
      <c r="H159" s="3"/>
      <c r="I159" s="102" t="str">
        <f t="shared" si="2"/>
        <v/>
      </c>
      <c r="K159" s="11"/>
      <c r="L159" s="8"/>
      <c r="M159" s="79"/>
      <c r="N159" s="67"/>
      <c r="O159" s="68"/>
    </row>
    <row r="160" spans="1:15" s="51" customFormat="1" ht="13.05" customHeight="1" outlineLevel="2">
      <c r="A160" s="136" t="s">
        <v>396</v>
      </c>
      <c r="B160" s="136" t="s">
        <v>1614</v>
      </c>
      <c r="C160" s="137"/>
      <c r="D160" s="46"/>
      <c r="F160" s="436"/>
      <c r="G160" s="436"/>
      <c r="H160" s="48" t="s">
        <v>203</v>
      </c>
      <c r="I160" s="102" t="str">
        <f t="shared" si="2"/>
        <v/>
      </c>
      <c r="J160" s="56"/>
      <c r="K160" s="50"/>
      <c r="M160" s="52"/>
      <c r="N160" s="54"/>
      <c r="O160" s="29"/>
    </row>
    <row r="161" spans="1:15" s="51" customFormat="1" ht="13.05" customHeight="1" outlineLevel="2">
      <c r="A161" s="138"/>
      <c r="B161" s="139"/>
      <c r="C161" s="140"/>
      <c r="D161" s="55"/>
      <c r="F161" s="115"/>
      <c r="G161" s="115"/>
      <c r="H161" s="26"/>
      <c r="I161" s="102" t="str">
        <f t="shared" si="2"/>
        <v/>
      </c>
      <c r="J161" s="56"/>
      <c r="K161" s="27"/>
      <c r="M161" s="63"/>
      <c r="N161" s="54"/>
      <c r="O161" s="64"/>
    </row>
    <row r="162" spans="1:15" ht="2.5499999999999998" customHeight="1" outlineLevel="2">
      <c r="A162" s="197"/>
      <c r="B162" s="198"/>
      <c r="C162" s="143"/>
      <c r="D162" s="77"/>
      <c r="F162" s="116"/>
      <c r="G162" s="116"/>
      <c r="H162" s="3"/>
      <c r="I162" s="102" t="str">
        <f t="shared" si="2"/>
        <v/>
      </c>
      <c r="K162" s="11"/>
      <c r="L162" s="8"/>
      <c r="M162" s="79"/>
      <c r="N162" s="67"/>
      <c r="O162" s="68"/>
    </row>
    <row r="163" spans="1:15" ht="15" customHeight="1" outlineLevel="1">
      <c r="A163" s="178" t="s">
        <v>397</v>
      </c>
      <c r="B163" s="178" t="s">
        <v>398</v>
      </c>
      <c r="C163" s="201"/>
      <c r="D163" s="81"/>
      <c r="E163" s="80"/>
      <c r="F163" s="118"/>
      <c r="G163" s="118"/>
      <c r="H163" s="32"/>
      <c r="I163" s="102" t="str">
        <f t="shared" si="2"/>
        <v/>
      </c>
      <c r="K163" s="12"/>
      <c r="L163" s="8"/>
      <c r="M163" s="16"/>
      <c r="N163" s="67"/>
      <c r="O163" s="18"/>
    </row>
    <row r="164" spans="1:15" ht="5.55" customHeight="1" outlineLevel="1">
      <c r="A164" s="141" t="s">
        <v>282</v>
      </c>
      <c r="B164" s="142"/>
      <c r="C164" s="143"/>
      <c r="D164" s="40"/>
      <c r="F164" s="116"/>
      <c r="G164" s="116"/>
      <c r="H164" s="39"/>
      <c r="I164" s="102" t="str">
        <f t="shared" si="2"/>
        <v/>
      </c>
      <c r="K164" s="41"/>
      <c r="L164" s="8"/>
      <c r="M164" s="59"/>
      <c r="N164" s="67"/>
      <c r="O164" s="68"/>
    </row>
    <row r="165" spans="1:15" ht="15" customHeight="1" outlineLevel="1" thickBot="1">
      <c r="A165" s="186" t="s">
        <v>399</v>
      </c>
      <c r="B165" s="186" t="s">
        <v>400</v>
      </c>
      <c r="C165" s="194"/>
      <c r="D165" s="70"/>
      <c r="E165" s="69"/>
      <c r="F165" s="117"/>
      <c r="G165" s="117"/>
      <c r="H165" s="31"/>
      <c r="I165" s="102" t="str">
        <f t="shared" si="2"/>
        <v/>
      </c>
      <c r="J165" s="71"/>
      <c r="K165" s="13"/>
      <c r="L165" s="88"/>
      <c r="M165" s="15"/>
      <c r="N165" s="89"/>
      <c r="O165" s="17"/>
    </row>
    <row r="166" spans="1:15" ht="5.25" customHeight="1" outlineLevel="2" thickTop="1">
      <c r="A166" s="141"/>
      <c r="B166" s="142"/>
      <c r="C166" s="143"/>
      <c r="D166" s="40"/>
      <c r="F166" s="116"/>
      <c r="G166" s="116"/>
      <c r="H166" s="39"/>
      <c r="I166" s="102" t="str">
        <f t="shared" si="2"/>
        <v/>
      </c>
      <c r="K166" s="41"/>
      <c r="L166" s="8"/>
      <c r="M166" s="59"/>
      <c r="N166" s="67"/>
      <c r="O166" s="68"/>
    </row>
    <row r="167" spans="1:15" s="51" customFormat="1" ht="13.05" customHeight="1" outlineLevel="2">
      <c r="A167" s="136" t="s">
        <v>401</v>
      </c>
      <c r="B167" s="136" t="s">
        <v>1652</v>
      </c>
      <c r="C167" s="137"/>
      <c r="D167" s="46"/>
      <c r="F167" s="436"/>
      <c r="G167" s="436"/>
      <c r="H167" s="48" t="s">
        <v>203</v>
      </c>
      <c r="I167" s="102" t="str">
        <f t="shared" si="2"/>
        <v/>
      </c>
      <c r="J167" s="56"/>
      <c r="K167" s="50"/>
      <c r="M167" s="52"/>
      <c r="N167" s="54"/>
      <c r="O167" s="29"/>
    </row>
    <row r="168" spans="1:15" s="51" customFormat="1" ht="13.05" customHeight="1" outlineLevel="2">
      <c r="A168" s="138"/>
      <c r="B168" s="139"/>
      <c r="C168" s="140"/>
      <c r="D168" s="55"/>
      <c r="F168" s="115"/>
      <c r="G168" s="115"/>
      <c r="H168" s="26"/>
      <c r="I168" s="102" t="str">
        <f t="shared" si="2"/>
        <v/>
      </c>
      <c r="J168" s="56"/>
      <c r="K168" s="27"/>
      <c r="M168" s="63"/>
      <c r="N168" s="54"/>
      <c r="O168" s="64"/>
    </row>
    <row r="169" spans="1:15" s="7" customFormat="1" ht="2.5499999999999998" customHeight="1" outlineLevel="2">
      <c r="A169" s="195"/>
      <c r="B169" s="196"/>
      <c r="C169" s="204"/>
      <c r="D169" s="105"/>
      <c r="F169" s="119"/>
      <c r="G169" s="119"/>
      <c r="H169" s="3"/>
      <c r="I169" s="102" t="str">
        <f t="shared" si="2"/>
        <v/>
      </c>
      <c r="J169" s="90"/>
      <c r="K169" s="11"/>
      <c r="L169" s="9"/>
      <c r="M169" s="79"/>
      <c r="N169" s="91"/>
      <c r="O169" s="68"/>
    </row>
    <row r="170" spans="1:15" s="51" customFormat="1" ht="13.05" customHeight="1" outlineLevel="2">
      <c r="A170" s="136" t="s">
        <v>402</v>
      </c>
      <c r="B170" s="136" t="s">
        <v>403</v>
      </c>
      <c r="C170" s="137"/>
      <c r="D170" s="46"/>
      <c r="F170" s="436"/>
      <c r="G170" s="436"/>
      <c r="H170" s="48" t="s">
        <v>203</v>
      </c>
      <c r="I170" s="102" t="str">
        <f t="shared" si="2"/>
        <v/>
      </c>
      <c r="J170" s="56"/>
      <c r="K170" s="50"/>
      <c r="M170" s="52"/>
      <c r="N170" s="54"/>
      <c r="O170" s="29"/>
    </row>
    <row r="171" spans="1:15" s="51" customFormat="1" ht="13.05" customHeight="1" outlineLevel="2">
      <c r="A171" s="138"/>
      <c r="B171" s="139"/>
      <c r="C171" s="140"/>
      <c r="D171" s="55"/>
      <c r="F171" s="115"/>
      <c r="G171" s="115"/>
      <c r="H171" s="26"/>
      <c r="I171" s="102" t="str">
        <f t="shared" si="2"/>
        <v/>
      </c>
      <c r="J171" s="56"/>
      <c r="K171" s="27"/>
      <c r="M171" s="63"/>
      <c r="N171" s="54"/>
      <c r="O171" s="64"/>
    </row>
    <row r="172" spans="1:15" s="7" customFormat="1" ht="2.5499999999999998" customHeight="1" outlineLevel="2">
      <c r="A172" s="195"/>
      <c r="B172" s="196"/>
      <c r="C172" s="204"/>
      <c r="D172" s="105"/>
      <c r="F172" s="119"/>
      <c r="G172" s="119"/>
      <c r="H172" s="3"/>
      <c r="I172" s="102" t="str">
        <f t="shared" si="2"/>
        <v/>
      </c>
      <c r="J172" s="90"/>
      <c r="K172" s="11"/>
      <c r="L172" s="9"/>
      <c r="M172" s="79"/>
      <c r="N172" s="91"/>
      <c r="O172" s="68"/>
    </row>
    <row r="173" spans="1:15" s="51" customFormat="1" ht="13.05" customHeight="1" outlineLevel="2">
      <c r="A173" s="136" t="s">
        <v>404</v>
      </c>
      <c r="B173" s="136" t="s">
        <v>1443</v>
      </c>
      <c r="C173" s="137"/>
      <c r="D173" s="46"/>
      <c r="F173" s="436"/>
      <c r="G173" s="436"/>
      <c r="H173" s="48" t="s">
        <v>203</v>
      </c>
      <c r="I173" s="102" t="str">
        <f t="shared" si="2"/>
        <v/>
      </c>
      <c r="J173" s="56"/>
      <c r="K173" s="50"/>
      <c r="M173" s="52"/>
      <c r="N173" s="54"/>
      <c r="O173" s="29"/>
    </row>
    <row r="174" spans="1:15" s="51" customFormat="1" ht="13.05" customHeight="1" outlineLevel="2">
      <c r="A174" s="138"/>
      <c r="B174" s="139"/>
      <c r="C174" s="140"/>
      <c r="D174" s="55"/>
      <c r="F174" s="115"/>
      <c r="G174" s="115"/>
      <c r="H174" s="26"/>
      <c r="I174" s="102" t="str">
        <f t="shared" si="2"/>
        <v/>
      </c>
      <c r="J174" s="56"/>
      <c r="K174" s="27"/>
      <c r="M174" s="63"/>
      <c r="N174" s="54"/>
      <c r="O174" s="64"/>
    </row>
    <row r="175" spans="1:15" s="7" customFormat="1" ht="2.5499999999999998" customHeight="1" outlineLevel="2">
      <c r="A175" s="195"/>
      <c r="B175" s="196"/>
      <c r="C175" s="204"/>
      <c r="D175" s="105"/>
      <c r="F175" s="119"/>
      <c r="G175" s="119"/>
      <c r="H175" s="3"/>
      <c r="I175" s="102" t="str">
        <f t="shared" si="2"/>
        <v/>
      </c>
      <c r="J175" s="90"/>
      <c r="K175" s="11"/>
      <c r="L175" s="9"/>
      <c r="M175" s="79"/>
      <c r="N175" s="91"/>
      <c r="O175" s="68"/>
    </row>
    <row r="176" spans="1:15" s="51" customFormat="1" ht="13.05" customHeight="1" outlineLevel="2">
      <c r="A176" s="136" t="s">
        <v>406</v>
      </c>
      <c r="B176" s="136" t="s">
        <v>407</v>
      </c>
      <c r="C176" s="137"/>
      <c r="D176" s="46"/>
      <c r="F176" s="436"/>
      <c r="G176" s="436"/>
      <c r="H176" s="48" t="s">
        <v>203</v>
      </c>
      <c r="I176" s="102" t="str">
        <f t="shared" si="2"/>
        <v/>
      </c>
      <c r="J176" s="56"/>
      <c r="K176" s="50"/>
      <c r="M176" s="52"/>
      <c r="N176" s="54"/>
      <c r="O176" s="29"/>
    </row>
    <row r="177" spans="1:15" s="51" customFormat="1" ht="13.05" customHeight="1" outlineLevel="2">
      <c r="A177" s="138"/>
      <c r="B177" s="139"/>
      <c r="C177" s="140"/>
      <c r="D177" s="55"/>
      <c r="F177" s="115"/>
      <c r="G177" s="115"/>
      <c r="H177" s="26"/>
      <c r="I177" s="102" t="str">
        <f t="shared" si="2"/>
        <v/>
      </c>
      <c r="J177" s="56"/>
      <c r="K177" s="27"/>
      <c r="M177" s="63"/>
      <c r="N177" s="54"/>
      <c r="O177" s="64"/>
    </row>
    <row r="178" spans="1:15" ht="2.5499999999999998" customHeight="1" outlineLevel="2">
      <c r="A178" s="197"/>
      <c r="B178" s="198"/>
      <c r="C178" s="143"/>
      <c r="D178" s="105"/>
      <c r="F178" s="116"/>
      <c r="G178" s="116"/>
      <c r="H178" s="3"/>
      <c r="I178" s="102" t="str">
        <f t="shared" si="2"/>
        <v/>
      </c>
      <c r="K178" s="11"/>
      <c r="L178" s="8"/>
      <c r="M178" s="79"/>
      <c r="N178" s="67"/>
      <c r="O178" s="68"/>
    </row>
    <row r="179" spans="1:15" s="51" customFormat="1" ht="13.05" customHeight="1" outlineLevel="2">
      <c r="A179" s="136" t="s">
        <v>408</v>
      </c>
      <c r="B179" s="136" t="s">
        <v>409</v>
      </c>
      <c r="C179" s="137"/>
      <c r="D179" s="46"/>
      <c r="F179" s="436"/>
      <c r="G179" s="436"/>
      <c r="H179" s="48" t="s">
        <v>203</v>
      </c>
      <c r="I179" s="102" t="str">
        <f t="shared" si="2"/>
        <v/>
      </c>
      <c r="J179" s="56"/>
      <c r="K179" s="50"/>
      <c r="M179" s="52"/>
      <c r="N179" s="54"/>
      <c r="O179" s="29"/>
    </row>
    <row r="180" spans="1:15" s="51" customFormat="1" ht="13.05" customHeight="1" outlineLevel="2">
      <c r="A180" s="138"/>
      <c r="B180" s="139"/>
      <c r="C180" s="140"/>
      <c r="D180" s="55"/>
      <c r="F180" s="115"/>
      <c r="G180" s="115"/>
      <c r="H180" s="26"/>
      <c r="I180" s="102" t="str">
        <f t="shared" si="2"/>
        <v/>
      </c>
      <c r="J180" s="56"/>
      <c r="K180" s="27"/>
      <c r="M180" s="63"/>
      <c r="N180" s="54"/>
      <c r="O180" s="64"/>
    </row>
    <row r="181" spans="1:15" s="7" customFormat="1" ht="2.5499999999999998" customHeight="1" outlineLevel="2">
      <c r="A181" s="195"/>
      <c r="B181" s="197"/>
      <c r="C181" s="204"/>
      <c r="D181" s="105"/>
      <c r="F181" s="119"/>
      <c r="G181" s="119"/>
      <c r="H181" s="3"/>
      <c r="I181" s="102" t="str">
        <f t="shared" si="2"/>
        <v/>
      </c>
      <c r="J181" s="90"/>
      <c r="K181" s="11"/>
      <c r="L181" s="9"/>
      <c r="M181" s="79"/>
      <c r="N181" s="91"/>
      <c r="O181" s="68"/>
    </row>
    <row r="182" spans="1:15" s="51" customFormat="1" ht="13.05" customHeight="1" outlineLevel="2">
      <c r="A182" s="136" t="s">
        <v>410</v>
      </c>
      <c r="B182" s="136" t="s">
        <v>411</v>
      </c>
      <c r="C182" s="137"/>
      <c r="D182" s="46"/>
      <c r="F182" s="436"/>
      <c r="G182" s="436"/>
      <c r="H182" s="48" t="s">
        <v>203</v>
      </c>
      <c r="I182" s="102" t="str">
        <f t="shared" si="2"/>
        <v/>
      </c>
      <c r="J182" s="56"/>
      <c r="K182" s="50"/>
      <c r="M182" s="52"/>
      <c r="N182" s="54"/>
      <c r="O182" s="29"/>
    </row>
    <row r="183" spans="1:15" s="51" customFormat="1" ht="13.05" customHeight="1" outlineLevel="2">
      <c r="A183" s="138"/>
      <c r="B183" s="138"/>
      <c r="C183" s="140"/>
      <c r="D183" s="55"/>
      <c r="F183" s="115"/>
      <c r="G183" s="115"/>
      <c r="H183" s="86"/>
      <c r="I183" s="102" t="str">
        <f t="shared" si="2"/>
        <v/>
      </c>
      <c r="J183" s="56"/>
      <c r="K183" s="27"/>
      <c r="M183" s="63"/>
      <c r="N183" s="54"/>
      <c r="O183" s="64"/>
    </row>
    <row r="184" spans="1:15" ht="2.5499999999999998" customHeight="1" outlineLevel="2">
      <c r="A184" s="197"/>
      <c r="B184" s="197"/>
      <c r="C184" s="143"/>
      <c r="D184" s="105"/>
      <c r="F184" s="116"/>
      <c r="G184" s="116"/>
      <c r="I184" s="102" t="str">
        <f t="shared" si="2"/>
        <v/>
      </c>
      <c r="K184" s="11"/>
      <c r="L184" s="8"/>
      <c r="M184" s="79"/>
      <c r="N184" s="67"/>
      <c r="O184" s="68"/>
    </row>
    <row r="185" spans="1:15" s="51" customFormat="1" ht="13.05" customHeight="1" outlineLevel="2">
      <c r="A185" s="136" t="s">
        <v>412</v>
      </c>
      <c r="B185" s="136" t="s">
        <v>413</v>
      </c>
      <c r="C185" s="137"/>
      <c r="D185" s="46"/>
      <c r="F185" s="436"/>
      <c r="G185" s="436"/>
      <c r="H185" s="48" t="s">
        <v>203</v>
      </c>
      <c r="I185" s="102" t="str">
        <f t="shared" si="2"/>
        <v/>
      </c>
      <c r="J185" s="56"/>
      <c r="K185" s="50"/>
      <c r="M185" s="52"/>
      <c r="N185" s="54"/>
      <c r="O185" s="29"/>
    </row>
    <row r="186" spans="1:15" s="51" customFormat="1" ht="13.05" customHeight="1" outlineLevel="2">
      <c r="A186" s="138"/>
      <c r="B186" s="138"/>
      <c r="C186" s="140"/>
      <c r="D186" s="55"/>
      <c r="F186" s="115"/>
      <c r="G186" s="115"/>
      <c r="H186" s="86"/>
      <c r="I186" s="102" t="str">
        <f t="shared" si="2"/>
        <v/>
      </c>
      <c r="J186" s="56"/>
      <c r="K186" s="27"/>
      <c r="M186" s="63"/>
      <c r="N186" s="54"/>
      <c r="O186" s="64"/>
    </row>
    <row r="187" spans="1:15" ht="2.5499999999999998" customHeight="1" outlineLevel="2">
      <c r="A187" s="197"/>
      <c r="B187" s="197"/>
      <c r="C187" s="143"/>
      <c r="D187" s="105"/>
      <c r="F187" s="116"/>
      <c r="G187" s="116"/>
      <c r="I187" s="102" t="str">
        <f t="shared" si="2"/>
        <v/>
      </c>
      <c r="K187" s="11"/>
      <c r="L187" s="8"/>
      <c r="M187" s="79"/>
      <c r="N187" s="67"/>
      <c r="O187" s="68"/>
    </row>
    <row r="188" spans="1:15" s="51" customFormat="1" ht="13.05" customHeight="1" outlineLevel="2">
      <c r="A188" s="136" t="s">
        <v>414</v>
      </c>
      <c r="B188" s="136" t="s">
        <v>415</v>
      </c>
      <c r="C188" s="137"/>
      <c r="D188" s="46"/>
      <c r="F188" s="436"/>
      <c r="G188" s="436"/>
      <c r="H188" s="48" t="s">
        <v>203</v>
      </c>
      <c r="I188" s="102" t="str">
        <f t="shared" si="2"/>
        <v/>
      </c>
      <c r="J188" s="56"/>
      <c r="K188" s="50"/>
      <c r="M188" s="52"/>
      <c r="N188" s="54"/>
      <c r="O188" s="29"/>
    </row>
    <row r="189" spans="1:15" s="51" customFormat="1" ht="13.05" customHeight="1" outlineLevel="2">
      <c r="A189" s="138"/>
      <c r="B189" s="139"/>
      <c r="C189" s="140"/>
      <c r="D189" s="55"/>
      <c r="F189" s="115"/>
      <c r="G189" s="115"/>
      <c r="H189" s="26"/>
      <c r="I189" s="102" t="str">
        <f t="shared" si="2"/>
        <v/>
      </c>
      <c r="J189" s="56"/>
      <c r="K189" s="27"/>
      <c r="M189" s="63"/>
      <c r="N189" s="54"/>
      <c r="O189" s="64"/>
    </row>
    <row r="190" spans="1:15" ht="2.5499999999999998" customHeight="1" outlineLevel="2">
      <c r="A190" s="197"/>
      <c r="B190" s="198"/>
      <c r="C190" s="143"/>
      <c r="D190" s="105"/>
      <c r="F190" s="116"/>
      <c r="G190" s="116"/>
      <c r="H190" s="3"/>
      <c r="I190" s="102" t="str">
        <f t="shared" si="2"/>
        <v/>
      </c>
      <c r="K190" s="11"/>
      <c r="L190" s="8"/>
      <c r="M190" s="79"/>
      <c r="N190" s="67"/>
      <c r="O190" s="68"/>
    </row>
    <row r="191" spans="1:15" s="51" customFormat="1" ht="13.05" customHeight="1" outlineLevel="2">
      <c r="A191" s="136" t="s">
        <v>416</v>
      </c>
      <c r="B191" s="136" t="s">
        <v>1444</v>
      </c>
      <c r="C191" s="137"/>
      <c r="D191" s="46"/>
      <c r="F191" s="436"/>
      <c r="G191" s="436"/>
      <c r="H191" s="48" t="s">
        <v>203</v>
      </c>
      <c r="I191" s="102" t="str">
        <f t="shared" si="2"/>
        <v/>
      </c>
      <c r="J191" s="56"/>
      <c r="K191" s="50"/>
      <c r="M191" s="52"/>
      <c r="N191" s="54"/>
      <c r="O191" s="29"/>
    </row>
    <row r="192" spans="1:15" s="51" customFormat="1" ht="13.05" customHeight="1" outlineLevel="2">
      <c r="A192" s="138"/>
      <c r="B192" s="139"/>
      <c r="C192" s="140"/>
      <c r="D192" s="55"/>
      <c r="F192" s="115"/>
      <c r="G192" s="115"/>
      <c r="H192" s="26"/>
      <c r="I192" s="102" t="str">
        <f t="shared" si="2"/>
        <v/>
      </c>
      <c r="J192" s="56"/>
      <c r="K192" s="27"/>
      <c r="M192" s="63"/>
      <c r="N192" s="54"/>
      <c r="O192" s="64"/>
    </row>
    <row r="193" spans="1:15" ht="2.5499999999999998" customHeight="1" outlineLevel="2">
      <c r="A193" s="197"/>
      <c r="B193" s="198"/>
      <c r="C193" s="143"/>
      <c r="D193" s="105"/>
      <c r="F193" s="116"/>
      <c r="G193" s="116"/>
      <c r="H193" s="3"/>
      <c r="I193" s="102" t="str">
        <f t="shared" si="2"/>
        <v/>
      </c>
      <c r="K193" s="11"/>
      <c r="L193" s="8"/>
      <c r="M193" s="79"/>
      <c r="N193" s="67"/>
      <c r="O193" s="68"/>
    </row>
    <row r="194" spans="1:15" s="51" customFormat="1" ht="13.05" customHeight="1" outlineLevel="2">
      <c r="A194" s="136" t="s">
        <v>418</v>
      </c>
      <c r="B194" s="136" t="s">
        <v>419</v>
      </c>
      <c r="C194" s="137"/>
      <c r="D194" s="46"/>
      <c r="F194" s="436"/>
      <c r="G194" s="436"/>
      <c r="H194" s="48" t="s">
        <v>203</v>
      </c>
      <c r="I194" s="102" t="str">
        <f t="shared" si="2"/>
        <v/>
      </c>
      <c r="J194" s="56"/>
      <c r="K194" s="50"/>
      <c r="M194" s="52"/>
      <c r="N194" s="54"/>
      <c r="O194" s="29"/>
    </row>
    <row r="195" spans="1:15" s="51" customFormat="1" ht="13.05" customHeight="1" outlineLevel="2">
      <c r="A195" s="138"/>
      <c r="B195" s="139"/>
      <c r="C195" s="140"/>
      <c r="D195" s="55"/>
      <c r="F195" s="115"/>
      <c r="G195" s="115"/>
      <c r="H195" s="26"/>
      <c r="I195" s="102" t="str">
        <f t="shared" si="2"/>
        <v/>
      </c>
      <c r="J195" s="56"/>
      <c r="K195" s="27"/>
      <c r="M195" s="63"/>
      <c r="N195" s="54"/>
      <c r="O195" s="64"/>
    </row>
    <row r="196" spans="1:15" ht="2.5499999999999998" customHeight="1" outlineLevel="2">
      <c r="A196" s="197"/>
      <c r="B196" s="198"/>
      <c r="C196" s="143"/>
      <c r="D196" s="105"/>
      <c r="F196" s="116"/>
      <c r="G196" s="116"/>
      <c r="H196" s="3"/>
      <c r="I196" s="102" t="str">
        <f t="shared" si="2"/>
        <v/>
      </c>
      <c r="K196" s="11"/>
      <c r="L196" s="8"/>
      <c r="M196" s="79"/>
      <c r="N196" s="67"/>
      <c r="O196" s="68"/>
    </row>
    <row r="197" spans="1:15" s="51" customFormat="1" ht="13.05" customHeight="1" outlineLevel="2">
      <c r="A197" s="136" t="s">
        <v>420</v>
      </c>
      <c r="B197" s="136" t="s">
        <v>421</v>
      </c>
      <c r="C197" s="137"/>
      <c r="D197" s="46"/>
      <c r="F197" s="436"/>
      <c r="G197" s="436"/>
      <c r="H197" s="48" t="s">
        <v>203</v>
      </c>
      <c r="I197" s="102" t="str">
        <f t="shared" si="2"/>
        <v/>
      </c>
      <c r="J197" s="56"/>
      <c r="K197" s="50"/>
      <c r="M197" s="52"/>
      <c r="N197" s="54"/>
      <c r="O197" s="29"/>
    </row>
    <row r="198" spans="1:15" s="51" customFormat="1" ht="13.05" customHeight="1" outlineLevel="2">
      <c r="A198" s="138"/>
      <c r="B198" s="139"/>
      <c r="C198" s="140"/>
      <c r="D198" s="55"/>
      <c r="F198" s="115"/>
      <c r="G198" s="115"/>
      <c r="H198" s="26"/>
      <c r="I198" s="102" t="str">
        <f t="shared" si="2"/>
        <v/>
      </c>
      <c r="J198" s="56"/>
      <c r="K198" s="27"/>
      <c r="M198" s="63"/>
      <c r="N198" s="54"/>
      <c r="O198" s="64"/>
    </row>
    <row r="199" spans="1:15" ht="2.5499999999999998" customHeight="1" outlineLevel="2">
      <c r="A199" s="197"/>
      <c r="B199" s="198"/>
      <c r="C199" s="143"/>
      <c r="D199" s="105"/>
      <c r="F199" s="116"/>
      <c r="G199" s="116"/>
      <c r="H199" s="3"/>
      <c r="I199" s="102" t="str">
        <f t="shared" si="2"/>
        <v/>
      </c>
      <c r="K199" s="11"/>
      <c r="L199" s="8"/>
      <c r="M199" s="79"/>
      <c r="N199" s="67"/>
      <c r="O199" s="68"/>
    </row>
    <row r="200" spans="1:15" s="51" customFormat="1" ht="13.05" customHeight="1" outlineLevel="2">
      <c r="A200" s="136" t="s">
        <v>422</v>
      </c>
      <c r="B200" s="136" t="s">
        <v>1445</v>
      </c>
      <c r="C200" s="137"/>
      <c r="D200" s="46"/>
      <c r="F200" s="436"/>
      <c r="G200" s="436"/>
      <c r="H200" s="48" t="s">
        <v>203</v>
      </c>
      <c r="I200" s="102" t="str">
        <f t="shared" si="2"/>
        <v/>
      </c>
      <c r="J200" s="56"/>
      <c r="K200" s="50"/>
      <c r="M200" s="52"/>
      <c r="N200" s="54"/>
      <c r="O200" s="29"/>
    </row>
    <row r="201" spans="1:15" s="51" customFormat="1" ht="13.05" customHeight="1" outlineLevel="2">
      <c r="A201" s="138"/>
      <c r="B201" s="139"/>
      <c r="C201" s="140"/>
      <c r="D201" s="55"/>
      <c r="F201" s="115"/>
      <c r="G201" s="115"/>
      <c r="H201" s="26"/>
      <c r="I201" s="102" t="str">
        <f t="shared" si="2"/>
        <v/>
      </c>
      <c r="J201" s="56"/>
      <c r="K201" s="27"/>
      <c r="M201" s="63"/>
      <c r="N201" s="54"/>
      <c r="O201" s="64"/>
    </row>
    <row r="202" spans="1:15" ht="2.5499999999999998" customHeight="1" outlineLevel="2">
      <c r="A202" s="197"/>
      <c r="B202" s="198"/>
      <c r="C202" s="143"/>
      <c r="D202" s="77"/>
      <c r="F202" s="116"/>
      <c r="G202" s="116"/>
      <c r="H202" s="3"/>
      <c r="I202" s="102" t="str">
        <f t="shared" si="2"/>
        <v/>
      </c>
      <c r="K202" s="11"/>
      <c r="L202" s="8"/>
      <c r="M202" s="79"/>
      <c r="N202" s="67"/>
      <c r="O202" s="68"/>
    </row>
    <row r="203" spans="1:15" ht="15" customHeight="1" outlineLevel="1" thickBot="1">
      <c r="A203" s="186" t="s">
        <v>423</v>
      </c>
      <c r="B203" s="186" t="s">
        <v>1446</v>
      </c>
      <c r="C203" s="194"/>
      <c r="D203" s="70"/>
      <c r="E203" s="69"/>
      <c r="F203" s="117"/>
      <c r="G203" s="117"/>
      <c r="H203" s="31"/>
      <c r="I203" s="102" t="str">
        <f t="shared" si="2"/>
        <v/>
      </c>
      <c r="J203" s="71"/>
      <c r="K203" s="13"/>
      <c r="L203" s="88"/>
      <c r="M203" s="15"/>
      <c r="N203" s="89"/>
      <c r="O203" s="17"/>
    </row>
    <row r="204" spans="1:15" ht="5.25" customHeight="1" outlineLevel="2" thickTop="1">
      <c r="A204" s="141"/>
      <c r="B204" s="142"/>
      <c r="C204" s="143"/>
      <c r="D204" s="40"/>
      <c r="F204" s="116"/>
      <c r="G204" s="116"/>
      <c r="H204" s="39"/>
      <c r="I204" s="102" t="str">
        <f t="shared" si="2"/>
        <v/>
      </c>
      <c r="K204" s="41"/>
      <c r="L204" s="8"/>
      <c r="M204" s="59"/>
      <c r="N204" s="67"/>
      <c r="O204" s="68"/>
    </row>
    <row r="205" spans="1:15" s="51" customFormat="1" ht="13.05" customHeight="1" outlineLevel="2">
      <c r="A205" s="136" t="s">
        <v>424</v>
      </c>
      <c r="B205" s="136" t="s">
        <v>1447</v>
      </c>
      <c r="C205" s="137"/>
      <c r="D205" s="46"/>
      <c r="F205" s="436"/>
      <c r="G205" s="436"/>
      <c r="H205" s="48" t="s">
        <v>203</v>
      </c>
      <c r="I205" s="102" t="str">
        <f t="shared" si="2"/>
        <v/>
      </c>
      <c r="J205" s="56"/>
      <c r="K205" s="50"/>
      <c r="M205" s="52"/>
      <c r="N205" s="54"/>
      <c r="O205" s="29"/>
    </row>
    <row r="206" spans="1:15" s="51" customFormat="1" ht="13.05" customHeight="1" outlineLevel="2">
      <c r="A206" s="146"/>
      <c r="B206" s="140"/>
      <c r="C206" s="140"/>
      <c r="D206" s="55"/>
      <c r="F206" s="115"/>
      <c r="G206" s="115"/>
      <c r="H206" s="26"/>
      <c r="I206" s="102" t="str">
        <f t="shared" si="2"/>
        <v/>
      </c>
      <c r="J206" s="56"/>
      <c r="K206" s="27"/>
      <c r="M206" s="63"/>
      <c r="N206" s="54"/>
      <c r="O206" s="64"/>
    </row>
    <row r="207" spans="1:15" ht="2.5499999999999998" customHeight="1" outlineLevel="2">
      <c r="A207" s="195"/>
      <c r="B207" s="200"/>
      <c r="C207" s="143"/>
      <c r="D207" s="105"/>
      <c r="F207" s="116"/>
      <c r="G207" s="116"/>
      <c r="H207" s="3"/>
      <c r="I207" s="102" t="str">
        <f t="shared" si="2"/>
        <v/>
      </c>
      <c r="K207" s="11"/>
      <c r="L207" s="8"/>
      <c r="M207" s="79"/>
      <c r="N207" s="67"/>
      <c r="O207" s="68"/>
    </row>
    <row r="208" spans="1:15" s="51" customFormat="1" ht="13.05" customHeight="1" outlineLevel="2">
      <c r="A208" s="136" t="s">
        <v>426</v>
      </c>
      <c r="B208" s="136" t="s">
        <v>1448</v>
      </c>
      <c r="C208" s="137"/>
      <c r="D208" s="46"/>
      <c r="F208" s="436"/>
      <c r="G208" s="436"/>
      <c r="H208" s="48" t="s">
        <v>203</v>
      </c>
      <c r="I208" s="102" t="str">
        <f t="shared" si="2"/>
        <v/>
      </c>
      <c r="J208" s="56"/>
      <c r="K208" s="50"/>
      <c r="M208" s="52"/>
      <c r="N208" s="54"/>
      <c r="O208" s="29"/>
    </row>
    <row r="209" spans="1:15" s="51" customFormat="1" ht="13.05" customHeight="1" outlineLevel="2">
      <c r="A209" s="138"/>
      <c r="B209" s="138"/>
      <c r="C209" s="140"/>
      <c r="D209" s="55"/>
      <c r="F209" s="115"/>
      <c r="G209" s="115"/>
      <c r="H209" s="86"/>
      <c r="I209" s="102" t="str">
        <f t="shared" si="2"/>
        <v/>
      </c>
      <c r="J209" s="56"/>
      <c r="K209" s="27"/>
      <c r="M209" s="63"/>
      <c r="N209" s="54"/>
      <c r="O209" s="64"/>
    </row>
    <row r="210" spans="1:15" ht="2.5499999999999998" customHeight="1" outlineLevel="2">
      <c r="A210" s="197"/>
      <c r="B210" s="197"/>
      <c r="C210" s="143"/>
      <c r="D210" s="105"/>
      <c r="F210" s="116"/>
      <c r="G210" s="116"/>
      <c r="I210" s="102" t="str">
        <f t="shared" si="2"/>
        <v/>
      </c>
      <c r="K210" s="11"/>
      <c r="L210" s="8"/>
      <c r="M210" s="79"/>
      <c r="N210" s="67"/>
      <c r="O210" s="68"/>
    </row>
    <row r="211" spans="1:15" s="51" customFormat="1" ht="13.05" customHeight="1" outlineLevel="2">
      <c r="A211" s="136" t="s">
        <v>427</v>
      </c>
      <c r="B211" s="136" t="s">
        <v>428</v>
      </c>
      <c r="C211" s="137"/>
      <c r="D211" s="46"/>
      <c r="F211" s="436"/>
      <c r="G211" s="436"/>
      <c r="H211" s="48" t="s">
        <v>203</v>
      </c>
      <c r="I211" s="102" t="str">
        <f t="shared" si="2"/>
        <v/>
      </c>
      <c r="J211" s="56"/>
      <c r="K211" s="50"/>
      <c r="M211" s="52"/>
      <c r="N211" s="54"/>
      <c r="O211" s="29"/>
    </row>
    <row r="212" spans="1:15" s="51" customFormat="1" ht="13.05" customHeight="1" outlineLevel="2">
      <c r="A212" s="138"/>
      <c r="B212" s="139"/>
      <c r="C212" s="140"/>
      <c r="D212" s="55"/>
      <c r="F212" s="115"/>
      <c r="G212" s="115"/>
      <c r="H212" s="26"/>
      <c r="I212" s="102" t="str">
        <f t="shared" ref="I212:I275" si="3">$K212&amp;$M212</f>
        <v/>
      </c>
      <c r="J212" s="56"/>
      <c r="K212" s="27"/>
      <c r="M212" s="63"/>
      <c r="N212" s="54"/>
      <c r="O212" s="64"/>
    </row>
    <row r="213" spans="1:15" ht="2.5499999999999998" customHeight="1" outlineLevel="2">
      <c r="A213" s="195"/>
      <c r="B213" s="197"/>
      <c r="C213" s="143"/>
      <c r="D213" s="105"/>
      <c r="F213" s="116"/>
      <c r="G213" s="116"/>
      <c r="I213" s="102" t="str">
        <f t="shared" si="3"/>
        <v/>
      </c>
      <c r="K213" s="11"/>
      <c r="L213" s="8"/>
      <c r="M213" s="79"/>
      <c r="N213" s="67"/>
      <c r="O213" s="68"/>
    </row>
    <row r="214" spans="1:15" s="51" customFormat="1" ht="13.05" customHeight="1" outlineLevel="2">
      <c r="A214" s="136" t="s">
        <v>429</v>
      </c>
      <c r="B214" s="136" t="s">
        <v>430</v>
      </c>
      <c r="C214" s="137"/>
      <c r="D214" s="46"/>
      <c r="F214" s="436"/>
      <c r="G214" s="436"/>
      <c r="H214" s="48" t="s">
        <v>203</v>
      </c>
      <c r="I214" s="102" t="str">
        <f t="shared" si="3"/>
        <v/>
      </c>
      <c r="J214" s="56"/>
      <c r="K214" s="50"/>
      <c r="M214" s="52"/>
      <c r="N214" s="54"/>
      <c r="O214" s="29"/>
    </row>
    <row r="215" spans="1:15" s="51" customFormat="1" ht="13.05" customHeight="1" outlineLevel="2">
      <c r="A215" s="138"/>
      <c r="B215" s="138"/>
      <c r="C215" s="140"/>
      <c r="D215" s="55"/>
      <c r="F215" s="115"/>
      <c r="G215" s="115"/>
      <c r="H215" s="86"/>
      <c r="I215" s="102" t="str">
        <f t="shared" si="3"/>
        <v/>
      </c>
      <c r="J215" s="56"/>
      <c r="K215" s="27"/>
      <c r="M215" s="63"/>
      <c r="N215" s="54"/>
      <c r="O215" s="64"/>
    </row>
    <row r="216" spans="1:15" ht="2.5499999999999998" customHeight="1" outlineLevel="2">
      <c r="A216" s="197"/>
      <c r="B216" s="197"/>
      <c r="C216" s="143"/>
      <c r="D216" s="105"/>
      <c r="F216" s="116"/>
      <c r="G216" s="116"/>
      <c r="I216" s="102" t="str">
        <f t="shared" si="3"/>
        <v/>
      </c>
      <c r="K216" s="11"/>
      <c r="L216" s="8"/>
      <c r="M216" s="79"/>
      <c r="N216" s="67"/>
      <c r="O216" s="68"/>
    </row>
    <row r="217" spans="1:15" s="51" customFormat="1" ht="13.05" customHeight="1" outlineLevel="2">
      <c r="A217" s="136" t="s">
        <v>431</v>
      </c>
      <c r="B217" s="136" t="s">
        <v>432</v>
      </c>
      <c r="C217" s="137"/>
      <c r="D217" s="46"/>
      <c r="F217" s="436"/>
      <c r="G217" s="436"/>
      <c r="H217" s="48" t="s">
        <v>203</v>
      </c>
      <c r="I217" s="102" t="str">
        <f t="shared" si="3"/>
        <v/>
      </c>
      <c r="J217" s="56"/>
      <c r="K217" s="50"/>
      <c r="M217" s="52"/>
      <c r="N217" s="54"/>
      <c r="O217" s="29"/>
    </row>
    <row r="218" spans="1:15" s="51" customFormat="1" ht="13.05" customHeight="1" outlineLevel="2">
      <c r="A218" s="138"/>
      <c r="B218" s="139"/>
      <c r="C218" s="140"/>
      <c r="D218" s="55"/>
      <c r="F218" s="115"/>
      <c r="G218" s="115"/>
      <c r="H218" s="26"/>
      <c r="I218" s="102" t="str">
        <f t="shared" si="3"/>
        <v/>
      </c>
      <c r="J218" s="56"/>
      <c r="K218" s="27"/>
      <c r="M218" s="63"/>
      <c r="N218" s="54"/>
      <c r="O218" s="64"/>
    </row>
    <row r="219" spans="1:15" ht="2.5499999999999998" customHeight="1" outlineLevel="2">
      <c r="A219" s="197"/>
      <c r="B219" s="198"/>
      <c r="C219" s="143"/>
      <c r="D219" s="105"/>
      <c r="F219" s="116"/>
      <c r="G219" s="116"/>
      <c r="H219" s="3"/>
      <c r="I219" s="102" t="str">
        <f t="shared" si="3"/>
        <v/>
      </c>
      <c r="K219" s="11"/>
      <c r="L219" s="8"/>
      <c r="M219" s="79"/>
      <c r="N219" s="67"/>
      <c r="O219" s="68"/>
    </row>
    <row r="220" spans="1:15" s="51" customFormat="1" ht="13.05" customHeight="1" outlineLevel="2">
      <c r="A220" s="136" t="s">
        <v>433</v>
      </c>
      <c r="B220" s="136" t="s">
        <v>434</v>
      </c>
      <c r="C220" s="137"/>
      <c r="D220" s="46"/>
      <c r="F220" s="436"/>
      <c r="G220" s="436"/>
      <c r="H220" s="48" t="s">
        <v>203</v>
      </c>
      <c r="I220" s="102" t="str">
        <f t="shared" si="3"/>
        <v/>
      </c>
      <c r="J220" s="56"/>
      <c r="K220" s="50"/>
      <c r="M220" s="52"/>
      <c r="N220" s="54"/>
      <c r="O220" s="29"/>
    </row>
    <row r="221" spans="1:15" s="51" customFormat="1" ht="13.05" customHeight="1" outlineLevel="2">
      <c r="A221" s="138"/>
      <c r="B221" s="139"/>
      <c r="C221" s="140"/>
      <c r="D221" s="55"/>
      <c r="F221" s="115"/>
      <c r="G221" s="115"/>
      <c r="H221" s="26"/>
      <c r="I221" s="102" t="str">
        <f t="shared" si="3"/>
        <v/>
      </c>
      <c r="J221" s="56"/>
      <c r="K221" s="27"/>
      <c r="M221" s="63"/>
      <c r="N221" s="54"/>
      <c r="O221" s="64"/>
    </row>
    <row r="222" spans="1:15" ht="2.5499999999999998" customHeight="1" outlineLevel="2">
      <c r="A222" s="197"/>
      <c r="B222" s="198"/>
      <c r="C222" s="143"/>
      <c r="D222" s="77"/>
      <c r="F222" s="116"/>
      <c r="G222" s="116"/>
      <c r="H222" s="3"/>
      <c r="I222" s="102" t="str">
        <f t="shared" si="3"/>
        <v/>
      </c>
      <c r="K222" s="11"/>
      <c r="L222" s="8"/>
      <c r="M222" s="79"/>
      <c r="N222" s="67"/>
      <c r="O222" s="68"/>
    </row>
    <row r="223" spans="1:15" ht="15" customHeight="1" outlineLevel="1" thickBot="1">
      <c r="A223" s="186" t="s">
        <v>435</v>
      </c>
      <c r="B223" s="186" t="s">
        <v>436</v>
      </c>
      <c r="C223" s="194"/>
      <c r="D223" s="70"/>
      <c r="E223" s="69"/>
      <c r="F223" s="117"/>
      <c r="G223" s="117"/>
      <c r="H223" s="31"/>
      <c r="I223" s="102" t="str">
        <f t="shared" si="3"/>
        <v/>
      </c>
      <c r="J223" s="71"/>
      <c r="K223" s="13"/>
      <c r="L223" s="88"/>
      <c r="M223" s="15"/>
      <c r="N223" s="89"/>
      <c r="O223" s="17"/>
    </row>
    <row r="224" spans="1:15" ht="5.25" customHeight="1" outlineLevel="2" thickTop="1">
      <c r="A224" s="141"/>
      <c r="B224" s="142"/>
      <c r="C224" s="143"/>
      <c r="D224" s="40"/>
      <c r="F224" s="116"/>
      <c r="G224" s="116"/>
      <c r="H224" s="39"/>
      <c r="I224" s="102" t="str">
        <f t="shared" si="3"/>
        <v/>
      </c>
      <c r="K224" s="41"/>
      <c r="L224" s="8"/>
      <c r="M224" s="59"/>
      <c r="N224" s="67"/>
      <c r="O224" s="68"/>
    </row>
    <row r="225" spans="1:15" s="51" customFormat="1" ht="13.05" customHeight="1" outlineLevel="2">
      <c r="A225" s="136" t="s">
        <v>437</v>
      </c>
      <c r="B225" s="136" t="s">
        <v>438</v>
      </c>
      <c r="C225" s="137"/>
      <c r="D225" s="46"/>
      <c r="F225" s="436"/>
      <c r="G225" s="436"/>
      <c r="H225" s="48" t="s">
        <v>203</v>
      </c>
      <c r="I225" s="102" t="str">
        <f t="shared" si="3"/>
        <v/>
      </c>
      <c r="J225" s="56"/>
      <c r="K225" s="50"/>
      <c r="M225" s="52"/>
      <c r="N225" s="54"/>
      <c r="O225" s="29"/>
    </row>
    <row r="226" spans="1:15" s="51" customFormat="1" ht="13.05" customHeight="1" outlineLevel="2">
      <c r="A226" s="138"/>
      <c r="B226" s="139"/>
      <c r="C226" s="140"/>
      <c r="D226" s="55"/>
      <c r="F226" s="115"/>
      <c r="G226" s="115"/>
      <c r="H226" s="26"/>
      <c r="I226" s="102" t="str">
        <f t="shared" si="3"/>
        <v/>
      </c>
      <c r="J226" s="56"/>
      <c r="K226" s="27"/>
      <c r="M226" s="63"/>
      <c r="N226" s="54"/>
      <c r="O226" s="64"/>
    </row>
    <row r="227" spans="1:15" ht="2.5499999999999998" customHeight="1" outlineLevel="2">
      <c r="A227" s="197"/>
      <c r="B227" s="198"/>
      <c r="C227" s="143"/>
      <c r="D227" s="105"/>
      <c r="F227" s="116"/>
      <c r="G227" s="116"/>
      <c r="H227" s="3"/>
      <c r="I227" s="102" t="str">
        <f t="shared" si="3"/>
        <v/>
      </c>
      <c r="K227" s="11"/>
      <c r="L227" s="8"/>
      <c r="M227" s="79"/>
      <c r="N227" s="67"/>
      <c r="O227" s="68"/>
    </row>
    <row r="228" spans="1:15" s="51" customFormat="1" ht="13.05" customHeight="1" outlineLevel="2">
      <c r="A228" s="136" t="s">
        <v>439</v>
      </c>
      <c r="B228" s="136" t="s">
        <v>440</v>
      </c>
      <c r="C228" s="137"/>
      <c r="D228" s="46"/>
      <c r="F228" s="436"/>
      <c r="G228" s="436"/>
      <c r="H228" s="48" t="s">
        <v>203</v>
      </c>
      <c r="I228" s="102" t="str">
        <f t="shared" si="3"/>
        <v/>
      </c>
      <c r="J228" s="56"/>
      <c r="K228" s="50"/>
      <c r="M228" s="52"/>
      <c r="N228" s="54"/>
      <c r="O228" s="29"/>
    </row>
    <row r="229" spans="1:15" s="51" customFormat="1" ht="13.05" customHeight="1" outlineLevel="2">
      <c r="A229" s="138"/>
      <c r="B229" s="139"/>
      <c r="C229" s="140"/>
      <c r="D229" s="55"/>
      <c r="F229" s="115"/>
      <c r="G229" s="115"/>
      <c r="H229" s="26"/>
      <c r="I229" s="102" t="str">
        <f t="shared" si="3"/>
        <v/>
      </c>
      <c r="J229" s="56"/>
      <c r="K229" s="27"/>
      <c r="M229" s="63"/>
      <c r="N229" s="54"/>
      <c r="O229" s="64"/>
    </row>
    <row r="230" spans="1:15" ht="2.5499999999999998" customHeight="1" outlineLevel="2">
      <c r="A230" s="195"/>
      <c r="B230" s="200"/>
      <c r="C230" s="143"/>
      <c r="D230" s="105"/>
      <c r="F230" s="116"/>
      <c r="G230" s="116"/>
      <c r="H230" s="3"/>
      <c r="I230" s="102" t="str">
        <f t="shared" si="3"/>
        <v/>
      </c>
      <c r="K230" s="11"/>
      <c r="L230" s="8"/>
      <c r="M230" s="79"/>
      <c r="N230" s="67"/>
      <c r="O230" s="68"/>
    </row>
    <row r="231" spans="1:15" s="51" customFormat="1" ht="13.05" customHeight="1" outlineLevel="2">
      <c r="A231" s="136" t="s">
        <v>441</v>
      </c>
      <c r="B231" s="136" t="s">
        <v>442</v>
      </c>
      <c r="C231" s="137"/>
      <c r="D231" s="46"/>
      <c r="F231" s="436"/>
      <c r="G231" s="436"/>
      <c r="H231" s="48" t="s">
        <v>203</v>
      </c>
      <c r="I231" s="102" t="str">
        <f t="shared" si="3"/>
        <v/>
      </c>
      <c r="J231" s="56"/>
      <c r="K231" s="50"/>
      <c r="M231" s="52"/>
      <c r="N231" s="54"/>
      <c r="O231" s="29"/>
    </row>
    <row r="232" spans="1:15" s="51" customFormat="1" ht="13.05" customHeight="1" outlineLevel="2">
      <c r="A232" s="138"/>
      <c r="B232" s="138"/>
      <c r="C232" s="140"/>
      <c r="D232" s="55"/>
      <c r="F232" s="115"/>
      <c r="G232" s="115"/>
      <c r="H232" s="86"/>
      <c r="I232" s="102" t="str">
        <f t="shared" si="3"/>
        <v/>
      </c>
      <c r="J232" s="56"/>
      <c r="K232" s="27"/>
      <c r="M232" s="63"/>
      <c r="N232" s="54"/>
      <c r="O232" s="64"/>
    </row>
    <row r="233" spans="1:15" ht="2.5499999999999998" customHeight="1" outlineLevel="2">
      <c r="A233" s="197"/>
      <c r="B233" s="197"/>
      <c r="C233" s="143"/>
      <c r="D233" s="105"/>
      <c r="F233" s="116"/>
      <c r="G233" s="116"/>
      <c r="I233" s="102" t="str">
        <f t="shared" si="3"/>
        <v/>
      </c>
      <c r="K233" s="11"/>
      <c r="L233" s="8"/>
      <c r="M233" s="79"/>
      <c r="N233" s="67"/>
      <c r="O233" s="68"/>
    </row>
    <row r="234" spans="1:15" s="51" customFormat="1" ht="13.05" customHeight="1" outlineLevel="2">
      <c r="A234" s="136" t="s">
        <v>443</v>
      </c>
      <c r="B234" s="136" t="s">
        <v>444</v>
      </c>
      <c r="C234" s="137"/>
      <c r="D234" s="46"/>
      <c r="F234" s="436"/>
      <c r="G234" s="436"/>
      <c r="H234" s="48" t="s">
        <v>203</v>
      </c>
      <c r="I234" s="102" t="str">
        <f t="shared" si="3"/>
        <v/>
      </c>
      <c r="J234" s="56"/>
      <c r="K234" s="50"/>
      <c r="M234" s="52"/>
      <c r="N234" s="54"/>
      <c r="O234" s="29"/>
    </row>
    <row r="235" spans="1:15" s="51" customFormat="1" ht="13.05" customHeight="1" outlineLevel="2">
      <c r="A235" s="138"/>
      <c r="B235" s="139"/>
      <c r="C235" s="140"/>
      <c r="D235" s="55"/>
      <c r="F235" s="115"/>
      <c r="G235" s="115"/>
      <c r="H235" s="26"/>
      <c r="I235" s="102" t="str">
        <f t="shared" si="3"/>
        <v/>
      </c>
      <c r="J235" s="56"/>
      <c r="K235" s="27"/>
      <c r="M235" s="63"/>
      <c r="N235" s="54"/>
      <c r="O235" s="64"/>
    </row>
    <row r="236" spans="1:15" ht="2.5499999999999998" customHeight="1" outlineLevel="2">
      <c r="A236" s="197"/>
      <c r="B236" s="198"/>
      <c r="C236" s="143"/>
      <c r="D236" s="105"/>
      <c r="F236" s="116"/>
      <c r="G236" s="116"/>
      <c r="H236" s="3"/>
      <c r="I236" s="102" t="str">
        <f t="shared" si="3"/>
        <v/>
      </c>
      <c r="K236" s="11"/>
      <c r="L236" s="8"/>
      <c r="M236" s="79"/>
      <c r="N236" s="67"/>
      <c r="O236" s="68"/>
    </row>
    <row r="237" spans="1:15" s="51" customFormat="1" ht="13.05" customHeight="1" outlineLevel="2">
      <c r="A237" s="136" t="s">
        <v>445</v>
      </c>
      <c r="B237" s="136" t="s">
        <v>1599</v>
      </c>
      <c r="C237" s="137"/>
      <c r="D237" s="46"/>
      <c r="F237" s="436"/>
      <c r="G237" s="436"/>
      <c r="H237" s="48" t="s">
        <v>203</v>
      </c>
      <c r="I237" s="102" t="str">
        <f t="shared" si="3"/>
        <v/>
      </c>
      <c r="J237" s="56"/>
      <c r="K237" s="50"/>
      <c r="M237" s="52"/>
      <c r="N237" s="54"/>
      <c r="O237" s="29"/>
    </row>
    <row r="238" spans="1:15" s="51" customFormat="1" ht="13.05" customHeight="1" outlineLevel="2">
      <c r="A238" s="138"/>
      <c r="B238" s="139"/>
      <c r="C238" s="140"/>
      <c r="D238" s="55"/>
      <c r="F238" s="115"/>
      <c r="G238" s="115"/>
      <c r="H238" s="26"/>
      <c r="I238" s="102" t="str">
        <f t="shared" si="3"/>
        <v/>
      </c>
      <c r="J238" s="56"/>
      <c r="K238" s="27"/>
      <c r="M238" s="63"/>
      <c r="N238" s="54"/>
      <c r="O238" s="64"/>
    </row>
    <row r="239" spans="1:15" ht="2.5499999999999998" customHeight="1" outlineLevel="2">
      <c r="A239" s="195"/>
      <c r="B239" s="200"/>
      <c r="C239" s="143"/>
      <c r="D239" s="105"/>
      <c r="F239" s="116"/>
      <c r="G239" s="116"/>
      <c r="H239" s="3"/>
      <c r="I239" s="102" t="str">
        <f t="shared" si="3"/>
        <v/>
      </c>
      <c r="K239" s="11"/>
      <c r="L239" s="8"/>
      <c r="M239" s="79"/>
      <c r="N239" s="67"/>
      <c r="O239" s="68"/>
    </row>
    <row r="240" spans="1:15" s="51" customFormat="1" ht="13.05" customHeight="1" outlineLevel="2">
      <c r="A240" s="136" t="s">
        <v>447</v>
      </c>
      <c r="B240" s="136" t="s">
        <v>448</v>
      </c>
      <c r="C240" s="137"/>
      <c r="D240" s="46"/>
      <c r="F240" s="436"/>
      <c r="G240" s="436"/>
      <c r="H240" s="48" t="s">
        <v>203</v>
      </c>
      <c r="I240" s="102" t="str">
        <f t="shared" si="3"/>
        <v/>
      </c>
      <c r="J240" s="56"/>
      <c r="K240" s="50"/>
      <c r="M240" s="52"/>
      <c r="N240" s="54"/>
      <c r="O240" s="29"/>
    </row>
    <row r="241" spans="1:15" s="51" customFormat="1" ht="13.05" customHeight="1" outlineLevel="2">
      <c r="A241" s="138"/>
      <c r="B241" s="138"/>
      <c r="C241" s="140"/>
      <c r="D241" s="55"/>
      <c r="F241" s="115"/>
      <c r="G241" s="115"/>
      <c r="H241" s="86"/>
      <c r="I241" s="102" t="str">
        <f t="shared" si="3"/>
        <v/>
      </c>
      <c r="J241" s="56"/>
      <c r="K241" s="27"/>
      <c r="M241" s="63"/>
      <c r="N241" s="54"/>
      <c r="O241" s="64"/>
    </row>
    <row r="242" spans="1:15" ht="2.5499999999999998" customHeight="1" outlineLevel="2">
      <c r="A242" s="197"/>
      <c r="B242" s="197"/>
      <c r="C242" s="143"/>
      <c r="D242" s="105"/>
      <c r="F242" s="116"/>
      <c r="G242" s="116"/>
      <c r="I242" s="102" t="str">
        <f t="shared" si="3"/>
        <v/>
      </c>
      <c r="K242" s="11"/>
      <c r="L242" s="8"/>
      <c r="M242" s="79"/>
      <c r="N242" s="67"/>
      <c r="O242" s="68"/>
    </row>
    <row r="243" spans="1:15" s="51" customFormat="1" ht="13.05" customHeight="1" outlineLevel="2">
      <c r="A243" s="136" t="s">
        <v>449</v>
      </c>
      <c r="B243" s="136" t="s">
        <v>450</v>
      </c>
      <c r="C243" s="137"/>
      <c r="D243" s="46"/>
      <c r="F243" s="436"/>
      <c r="G243" s="436"/>
      <c r="H243" s="48" t="s">
        <v>203</v>
      </c>
      <c r="I243" s="102" t="str">
        <f t="shared" si="3"/>
        <v/>
      </c>
      <c r="J243" s="56"/>
      <c r="K243" s="50"/>
      <c r="M243" s="52"/>
      <c r="N243" s="54"/>
      <c r="O243" s="29"/>
    </row>
    <row r="244" spans="1:15" s="51" customFormat="1" ht="13.05" customHeight="1" outlineLevel="2">
      <c r="A244" s="138"/>
      <c r="B244" s="139"/>
      <c r="C244" s="140"/>
      <c r="D244" s="55"/>
      <c r="F244" s="115"/>
      <c r="G244" s="115"/>
      <c r="H244" s="26"/>
      <c r="I244" s="102" t="str">
        <f t="shared" si="3"/>
        <v/>
      </c>
      <c r="J244" s="56"/>
      <c r="K244" s="27"/>
      <c r="M244" s="63"/>
      <c r="N244" s="54"/>
      <c r="O244" s="64"/>
    </row>
    <row r="245" spans="1:15" ht="2.5499999999999998" customHeight="1" outlineLevel="2">
      <c r="A245" s="197"/>
      <c r="B245" s="198"/>
      <c r="C245" s="143"/>
      <c r="D245" s="105"/>
      <c r="F245" s="116"/>
      <c r="G245" s="116"/>
      <c r="H245" s="3"/>
      <c r="I245" s="102" t="str">
        <f t="shared" si="3"/>
        <v/>
      </c>
      <c r="K245" s="11"/>
      <c r="L245" s="8"/>
      <c r="M245" s="79"/>
      <c r="N245" s="67"/>
      <c r="O245" s="68"/>
    </row>
    <row r="246" spans="1:15" s="51" customFormat="1" ht="13.05" customHeight="1" outlineLevel="2">
      <c r="A246" s="136" t="s">
        <v>451</v>
      </c>
      <c r="B246" s="136" t="s">
        <v>1584</v>
      </c>
      <c r="C246" s="137"/>
      <c r="D246" s="46"/>
      <c r="F246" s="436"/>
      <c r="G246" s="436"/>
      <c r="H246" s="48" t="s">
        <v>203</v>
      </c>
      <c r="I246" s="102" t="str">
        <f t="shared" si="3"/>
        <v/>
      </c>
      <c r="J246" s="56"/>
      <c r="K246" s="50"/>
      <c r="M246" s="52"/>
      <c r="N246" s="54"/>
      <c r="O246" s="29"/>
    </row>
    <row r="247" spans="1:15" s="51" customFormat="1" ht="13.05" customHeight="1" outlineLevel="2">
      <c r="A247" s="205"/>
      <c r="B247" s="140"/>
      <c r="C247" s="140"/>
      <c r="D247" s="55"/>
      <c r="F247" s="115"/>
      <c r="G247" s="115"/>
      <c r="H247" s="26"/>
      <c r="I247" s="102" t="str">
        <f t="shared" si="3"/>
        <v/>
      </c>
      <c r="J247" s="56"/>
      <c r="K247" s="27"/>
      <c r="M247" s="63"/>
      <c r="N247" s="54"/>
      <c r="O247" s="64"/>
    </row>
    <row r="248" spans="1:15" ht="2.5499999999999998" customHeight="1" outlineLevel="2">
      <c r="A248" s="206"/>
      <c r="B248" s="200"/>
      <c r="C248" s="143"/>
      <c r="D248" s="105"/>
      <c r="F248" s="116"/>
      <c r="G248" s="116"/>
      <c r="H248" s="3"/>
      <c r="I248" s="102" t="str">
        <f t="shared" si="3"/>
        <v/>
      </c>
      <c r="K248" s="11"/>
      <c r="L248" s="8"/>
      <c r="M248" s="79"/>
      <c r="N248" s="67"/>
      <c r="O248" s="68"/>
    </row>
    <row r="249" spans="1:15" s="51" customFormat="1" ht="13.05" customHeight="1" outlineLevel="2">
      <c r="A249" s="136" t="s">
        <v>453</v>
      </c>
      <c r="B249" s="136" t="s">
        <v>1228</v>
      </c>
      <c r="C249" s="137"/>
      <c r="D249" s="46"/>
      <c r="F249" s="436"/>
      <c r="G249" s="436"/>
      <c r="H249" s="48" t="s">
        <v>203</v>
      </c>
      <c r="I249" s="102" t="str">
        <f t="shared" si="3"/>
        <v/>
      </c>
      <c r="J249" s="56"/>
      <c r="K249" s="50"/>
      <c r="M249" s="52"/>
      <c r="N249" s="54"/>
      <c r="O249" s="29"/>
    </row>
    <row r="250" spans="1:15" s="51" customFormat="1" ht="13.05" customHeight="1" outlineLevel="2">
      <c r="A250" s="138"/>
      <c r="B250" s="139"/>
      <c r="C250" s="140"/>
      <c r="D250" s="55"/>
      <c r="F250" s="115"/>
      <c r="G250" s="115"/>
      <c r="H250" s="26"/>
      <c r="I250" s="102" t="str">
        <f t="shared" si="3"/>
        <v/>
      </c>
      <c r="J250" s="56"/>
      <c r="K250" s="27"/>
      <c r="M250" s="63"/>
      <c r="N250" s="54"/>
      <c r="O250" s="64"/>
    </row>
    <row r="251" spans="1:15" ht="2.5499999999999998" customHeight="1" outlineLevel="2">
      <c r="A251" s="197"/>
      <c r="B251" s="198"/>
      <c r="C251" s="143"/>
      <c r="D251" s="105"/>
      <c r="F251" s="116"/>
      <c r="G251" s="116"/>
      <c r="H251" s="3"/>
      <c r="I251" s="102" t="str">
        <f t="shared" si="3"/>
        <v/>
      </c>
      <c r="K251" s="11"/>
      <c r="L251" s="8"/>
      <c r="M251" s="79"/>
      <c r="N251" s="67"/>
      <c r="O251" s="68"/>
    </row>
    <row r="252" spans="1:15" s="51" customFormat="1" ht="13.05" customHeight="1" outlineLevel="2">
      <c r="A252" s="136" t="s">
        <v>454</v>
      </c>
      <c r="B252" s="136" t="s">
        <v>1600</v>
      </c>
      <c r="C252" s="137"/>
      <c r="D252" s="46"/>
      <c r="F252" s="436"/>
      <c r="G252" s="436"/>
      <c r="H252" s="48" t="s">
        <v>203</v>
      </c>
      <c r="I252" s="102" t="str">
        <f t="shared" si="3"/>
        <v/>
      </c>
      <c r="J252" s="56"/>
      <c r="K252" s="50"/>
      <c r="M252" s="52"/>
      <c r="N252" s="54"/>
      <c r="O252" s="29"/>
    </row>
    <row r="253" spans="1:15" s="51" customFormat="1" ht="13.05" customHeight="1" outlineLevel="2">
      <c r="A253" s="138"/>
      <c r="B253" s="139"/>
      <c r="C253" s="140"/>
      <c r="D253" s="55"/>
      <c r="F253" s="115"/>
      <c r="G253" s="115"/>
      <c r="H253" s="26"/>
      <c r="I253" s="102" t="str">
        <f t="shared" si="3"/>
        <v/>
      </c>
      <c r="J253" s="56"/>
      <c r="K253" s="27"/>
      <c r="M253" s="63"/>
      <c r="N253" s="54"/>
      <c r="O253" s="64"/>
    </row>
    <row r="254" spans="1:15" ht="2.5499999999999998" customHeight="1" outlineLevel="2">
      <c r="A254" s="197"/>
      <c r="B254" s="198"/>
      <c r="C254" s="143"/>
      <c r="D254" s="77"/>
      <c r="F254" s="116"/>
      <c r="G254" s="116"/>
      <c r="H254" s="3"/>
      <c r="I254" s="102" t="str">
        <f t="shared" si="3"/>
        <v/>
      </c>
      <c r="K254" s="11"/>
      <c r="L254" s="8"/>
      <c r="M254" s="79"/>
      <c r="N254" s="67"/>
      <c r="O254" s="68"/>
    </row>
    <row r="255" spans="1:15" ht="15" customHeight="1" outlineLevel="1">
      <c r="A255" s="178" t="s">
        <v>455</v>
      </c>
      <c r="B255" s="178" t="s">
        <v>456</v>
      </c>
      <c r="C255" s="201"/>
      <c r="D255" s="81"/>
      <c r="E255" s="80"/>
      <c r="F255" s="118"/>
      <c r="G255" s="118"/>
      <c r="H255" s="32"/>
      <c r="I255" s="102" t="str">
        <f t="shared" si="3"/>
        <v/>
      </c>
      <c r="K255" s="12"/>
      <c r="L255" s="8"/>
      <c r="M255" s="16"/>
      <c r="N255" s="67"/>
      <c r="O255" s="18"/>
    </row>
    <row r="256" spans="1:15" ht="5.55" customHeight="1" outlineLevel="1">
      <c r="A256" s="141"/>
      <c r="B256" s="142"/>
      <c r="C256" s="143"/>
      <c r="D256" s="40"/>
      <c r="F256" s="116"/>
      <c r="G256" s="116"/>
      <c r="H256" s="39"/>
      <c r="I256" s="102" t="str">
        <f t="shared" si="3"/>
        <v/>
      </c>
      <c r="K256" s="41"/>
      <c r="L256" s="8"/>
      <c r="M256" s="59"/>
      <c r="N256" s="67"/>
      <c r="O256" s="68"/>
    </row>
    <row r="257" spans="1:15" ht="15" customHeight="1" outlineLevel="1" thickBot="1">
      <c r="A257" s="186" t="s">
        <v>457</v>
      </c>
      <c r="B257" s="186" t="s">
        <v>458</v>
      </c>
      <c r="C257" s="194"/>
      <c r="D257" s="70"/>
      <c r="E257" s="69"/>
      <c r="F257" s="117"/>
      <c r="G257" s="117"/>
      <c r="H257" s="31"/>
      <c r="I257" s="102" t="str">
        <f t="shared" si="3"/>
        <v/>
      </c>
      <c r="J257" s="71"/>
      <c r="K257" s="13"/>
      <c r="L257" s="88"/>
      <c r="M257" s="15"/>
      <c r="N257" s="89"/>
      <c r="O257" s="17"/>
    </row>
    <row r="258" spans="1:15" ht="5.25" customHeight="1" outlineLevel="2" thickTop="1">
      <c r="A258" s="141"/>
      <c r="B258" s="142"/>
      <c r="C258" s="143"/>
      <c r="D258" s="40"/>
      <c r="F258" s="116"/>
      <c r="G258" s="116"/>
      <c r="H258" s="39"/>
      <c r="I258" s="102" t="str">
        <f t="shared" si="3"/>
        <v/>
      </c>
      <c r="K258" s="41"/>
      <c r="L258" s="8"/>
      <c r="M258" s="59"/>
      <c r="N258" s="67"/>
      <c r="O258" s="68"/>
    </row>
    <row r="259" spans="1:15" s="51" customFormat="1" ht="13.05" customHeight="1" outlineLevel="2">
      <c r="A259" s="136" t="s">
        <v>459</v>
      </c>
      <c r="B259" s="136" t="s">
        <v>460</v>
      </c>
      <c r="C259" s="137"/>
      <c r="D259" s="46"/>
      <c r="F259" s="436"/>
      <c r="G259" s="436"/>
      <c r="H259" s="48" t="s">
        <v>203</v>
      </c>
      <c r="I259" s="102" t="str">
        <f t="shared" si="3"/>
        <v/>
      </c>
      <c r="J259" s="56"/>
      <c r="K259" s="50"/>
      <c r="M259" s="52"/>
      <c r="N259" s="54"/>
      <c r="O259" s="29"/>
    </row>
    <row r="260" spans="1:15" s="51" customFormat="1" ht="13.05" customHeight="1" outlineLevel="2">
      <c r="A260" s="138"/>
      <c r="B260" s="138"/>
      <c r="C260" s="140"/>
      <c r="D260" s="55"/>
      <c r="F260" s="115"/>
      <c r="G260" s="115"/>
      <c r="H260" s="86"/>
      <c r="I260" s="102" t="str">
        <f t="shared" si="3"/>
        <v/>
      </c>
      <c r="J260" s="56"/>
      <c r="K260" s="27"/>
      <c r="M260" s="63"/>
      <c r="N260" s="54"/>
      <c r="O260" s="64"/>
    </row>
    <row r="261" spans="1:15" ht="2.5499999999999998" customHeight="1" outlineLevel="2">
      <c r="A261" s="197"/>
      <c r="B261" s="197"/>
      <c r="C261" s="143"/>
      <c r="D261" s="105"/>
      <c r="F261" s="116"/>
      <c r="G261" s="116"/>
      <c r="I261" s="102" t="str">
        <f t="shared" si="3"/>
        <v/>
      </c>
      <c r="K261" s="11"/>
      <c r="L261" s="8"/>
      <c r="M261" s="79"/>
      <c r="N261" s="67"/>
      <c r="O261" s="68"/>
    </row>
    <row r="262" spans="1:15" s="51" customFormat="1" ht="13.05" customHeight="1" outlineLevel="2">
      <c r="A262" s="136" t="s">
        <v>461</v>
      </c>
      <c r="B262" s="136" t="s">
        <v>1615</v>
      </c>
      <c r="C262" s="137"/>
      <c r="D262" s="46"/>
      <c r="F262" s="436"/>
      <c r="G262" s="436"/>
      <c r="H262" s="48" t="s">
        <v>203</v>
      </c>
      <c r="I262" s="102" t="str">
        <f t="shared" si="3"/>
        <v/>
      </c>
      <c r="J262" s="56"/>
      <c r="K262" s="50"/>
      <c r="M262" s="52"/>
      <c r="N262" s="54"/>
      <c r="O262" s="29"/>
    </row>
    <row r="263" spans="1:15" s="51" customFormat="1" ht="13.05" customHeight="1" outlineLevel="2">
      <c r="A263" s="138"/>
      <c r="B263" s="139"/>
      <c r="C263" s="140"/>
      <c r="D263" s="55"/>
      <c r="F263" s="115"/>
      <c r="G263" s="115"/>
      <c r="H263" s="26"/>
      <c r="I263" s="102" t="str">
        <f t="shared" si="3"/>
        <v/>
      </c>
      <c r="J263" s="56"/>
      <c r="K263" s="27"/>
      <c r="M263" s="63"/>
      <c r="N263" s="54"/>
      <c r="O263" s="64"/>
    </row>
    <row r="264" spans="1:15" ht="2.5499999999999998" customHeight="1" outlineLevel="2">
      <c r="A264" s="197"/>
      <c r="B264" s="198"/>
      <c r="C264" s="143"/>
      <c r="D264" s="105"/>
      <c r="F264" s="116"/>
      <c r="G264" s="116"/>
      <c r="H264" s="3"/>
      <c r="I264" s="102" t="str">
        <f t="shared" si="3"/>
        <v/>
      </c>
      <c r="K264" s="11"/>
      <c r="L264" s="8"/>
      <c r="M264" s="79"/>
      <c r="N264" s="67"/>
      <c r="O264" s="68"/>
    </row>
    <row r="265" spans="1:15" s="51" customFormat="1" ht="13.05" customHeight="1" outlineLevel="2">
      <c r="A265" s="136" t="s">
        <v>462</v>
      </c>
      <c r="B265" s="136" t="s">
        <v>1616</v>
      </c>
      <c r="C265" s="137"/>
      <c r="D265" s="46"/>
      <c r="F265" s="436"/>
      <c r="G265" s="436"/>
      <c r="H265" s="48" t="s">
        <v>203</v>
      </c>
      <c r="I265" s="102" t="str">
        <f t="shared" si="3"/>
        <v/>
      </c>
      <c r="J265" s="56"/>
      <c r="K265" s="50"/>
      <c r="M265" s="52"/>
      <c r="N265" s="54"/>
      <c r="O265" s="29"/>
    </row>
    <row r="266" spans="1:15" s="51" customFormat="1" ht="13.05" customHeight="1" outlineLevel="2">
      <c r="A266" s="138"/>
      <c r="B266" s="138"/>
      <c r="C266" s="140"/>
      <c r="D266" s="55"/>
      <c r="F266" s="115"/>
      <c r="G266" s="115"/>
      <c r="H266" s="86"/>
      <c r="I266" s="102" t="str">
        <f t="shared" si="3"/>
        <v/>
      </c>
      <c r="J266" s="56"/>
      <c r="K266" s="27"/>
      <c r="M266" s="63"/>
      <c r="N266" s="54"/>
      <c r="O266" s="64"/>
    </row>
    <row r="267" spans="1:15" ht="2.5499999999999998" customHeight="1" outlineLevel="2">
      <c r="A267" s="197"/>
      <c r="B267" s="197"/>
      <c r="C267" s="143"/>
      <c r="D267" s="105"/>
      <c r="F267" s="116"/>
      <c r="G267" s="116"/>
      <c r="I267" s="102" t="str">
        <f t="shared" si="3"/>
        <v/>
      </c>
      <c r="K267" s="11"/>
      <c r="L267" s="8"/>
      <c r="M267" s="79"/>
      <c r="N267" s="67"/>
      <c r="O267" s="68"/>
    </row>
    <row r="268" spans="1:15" s="51" customFormat="1" ht="13.05" customHeight="1" outlineLevel="2">
      <c r="A268" s="136" t="s">
        <v>463</v>
      </c>
      <c r="B268" s="136" t="s">
        <v>464</v>
      </c>
      <c r="C268" s="137"/>
      <c r="D268" s="46"/>
      <c r="F268" s="436"/>
      <c r="G268" s="436"/>
      <c r="H268" s="48" t="s">
        <v>203</v>
      </c>
      <c r="I268" s="102" t="str">
        <f t="shared" si="3"/>
        <v/>
      </c>
      <c r="J268" s="56"/>
      <c r="K268" s="50"/>
      <c r="M268" s="52"/>
      <c r="N268" s="54"/>
      <c r="O268" s="29"/>
    </row>
    <row r="269" spans="1:15" s="51" customFormat="1" ht="13.05" customHeight="1" outlineLevel="2">
      <c r="A269" s="146"/>
      <c r="B269" s="139"/>
      <c r="C269" s="140"/>
      <c r="D269" s="55"/>
      <c r="F269" s="115"/>
      <c r="G269" s="115"/>
      <c r="H269" s="26"/>
      <c r="I269" s="102" t="str">
        <f t="shared" si="3"/>
        <v/>
      </c>
      <c r="J269" s="56"/>
      <c r="K269" s="27"/>
      <c r="M269" s="63"/>
      <c r="N269" s="54"/>
      <c r="O269" s="64"/>
    </row>
    <row r="270" spans="1:15" ht="2.5499999999999998" customHeight="1" outlineLevel="2">
      <c r="A270" s="195"/>
      <c r="B270" s="200"/>
      <c r="C270" s="143"/>
      <c r="D270" s="105"/>
      <c r="F270" s="116"/>
      <c r="G270" s="116"/>
      <c r="H270" s="3"/>
      <c r="I270" s="102" t="str">
        <f t="shared" si="3"/>
        <v/>
      </c>
      <c r="K270" s="11"/>
      <c r="L270" s="8"/>
      <c r="M270" s="79"/>
      <c r="N270" s="67"/>
      <c r="O270" s="68"/>
    </row>
    <row r="271" spans="1:15" s="51" customFormat="1" ht="13.05" customHeight="1" outlineLevel="2">
      <c r="A271" s="136" t="s">
        <v>465</v>
      </c>
      <c r="B271" s="136" t="s">
        <v>1619</v>
      </c>
      <c r="C271" s="137"/>
      <c r="D271" s="46"/>
      <c r="F271" s="436"/>
      <c r="G271" s="436"/>
      <c r="H271" s="48" t="s">
        <v>203</v>
      </c>
      <c r="I271" s="102" t="str">
        <f t="shared" si="3"/>
        <v/>
      </c>
      <c r="J271" s="56"/>
      <c r="K271" s="50"/>
      <c r="M271" s="52"/>
      <c r="N271" s="54"/>
      <c r="O271" s="29"/>
    </row>
    <row r="272" spans="1:15" s="51" customFormat="1" ht="13.05" customHeight="1" outlineLevel="2">
      <c r="A272" s="146"/>
      <c r="B272" s="139"/>
      <c r="C272" s="140"/>
      <c r="D272" s="55"/>
      <c r="F272" s="115"/>
      <c r="G272" s="115"/>
      <c r="H272" s="26"/>
      <c r="I272" s="102" t="str">
        <f t="shared" si="3"/>
        <v/>
      </c>
      <c r="J272" s="56"/>
      <c r="K272" s="27"/>
      <c r="M272" s="63"/>
      <c r="N272" s="54"/>
      <c r="O272" s="64"/>
    </row>
    <row r="273" spans="1:15" ht="2.5499999999999998" customHeight="1" outlineLevel="2">
      <c r="A273" s="195"/>
      <c r="B273" s="200"/>
      <c r="C273" s="143"/>
      <c r="D273" s="105"/>
      <c r="F273" s="116"/>
      <c r="G273" s="116"/>
      <c r="H273" s="3"/>
      <c r="I273" s="102" t="str">
        <f t="shared" si="3"/>
        <v/>
      </c>
      <c r="K273" s="11"/>
      <c r="L273" s="8"/>
      <c r="M273" s="79"/>
      <c r="N273" s="67"/>
      <c r="O273" s="68"/>
    </row>
    <row r="274" spans="1:15" s="51" customFormat="1" ht="13.05" customHeight="1" outlineLevel="2">
      <c r="A274" s="136" t="s">
        <v>467</v>
      </c>
      <c r="B274" s="136" t="s">
        <v>468</v>
      </c>
      <c r="C274" s="137"/>
      <c r="D274" s="46"/>
      <c r="F274" s="436"/>
      <c r="G274" s="436"/>
      <c r="H274" s="48" t="s">
        <v>203</v>
      </c>
      <c r="I274" s="102" t="str">
        <f t="shared" si="3"/>
        <v/>
      </c>
      <c r="J274" s="56"/>
      <c r="K274" s="50"/>
      <c r="M274" s="52"/>
      <c r="N274" s="54"/>
      <c r="O274" s="29"/>
    </row>
    <row r="275" spans="1:15" s="51" customFormat="1" ht="13.05" customHeight="1" outlineLevel="2">
      <c r="A275" s="138"/>
      <c r="B275" s="138"/>
      <c r="C275" s="140"/>
      <c r="D275" s="55"/>
      <c r="F275" s="115"/>
      <c r="G275" s="115"/>
      <c r="H275" s="86"/>
      <c r="I275" s="102" t="str">
        <f t="shared" si="3"/>
        <v/>
      </c>
      <c r="J275" s="56"/>
      <c r="K275" s="27"/>
      <c r="M275" s="63"/>
      <c r="N275" s="54"/>
      <c r="O275" s="64"/>
    </row>
    <row r="276" spans="1:15" ht="2.5499999999999998" customHeight="1" outlineLevel="2">
      <c r="A276" s="197"/>
      <c r="B276" s="197"/>
      <c r="C276" s="143"/>
      <c r="D276" s="105"/>
      <c r="F276" s="116"/>
      <c r="G276" s="116"/>
      <c r="I276" s="102" t="str">
        <f t="shared" ref="I276:I339" si="4">$K276&amp;$M276</f>
        <v/>
      </c>
      <c r="K276" s="11"/>
      <c r="L276" s="8"/>
      <c r="M276" s="79"/>
      <c r="N276" s="67"/>
      <c r="O276" s="68"/>
    </row>
    <row r="277" spans="1:15" s="51" customFormat="1" ht="13.05" customHeight="1" outlineLevel="2">
      <c r="A277" s="136" t="s">
        <v>469</v>
      </c>
      <c r="B277" s="136" t="s">
        <v>470</v>
      </c>
      <c r="C277" s="137"/>
      <c r="D277" s="46"/>
      <c r="F277" s="436"/>
      <c r="G277" s="436"/>
      <c r="H277" s="48" t="s">
        <v>203</v>
      </c>
      <c r="I277" s="102" t="str">
        <f t="shared" si="4"/>
        <v/>
      </c>
      <c r="J277" s="56"/>
      <c r="K277" s="50"/>
      <c r="M277" s="52"/>
      <c r="N277" s="54"/>
      <c r="O277" s="29"/>
    </row>
    <row r="278" spans="1:15" s="51" customFormat="1" ht="13.05" customHeight="1" outlineLevel="2">
      <c r="A278" s="146"/>
      <c r="B278" s="139"/>
      <c r="C278" s="140"/>
      <c r="D278" s="55"/>
      <c r="F278" s="115"/>
      <c r="G278" s="115"/>
      <c r="H278" s="26"/>
      <c r="I278" s="102" t="str">
        <f t="shared" si="4"/>
        <v/>
      </c>
      <c r="J278" s="56"/>
      <c r="K278" s="27"/>
      <c r="M278" s="63"/>
      <c r="N278" s="54"/>
      <c r="O278" s="64"/>
    </row>
    <row r="279" spans="1:15" ht="2.5499999999999998" customHeight="1" outlineLevel="2">
      <c r="A279" s="195"/>
      <c r="B279" s="200"/>
      <c r="C279" s="143"/>
      <c r="D279" s="105"/>
      <c r="F279" s="116"/>
      <c r="G279" s="116"/>
      <c r="H279" s="3"/>
      <c r="I279" s="102" t="str">
        <f t="shared" si="4"/>
        <v/>
      </c>
      <c r="K279" s="11"/>
      <c r="L279" s="8"/>
      <c r="M279" s="79"/>
      <c r="N279" s="67"/>
      <c r="O279" s="68"/>
    </row>
    <row r="280" spans="1:15" s="51" customFormat="1" ht="13.05" customHeight="1" outlineLevel="2">
      <c r="A280" s="136" t="s">
        <v>471</v>
      </c>
      <c r="B280" s="136" t="s">
        <v>472</v>
      </c>
      <c r="C280" s="137"/>
      <c r="D280" s="46"/>
      <c r="F280" s="436"/>
      <c r="G280" s="436"/>
      <c r="H280" s="48" t="s">
        <v>203</v>
      </c>
      <c r="I280" s="102" t="str">
        <f t="shared" si="4"/>
        <v/>
      </c>
      <c r="J280" s="56"/>
      <c r="K280" s="50"/>
      <c r="M280" s="52"/>
      <c r="N280" s="54"/>
      <c r="O280" s="29"/>
    </row>
    <row r="281" spans="1:15" s="51" customFormat="1" ht="13.05" customHeight="1" outlineLevel="2">
      <c r="A281" s="146"/>
      <c r="B281" s="139"/>
      <c r="C281" s="140"/>
      <c r="D281" s="55"/>
      <c r="F281" s="115"/>
      <c r="G281" s="115"/>
      <c r="H281" s="26"/>
      <c r="I281" s="102" t="str">
        <f t="shared" si="4"/>
        <v/>
      </c>
      <c r="J281" s="56"/>
      <c r="K281" s="27"/>
      <c r="M281" s="63"/>
      <c r="N281" s="54"/>
      <c r="O281" s="64"/>
    </row>
    <row r="282" spans="1:15" ht="2.5499999999999998" customHeight="1" outlineLevel="2">
      <c r="A282" s="197"/>
      <c r="B282" s="200"/>
      <c r="C282" s="143"/>
      <c r="D282" s="105"/>
      <c r="F282" s="116"/>
      <c r="G282" s="116"/>
      <c r="H282" s="3"/>
      <c r="I282" s="102" t="str">
        <f t="shared" si="4"/>
        <v/>
      </c>
      <c r="K282" s="11"/>
      <c r="L282" s="8"/>
      <c r="M282" s="79"/>
      <c r="N282" s="67"/>
      <c r="O282" s="68"/>
    </row>
    <row r="283" spans="1:15" s="51" customFormat="1" ht="13.05" customHeight="1" outlineLevel="2">
      <c r="A283" s="136" t="s">
        <v>473</v>
      </c>
      <c r="B283" s="136" t="s">
        <v>1449</v>
      </c>
      <c r="C283" s="137"/>
      <c r="D283" s="46"/>
      <c r="F283" s="436"/>
      <c r="G283" s="436"/>
      <c r="H283" s="48" t="s">
        <v>203</v>
      </c>
      <c r="I283" s="102" t="str">
        <f t="shared" si="4"/>
        <v/>
      </c>
      <c r="J283" s="56"/>
      <c r="K283" s="50"/>
      <c r="M283" s="52"/>
      <c r="N283" s="54"/>
      <c r="O283" s="29"/>
    </row>
    <row r="284" spans="1:15" s="51" customFormat="1" ht="13.05" customHeight="1" outlineLevel="2">
      <c r="A284" s="138"/>
      <c r="B284" s="138"/>
      <c r="C284" s="140"/>
      <c r="D284" s="55"/>
      <c r="F284" s="115"/>
      <c r="G284" s="115"/>
      <c r="H284" s="86"/>
      <c r="I284" s="102" t="str">
        <f t="shared" si="4"/>
        <v/>
      </c>
      <c r="J284" s="56"/>
      <c r="K284" s="27"/>
      <c r="M284" s="63"/>
      <c r="N284" s="54"/>
      <c r="O284" s="64"/>
    </row>
    <row r="285" spans="1:15" ht="2.5499999999999998" customHeight="1" outlineLevel="2">
      <c r="A285" s="197"/>
      <c r="B285" s="197"/>
      <c r="C285" s="143"/>
      <c r="D285" s="77"/>
      <c r="F285" s="116"/>
      <c r="G285" s="116"/>
      <c r="I285" s="102" t="str">
        <f t="shared" si="4"/>
        <v/>
      </c>
      <c r="K285" s="11"/>
      <c r="L285" s="8"/>
      <c r="M285" s="79"/>
      <c r="N285" s="67"/>
      <c r="O285" s="68"/>
    </row>
    <row r="286" spans="1:15" ht="15" customHeight="1" outlineLevel="1" thickBot="1">
      <c r="A286" s="186" t="s">
        <v>474</v>
      </c>
      <c r="B286" s="186" t="s">
        <v>1617</v>
      </c>
      <c r="C286" s="194"/>
      <c r="D286" s="70"/>
      <c r="E286" s="69"/>
      <c r="F286" s="117"/>
      <c r="G286" s="117"/>
      <c r="H286" s="31"/>
      <c r="I286" s="102" t="str">
        <f t="shared" si="4"/>
        <v/>
      </c>
      <c r="J286" s="71"/>
      <c r="K286" s="13"/>
      <c r="L286" s="88"/>
      <c r="M286" s="15"/>
      <c r="N286" s="89"/>
      <c r="O286" s="17"/>
    </row>
    <row r="287" spans="1:15" ht="5.25" customHeight="1" outlineLevel="2" thickTop="1">
      <c r="A287" s="141"/>
      <c r="B287" s="142"/>
      <c r="C287" s="143"/>
      <c r="D287" s="40"/>
      <c r="F287" s="116"/>
      <c r="G287" s="116"/>
      <c r="H287" s="39"/>
      <c r="I287" s="102" t="str">
        <f t="shared" si="4"/>
        <v/>
      </c>
      <c r="K287" s="41"/>
      <c r="L287" s="8"/>
      <c r="M287" s="59"/>
      <c r="N287" s="67"/>
      <c r="O287" s="68"/>
    </row>
    <row r="288" spans="1:15" s="51" customFormat="1" ht="13.05" customHeight="1" outlineLevel="2">
      <c r="A288" s="136" t="s">
        <v>475</v>
      </c>
      <c r="B288" s="136" t="s">
        <v>476</v>
      </c>
      <c r="C288" s="137"/>
      <c r="D288" s="46"/>
      <c r="F288" s="436"/>
      <c r="G288" s="436"/>
      <c r="H288" s="48" t="s">
        <v>203</v>
      </c>
      <c r="I288" s="102" t="str">
        <f t="shared" si="4"/>
        <v/>
      </c>
      <c r="J288" s="56"/>
      <c r="K288" s="50"/>
      <c r="M288" s="52"/>
      <c r="N288" s="54"/>
      <c r="O288" s="29"/>
    </row>
    <row r="289" spans="1:15" s="51" customFormat="1" ht="13.05" customHeight="1" outlineLevel="2">
      <c r="A289" s="138"/>
      <c r="B289" s="138"/>
      <c r="C289" s="140"/>
      <c r="D289" s="55"/>
      <c r="F289" s="115"/>
      <c r="G289" s="115"/>
      <c r="H289" s="86"/>
      <c r="I289" s="102" t="str">
        <f t="shared" si="4"/>
        <v/>
      </c>
      <c r="J289" s="56"/>
      <c r="K289" s="27"/>
      <c r="M289" s="63"/>
      <c r="N289" s="54"/>
      <c r="O289" s="64"/>
    </row>
    <row r="290" spans="1:15" ht="2.5499999999999998" customHeight="1" outlineLevel="2">
      <c r="A290" s="197"/>
      <c r="B290" s="200"/>
      <c r="C290" s="143"/>
      <c r="D290" s="105"/>
      <c r="F290" s="116"/>
      <c r="G290" s="116"/>
      <c r="H290" s="3"/>
      <c r="I290" s="102" t="str">
        <f t="shared" si="4"/>
        <v/>
      </c>
      <c r="K290" s="11"/>
      <c r="L290" s="8"/>
      <c r="M290" s="79"/>
      <c r="N290" s="67"/>
      <c r="O290" s="68"/>
    </row>
    <row r="291" spans="1:15" s="51" customFormat="1" ht="13.05" customHeight="1" outlineLevel="2">
      <c r="A291" s="136" t="s">
        <v>477</v>
      </c>
      <c r="B291" s="136" t="s">
        <v>1229</v>
      </c>
      <c r="C291" s="137"/>
      <c r="D291" s="46"/>
      <c r="F291" s="436"/>
      <c r="G291" s="436"/>
      <c r="H291" s="48" t="s">
        <v>203</v>
      </c>
      <c r="I291" s="102" t="str">
        <f t="shared" si="4"/>
        <v/>
      </c>
      <c r="J291" s="56"/>
      <c r="K291" s="50"/>
      <c r="M291" s="52"/>
      <c r="N291" s="54"/>
      <c r="O291" s="29"/>
    </row>
    <row r="292" spans="1:15" s="51" customFormat="1" ht="13.05" customHeight="1" outlineLevel="2">
      <c r="A292" s="138"/>
      <c r="B292" s="138"/>
      <c r="C292" s="140"/>
      <c r="D292" s="55"/>
      <c r="F292" s="115"/>
      <c r="G292" s="115"/>
      <c r="H292" s="86"/>
      <c r="I292" s="102" t="str">
        <f t="shared" si="4"/>
        <v/>
      </c>
      <c r="J292" s="56"/>
      <c r="K292" s="27"/>
      <c r="M292" s="63"/>
      <c r="N292" s="54"/>
      <c r="O292" s="64"/>
    </row>
    <row r="293" spans="1:15" ht="2.5499999999999998" customHeight="1" outlineLevel="2">
      <c r="A293" s="197"/>
      <c r="B293" s="200"/>
      <c r="C293" s="143"/>
      <c r="D293" s="105"/>
      <c r="F293" s="116"/>
      <c r="G293" s="116"/>
      <c r="H293" s="3"/>
      <c r="I293" s="102" t="str">
        <f t="shared" si="4"/>
        <v/>
      </c>
      <c r="K293" s="11"/>
      <c r="L293" s="8"/>
      <c r="M293" s="79"/>
      <c r="N293" s="67"/>
      <c r="O293" s="68"/>
    </row>
    <row r="294" spans="1:15" s="51" customFormat="1" ht="13.05" customHeight="1" outlineLevel="2">
      <c r="A294" s="136" t="s">
        <v>478</v>
      </c>
      <c r="B294" s="136" t="s">
        <v>1606</v>
      </c>
      <c r="C294" s="137"/>
      <c r="D294" s="46"/>
      <c r="F294" s="436"/>
      <c r="G294" s="436"/>
      <c r="H294" s="48" t="s">
        <v>203</v>
      </c>
      <c r="I294" s="102" t="str">
        <f t="shared" si="4"/>
        <v/>
      </c>
      <c r="J294" s="56"/>
      <c r="K294" s="50"/>
      <c r="M294" s="52"/>
      <c r="N294" s="54"/>
      <c r="O294" s="29"/>
    </row>
    <row r="295" spans="1:15" s="51" customFormat="1" ht="13.05" customHeight="1" outlineLevel="2">
      <c r="A295" s="138"/>
      <c r="B295" s="138"/>
      <c r="C295" s="140"/>
      <c r="D295" s="55"/>
      <c r="F295" s="115"/>
      <c r="G295" s="115"/>
      <c r="H295" s="86"/>
      <c r="I295" s="102" t="str">
        <f t="shared" si="4"/>
        <v/>
      </c>
      <c r="J295" s="56"/>
      <c r="K295" s="27"/>
      <c r="M295" s="63"/>
      <c r="N295" s="54"/>
      <c r="O295" s="64"/>
    </row>
    <row r="296" spans="1:15" ht="2.5499999999999998" customHeight="1" outlineLevel="2">
      <c r="A296" s="197"/>
      <c r="B296" s="197"/>
      <c r="C296" s="143"/>
      <c r="D296" s="77"/>
      <c r="F296" s="116"/>
      <c r="G296" s="116"/>
      <c r="I296" s="102" t="str">
        <f t="shared" si="4"/>
        <v/>
      </c>
      <c r="K296" s="11"/>
      <c r="L296" s="8"/>
      <c r="M296" s="79"/>
      <c r="N296" s="67"/>
      <c r="O296" s="68"/>
    </row>
    <row r="297" spans="1:15" ht="16.05" customHeight="1">
      <c r="A297" s="173" t="s">
        <v>479</v>
      </c>
      <c r="B297" s="173" t="s">
        <v>480</v>
      </c>
      <c r="C297" s="174"/>
      <c r="D297" s="122"/>
      <c r="E297" s="121"/>
      <c r="F297" s="123"/>
      <c r="G297" s="123"/>
      <c r="H297" s="124"/>
      <c r="I297" s="102" t="str">
        <f t="shared" si="4"/>
        <v/>
      </c>
      <c r="K297" s="82"/>
      <c r="L297" s="83"/>
      <c r="M297" s="84"/>
      <c r="N297" s="83"/>
      <c r="O297" s="85"/>
    </row>
    <row r="298" spans="1:15" ht="7.05" customHeight="1" outlineLevel="1">
      <c r="A298" s="141"/>
      <c r="B298" s="142"/>
      <c r="C298" s="143"/>
      <c r="D298" s="40"/>
      <c r="F298" s="116"/>
      <c r="G298" s="116"/>
      <c r="H298" s="39"/>
      <c r="I298" s="102" t="str">
        <f t="shared" si="4"/>
        <v/>
      </c>
      <c r="K298" s="41"/>
      <c r="L298" s="8"/>
      <c r="M298" s="59"/>
      <c r="N298" s="67"/>
      <c r="O298" s="68"/>
    </row>
    <row r="299" spans="1:15" ht="15" customHeight="1" outlineLevel="1">
      <c r="A299" s="178" t="s">
        <v>481</v>
      </c>
      <c r="B299" s="178" t="s">
        <v>482</v>
      </c>
      <c r="C299" s="201"/>
      <c r="D299" s="81"/>
      <c r="E299" s="80"/>
      <c r="F299" s="118"/>
      <c r="G299" s="118"/>
      <c r="H299" s="32"/>
      <c r="I299" s="102" t="str">
        <f t="shared" si="4"/>
        <v/>
      </c>
      <c r="K299" s="12"/>
      <c r="L299" s="8"/>
      <c r="M299" s="16"/>
      <c r="N299" s="67"/>
      <c r="O299" s="18"/>
    </row>
    <row r="300" spans="1:15" ht="5.55" customHeight="1" outlineLevel="1">
      <c r="A300" s="141"/>
      <c r="B300" s="142"/>
      <c r="C300" s="143"/>
      <c r="D300" s="40"/>
      <c r="F300" s="116"/>
      <c r="G300" s="116"/>
      <c r="H300" s="39"/>
      <c r="I300" s="102" t="str">
        <f t="shared" si="4"/>
        <v/>
      </c>
      <c r="K300" s="41"/>
      <c r="L300" s="8"/>
      <c r="M300" s="59"/>
      <c r="N300" s="67"/>
      <c r="O300" s="68"/>
    </row>
    <row r="301" spans="1:15" ht="15" customHeight="1" outlineLevel="1" thickBot="1">
      <c r="A301" s="186" t="s">
        <v>483</v>
      </c>
      <c r="B301" s="186" t="s">
        <v>484</v>
      </c>
      <c r="C301" s="194"/>
      <c r="D301" s="70"/>
      <c r="E301" s="69"/>
      <c r="F301" s="117"/>
      <c r="G301" s="117"/>
      <c r="H301" s="31"/>
      <c r="I301" s="102" t="str">
        <f t="shared" si="4"/>
        <v/>
      </c>
      <c r="J301" s="71"/>
      <c r="K301" s="13"/>
      <c r="L301" s="88"/>
      <c r="M301" s="15"/>
      <c r="N301" s="89"/>
      <c r="O301" s="17"/>
    </row>
    <row r="302" spans="1:15" ht="5.25" customHeight="1" outlineLevel="2" thickTop="1">
      <c r="A302" s="141"/>
      <c r="B302" s="142"/>
      <c r="C302" s="143"/>
      <c r="D302" s="40"/>
      <c r="F302" s="116"/>
      <c r="G302" s="116"/>
      <c r="H302" s="39"/>
      <c r="I302" s="102" t="str">
        <f t="shared" si="4"/>
        <v/>
      </c>
      <c r="K302" s="41"/>
      <c r="L302" s="8"/>
      <c r="M302" s="59"/>
      <c r="N302" s="67"/>
      <c r="O302" s="68"/>
    </row>
    <row r="303" spans="1:15" s="51" customFormat="1" ht="13.05" customHeight="1" outlineLevel="2">
      <c r="A303" s="136" t="s">
        <v>485</v>
      </c>
      <c r="B303" s="136" t="s">
        <v>486</v>
      </c>
      <c r="C303" s="137"/>
      <c r="D303" s="46"/>
      <c r="F303" s="436"/>
      <c r="G303" s="436"/>
      <c r="H303" s="48" t="s">
        <v>203</v>
      </c>
      <c r="I303" s="102" t="str">
        <f t="shared" si="4"/>
        <v/>
      </c>
      <c r="J303" s="56"/>
      <c r="K303" s="50"/>
      <c r="M303" s="52"/>
      <c r="N303" s="54"/>
      <c r="O303" s="29"/>
    </row>
    <row r="304" spans="1:15" s="51" customFormat="1" ht="13.05" customHeight="1" outlineLevel="2">
      <c r="A304" s="138"/>
      <c r="B304" s="138"/>
      <c r="C304" s="140"/>
      <c r="D304" s="55"/>
      <c r="F304" s="115"/>
      <c r="G304" s="115"/>
      <c r="H304" s="86"/>
      <c r="I304" s="102" t="str">
        <f t="shared" si="4"/>
        <v/>
      </c>
      <c r="J304" s="56"/>
      <c r="K304" s="27"/>
      <c r="M304" s="63"/>
      <c r="N304" s="54"/>
      <c r="O304" s="64"/>
    </row>
    <row r="305" spans="1:15" ht="2.5499999999999998" customHeight="1" outlineLevel="2">
      <c r="A305" s="197"/>
      <c r="B305" s="200"/>
      <c r="C305" s="143"/>
      <c r="D305" s="105"/>
      <c r="F305" s="116"/>
      <c r="G305" s="116"/>
      <c r="H305" s="3"/>
      <c r="I305" s="102" t="str">
        <f t="shared" si="4"/>
        <v/>
      </c>
      <c r="K305" s="92"/>
      <c r="L305" s="8"/>
      <c r="M305" s="79"/>
      <c r="N305" s="67"/>
      <c r="O305" s="20"/>
    </row>
    <row r="306" spans="1:15" s="51" customFormat="1" ht="13.05" customHeight="1" outlineLevel="2">
      <c r="A306" s="136" t="s">
        <v>487</v>
      </c>
      <c r="B306" s="136" t="s">
        <v>488</v>
      </c>
      <c r="C306" s="137"/>
      <c r="D306" s="46"/>
      <c r="F306" s="436"/>
      <c r="G306" s="436"/>
      <c r="H306" s="48" t="s">
        <v>203</v>
      </c>
      <c r="I306" s="102" t="str">
        <f t="shared" si="4"/>
        <v/>
      </c>
      <c r="J306" s="56"/>
      <c r="K306" s="50"/>
      <c r="M306" s="52"/>
      <c r="N306" s="54"/>
      <c r="O306" s="29"/>
    </row>
    <row r="307" spans="1:15" s="51" customFormat="1" ht="13.05" customHeight="1" outlineLevel="2">
      <c r="A307" s="138"/>
      <c r="B307" s="138"/>
      <c r="C307" s="140"/>
      <c r="D307" s="55"/>
      <c r="F307" s="115"/>
      <c r="G307" s="115"/>
      <c r="H307" s="86"/>
      <c r="I307" s="102" t="str">
        <f t="shared" si="4"/>
        <v/>
      </c>
      <c r="J307" s="56"/>
      <c r="K307" s="27"/>
      <c r="M307" s="63"/>
      <c r="N307" s="54"/>
      <c r="O307" s="64"/>
    </row>
    <row r="308" spans="1:15" ht="2.5499999999999998" customHeight="1" outlineLevel="2">
      <c r="A308" s="197"/>
      <c r="B308" s="197"/>
      <c r="C308" s="143"/>
      <c r="D308" s="105"/>
      <c r="F308" s="116"/>
      <c r="G308" s="116"/>
      <c r="I308" s="102" t="str">
        <f t="shared" si="4"/>
        <v/>
      </c>
      <c r="K308" s="11"/>
      <c r="L308" s="8"/>
      <c r="M308" s="79"/>
      <c r="N308" s="67"/>
      <c r="O308" s="68"/>
    </row>
    <row r="309" spans="1:15" s="51" customFormat="1" ht="13.05" customHeight="1" outlineLevel="2">
      <c r="A309" s="136" t="s">
        <v>489</v>
      </c>
      <c r="B309" s="136" t="s">
        <v>490</v>
      </c>
      <c r="C309" s="137"/>
      <c r="D309" s="46"/>
      <c r="F309" s="436"/>
      <c r="G309" s="436"/>
      <c r="H309" s="48" t="s">
        <v>203</v>
      </c>
      <c r="I309" s="102" t="str">
        <f t="shared" si="4"/>
        <v/>
      </c>
      <c r="J309" s="56"/>
      <c r="K309" s="50"/>
      <c r="M309" s="52"/>
      <c r="N309" s="54"/>
      <c r="O309" s="29"/>
    </row>
    <row r="310" spans="1:15" s="51" customFormat="1" ht="13.05" customHeight="1" outlineLevel="2">
      <c r="A310" s="138"/>
      <c r="B310" s="138"/>
      <c r="C310" s="140"/>
      <c r="D310" s="55"/>
      <c r="F310" s="115"/>
      <c r="G310" s="115"/>
      <c r="H310" s="86"/>
      <c r="I310" s="102" t="str">
        <f t="shared" si="4"/>
        <v/>
      </c>
      <c r="J310" s="56"/>
      <c r="K310" s="27"/>
      <c r="M310" s="63"/>
      <c r="N310" s="54"/>
      <c r="O310" s="64"/>
    </row>
    <row r="311" spans="1:15" ht="2.5499999999999998" customHeight="1" outlineLevel="2">
      <c r="A311" s="197"/>
      <c r="B311" s="197"/>
      <c r="C311" s="143"/>
      <c r="D311" s="105"/>
      <c r="F311" s="116"/>
      <c r="G311" s="116"/>
      <c r="I311" s="102" t="str">
        <f t="shared" si="4"/>
        <v/>
      </c>
      <c r="K311" s="11"/>
      <c r="L311" s="8"/>
      <c r="M311" s="79"/>
      <c r="N311" s="67"/>
      <c r="O311" s="68"/>
    </row>
    <row r="312" spans="1:15" s="51" customFormat="1" ht="13.05" customHeight="1" outlineLevel="2">
      <c r="A312" s="136" t="s">
        <v>491</v>
      </c>
      <c r="B312" s="136" t="s">
        <v>492</v>
      </c>
      <c r="C312" s="137"/>
      <c r="D312" s="46"/>
      <c r="F312" s="436"/>
      <c r="G312" s="436"/>
      <c r="H312" s="48" t="s">
        <v>203</v>
      </c>
      <c r="I312" s="102" t="str">
        <f t="shared" si="4"/>
        <v/>
      </c>
      <c r="J312" s="56"/>
      <c r="K312" s="50"/>
      <c r="M312" s="52"/>
      <c r="N312" s="54"/>
      <c r="O312" s="29"/>
    </row>
    <row r="313" spans="1:15" s="51" customFormat="1" ht="13.05" customHeight="1" outlineLevel="2">
      <c r="A313" s="138"/>
      <c r="B313" s="138"/>
      <c r="C313" s="140"/>
      <c r="D313" s="55"/>
      <c r="F313" s="115"/>
      <c r="G313" s="115"/>
      <c r="H313" s="86"/>
      <c r="I313" s="102" t="str">
        <f t="shared" si="4"/>
        <v/>
      </c>
      <c r="J313" s="56"/>
      <c r="K313" s="27"/>
      <c r="M313" s="63"/>
      <c r="N313" s="54"/>
      <c r="O313" s="64"/>
    </row>
    <row r="314" spans="1:15" ht="2.5499999999999998" customHeight="1" outlineLevel="2">
      <c r="A314" s="197"/>
      <c r="B314" s="197"/>
      <c r="C314" s="143"/>
      <c r="D314" s="105"/>
      <c r="F314" s="116"/>
      <c r="G314" s="116"/>
      <c r="I314" s="102" t="str">
        <f t="shared" si="4"/>
        <v/>
      </c>
      <c r="K314" s="11"/>
      <c r="L314" s="8"/>
      <c r="M314" s="79"/>
      <c r="N314" s="67"/>
      <c r="O314" s="68"/>
    </row>
    <row r="315" spans="1:15" s="51" customFormat="1" ht="13.05" customHeight="1" outlineLevel="2">
      <c r="A315" s="136" t="s">
        <v>493</v>
      </c>
      <c r="B315" s="136" t="s">
        <v>1450</v>
      </c>
      <c r="C315" s="137"/>
      <c r="D315" s="46"/>
      <c r="F315" s="436"/>
      <c r="G315" s="436"/>
      <c r="H315" s="48" t="s">
        <v>203</v>
      </c>
      <c r="I315" s="102" t="str">
        <f t="shared" si="4"/>
        <v/>
      </c>
      <c r="J315" s="56"/>
      <c r="K315" s="50"/>
      <c r="M315" s="52"/>
      <c r="N315" s="54"/>
      <c r="O315" s="29"/>
    </row>
    <row r="316" spans="1:15" s="51" customFormat="1" ht="13.05" customHeight="1" outlineLevel="2">
      <c r="A316" s="138"/>
      <c r="B316" s="138"/>
      <c r="C316" s="140"/>
      <c r="D316" s="55"/>
      <c r="F316" s="115"/>
      <c r="G316" s="115"/>
      <c r="H316" s="86"/>
      <c r="I316" s="102" t="str">
        <f t="shared" si="4"/>
        <v/>
      </c>
      <c r="J316" s="56"/>
      <c r="K316" s="27"/>
      <c r="M316" s="63"/>
      <c r="N316" s="54"/>
      <c r="O316" s="64"/>
    </row>
    <row r="317" spans="1:15" ht="2.5499999999999998" customHeight="1" outlineLevel="2">
      <c r="A317" s="207"/>
      <c r="B317" s="196"/>
      <c r="C317" s="143"/>
      <c r="D317" s="105"/>
      <c r="F317" s="116"/>
      <c r="G317" s="116"/>
      <c r="H317" s="3"/>
      <c r="I317" s="102" t="str">
        <f t="shared" si="4"/>
        <v/>
      </c>
      <c r="K317" s="11"/>
      <c r="L317" s="8"/>
      <c r="M317" s="79"/>
      <c r="N317" s="67"/>
      <c r="O317" s="68"/>
    </row>
    <row r="318" spans="1:15" s="51" customFormat="1" ht="13.05" customHeight="1" outlineLevel="2">
      <c r="A318" s="136" t="s">
        <v>495</v>
      </c>
      <c r="B318" s="136" t="s">
        <v>1451</v>
      </c>
      <c r="C318" s="137"/>
      <c r="D318" s="46"/>
      <c r="F318" s="436"/>
      <c r="G318" s="436"/>
      <c r="H318" s="48" t="s">
        <v>203</v>
      </c>
      <c r="I318" s="102" t="str">
        <f t="shared" si="4"/>
        <v/>
      </c>
      <c r="J318" s="56"/>
      <c r="K318" s="50"/>
      <c r="M318" s="52"/>
      <c r="N318" s="54"/>
      <c r="O318" s="29"/>
    </row>
    <row r="319" spans="1:15" s="51" customFormat="1" ht="13.05" customHeight="1" outlineLevel="2">
      <c r="A319" s="138"/>
      <c r="B319" s="138"/>
      <c r="C319" s="140"/>
      <c r="D319" s="55"/>
      <c r="F319" s="115"/>
      <c r="G319" s="115"/>
      <c r="H319" s="86"/>
      <c r="I319" s="102" t="str">
        <f t="shared" si="4"/>
        <v/>
      </c>
      <c r="J319" s="56"/>
      <c r="K319" s="27"/>
      <c r="M319" s="63"/>
      <c r="N319" s="54"/>
      <c r="O319" s="64"/>
    </row>
    <row r="320" spans="1:15" ht="2.5499999999999998" customHeight="1" outlineLevel="2">
      <c r="A320" s="197"/>
      <c r="B320" s="197"/>
      <c r="C320" s="143"/>
      <c r="D320" s="105"/>
      <c r="F320" s="116"/>
      <c r="G320" s="116"/>
      <c r="I320" s="102" t="str">
        <f t="shared" si="4"/>
        <v/>
      </c>
      <c r="K320" s="11"/>
      <c r="L320" s="8"/>
      <c r="M320" s="79"/>
      <c r="N320" s="67"/>
      <c r="O320" s="68"/>
    </row>
    <row r="321" spans="1:15" s="51" customFormat="1" ht="13.05" customHeight="1" outlineLevel="2">
      <c r="A321" s="136" t="s">
        <v>497</v>
      </c>
      <c r="B321" s="136" t="s">
        <v>498</v>
      </c>
      <c r="C321" s="137"/>
      <c r="D321" s="46"/>
      <c r="F321" s="436"/>
      <c r="G321" s="436"/>
      <c r="H321" s="48" t="s">
        <v>203</v>
      </c>
      <c r="I321" s="102" t="str">
        <f t="shared" si="4"/>
        <v/>
      </c>
      <c r="J321" s="56"/>
      <c r="K321" s="50"/>
      <c r="M321" s="52"/>
      <c r="N321" s="54"/>
      <c r="O321" s="29"/>
    </row>
    <row r="322" spans="1:15" s="51" customFormat="1" ht="13.05" customHeight="1" outlineLevel="2">
      <c r="A322" s="138"/>
      <c r="B322" s="138"/>
      <c r="C322" s="140"/>
      <c r="D322" s="55"/>
      <c r="F322" s="115"/>
      <c r="G322" s="115"/>
      <c r="H322" s="86"/>
      <c r="I322" s="102" t="str">
        <f t="shared" si="4"/>
        <v/>
      </c>
      <c r="J322" s="56"/>
      <c r="K322" s="27"/>
      <c r="M322" s="63"/>
      <c r="N322" s="54"/>
      <c r="O322" s="64"/>
    </row>
    <row r="323" spans="1:15" ht="2.5499999999999998" customHeight="1" outlineLevel="2">
      <c r="A323" s="197"/>
      <c r="B323" s="197"/>
      <c r="C323" s="143"/>
      <c r="D323" s="77"/>
      <c r="F323" s="116"/>
      <c r="G323" s="116"/>
      <c r="I323" s="102" t="str">
        <f t="shared" si="4"/>
        <v/>
      </c>
      <c r="K323" s="11"/>
      <c r="L323" s="8"/>
      <c r="M323" s="79"/>
      <c r="N323" s="67"/>
      <c r="O323" s="68"/>
    </row>
    <row r="324" spans="1:15" ht="15" customHeight="1" outlineLevel="1" thickBot="1">
      <c r="A324" s="186" t="s">
        <v>499</v>
      </c>
      <c r="B324" s="186" t="s">
        <v>500</v>
      </c>
      <c r="C324" s="194"/>
      <c r="D324" s="70"/>
      <c r="E324" s="69"/>
      <c r="F324" s="117"/>
      <c r="G324" s="117"/>
      <c r="H324" s="31"/>
      <c r="I324" s="102" t="str">
        <f t="shared" si="4"/>
        <v/>
      </c>
      <c r="J324" s="71"/>
      <c r="K324" s="13"/>
      <c r="L324" s="88"/>
      <c r="M324" s="15"/>
      <c r="N324" s="89"/>
      <c r="O324" s="17"/>
    </row>
    <row r="325" spans="1:15" ht="5.25" customHeight="1" outlineLevel="2" thickTop="1">
      <c r="A325" s="141"/>
      <c r="B325" s="142"/>
      <c r="C325" s="143"/>
      <c r="D325" s="40"/>
      <c r="F325" s="116"/>
      <c r="G325" s="116"/>
      <c r="H325" s="39"/>
      <c r="I325" s="102" t="str">
        <f t="shared" si="4"/>
        <v/>
      </c>
      <c r="K325" s="41"/>
      <c r="L325" s="8"/>
      <c r="M325" s="59"/>
      <c r="N325" s="67"/>
      <c r="O325" s="68"/>
    </row>
    <row r="326" spans="1:15" s="51" customFormat="1" ht="13.05" customHeight="1" outlineLevel="2">
      <c r="A326" s="136" t="s">
        <v>501</v>
      </c>
      <c r="B326" s="136" t="s">
        <v>502</v>
      </c>
      <c r="C326" s="137"/>
      <c r="D326" s="46"/>
      <c r="F326" s="436"/>
      <c r="G326" s="436"/>
      <c r="H326" s="48" t="s">
        <v>203</v>
      </c>
      <c r="I326" s="102" t="str">
        <f t="shared" si="4"/>
        <v/>
      </c>
      <c r="J326" s="56"/>
      <c r="K326" s="50"/>
      <c r="M326" s="52"/>
      <c r="N326" s="54"/>
      <c r="O326" s="29"/>
    </row>
    <row r="327" spans="1:15" s="51" customFormat="1" ht="13.05" customHeight="1" outlineLevel="2">
      <c r="A327" s="138"/>
      <c r="B327" s="138"/>
      <c r="C327" s="140"/>
      <c r="D327" s="55"/>
      <c r="F327" s="115"/>
      <c r="G327" s="115"/>
      <c r="H327" s="86"/>
      <c r="I327" s="102" t="str">
        <f t="shared" si="4"/>
        <v/>
      </c>
      <c r="J327" s="56"/>
      <c r="K327" s="27"/>
      <c r="M327" s="63"/>
      <c r="N327" s="54"/>
      <c r="O327" s="64"/>
    </row>
    <row r="328" spans="1:15" ht="2.5499999999999998" customHeight="1" outlineLevel="2">
      <c r="A328" s="206"/>
      <c r="B328" s="198"/>
      <c r="C328" s="143"/>
      <c r="D328" s="105"/>
      <c r="F328" s="116"/>
      <c r="G328" s="116"/>
      <c r="H328" s="3"/>
      <c r="I328" s="102" t="str">
        <f t="shared" si="4"/>
        <v/>
      </c>
      <c r="K328" s="11"/>
      <c r="L328" s="8"/>
      <c r="M328" s="79"/>
      <c r="N328" s="67"/>
      <c r="O328" s="68"/>
    </row>
    <row r="329" spans="1:15" s="51" customFormat="1" ht="13.05" customHeight="1" outlineLevel="2">
      <c r="A329" s="136" t="s">
        <v>503</v>
      </c>
      <c r="B329" s="136" t="s">
        <v>1231</v>
      </c>
      <c r="C329" s="137"/>
      <c r="D329" s="46"/>
      <c r="F329" s="436"/>
      <c r="G329" s="436"/>
      <c r="H329" s="48" t="s">
        <v>203</v>
      </c>
      <c r="I329" s="102" t="str">
        <f t="shared" si="4"/>
        <v/>
      </c>
      <c r="J329" s="56"/>
      <c r="K329" s="50"/>
      <c r="M329" s="52"/>
      <c r="N329" s="54"/>
      <c r="O329" s="29"/>
    </row>
    <row r="330" spans="1:15" s="51" customFormat="1" ht="13.05" customHeight="1" outlineLevel="2">
      <c r="A330" s="138"/>
      <c r="B330" s="138"/>
      <c r="C330" s="140"/>
      <c r="D330" s="55"/>
      <c r="F330" s="115"/>
      <c r="G330" s="115"/>
      <c r="H330" s="86"/>
      <c r="I330" s="102" t="str">
        <f t="shared" si="4"/>
        <v/>
      </c>
      <c r="J330" s="56"/>
      <c r="K330" s="27"/>
      <c r="M330" s="63"/>
      <c r="N330" s="54"/>
      <c r="O330" s="64"/>
    </row>
    <row r="331" spans="1:15" ht="2.5499999999999998" customHeight="1" outlineLevel="2">
      <c r="A331" s="206"/>
      <c r="B331" s="200"/>
      <c r="C331" s="143"/>
      <c r="D331" s="105"/>
      <c r="F331" s="116"/>
      <c r="G331" s="116"/>
      <c r="H331" s="3"/>
      <c r="I331" s="102" t="str">
        <f t="shared" si="4"/>
        <v/>
      </c>
      <c r="K331" s="11"/>
      <c r="L331" s="8"/>
      <c r="M331" s="79"/>
      <c r="N331" s="67"/>
      <c r="O331" s="68"/>
    </row>
    <row r="332" spans="1:15" s="51" customFormat="1" ht="13.05" customHeight="1" outlineLevel="2">
      <c r="A332" s="136" t="s">
        <v>504</v>
      </c>
      <c r="B332" s="136" t="s">
        <v>505</v>
      </c>
      <c r="C332" s="137"/>
      <c r="D332" s="46"/>
      <c r="F332" s="436"/>
      <c r="G332" s="436"/>
      <c r="H332" s="48" t="s">
        <v>203</v>
      </c>
      <c r="I332" s="102" t="str">
        <f t="shared" si="4"/>
        <v/>
      </c>
      <c r="J332" s="56"/>
      <c r="K332" s="50"/>
      <c r="M332" s="52"/>
      <c r="N332" s="54"/>
      <c r="O332" s="29"/>
    </row>
    <row r="333" spans="1:15" s="51" customFormat="1" ht="13.05" customHeight="1" outlineLevel="2">
      <c r="A333" s="138"/>
      <c r="B333" s="138"/>
      <c r="C333" s="140"/>
      <c r="D333" s="55"/>
      <c r="F333" s="115"/>
      <c r="G333" s="115"/>
      <c r="H333" s="86"/>
      <c r="I333" s="102" t="str">
        <f t="shared" si="4"/>
        <v/>
      </c>
      <c r="J333" s="56"/>
      <c r="K333" s="27"/>
      <c r="M333" s="63"/>
      <c r="N333" s="54"/>
      <c r="O333" s="64"/>
    </row>
    <row r="334" spans="1:15" ht="2.5499999999999998" customHeight="1" outlineLevel="2">
      <c r="A334" s="206"/>
      <c r="B334" s="200"/>
      <c r="C334" s="143"/>
      <c r="D334" s="105"/>
      <c r="F334" s="116"/>
      <c r="G334" s="116"/>
      <c r="H334" s="3"/>
      <c r="I334" s="102" t="str">
        <f t="shared" si="4"/>
        <v/>
      </c>
      <c r="K334" s="11"/>
      <c r="L334" s="8"/>
      <c r="M334" s="79"/>
      <c r="N334" s="67"/>
      <c r="O334" s="68"/>
    </row>
    <row r="335" spans="1:15" s="51" customFormat="1" ht="13.05" customHeight="1" outlineLevel="2">
      <c r="A335" s="136" t="s">
        <v>506</v>
      </c>
      <c r="B335" s="136" t="s">
        <v>507</v>
      </c>
      <c r="C335" s="137"/>
      <c r="D335" s="46"/>
      <c r="F335" s="436"/>
      <c r="G335" s="436"/>
      <c r="H335" s="48" t="s">
        <v>203</v>
      </c>
      <c r="I335" s="102" t="str">
        <f t="shared" si="4"/>
        <v/>
      </c>
      <c r="J335" s="56"/>
      <c r="K335" s="50"/>
      <c r="M335" s="52"/>
      <c r="N335" s="54"/>
      <c r="O335" s="29"/>
    </row>
    <row r="336" spans="1:15" s="51" customFormat="1" ht="13.05" customHeight="1" outlineLevel="2">
      <c r="A336" s="138"/>
      <c r="B336" s="138"/>
      <c r="C336" s="140"/>
      <c r="D336" s="55"/>
      <c r="F336" s="115"/>
      <c r="G336" s="115"/>
      <c r="H336" s="86"/>
      <c r="I336" s="102" t="str">
        <f t="shared" si="4"/>
        <v/>
      </c>
      <c r="J336" s="56"/>
      <c r="K336" s="27"/>
      <c r="M336" s="63"/>
      <c r="N336" s="54"/>
      <c r="O336" s="64"/>
    </row>
    <row r="337" spans="1:15" ht="2.5499999999999998" customHeight="1" outlineLevel="2">
      <c r="A337" s="197"/>
      <c r="B337" s="198"/>
      <c r="C337" s="143"/>
      <c r="D337" s="105"/>
      <c r="F337" s="116"/>
      <c r="G337" s="116"/>
      <c r="H337" s="3"/>
      <c r="I337" s="102" t="str">
        <f t="shared" si="4"/>
        <v/>
      </c>
      <c r="K337" s="11"/>
      <c r="L337" s="8"/>
      <c r="M337" s="79"/>
      <c r="N337" s="67"/>
      <c r="O337" s="68"/>
    </row>
    <row r="338" spans="1:15" s="51" customFormat="1" ht="13.05" customHeight="1" outlineLevel="2">
      <c r="A338" s="136" t="s">
        <v>508</v>
      </c>
      <c r="B338" s="136" t="s">
        <v>1452</v>
      </c>
      <c r="C338" s="137"/>
      <c r="D338" s="46"/>
      <c r="F338" s="436"/>
      <c r="G338" s="436"/>
      <c r="H338" s="48" t="s">
        <v>203</v>
      </c>
      <c r="I338" s="102" t="str">
        <f t="shared" si="4"/>
        <v/>
      </c>
      <c r="J338" s="56"/>
      <c r="K338" s="50"/>
      <c r="M338" s="52"/>
      <c r="N338" s="54"/>
      <c r="O338" s="29"/>
    </row>
    <row r="339" spans="1:15" s="51" customFormat="1" ht="13.05" customHeight="1" outlineLevel="2">
      <c r="A339" s="138"/>
      <c r="B339" s="138"/>
      <c r="C339" s="140"/>
      <c r="D339" s="55"/>
      <c r="F339" s="115"/>
      <c r="G339" s="115"/>
      <c r="H339" s="86"/>
      <c r="I339" s="102" t="str">
        <f t="shared" si="4"/>
        <v/>
      </c>
      <c r="J339" s="56"/>
      <c r="K339" s="27"/>
      <c r="M339" s="63"/>
      <c r="N339" s="54"/>
      <c r="O339" s="64"/>
    </row>
    <row r="340" spans="1:15" ht="2.5499999999999998" customHeight="1" outlineLevel="2">
      <c r="A340" s="197"/>
      <c r="B340" s="197"/>
      <c r="C340" s="143"/>
      <c r="D340" s="105"/>
      <c r="F340" s="116"/>
      <c r="G340" s="116"/>
      <c r="I340" s="102" t="str">
        <f t="shared" ref="I340:I403" si="5">$K340&amp;$M340</f>
        <v/>
      </c>
      <c r="K340" s="11"/>
      <c r="L340" s="8"/>
      <c r="M340" s="79"/>
      <c r="N340" s="67"/>
      <c r="O340" s="68"/>
    </row>
    <row r="341" spans="1:15" s="51" customFormat="1" ht="13.05" customHeight="1" outlineLevel="2">
      <c r="A341" s="136" t="s">
        <v>510</v>
      </c>
      <c r="B341" s="136" t="s">
        <v>511</v>
      </c>
      <c r="C341" s="137"/>
      <c r="D341" s="46"/>
      <c r="F341" s="436"/>
      <c r="G341" s="436"/>
      <c r="H341" s="48" t="s">
        <v>203</v>
      </c>
      <c r="I341" s="102" t="str">
        <f t="shared" si="5"/>
        <v/>
      </c>
      <c r="J341" s="56"/>
      <c r="K341" s="50"/>
      <c r="M341" s="52"/>
      <c r="N341" s="54"/>
      <c r="O341" s="29"/>
    </row>
    <row r="342" spans="1:15" s="51" customFormat="1" ht="13.05" customHeight="1" outlineLevel="2">
      <c r="A342" s="138"/>
      <c r="B342" s="138"/>
      <c r="C342" s="140"/>
      <c r="D342" s="55"/>
      <c r="F342" s="115"/>
      <c r="G342" s="115"/>
      <c r="H342" s="86"/>
      <c r="I342" s="102" t="str">
        <f t="shared" si="5"/>
        <v/>
      </c>
      <c r="J342" s="56"/>
      <c r="K342" s="27"/>
      <c r="M342" s="63"/>
      <c r="N342" s="54"/>
      <c r="O342" s="64"/>
    </row>
    <row r="343" spans="1:15" ht="2.5499999999999998" customHeight="1" outlineLevel="2">
      <c r="A343" s="206"/>
      <c r="B343" s="196"/>
      <c r="C343" s="143"/>
      <c r="D343" s="105"/>
      <c r="F343" s="116"/>
      <c r="G343" s="116"/>
      <c r="H343" s="3"/>
      <c r="I343" s="102" t="str">
        <f t="shared" si="5"/>
        <v/>
      </c>
      <c r="K343" s="11"/>
      <c r="L343" s="8"/>
      <c r="M343" s="79"/>
      <c r="N343" s="67"/>
      <c r="O343" s="68"/>
    </row>
    <row r="344" spans="1:15" s="51" customFormat="1" ht="13.05" customHeight="1" outlineLevel="2">
      <c r="A344" s="136" t="s">
        <v>512</v>
      </c>
      <c r="B344" s="136" t="s">
        <v>1453</v>
      </c>
      <c r="C344" s="137"/>
      <c r="D344" s="46"/>
      <c r="F344" s="436"/>
      <c r="G344" s="436"/>
      <c r="H344" s="48" t="s">
        <v>203</v>
      </c>
      <c r="I344" s="102" t="str">
        <f t="shared" si="5"/>
        <v/>
      </c>
      <c r="J344" s="56"/>
      <c r="K344" s="50"/>
      <c r="M344" s="52"/>
      <c r="N344" s="54"/>
      <c r="O344" s="29"/>
    </row>
    <row r="345" spans="1:15" s="51" customFormat="1" ht="13.05" customHeight="1" outlineLevel="2">
      <c r="A345" s="138"/>
      <c r="B345" s="138"/>
      <c r="C345" s="140"/>
      <c r="D345" s="55"/>
      <c r="F345" s="115"/>
      <c r="G345" s="115"/>
      <c r="H345" s="86"/>
      <c r="I345" s="102" t="str">
        <f t="shared" si="5"/>
        <v/>
      </c>
      <c r="J345" s="56"/>
      <c r="K345" s="27"/>
      <c r="M345" s="63"/>
      <c r="N345" s="54"/>
      <c r="O345" s="64"/>
    </row>
    <row r="346" spans="1:15" ht="2.5499999999999998" customHeight="1" outlineLevel="2">
      <c r="A346" s="206"/>
      <c r="B346" s="200"/>
      <c r="C346" s="143"/>
      <c r="D346" s="105"/>
      <c r="F346" s="116"/>
      <c r="G346" s="116"/>
      <c r="H346" s="3"/>
      <c r="I346" s="102" t="str">
        <f t="shared" si="5"/>
        <v/>
      </c>
      <c r="K346" s="11"/>
      <c r="L346" s="8"/>
      <c r="M346" s="79"/>
      <c r="N346" s="67"/>
      <c r="O346" s="68"/>
    </row>
    <row r="347" spans="1:15" s="51" customFormat="1" ht="13.05" customHeight="1" outlineLevel="2">
      <c r="A347" s="136" t="s">
        <v>514</v>
      </c>
      <c r="B347" s="136" t="s">
        <v>1232</v>
      </c>
      <c r="C347" s="137"/>
      <c r="D347" s="46"/>
      <c r="F347" s="436"/>
      <c r="G347" s="436"/>
      <c r="H347" s="48" t="s">
        <v>203</v>
      </c>
      <c r="I347" s="102" t="str">
        <f t="shared" si="5"/>
        <v/>
      </c>
      <c r="J347" s="56"/>
      <c r="K347" s="50"/>
      <c r="M347" s="52"/>
      <c r="N347" s="54"/>
      <c r="O347" s="29"/>
    </row>
    <row r="348" spans="1:15" s="51" customFormat="1" ht="13.05" customHeight="1" outlineLevel="2">
      <c r="A348" s="138"/>
      <c r="B348" s="138"/>
      <c r="C348" s="140"/>
      <c r="D348" s="55"/>
      <c r="F348" s="115"/>
      <c r="G348" s="115"/>
      <c r="H348" s="86"/>
      <c r="I348" s="102" t="str">
        <f t="shared" si="5"/>
        <v/>
      </c>
      <c r="J348" s="56"/>
      <c r="K348" s="27"/>
      <c r="M348" s="63"/>
      <c r="N348" s="54"/>
      <c r="O348" s="64"/>
    </row>
    <row r="349" spans="1:15" ht="2.5499999999999998" customHeight="1" outlineLevel="2">
      <c r="A349" s="206"/>
      <c r="B349" s="200"/>
      <c r="C349" s="143"/>
      <c r="D349" s="105"/>
      <c r="F349" s="116"/>
      <c r="G349" s="116"/>
      <c r="H349" s="3"/>
      <c r="I349" s="102" t="str">
        <f t="shared" si="5"/>
        <v/>
      </c>
      <c r="K349" s="11"/>
      <c r="L349" s="8"/>
      <c r="M349" s="79"/>
      <c r="N349" s="67"/>
      <c r="O349" s="68"/>
    </row>
    <row r="350" spans="1:15" s="51" customFormat="1" ht="13.05" customHeight="1" outlineLevel="2">
      <c r="A350" s="136" t="s">
        <v>515</v>
      </c>
      <c r="B350" s="136" t="s">
        <v>516</v>
      </c>
      <c r="C350" s="137"/>
      <c r="D350" s="46"/>
      <c r="F350" s="436"/>
      <c r="G350" s="436"/>
      <c r="H350" s="48" t="s">
        <v>203</v>
      </c>
      <c r="I350" s="102" t="str">
        <f t="shared" si="5"/>
        <v/>
      </c>
      <c r="J350" s="56"/>
      <c r="K350" s="50"/>
      <c r="M350" s="52"/>
      <c r="N350" s="54"/>
      <c r="O350" s="29"/>
    </row>
    <row r="351" spans="1:15" s="51" customFormat="1" ht="13.05" customHeight="1" outlineLevel="2">
      <c r="A351" s="138"/>
      <c r="B351" s="138"/>
      <c r="C351" s="140"/>
      <c r="D351" s="55"/>
      <c r="F351" s="115"/>
      <c r="G351" s="115"/>
      <c r="H351" s="86"/>
      <c r="I351" s="102" t="str">
        <f t="shared" si="5"/>
        <v/>
      </c>
      <c r="J351" s="56"/>
      <c r="K351" s="27"/>
      <c r="M351" s="63"/>
      <c r="N351" s="54"/>
      <c r="O351" s="64"/>
    </row>
    <row r="352" spans="1:15" ht="2.5499999999999998" customHeight="1" outlineLevel="2">
      <c r="A352" s="197"/>
      <c r="B352" s="198"/>
      <c r="C352" s="143"/>
      <c r="D352" s="105"/>
      <c r="F352" s="116"/>
      <c r="G352" s="116"/>
      <c r="H352" s="3"/>
      <c r="I352" s="102" t="str">
        <f t="shared" si="5"/>
        <v/>
      </c>
      <c r="K352" s="11"/>
      <c r="L352" s="8"/>
      <c r="M352" s="79"/>
      <c r="N352" s="67"/>
      <c r="O352" s="68"/>
    </row>
    <row r="353" spans="1:15" s="51" customFormat="1" ht="13.05" customHeight="1" outlineLevel="2">
      <c r="A353" s="136" t="s">
        <v>517</v>
      </c>
      <c r="B353" s="136" t="s">
        <v>1233</v>
      </c>
      <c r="C353" s="137"/>
      <c r="D353" s="46"/>
      <c r="F353" s="436"/>
      <c r="G353" s="436"/>
      <c r="H353" s="48" t="s">
        <v>203</v>
      </c>
      <c r="I353" s="102" t="str">
        <f t="shared" si="5"/>
        <v/>
      </c>
      <c r="J353" s="56"/>
      <c r="K353" s="50"/>
      <c r="M353" s="52"/>
      <c r="N353" s="54"/>
      <c r="O353" s="29"/>
    </row>
    <row r="354" spans="1:15" s="51" customFormat="1" ht="13.05" customHeight="1" outlineLevel="2">
      <c r="A354" s="138"/>
      <c r="B354" s="138"/>
      <c r="C354" s="140"/>
      <c r="D354" s="55"/>
      <c r="F354" s="115"/>
      <c r="G354" s="115"/>
      <c r="H354" s="86"/>
      <c r="I354" s="102" t="str">
        <f t="shared" si="5"/>
        <v/>
      </c>
      <c r="J354" s="56"/>
      <c r="K354" s="27"/>
      <c r="M354" s="63"/>
      <c r="N354" s="54"/>
      <c r="O354" s="64"/>
    </row>
    <row r="355" spans="1:15" ht="2.5499999999999998" customHeight="1" outlineLevel="2">
      <c r="A355" s="197"/>
      <c r="B355" s="198"/>
      <c r="C355" s="143"/>
      <c r="D355" s="105"/>
      <c r="F355" s="116"/>
      <c r="G355" s="116"/>
      <c r="H355" s="3"/>
      <c r="I355" s="102" t="str">
        <f t="shared" si="5"/>
        <v/>
      </c>
      <c r="K355" s="11"/>
      <c r="L355" s="8"/>
      <c r="M355" s="79"/>
      <c r="N355" s="67"/>
      <c r="O355" s="68"/>
    </row>
    <row r="356" spans="1:15" s="51" customFormat="1" ht="13.05" customHeight="1" outlineLevel="2">
      <c r="A356" s="136" t="s">
        <v>518</v>
      </c>
      <c r="B356" s="136" t="s">
        <v>1653</v>
      </c>
      <c r="C356" s="137"/>
      <c r="D356" s="46"/>
      <c r="F356" s="436"/>
      <c r="G356" s="436"/>
      <c r="H356" s="48" t="s">
        <v>203</v>
      </c>
      <c r="I356" s="102" t="str">
        <f t="shared" si="5"/>
        <v/>
      </c>
      <c r="J356" s="56"/>
      <c r="K356" s="50"/>
      <c r="M356" s="52"/>
      <c r="N356" s="54"/>
      <c r="O356" s="29"/>
    </row>
    <row r="357" spans="1:15" s="51" customFormat="1" ht="13.05" customHeight="1" outlineLevel="2">
      <c r="A357" s="138"/>
      <c r="B357" s="138"/>
      <c r="C357" s="140"/>
      <c r="D357" s="55"/>
      <c r="F357" s="115"/>
      <c r="G357" s="115"/>
      <c r="H357" s="86"/>
      <c r="I357" s="102" t="str">
        <f t="shared" si="5"/>
        <v/>
      </c>
      <c r="J357" s="56"/>
      <c r="K357" s="27"/>
      <c r="M357" s="63"/>
      <c r="N357" s="54"/>
      <c r="O357" s="64"/>
    </row>
    <row r="358" spans="1:15" ht="2.5499999999999998" customHeight="1" outlineLevel="2">
      <c r="A358" s="197"/>
      <c r="B358" s="198"/>
      <c r="C358" s="143"/>
      <c r="D358" s="77"/>
      <c r="F358" s="116"/>
      <c r="G358" s="116"/>
      <c r="H358" s="3"/>
      <c r="I358" s="102" t="str">
        <f t="shared" si="5"/>
        <v/>
      </c>
      <c r="K358" s="11"/>
      <c r="L358" s="8"/>
      <c r="M358" s="79"/>
      <c r="N358" s="67"/>
      <c r="O358" s="68"/>
    </row>
    <row r="359" spans="1:15" ht="15" customHeight="1" outlineLevel="1" thickBot="1">
      <c r="A359" s="186" t="s">
        <v>519</v>
      </c>
      <c r="B359" s="186" t="s">
        <v>520</v>
      </c>
      <c r="C359" s="194"/>
      <c r="D359" s="70"/>
      <c r="E359" s="69"/>
      <c r="F359" s="117"/>
      <c r="G359" s="117"/>
      <c r="H359" s="31"/>
      <c r="I359" s="102" t="str">
        <f t="shared" si="5"/>
        <v/>
      </c>
      <c r="J359" s="71"/>
      <c r="K359" s="13"/>
      <c r="L359" s="88"/>
      <c r="M359" s="15"/>
      <c r="N359" s="89"/>
      <c r="O359" s="17"/>
    </row>
    <row r="360" spans="1:15" ht="5.25" customHeight="1" outlineLevel="2" thickTop="1">
      <c r="A360" s="141"/>
      <c r="B360" s="142"/>
      <c r="C360" s="143"/>
      <c r="D360" s="40"/>
      <c r="F360" s="116"/>
      <c r="G360" s="116"/>
      <c r="H360" s="39"/>
      <c r="I360" s="102" t="str">
        <f t="shared" si="5"/>
        <v/>
      </c>
      <c r="K360" s="41"/>
      <c r="L360" s="8"/>
      <c r="M360" s="59"/>
      <c r="N360" s="67"/>
      <c r="O360" s="68"/>
    </row>
    <row r="361" spans="1:15" s="51" customFormat="1" ht="13.05" customHeight="1" outlineLevel="2">
      <c r="A361" s="136" t="s">
        <v>521</v>
      </c>
      <c r="B361" s="136" t="s">
        <v>1454</v>
      </c>
      <c r="C361" s="137"/>
      <c r="D361" s="46"/>
      <c r="F361" s="436"/>
      <c r="G361" s="436"/>
      <c r="H361" s="48" t="s">
        <v>203</v>
      </c>
      <c r="I361" s="102" t="str">
        <f t="shared" si="5"/>
        <v/>
      </c>
      <c r="J361" s="56"/>
      <c r="K361" s="50"/>
      <c r="M361" s="52"/>
      <c r="N361" s="54"/>
      <c r="O361" s="29"/>
    </row>
    <row r="362" spans="1:15" s="51" customFormat="1" ht="13.05" customHeight="1" outlineLevel="2">
      <c r="A362" s="138"/>
      <c r="B362" s="138"/>
      <c r="C362" s="140"/>
      <c r="D362" s="55"/>
      <c r="F362" s="115"/>
      <c r="G362" s="115"/>
      <c r="H362" s="86"/>
      <c r="I362" s="102" t="str">
        <f t="shared" si="5"/>
        <v/>
      </c>
      <c r="J362" s="56"/>
      <c r="K362" s="27"/>
      <c r="M362" s="63"/>
      <c r="N362" s="54"/>
      <c r="O362" s="64"/>
    </row>
    <row r="363" spans="1:15" ht="2.5499999999999998" customHeight="1" outlineLevel="2">
      <c r="A363" s="197"/>
      <c r="B363" s="198"/>
      <c r="C363" s="143"/>
      <c r="D363" s="105"/>
      <c r="F363" s="116"/>
      <c r="G363" s="116"/>
      <c r="H363" s="3"/>
      <c r="I363" s="102" t="str">
        <f t="shared" si="5"/>
        <v/>
      </c>
      <c r="K363" s="11"/>
      <c r="L363" s="8"/>
      <c r="M363" s="79"/>
      <c r="N363" s="67"/>
      <c r="O363" s="68"/>
    </row>
    <row r="364" spans="1:15" s="51" customFormat="1" ht="13.05" customHeight="1" outlineLevel="2">
      <c r="A364" s="136" t="s">
        <v>523</v>
      </c>
      <c r="B364" s="136" t="s">
        <v>1455</v>
      </c>
      <c r="C364" s="137"/>
      <c r="D364" s="46"/>
      <c r="F364" s="436"/>
      <c r="G364" s="436"/>
      <c r="H364" s="48" t="s">
        <v>203</v>
      </c>
      <c r="I364" s="102" t="str">
        <f t="shared" si="5"/>
        <v/>
      </c>
      <c r="J364" s="56"/>
      <c r="K364" s="50"/>
      <c r="M364" s="52"/>
      <c r="N364" s="54"/>
      <c r="O364" s="29"/>
    </row>
    <row r="365" spans="1:15" s="51" customFormat="1" ht="13.05" customHeight="1" outlineLevel="2">
      <c r="A365" s="138"/>
      <c r="B365" s="138"/>
      <c r="C365" s="140"/>
      <c r="D365" s="55"/>
      <c r="F365" s="115"/>
      <c r="G365" s="115"/>
      <c r="H365" s="86"/>
      <c r="I365" s="102" t="str">
        <f t="shared" si="5"/>
        <v/>
      </c>
      <c r="J365" s="56"/>
      <c r="K365" s="27"/>
      <c r="M365" s="63"/>
      <c r="N365" s="54"/>
      <c r="O365" s="64"/>
    </row>
    <row r="366" spans="1:15" ht="2.5499999999999998" customHeight="1" outlineLevel="2">
      <c r="A366" s="197"/>
      <c r="B366" s="198"/>
      <c r="C366" s="143"/>
      <c r="D366" s="105"/>
      <c r="F366" s="116"/>
      <c r="G366" s="116"/>
      <c r="H366" s="3"/>
      <c r="I366" s="102" t="str">
        <f t="shared" si="5"/>
        <v/>
      </c>
      <c r="K366" s="11"/>
      <c r="L366" s="8"/>
      <c r="M366" s="79"/>
      <c r="N366" s="67"/>
      <c r="O366" s="68"/>
    </row>
    <row r="367" spans="1:15" s="51" customFormat="1" ht="13.05" customHeight="1" outlineLevel="2">
      <c r="A367" s="136" t="s">
        <v>524</v>
      </c>
      <c r="B367" s="136" t="s">
        <v>1234</v>
      </c>
      <c r="C367" s="137"/>
      <c r="D367" s="46"/>
      <c r="F367" s="436"/>
      <c r="G367" s="436"/>
      <c r="H367" s="48" t="s">
        <v>203</v>
      </c>
      <c r="I367" s="102" t="str">
        <f t="shared" si="5"/>
        <v/>
      </c>
      <c r="J367" s="56"/>
      <c r="K367" s="50"/>
      <c r="M367" s="52"/>
      <c r="N367" s="54"/>
      <c r="O367" s="29"/>
    </row>
    <row r="368" spans="1:15" s="51" customFormat="1" ht="13.05" customHeight="1" outlineLevel="2">
      <c r="A368" s="138"/>
      <c r="B368" s="138"/>
      <c r="C368" s="140"/>
      <c r="D368" s="55"/>
      <c r="F368" s="115"/>
      <c r="G368" s="115"/>
      <c r="H368" s="86"/>
      <c r="I368" s="102" t="str">
        <f t="shared" si="5"/>
        <v/>
      </c>
      <c r="J368" s="56"/>
      <c r="K368" s="27"/>
      <c r="M368" s="63"/>
      <c r="N368" s="54"/>
      <c r="O368" s="64"/>
    </row>
    <row r="369" spans="1:15" ht="2.5499999999999998" customHeight="1" outlineLevel="2">
      <c r="A369" s="195"/>
      <c r="B369" s="200"/>
      <c r="C369" s="143"/>
      <c r="D369" s="105"/>
      <c r="F369" s="116"/>
      <c r="G369" s="116"/>
      <c r="H369" s="3"/>
      <c r="I369" s="102" t="str">
        <f t="shared" si="5"/>
        <v/>
      </c>
      <c r="K369" s="11"/>
      <c r="L369" s="8"/>
      <c r="M369" s="79"/>
      <c r="N369" s="67"/>
      <c r="O369" s="68"/>
    </row>
    <row r="370" spans="1:15" s="51" customFormat="1" ht="13.05" customHeight="1" outlineLevel="2">
      <c r="A370" s="136" t="s">
        <v>525</v>
      </c>
      <c r="B370" s="136" t="s">
        <v>1153</v>
      </c>
      <c r="C370" s="137"/>
      <c r="D370" s="46"/>
      <c r="F370" s="436"/>
      <c r="G370" s="436"/>
      <c r="H370" s="48" t="s">
        <v>203</v>
      </c>
      <c r="I370" s="102" t="str">
        <f t="shared" si="5"/>
        <v/>
      </c>
      <c r="J370" s="56"/>
      <c r="K370" s="50"/>
      <c r="M370" s="52"/>
      <c r="N370" s="54"/>
      <c r="O370" s="29"/>
    </row>
    <row r="371" spans="1:15" s="51" customFormat="1" ht="13.05" customHeight="1" outlineLevel="2">
      <c r="A371" s="138"/>
      <c r="B371" s="138"/>
      <c r="C371" s="140"/>
      <c r="D371" s="55"/>
      <c r="F371" s="115"/>
      <c r="G371" s="115"/>
      <c r="H371" s="86"/>
      <c r="I371" s="102" t="str">
        <f t="shared" si="5"/>
        <v/>
      </c>
      <c r="J371" s="56"/>
      <c r="K371" s="27"/>
      <c r="M371" s="63"/>
      <c r="N371" s="54"/>
      <c r="O371" s="64"/>
    </row>
    <row r="372" spans="1:15" ht="2.5499999999999998" customHeight="1" outlineLevel="2">
      <c r="A372" s="195"/>
      <c r="B372" s="200"/>
      <c r="C372" s="143"/>
      <c r="D372" s="105"/>
      <c r="F372" s="116"/>
      <c r="G372" s="116"/>
      <c r="H372" s="3"/>
      <c r="I372" s="102" t="str">
        <f t="shared" si="5"/>
        <v/>
      </c>
      <c r="K372" s="11"/>
      <c r="L372" s="8"/>
      <c r="M372" s="79"/>
      <c r="N372" s="67"/>
      <c r="O372" s="68"/>
    </row>
    <row r="373" spans="1:15" s="51" customFormat="1" ht="13.05" customHeight="1" outlineLevel="2">
      <c r="A373" s="136" t="s">
        <v>526</v>
      </c>
      <c r="B373" s="136" t="s">
        <v>527</v>
      </c>
      <c r="C373" s="137"/>
      <c r="D373" s="46"/>
      <c r="F373" s="436"/>
      <c r="G373" s="436"/>
      <c r="H373" s="48" t="s">
        <v>203</v>
      </c>
      <c r="I373" s="102" t="str">
        <f t="shared" si="5"/>
        <v/>
      </c>
      <c r="J373" s="56"/>
      <c r="K373" s="50"/>
      <c r="M373" s="52"/>
      <c r="N373" s="54"/>
      <c r="O373" s="29"/>
    </row>
    <row r="374" spans="1:15" s="51" customFormat="1" ht="13.05" customHeight="1" outlineLevel="2">
      <c r="A374" s="138"/>
      <c r="B374" s="138"/>
      <c r="C374" s="140"/>
      <c r="D374" s="55"/>
      <c r="F374" s="115"/>
      <c r="G374" s="115"/>
      <c r="H374" s="86"/>
      <c r="I374" s="102" t="str">
        <f t="shared" si="5"/>
        <v/>
      </c>
      <c r="J374" s="56"/>
      <c r="K374" s="27"/>
      <c r="M374" s="63"/>
      <c r="N374" s="54"/>
      <c r="O374" s="64"/>
    </row>
    <row r="375" spans="1:15" ht="2.5499999999999998" customHeight="1" outlineLevel="2">
      <c r="A375" s="195"/>
      <c r="B375" s="200"/>
      <c r="C375" s="143"/>
      <c r="D375" s="105"/>
      <c r="F375" s="116"/>
      <c r="G375" s="116"/>
      <c r="H375" s="3"/>
      <c r="I375" s="102" t="str">
        <f t="shared" si="5"/>
        <v/>
      </c>
      <c r="K375" s="11"/>
      <c r="L375" s="8"/>
      <c r="M375" s="79"/>
      <c r="N375" s="67"/>
      <c r="O375" s="68"/>
    </row>
    <row r="376" spans="1:15" s="51" customFormat="1" ht="13.05" customHeight="1" outlineLevel="2">
      <c r="A376" s="136" t="s">
        <v>528</v>
      </c>
      <c r="B376" s="136" t="s">
        <v>1625</v>
      </c>
      <c r="C376" s="137"/>
      <c r="D376" s="46"/>
      <c r="F376" s="436"/>
      <c r="G376" s="436"/>
      <c r="H376" s="48" t="s">
        <v>203</v>
      </c>
      <c r="I376" s="102" t="str">
        <f t="shared" si="5"/>
        <v/>
      </c>
      <c r="J376" s="56"/>
      <c r="K376" s="50"/>
      <c r="M376" s="52"/>
      <c r="N376" s="54"/>
      <c r="O376" s="29"/>
    </row>
    <row r="377" spans="1:15" s="51" customFormat="1" ht="13.05" customHeight="1" outlineLevel="2">
      <c r="A377" s="138"/>
      <c r="B377" s="138"/>
      <c r="C377" s="140"/>
      <c r="D377" s="55"/>
      <c r="F377" s="115"/>
      <c r="G377" s="115"/>
      <c r="H377" s="86"/>
      <c r="I377" s="102" t="str">
        <f t="shared" si="5"/>
        <v/>
      </c>
      <c r="J377" s="56"/>
      <c r="K377" s="27"/>
      <c r="M377" s="63"/>
      <c r="N377" s="54"/>
      <c r="O377" s="64"/>
    </row>
    <row r="378" spans="1:15" ht="2.5499999999999998" customHeight="1" outlineLevel="2">
      <c r="A378" s="208"/>
      <c r="B378" s="209"/>
      <c r="C378" s="143"/>
      <c r="D378" s="105"/>
      <c r="F378" s="116"/>
      <c r="G378" s="116"/>
      <c r="H378" s="3"/>
      <c r="I378" s="102" t="str">
        <f t="shared" si="5"/>
        <v/>
      </c>
      <c r="K378" s="11"/>
      <c r="L378" s="8"/>
      <c r="M378" s="79"/>
      <c r="N378" s="67"/>
      <c r="O378" s="68"/>
    </row>
    <row r="379" spans="1:15" s="51" customFormat="1" ht="13.05" customHeight="1" outlineLevel="2">
      <c r="A379" s="136" t="s">
        <v>529</v>
      </c>
      <c r="B379" s="136" t="s">
        <v>1633</v>
      </c>
      <c r="C379" s="137"/>
      <c r="D379" s="46"/>
      <c r="F379" s="436"/>
      <c r="G379" s="436"/>
      <c r="H379" s="48" t="s">
        <v>203</v>
      </c>
      <c r="I379" s="102" t="str">
        <f t="shared" si="5"/>
        <v/>
      </c>
      <c r="J379" s="56"/>
      <c r="K379" s="50"/>
      <c r="M379" s="52"/>
      <c r="N379" s="54"/>
      <c r="O379" s="29"/>
    </row>
    <row r="380" spans="1:15" s="51" customFormat="1" ht="13.05" customHeight="1" outlineLevel="2">
      <c r="A380" s="138"/>
      <c r="B380" s="138"/>
      <c r="C380" s="140"/>
      <c r="D380" s="55"/>
      <c r="F380" s="115"/>
      <c r="G380" s="115"/>
      <c r="H380" s="86"/>
      <c r="I380" s="102" t="str">
        <f t="shared" si="5"/>
        <v/>
      </c>
      <c r="J380" s="56"/>
      <c r="K380" s="27"/>
      <c r="M380" s="63"/>
      <c r="N380" s="54"/>
      <c r="O380" s="64"/>
    </row>
    <row r="381" spans="1:15" ht="2.5499999999999998" customHeight="1" outlineLevel="2">
      <c r="A381" s="195"/>
      <c r="B381" s="200"/>
      <c r="C381" s="143"/>
      <c r="D381" s="105"/>
      <c r="F381" s="116"/>
      <c r="G381" s="116"/>
      <c r="H381" s="3"/>
      <c r="I381" s="102" t="str">
        <f t="shared" si="5"/>
        <v/>
      </c>
      <c r="K381" s="11"/>
      <c r="L381" s="8"/>
      <c r="M381" s="79"/>
      <c r="N381" s="67"/>
      <c r="O381" s="68"/>
    </row>
    <row r="382" spans="1:15" s="51" customFormat="1" ht="13.05" customHeight="1" outlineLevel="2">
      <c r="A382" s="136" t="s">
        <v>529</v>
      </c>
      <c r="B382" s="136" t="s">
        <v>1235</v>
      </c>
      <c r="C382" s="137"/>
      <c r="D382" s="46"/>
      <c r="F382" s="436"/>
      <c r="G382" s="436"/>
      <c r="H382" s="48" t="s">
        <v>203</v>
      </c>
      <c r="I382" s="102" t="str">
        <f t="shared" si="5"/>
        <v/>
      </c>
      <c r="J382" s="56"/>
      <c r="K382" s="50"/>
      <c r="M382" s="52"/>
      <c r="N382" s="54"/>
      <c r="O382" s="29"/>
    </row>
    <row r="383" spans="1:15" s="51" customFormat="1" ht="13.05" customHeight="1" outlineLevel="2">
      <c r="A383" s="138"/>
      <c r="B383" s="138"/>
      <c r="C383" s="140"/>
      <c r="D383" s="55"/>
      <c r="F383" s="115"/>
      <c r="G383" s="115"/>
      <c r="H383" s="86"/>
      <c r="I383" s="102" t="str">
        <f t="shared" si="5"/>
        <v/>
      </c>
      <c r="J383" s="56"/>
      <c r="K383" s="27"/>
      <c r="M383" s="63"/>
      <c r="N383" s="54"/>
      <c r="O383" s="64"/>
    </row>
    <row r="384" spans="1:15" ht="2.5499999999999998" customHeight="1" outlineLevel="2">
      <c r="A384" s="197"/>
      <c r="B384" s="198"/>
      <c r="C384" s="143"/>
      <c r="D384" s="105"/>
      <c r="F384" s="116"/>
      <c r="G384" s="116"/>
      <c r="H384" s="3"/>
      <c r="I384" s="102" t="str">
        <f t="shared" si="5"/>
        <v/>
      </c>
      <c r="K384" s="11"/>
      <c r="L384" s="8"/>
      <c r="M384" s="79"/>
      <c r="N384" s="67"/>
      <c r="O384" s="68"/>
    </row>
    <row r="385" spans="1:15" s="51" customFormat="1" ht="13.05" customHeight="1" outlineLevel="2">
      <c r="A385" s="136" t="s">
        <v>530</v>
      </c>
      <c r="B385" s="136"/>
      <c r="C385" s="137"/>
      <c r="D385" s="46"/>
      <c r="F385" s="436"/>
      <c r="G385" s="436"/>
      <c r="H385" s="48" t="s">
        <v>203</v>
      </c>
      <c r="I385" s="102" t="str">
        <f t="shared" si="5"/>
        <v/>
      </c>
      <c r="J385" s="56"/>
      <c r="K385" s="50"/>
      <c r="M385" s="52"/>
      <c r="N385" s="54"/>
      <c r="O385" s="29"/>
    </row>
    <row r="386" spans="1:15" s="51" customFormat="1" ht="13.05" customHeight="1" outlineLevel="2">
      <c r="A386" s="138"/>
      <c r="B386" s="138"/>
      <c r="C386" s="140"/>
      <c r="D386" s="55"/>
      <c r="F386" s="115"/>
      <c r="G386" s="115"/>
      <c r="H386" s="86"/>
      <c r="I386" s="102" t="str">
        <f t="shared" si="5"/>
        <v/>
      </c>
      <c r="J386" s="56"/>
      <c r="K386" s="27"/>
      <c r="M386" s="63"/>
      <c r="N386" s="54"/>
      <c r="O386" s="64"/>
    </row>
    <row r="387" spans="1:15" ht="2.5499999999999998" customHeight="1" outlineLevel="2">
      <c r="A387" s="197"/>
      <c r="B387" s="197"/>
      <c r="C387" s="143"/>
      <c r="D387" s="105"/>
      <c r="F387" s="116"/>
      <c r="G387" s="116"/>
      <c r="I387" s="102" t="str">
        <f t="shared" si="5"/>
        <v/>
      </c>
      <c r="K387" s="11"/>
      <c r="L387" s="8"/>
      <c r="M387" s="79"/>
      <c r="N387" s="67"/>
      <c r="O387" s="68"/>
    </row>
    <row r="388" spans="1:15" s="51" customFormat="1" ht="13.05" customHeight="1" outlineLevel="2">
      <c r="A388" s="136" t="s">
        <v>531</v>
      </c>
      <c r="B388" s="136"/>
      <c r="C388" s="137"/>
      <c r="D388" s="46"/>
      <c r="F388" s="436"/>
      <c r="G388" s="436"/>
      <c r="H388" s="48" t="s">
        <v>203</v>
      </c>
      <c r="I388" s="102" t="str">
        <f t="shared" si="5"/>
        <v/>
      </c>
      <c r="J388" s="56"/>
      <c r="K388" s="50"/>
      <c r="M388" s="52"/>
      <c r="N388" s="54"/>
      <c r="O388" s="29"/>
    </row>
    <row r="389" spans="1:15" s="51" customFormat="1" ht="13.05" customHeight="1" outlineLevel="2">
      <c r="A389" s="138"/>
      <c r="B389" s="138"/>
      <c r="C389" s="140"/>
      <c r="D389" s="55"/>
      <c r="F389" s="115"/>
      <c r="G389" s="115"/>
      <c r="H389" s="86"/>
      <c r="I389" s="102" t="str">
        <f t="shared" si="5"/>
        <v/>
      </c>
      <c r="J389" s="56"/>
      <c r="K389" s="27"/>
      <c r="M389" s="63"/>
      <c r="N389" s="54"/>
      <c r="O389" s="64"/>
    </row>
    <row r="390" spans="1:15" ht="2.5499999999999998" customHeight="1" outlineLevel="2">
      <c r="A390" s="197"/>
      <c r="B390" s="197"/>
      <c r="C390" s="143"/>
      <c r="D390" s="105"/>
      <c r="F390" s="116"/>
      <c r="G390" s="116"/>
      <c r="I390" s="102" t="str">
        <f t="shared" si="5"/>
        <v/>
      </c>
      <c r="K390" s="11"/>
      <c r="L390" s="8"/>
      <c r="M390" s="79"/>
      <c r="N390" s="67"/>
      <c r="O390" s="68"/>
    </row>
    <row r="391" spans="1:15" s="51" customFormat="1" ht="13.05" customHeight="1" outlineLevel="2">
      <c r="A391" s="136" t="s">
        <v>532</v>
      </c>
      <c r="B391" s="136" t="s">
        <v>533</v>
      </c>
      <c r="C391" s="137"/>
      <c r="D391" s="46"/>
      <c r="F391" s="436"/>
      <c r="G391" s="436"/>
      <c r="H391" s="48" t="s">
        <v>203</v>
      </c>
      <c r="I391" s="102" t="str">
        <f t="shared" si="5"/>
        <v/>
      </c>
      <c r="J391" s="56"/>
      <c r="K391" s="50"/>
      <c r="M391" s="52"/>
      <c r="N391" s="54"/>
      <c r="O391" s="29"/>
    </row>
    <row r="392" spans="1:15" s="51" customFormat="1" ht="13.05" customHeight="1" outlineLevel="2">
      <c r="A392" s="138"/>
      <c r="B392" s="138"/>
      <c r="C392" s="140"/>
      <c r="D392" s="55"/>
      <c r="F392" s="115"/>
      <c r="G392" s="115"/>
      <c r="H392" s="86"/>
      <c r="I392" s="102" t="str">
        <f t="shared" si="5"/>
        <v/>
      </c>
      <c r="J392" s="56"/>
      <c r="K392" s="27"/>
      <c r="M392" s="63"/>
      <c r="N392" s="54"/>
      <c r="O392" s="64"/>
    </row>
    <row r="393" spans="1:15" ht="2.5499999999999998" customHeight="1" outlineLevel="2">
      <c r="A393" s="197"/>
      <c r="B393" s="197"/>
      <c r="C393" s="143"/>
      <c r="D393" s="105"/>
      <c r="F393" s="116"/>
      <c r="G393" s="116"/>
      <c r="I393" s="102" t="str">
        <f t="shared" si="5"/>
        <v/>
      </c>
      <c r="K393" s="11"/>
      <c r="L393" s="8"/>
      <c r="M393" s="79"/>
      <c r="N393" s="67"/>
      <c r="O393" s="68"/>
    </row>
    <row r="394" spans="1:15" s="51" customFormat="1" ht="13.05" customHeight="1" outlineLevel="2">
      <c r="A394" s="136" t="s">
        <v>534</v>
      </c>
      <c r="B394" s="136" t="s">
        <v>535</v>
      </c>
      <c r="C394" s="137"/>
      <c r="D394" s="46"/>
      <c r="F394" s="436"/>
      <c r="G394" s="436"/>
      <c r="H394" s="48" t="s">
        <v>203</v>
      </c>
      <c r="I394" s="102" t="str">
        <f t="shared" si="5"/>
        <v/>
      </c>
      <c r="J394" s="56"/>
      <c r="K394" s="50"/>
      <c r="M394" s="52"/>
      <c r="N394" s="54"/>
      <c r="O394" s="29"/>
    </row>
    <row r="395" spans="1:15" s="51" customFormat="1" ht="13.05" customHeight="1" outlineLevel="2">
      <c r="A395" s="138"/>
      <c r="B395" s="138"/>
      <c r="C395" s="140"/>
      <c r="D395" s="55"/>
      <c r="F395" s="115"/>
      <c r="G395" s="115"/>
      <c r="H395" s="86"/>
      <c r="I395" s="102" t="str">
        <f t="shared" si="5"/>
        <v/>
      </c>
      <c r="J395" s="56"/>
      <c r="K395" s="27"/>
      <c r="M395" s="63"/>
      <c r="N395" s="54"/>
      <c r="O395" s="64"/>
    </row>
    <row r="396" spans="1:15" ht="2.5499999999999998" customHeight="1" outlineLevel="2">
      <c r="A396" s="197"/>
      <c r="B396" s="197"/>
      <c r="C396" s="143"/>
      <c r="D396" s="105"/>
      <c r="F396" s="116"/>
      <c r="G396" s="116"/>
      <c r="I396" s="102" t="str">
        <f t="shared" si="5"/>
        <v/>
      </c>
      <c r="K396" s="11"/>
      <c r="L396" s="8"/>
      <c r="M396" s="79"/>
      <c r="N396" s="67"/>
      <c r="O396" s="68"/>
    </row>
    <row r="397" spans="1:15" s="51" customFormat="1" ht="13.05" customHeight="1" outlineLevel="2">
      <c r="A397" s="136" t="s">
        <v>536</v>
      </c>
      <c r="B397" s="136" t="s">
        <v>1456</v>
      </c>
      <c r="C397" s="136"/>
      <c r="D397" s="46"/>
      <c r="F397" s="436"/>
      <c r="G397" s="436"/>
      <c r="H397" s="48" t="s">
        <v>203</v>
      </c>
      <c r="I397" s="102" t="str">
        <f t="shared" si="5"/>
        <v/>
      </c>
      <c r="J397" s="56"/>
      <c r="K397" s="50"/>
      <c r="M397" s="52"/>
      <c r="N397" s="54"/>
      <c r="O397" s="29"/>
    </row>
    <row r="398" spans="1:15" s="51" customFormat="1" ht="13.05" customHeight="1" outlineLevel="2">
      <c r="A398" s="138"/>
      <c r="B398" s="138"/>
      <c r="C398" s="140"/>
      <c r="D398" s="55"/>
      <c r="F398" s="115"/>
      <c r="G398" s="115"/>
      <c r="H398" s="86"/>
      <c r="I398" s="102" t="str">
        <f t="shared" si="5"/>
        <v/>
      </c>
      <c r="J398" s="56"/>
      <c r="K398" s="27"/>
      <c r="M398" s="63"/>
      <c r="N398" s="54"/>
      <c r="O398" s="64"/>
    </row>
    <row r="399" spans="1:15" ht="2.5499999999999998" customHeight="1" outlineLevel="2">
      <c r="A399" s="197"/>
      <c r="B399" s="197"/>
      <c r="C399" s="143"/>
      <c r="D399" s="105"/>
      <c r="F399" s="116"/>
      <c r="G399" s="116"/>
      <c r="I399" s="102" t="str">
        <f t="shared" si="5"/>
        <v/>
      </c>
      <c r="K399" s="11"/>
      <c r="L399" s="8"/>
      <c r="M399" s="79"/>
      <c r="N399" s="67"/>
      <c r="O399" s="68"/>
    </row>
    <row r="400" spans="1:15" s="51" customFormat="1" ht="13.05" customHeight="1" outlineLevel="2">
      <c r="A400" s="136" t="s">
        <v>538</v>
      </c>
      <c r="B400" s="136" t="s">
        <v>539</v>
      </c>
      <c r="C400" s="137"/>
      <c r="D400" s="46"/>
      <c r="F400" s="436"/>
      <c r="G400" s="436"/>
      <c r="H400" s="48" t="s">
        <v>203</v>
      </c>
      <c r="I400" s="102" t="str">
        <f t="shared" si="5"/>
        <v/>
      </c>
      <c r="J400" s="56"/>
      <c r="K400" s="50"/>
      <c r="M400" s="52"/>
      <c r="N400" s="54"/>
      <c r="O400" s="29"/>
    </row>
    <row r="401" spans="1:15" s="51" customFormat="1" ht="13.05" customHeight="1" outlineLevel="2">
      <c r="A401" s="138"/>
      <c r="B401" s="138"/>
      <c r="C401" s="140"/>
      <c r="D401" s="55"/>
      <c r="F401" s="115"/>
      <c r="G401" s="115"/>
      <c r="H401" s="86"/>
      <c r="I401" s="102" t="str">
        <f t="shared" si="5"/>
        <v/>
      </c>
      <c r="J401" s="56"/>
      <c r="K401" s="27"/>
      <c r="M401" s="63"/>
      <c r="N401" s="54"/>
      <c r="O401" s="64"/>
    </row>
    <row r="402" spans="1:15" ht="2.5499999999999998" customHeight="1" outlineLevel="2">
      <c r="A402" s="197"/>
      <c r="B402" s="197"/>
      <c r="C402" s="143"/>
      <c r="D402" s="105"/>
      <c r="F402" s="116"/>
      <c r="G402" s="116"/>
      <c r="I402" s="102" t="str">
        <f t="shared" si="5"/>
        <v/>
      </c>
      <c r="K402" s="11"/>
      <c r="L402" s="8"/>
      <c r="M402" s="79"/>
      <c r="N402" s="67"/>
      <c r="O402" s="68"/>
    </row>
    <row r="403" spans="1:15" s="51" customFormat="1" ht="13.05" customHeight="1" outlineLevel="2">
      <c r="A403" s="136" t="s">
        <v>540</v>
      </c>
      <c r="B403" s="136" t="s">
        <v>541</v>
      </c>
      <c r="C403" s="137"/>
      <c r="D403" s="46"/>
      <c r="F403" s="436"/>
      <c r="G403" s="436"/>
      <c r="H403" s="48" t="s">
        <v>203</v>
      </c>
      <c r="I403" s="102" t="str">
        <f t="shared" si="5"/>
        <v/>
      </c>
      <c r="J403" s="56"/>
      <c r="K403" s="50"/>
      <c r="M403" s="52"/>
      <c r="N403" s="54"/>
      <c r="O403" s="29"/>
    </row>
    <row r="404" spans="1:15" s="51" customFormat="1" ht="13.05" customHeight="1" outlineLevel="2">
      <c r="A404" s="138"/>
      <c r="B404" s="138"/>
      <c r="C404" s="140"/>
      <c r="D404" s="55"/>
      <c r="F404" s="115"/>
      <c r="G404" s="115"/>
      <c r="H404" s="86"/>
      <c r="I404" s="102" t="str">
        <f t="shared" ref="I404:I467" si="6">$K404&amp;$M404</f>
        <v/>
      </c>
      <c r="J404" s="56"/>
      <c r="K404" s="27"/>
      <c r="M404" s="63"/>
      <c r="N404" s="54"/>
      <c r="O404" s="64"/>
    </row>
    <row r="405" spans="1:15" ht="2.5499999999999998" customHeight="1" outlineLevel="2">
      <c r="A405" s="197"/>
      <c r="B405" s="197"/>
      <c r="C405" s="143"/>
      <c r="D405" s="105"/>
      <c r="F405" s="116"/>
      <c r="G405" s="116"/>
      <c r="I405" s="102" t="str">
        <f t="shared" si="6"/>
        <v/>
      </c>
      <c r="K405" s="11"/>
      <c r="L405" s="8"/>
      <c r="M405" s="79"/>
      <c r="N405" s="67"/>
      <c r="O405" s="68"/>
    </row>
    <row r="406" spans="1:15" s="51" customFormat="1" ht="13.05" customHeight="1" outlineLevel="2">
      <c r="A406" s="136" t="s">
        <v>542</v>
      </c>
      <c r="B406" s="136" t="s">
        <v>543</v>
      </c>
      <c r="C406" s="137"/>
      <c r="D406" s="46"/>
      <c r="F406" s="436"/>
      <c r="G406" s="436"/>
      <c r="H406" s="48" t="s">
        <v>203</v>
      </c>
      <c r="I406" s="102" t="str">
        <f t="shared" si="6"/>
        <v/>
      </c>
      <c r="J406" s="56"/>
      <c r="K406" s="50"/>
      <c r="M406" s="52"/>
      <c r="N406" s="54"/>
      <c r="O406" s="29"/>
    </row>
    <row r="407" spans="1:15" s="51" customFormat="1" ht="13.05" customHeight="1" outlineLevel="2">
      <c r="A407" s="138"/>
      <c r="B407" s="138"/>
      <c r="C407" s="140"/>
      <c r="D407" s="55"/>
      <c r="F407" s="115"/>
      <c r="G407" s="115"/>
      <c r="H407" s="86"/>
      <c r="I407" s="102" t="str">
        <f t="shared" si="6"/>
        <v/>
      </c>
      <c r="J407" s="56"/>
      <c r="K407" s="27"/>
      <c r="M407" s="63"/>
      <c r="N407" s="54"/>
      <c r="O407" s="64"/>
    </row>
    <row r="408" spans="1:15" ht="2.5499999999999998" customHeight="1" outlineLevel="2">
      <c r="A408" s="210"/>
      <c r="B408" s="198"/>
      <c r="C408" s="143"/>
      <c r="D408" s="105"/>
      <c r="F408" s="116"/>
      <c r="G408" s="116"/>
      <c r="H408" s="3"/>
      <c r="I408" s="102" t="str">
        <f t="shared" si="6"/>
        <v/>
      </c>
      <c r="K408" s="11"/>
      <c r="L408" s="8"/>
      <c r="M408" s="79"/>
      <c r="N408" s="67"/>
      <c r="O408" s="68"/>
    </row>
    <row r="409" spans="1:15" s="51" customFormat="1" ht="13.05" customHeight="1" outlineLevel="2">
      <c r="A409" s="136" t="s">
        <v>544</v>
      </c>
      <c r="B409" s="136" t="s">
        <v>545</v>
      </c>
      <c r="C409" s="137"/>
      <c r="D409" s="46"/>
      <c r="F409" s="436"/>
      <c r="G409" s="436"/>
      <c r="H409" s="48" t="s">
        <v>203</v>
      </c>
      <c r="I409" s="102" t="str">
        <f t="shared" si="6"/>
        <v/>
      </c>
      <c r="J409" s="56"/>
      <c r="K409" s="50"/>
      <c r="M409" s="52"/>
      <c r="N409" s="54"/>
      <c r="O409" s="29"/>
    </row>
    <row r="410" spans="1:15" s="51" customFormat="1" ht="13.05" customHeight="1" outlineLevel="2">
      <c r="A410" s="138"/>
      <c r="B410" s="138"/>
      <c r="C410" s="140"/>
      <c r="D410" s="55"/>
      <c r="F410" s="115"/>
      <c r="G410" s="115"/>
      <c r="H410" s="86"/>
      <c r="I410" s="102" t="str">
        <f t="shared" si="6"/>
        <v/>
      </c>
      <c r="J410" s="56"/>
      <c r="K410" s="27"/>
      <c r="M410" s="63"/>
      <c r="N410" s="54"/>
      <c r="O410" s="64"/>
    </row>
    <row r="411" spans="1:15" ht="2.5499999999999998" customHeight="1" outlineLevel="2">
      <c r="A411" s="197"/>
      <c r="B411" s="197"/>
      <c r="C411" s="143"/>
      <c r="D411" s="105"/>
      <c r="F411" s="116"/>
      <c r="G411" s="116"/>
      <c r="I411" s="102" t="str">
        <f t="shared" si="6"/>
        <v/>
      </c>
      <c r="K411" s="11"/>
      <c r="L411" s="8"/>
      <c r="M411" s="79"/>
      <c r="N411" s="67"/>
      <c r="O411" s="68"/>
    </row>
    <row r="412" spans="1:15" s="51" customFormat="1" ht="13.05" customHeight="1" outlineLevel="2">
      <c r="A412" s="136" t="s">
        <v>546</v>
      </c>
      <c r="B412" s="136" t="s">
        <v>1457</v>
      </c>
      <c r="C412" s="137"/>
      <c r="D412" s="46"/>
      <c r="F412" s="436"/>
      <c r="G412" s="436"/>
      <c r="H412" s="48" t="s">
        <v>203</v>
      </c>
      <c r="I412" s="102" t="str">
        <f t="shared" si="6"/>
        <v/>
      </c>
      <c r="J412" s="56"/>
      <c r="K412" s="50"/>
      <c r="M412" s="52"/>
      <c r="N412" s="54"/>
      <c r="O412" s="29"/>
    </row>
    <row r="413" spans="1:15" s="51" customFormat="1" ht="13.05" customHeight="1" outlineLevel="2">
      <c r="A413" s="138"/>
      <c r="B413" s="138"/>
      <c r="C413" s="140"/>
      <c r="D413" s="55"/>
      <c r="F413" s="115"/>
      <c r="G413" s="115"/>
      <c r="H413" s="86"/>
      <c r="I413" s="102" t="str">
        <f t="shared" si="6"/>
        <v/>
      </c>
      <c r="J413" s="56"/>
      <c r="K413" s="27"/>
      <c r="M413" s="63"/>
      <c r="N413" s="54"/>
      <c r="O413" s="64"/>
    </row>
    <row r="414" spans="1:15" ht="2.5499999999999998" customHeight="1" outlineLevel="2">
      <c r="A414" s="195"/>
      <c r="B414" s="200"/>
      <c r="C414" s="143"/>
      <c r="D414" s="105"/>
      <c r="F414" s="116"/>
      <c r="G414" s="116"/>
      <c r="H414" s="3"/>
      <c r="I414" s="102" t="str">
        <f t="shared" si="6"/>
        <v/>
      </c>
      <c r="K414" s="11"/>
      <c r="L414" s="8"/>
      <c r="M414" s="79"/>
      <c r="N414" s="67"/>
      <c r="O414" s="68"/>
    </row>
    <row r="415" spans="1:15" s="51" customFormat="1" ht="13.05" customHeight="1" outlineLevel="2">
      <c r="A415" s="136" t="s">
        <v>548</v>
      </c>
      <c r="B415" s="136" t="s">
        <v>1236</v>
      </c>
      <c r="C415" s="137"/>
      <c r="D415" s="46"/>
      <c r="F415" s="436"/>
      <c r="G415" s="436"/>
      <c r="H415" s="48" t="s">
        <v>203</v>
      </c>
      <c r="I415" s="102" t="str">
        <f t="shared" si="6"/>
        <v/>
      </c>
      <c r="J415" s="56"/>
      <c r="K415" s="50"/>
      <c r="M415" s="52"/>
      <c r="N415" s="54"/>
      <c r="O415" s="29"/>
    </row>
    <row r="416" spans="1:15" s="51" customFormat="1" ht="13.05" customHeight="1" outlineLevel="2">
      <c r="A416" s="138"/>
      <c r="B416" s="138"/>
      <c r="C416" s="140"/>
      <c r="D416" s="55"/>
      <c r="F416" s="115"/>
      <c r="G416" s="115"/>
      <c r="H416" s="86"/>
      <c r="I416" s="102" t="str">
        <f t="shared" si="6"/>
        <v/>
      </c>
      <c r="J416" s="56"/>
      <c r="K416" s="27"/>
      <c r="M416" s="63"/>
      <c r="N416" s="54"/>
      <c r="O416" s="64"/>
    </row>
    <row r="417" spans="1:15" ht="2.5499999999999998" customHeight="1" outlineLevel="2">
      <c r="A417" s="197"/>
      <c r="B417" s="197"/>
      <c r="C417" s="143"/>
      <c r="D417" s="105"/>
      <c r="F417" s="116"/>
      <c r="G417" s="116"/>
      <c r="I417" s="102" t="str">
        <f t="shared" si="6"/>
        <v/>
      </c>
      <c r="K417" s="11"/>
      <c r="L417" s="8"/>
      <c r="M417" s="79"/>
      <c r="N417" s="67"/>
      <c r="O417" s="68"/>
    </row>
    <row r="418" spans="1:15" s="51" customFormat="1" ht="13.05" customHeight="1" outlineLevel="2">
      <c r="A418" s="136" t="s">
        <v>549</v>
      </c>
      <c r="B418" s="136" t="s">
        <v>421</v>
      </c>
      <c r="C418" s="137"/>
      <c r="D418" s="46"/>
      <c r="F418" s="436"/>
      <c r="G418" s="436"/>
      <c r="H418" s="48" t="s">
        <v>203</v>
      </c>
      <c r="I418" s="102" t="str">
        <f t="shared" si="6"/>
        <v/>
      </c>
      <c r="J418" s="56"/>
      <c r="K418" s="50"/>
      <c r="M418" s="52"/>
      <c r="N418" s="54"/>
      <c r="O418" s="29"/>
    </row>
    <row r="419" spans="1:15" s="51" customFormat="1" ht="13.05" customHeight="1" outlineLevel="2">
      <c r="A419" s="138"/>
      <c r="B419" s="138"/>
      <c r="C419" s="140"/>
      <c r="D419" s="55"/>
      <c r="F419" s="115"/>
      <c r="G419" s="115"/>
      <c r="H419" s="86"/>
      <c r="I419" s="102" t="str">
        <f t="shared" si="6"/>
        <v/>
      </c>
      <c r="J419" s="56"/>
      <c r="K419" s="27"/>
      <c r="M419" s="63"/>
      <c r="N419" s="54"/>
      <c r="O419" s="64"/>
    </row>
    <row r="420" spans="1:15" ht="2.5499999999999998" customHeight="1" outlineLevel="2">
      <c r="A420" s="197"/>
      <c r="B420" s="197"/>
      <c r="C420" s="143"/>
      <c r="D420" s="105"/>
      <c r="F420" s="116"/>
      <c r="G420" s="116"/>
      <c r="I420" s="102" t="str">
        <f t="shared" si="6"/>
        <v/>
      </c>
      <c r="K420" s="11"/>
      <c r="L420" s="8"/>
      <c r="M420" s="79"/>
      <c r="N420" s="67"/>
      <c r="O420" s="68"/>
    </row>
    <row r="421" spans="1:15" s="51" customFormat="1" ht="13.05" customHeight="1" outlineLevel="2">
      <c r="A421" s="136" t="s">
        <v>550</v>
      </c>
      <c r="B421" s="136" t="s">
        <v>551</v>
      </c>
      <c r="C421" s="137"/>
      <c r="D421" s="46"/>
      <c r="F421" s="436"/>
      <c r="G421" s="436"/>
      <c r="H421" s="48" t="s">
        <v>203</v>
      </c>
      <c r="I421" s="102" t="str">
        <f t="shared" si="6"/>
        <v/>
      </c>
      <c r="J421" s="56"/>
      <c r="K421" s="50"/>
      <c r="M421" s="52"/>
      <c r="N421" s="54"/>
      <c r="O421" s="29"/>
    </row>
    <row r="422" spans="1:15" s="51" customFormat="1" ht="13.05" customHeight="1" outlineLevel="2">
      <c r="A422" s="138"/>
      <c r="B422" s="138"/>
      <c r="C422" s="140"/>
      <c r="D422" s="55"/>
      <c r="F422" s="115"/>
      <c r="G422" s="115"/>
      <c r="H422" s="86"/>
      <c r="I422" s="102" t="str">
        <f t="shared" si="6"/>
        <v/>
      </c>
      <c r="J422" s="56"/>
      <c r="K422" s="27"/>
      <c r="M422" s="63"/>
      <c r="N422" s="54"/>
      <c r="O422" s="64"/>
    </row>
    <row r="423" spans="1:15" ht="2.5499999999999998" customHeight="1" outlineLevel="2">
      <c r="A423" s="197"/>
      <c r="B423" s="197"/>
      <c r="C423" s="143"/>
      <c r="D423" s="105"/>
      <c r="F423" s="116"/>
      <c r="G423" s="116"/>
      <c r="I423" s="102" t="str">
        <f t="shared" si="6"/>
        <v/>
      </c>
      <c r="K423" s="11"/>
      <c r="L423" s="8"/>
      <c r="M423" s="79"/>
      <c r="N423" s="67"/>
      <c r="O423" s="68"/>
    </row>
    <row r="424" spans="1:15" s="51" customFormat="1" ht="13.05" customHeight="1" outlineLevel="2">
      <c r="A424" s="136" t="s">
        <v>552</v>
      </c>
      <c r="B424" s="136" t="s">
        <v>1237</v>
      </c>
      <c r="C424" s="137"/>
      <c r="D424" s="46"/>
      <c r="F424" s="436"/>
      <c r="G424" s="436"/>
      <c r="H424" s="48" t="s">
        <v>203</v>
      </c>
      <c r="I424" s="102" t="str">
        <f t="shared" si="6"/>
        <v/>
      </c>
      <c r="J424" s="56"/>
      <c r="K424" s="50"/>
      <c r="M424" s="52"/>
      <c r="N424" s="54"/>
      <c r="O424" s="29"/>
    </row>
    <row r="425" spans="1:15" s="51" customFormat="1" ht="13.05" customHeight="1" outlineLevel="2">
      <c r="A425" s="138"/>
      <c r="B425" s="138"/>
      <c r="C425" s="140"/>
      <c r="D425" s="55"/>
      <c r="F425" s="115"/>
      <c r="G425" s="115"/>
      <c r="H425" s="86"/>
      <c r="I425" s="102" t="str">
        <f t="shared" si="6"/>
        <v/>
      </c>
      <c r="J425" s="56"/>
      <c r="K425" s="27"/>
      <c r="M425" s="63"/>
      <c r="N425" s="54"/>
      <c r="O425" s="64"/>
    </row>
    <row r="426" spans="1:15" ht="2.5499999999999998" customHeight="1" outlineLevel="2">
      <c r="A426" s="197"/>
      <c r="B426" s="198"/>
      <c r="C426" s="143"/>
      <c r="D426" s="77"/>
      <c r="F426" s="116"/>
      <c r="G426" s="116"/>
      <c r="H426" s="3"/>
      <c r="I426" s="102" t="str">
        <f t="shared" si="6"/>
        <v/>
      </c>
      <c r="K426" s="11"/>
      <c r="L426" s="8"/>
      <c r="M426" s="79"/>
      <c r="N426" s="67"/>
      <c r="O426" s="68"/>
    </row>
    <row r="427" spans="1:15" ht="15" customHeight="1" outlineLevel="1">
      <c r="A427" s="178" t="s">
        <v>553</v>
      </c>
      <c r="B427" s="178" t="s">
        <v>554</v>
      </c>
      <c r="C427" s="201"/>
      <c r="D427" s="81"/>
      <c r="E427" s="80"/>
      <c r="F427" s="118"/>
      <c r="G427" s="118"/>
      <c r="H427" s="32"/>
      <c r="I427" s="102" t="str">
        <f t="shared" si="6"/>
        <v/>
      </c>
      <c r="K427" s="12"/>
      <c r="L427" s="8"/>
      <c r="M427" s="16"/>
      <c r="N427" s="67"/>
      <c r="O427" s="18"/>
    </row>
    <row r="428" spans="1:15" ht="5.55" customHeight="1" outlineLevel="1">
      <c r="A428" s="141"/>
      <c r="B428" s="142"/>
      <c r="C428" s="143"/>
      <c r="D428" s="40"/>
      <c r="F428" s="116"/>
      <c r="G428" s="116"/>
      <c r="H428" s="39"/>
      <c r="I428" s="102" t="str">
        <f t="shared" si="6"/>
        <v/>
      </c>
      <c r="K428" s="41"/>
      <c r="L428" s="8"/>
      <c r="M428" s="59"/>
      <c r="N428" s="67"/>
      <c r="O428" s="68"/>
    </row>
    <row r="429" spans="1:15" ht="15" customHeight="1" outlineLevel="1" thickBot="1">
      <c r="A429" s="186" t="s">
        <v>555</v>
      </c>
      <c r="B429" s="186" t="s">
        <v>1609</v>
      </c>
      <c r="C429" s="194"/>
      <c r="D429" s="70"/>
      <c r="E429" s="69"/>
      <c r="F429" s="117"/>
      <c r="G429" s="117"/>
      <c r="H429" s="31"/>
      <c r="I429" s="102" t="str">
        <f t="shared" si="6"/>
        <v/>
      </c>
      <c r="J429" s="71"/>
      <c r="K429" s="13"/>
      <c r="L429" s="88"/>
      <c r="M429" s="15"/>
      <c r="N429" s="89"/>
      <c r="O429" s="17"/>
    </row>
    <row r="430" spans="1:15" ht="5.25" customHeight="1" outlineLevel="2" thickTop="1">
      <c r="A430" s="141"/>
      <c r="B430" s="142"/>
      <c r="C430" s="143"/>
      <c r="D430" s="40"/>
      <c r="F430" s="116"/>
      <c r="G430" s="116"/>
      <c r="H430" s="39"/>
      <c r="I430" s="102" t="str">
        <f t="shared" si="6"/>
        <v/>
      </c>
      <c r="K430" s="41"/>
      <c r="L430" s="8"/>
      <c r="M430" s="59"/>
      <c r="N430" s="67"/>
      <c r="O430" s="68"/>
    </row>
    <row r="431" spans="1:15" s="51" customFormat="1" ht="13.05" customHeight="1" outlineLevel="2">
      <c r="A431" s="136" t="s">
        <v>556</v>
      </c>
      <c r="B431" s="136" t="s">
        <v>1608</v>
      </c>
      <c r="C431" s="137"/>
      <c r="D431" s="46"/>
      <c r="F431" s="436"/>
      <c r="G431" s="436"/>
      <c r="H431" s="48" t="s">
        <v>203</v>
      </c>
      <c r="I431" s="102" t="str">
        <f t="shared" si="6"/>
        <v/>
      </c>
      <c r="J431" s="56"/>
      <c r="K431" s="50"/>
      <c r="M431" s="52"/>
      <c r="N431" s="54"/>
      <c r="O431" s="29"/>
    </row>
    <row r="432" spans="1:15" s="51" customFormat="1" ht="13.05" customHeight="1" outlineLevel="2">
      <c r="A432" s="138"/>
      <c r="B432" s="138"/>
      <c r="C432" s="140"/>
      <c r="D432" s="55"/>
      <c r="F432" s="115"/>
      <c r="G432" s="115"/>
      <c r="H432" s="86"/>
      <c r="I432" s="102" t="str">
        <f t="shared" si="6"/>
        <v/>
      </c>
      <c r="J432" s="56"/>
      <c r="K432" s="27"/>
      <c r="M432" s="63"/>
      <c r="N432" s="54"/>
      <c r="O432" s="64"/>
    </row>
    <row r="433" spans="1:15" ht="2.5499999999999998" customHeight="1" outlineLevel="2">
      <c r="A433" s="197"/>
      <c r="B433" s="200"/>
      <c r="C433" s="143"/>
      <c r="D433" s="105"/>
      <c r="F433" s="116"/>
      <c r="G433" s="116"/>
      <c r="H433" s="3"/>
      <c r="I433" s="102" t="str">
        <f t="shared" si="6"/>
        <v/>
      </c>
      <c r="K433" s="11"/>
      <c r="L433" s="8"/>
      <c r="M433" s="79"/>
      <c r="N433" s="67"/>
      <c r="O433" s="68"/>
    </row>
    <row r="434" spans="1:15" s="51" customFormat="1" ht="13.05" customHeight="1" outlineLevel="2">
      <c r="A434" s="136" t="s">
        <v>557</v>
      </c>
      <c r="B434" s="136" t="s">
        <v>545</v>
      </c>
      <c r="C434" s="137"/>
      <c r="D434" s="46"/>
      <c r="F434" s="436"/>
      <c r="G434" s="436"/>
      <c r="H434" s="48" t="s">
        <v>203</v>
      </c>
      <c r="I434" s="102" t="str">
        <f t="shared" si="6"/>
        <v/>
      </c>
      <c r="J434" s="56"/>
      <c r="K434" s="50"/>
      <c r="M434" s="52"/>
      <c r="N434" s="54"/>
      <c r="O434" s="29"/>
    </row>
    <row r="435" spans="1:15" s="51" customFormat="1" ht="13.05" customHeight="1" outlineLevel="2">
      <c r="A435" s="138"/>
      <c r="B435" s="138"/>
      <c r="C435" s="140"/>
      <c r="D435" s="55"/>
      <c r="F435" s="115"/>
      <c r="G435" s="115"/>
      <c r="H435" s="86"/>
      <c r="I435" s="102" t="str">
        <f t="shared" si="6"/>
        <v/>
      </c>
      <c r="J435" s="56"/>
      <c r="K435" s="27"/>
      <c r="M435" s="63"/>
      <c r="N435" s="54"/>
      <c r="O435" s="64"/>
    </row>
    <row r="436" spans="1:15" ht="2.5499999999999998" customHeight="1" outlineLevel="2">
      <c r="A436" s="197"/>
      <c r="B436" s="200"/>
      <c r="C436" s="143"/>
      <c r="D436" s="105"/>
      <c r="F436" s="116"/>
      <c r="G436" s="116"/>
      <c r="H436" s="3"/>
      <c r="I436" s="102" t="str">
        <f t="shared" si="6"/>
        <v/>
      </c>
      <c r="K436" s="11"/>
      <c r="L436" s="8"/>
      <c r="M436" s="79"/>
      <c r="N436" s="67"/>
      <c r="O436" s="68"/>
    </row>
    <row r="437" spans="1:15" s="51" customFormat="1" ht="13.05" customHeight="1" outlineLevel="2">
      <c r="A437" s="136" t="s">
        <v>558</v>
      </c>
      <c r="B437" s="136" t="s">
        <v>1610</v>
      </c>
      <c r="C437" s="137"/>
      <c r="D437" s="46"/>
      <c r="F437" s="436"/>
      <c r="G437" s="436"/>
      <c r="H437" s="48" t="s">
        <v>203</v>
      </c>
      <c r="I437" s="102" t="str">
        <f t="shared" si="6"/>
        <v/>
      </c>
      <c r="J437" s="56"/>
      <c r="K437" s="50"/>
      <c r="M437" s="52"/>
      <c r="N437" s="54"/>
      <c r="O437" s="29"/>
    </row>
    <row r="438" spans="1:15" s="51" customFormat="1" ht="13.05" customHeight="1" outlineLevel="2">
      <c r="A438" s="138"/>
      <c r="B438" s="138"/>
      <c r="C438" s="140"/>
      <c r="D438" s="55"/>
      <c r="F438" s="115"/>
      <c r="G438" s="115"/>
      <c r="H438" s="86"/>
      <c r="I438" s="102" t="str">
        <f t="shared" si="6"/>
        <v/>
      </c>
      <c r="J438" s="56"/>
      <c r="K438" s="27"/>
      <c r="M438" s="63"/>
      <c r="N438" s="54"/>
      <c r="O438" s="64"/>
    </row>
    <row r="439" spans="1:15" ht="2.5499999999999998" customHeight="1" outlineLevel="2">
      <c r="A439" s="197"/>
      <c r="B439" s="197"/>
      <c r="C439" s="143"/>
      <c r="D439" s="77"/>
      <c r="F439" s="116"/>
      <c r="G439" s="116"/>
      <c r="I439" s="102" t="str">
        <f t="shared" si="6"/>
        <v/>
      </c>
      <c r="K439" s="11"/>
      <c r="L439" s="8"/>
      <c r="M439" s="79"/>
      <c r="N439" s="67"/>
      <c r="O439" s="68"/>
    </row>
    <row r="440" spans="1:15" ht="15" customHeight="1" outlineLevel="1" thickBot="1">
      <c r="A440" s="186" t="s">
        <v>559</v>
      </c>
      <c r="B440" s="186" t="s">
        <v>1654</v>
      </c>
      <c r="C440" s="194"/>
      <c r="D440" s="70"/>
      <c r="E440" s="69"/>
      <c r="F440" s="117"/>
      <c r="G440" s="117"/>
      <c r="H440" s="31"/>
      <c r="I440" s="102" t="str">
        <f t="shared" si="6"/>
        <v/>
      </c>
      <c r="J440" s="71"/>
      <c r="K440" s="13"/>
      <c r="L440" s="88"/>
      <c r="M440" s="15"/>
      <c r="N440" s="89"/>
      <c r="O440" s="17"/>
    </row>
    <row r="441" spans="1:15" ht="5.25" customHeight="1" outlineLevel="2" thickTop="1">
      <c r="A441" s="141"/>
      <c r="B441" s="142"/>
      <c r="C441" s="143"/>
      <c r="D441" s="40"/>
      <c r="F441" s="116"/>
      <c r="G441" s="116"/>
      <c r="H441" s="39"/>
      <c r="I441" s="102" t="str">
        <f t="shared" si="6"/>
        <v/>
      </c>
      <c r="K441" s="41"/>
      <c r="L441" s="8"/>
      <c r="M441" s="59"/>
      <c r="N441" s="67"/>
      <c r="O441" s="68"/>
    </row>
    <row r="442" spans="1:15" s="51" customFormat="1" ht="13.05" customHeight="1" outlineLevel="2">
      <c r="A442" s="136" t="s">
        <v>560</v>
      </c>
      <c r="B442" s="136" t="s">
        <v>1611</v>
      </c>
      <c r="C442" s="137"/>
      <c r="D442" s="46"/>
      <c r="F442" s="436"/>
      <c r="G442" s="436"/>
      <c r="H442" s="48" t="s">
        <v>203</v>
      </c>
      <c r="I442" s="102" t="str">
        <f t="shared" si="6"/>
        <v/>
      </c>
      <c r="J442" s="56"/>
      <c r="K442" s="50"/>
      <c r="M442" s="52"/>
      <c r="N442" s="54"/>
      <c r="O442" s="29"/>
    </row>
    <row r="443" spans="1:15" s="51" customFormat="1" ht="13.05" customHeight="1" outlineLevel="2">
      <c r="A443" s="138"/>
      <c r="B443" s="138"/>
      <c r="C443" s="140"/>
      <c r="D443" s="55"/>
      <c r="F443" s="115"/>
      <c r="G443" s="115"/>
      <c r="H443" s="86"/>
      <c r="I443" s="102" t="str">
        <f t="shared" si="6"/>
        <v/>
      </c>
      <c r="J443" s="56"/>
      <c r="K443" s="27"/>
      <c r="M443" s="63"/>
      <c r="N443" s="54"/>
      <c r="O443" s="64"/>
    </row>
    <row r="444" spans="1:15" ht="2.5499999999999998" customHeight="1" outlineLevel="2">
      <c r="A444" s="197"/>
      <c r="B444" s="200"/>
      <c r="C444" s="143"/>
      <c r="D444" s="77"/>
      <c r="F444" s="116"/>
      <c r="G444" s="116"/>
      <c r="H444" s="3"/>
      <c r="I444" s="102" t="str">
        <f t="shared" si="6"/>
        <v/>
      </c>
      <c r="K444" s="11"/>
      <c r="L444" s="8"/>
      <c r="M444" s="79"/>
      <c r="N444" s="67"/>
      <c r="O444" s="68"/>
    </row>
    <row r="445" spans="1:15" ht="15" customHeight="1" outlineLevel="1">
      <c r="A445" s="178" t="s">
        <v>561</v>
      </c>
      <c r="B445" s="178" t="s">
        <v>1593</v>
      </c>
      <c r="C445" s="201"/>
      <c r="D445" s="81"/>
      <c r="E445" s="80"/>
      <c r="F445" s="118"/>
      <c r="G445" s="118"/>
      <c r="H445" s="32"/>
      <c r="I445" s="102" t="str">
        <f t="shared" si="6"/>
        <v/>
      </c>
      <c r="K445" s="12"/>
      <c r="L445" s="8"/>
      <c r="M445" s="16"/>
      <c r="N445" s="67"/>
      <c r="O445" s="18"/>
    </row>
    <row r="446" spans="1:15" ht="5.55" customHeight="1" outlineLevel="1">
      <c r="A446" s="141"/>
      <c r="B446" s="142"/>
      <c r="C446" s="143"/>
      <c r="D446" s="40"/>
      <c r="F446" s="116"/>
      <c r="G446" s="116"/>
      <c r="H446" s="39"/>
      <c r="I446" s="102" t="str">
        <f t="shared" si="6"/>
        <v/>
      </c>
      <c r="K446" s="41"/>
      <c r="L446" s="8"/>
      <c r="M446" s="59"/>
      <c r="N446" s="67"/>
      <c r="O446" s="68"/>
    </row>
    <row r="447" spans="1:15" ht="15" customHeight="1" outlineLevel="1" thickBot="1">
      <c r="A447" s="186" t="s">
        <v>562</v>
      </c>
      <c r="B447" s="186" t="s">
        <v>1601</v>
      </c>
      <c r="C447" s="194"/>
      <c r="D447" s="70"/>
      <c r="E447" s="69"/>
      <c r="F447" s="117"/>
      <c r="G447" s="117"/>
      <c r="H447" s="31"/>
      <c r="I447" s="102" t="str">
        <f t="shared" si="6"/>
        <v/>
      </c>
      <c r="J447" s="71"/>
      <c r="K447" s="13"/>
      <c r="L447" s="88"/>
      <c r="M447" s="15"/>
      <c r="N447" s="89"/>
      <c r="O447" s="17"/>
    </row>
    <row r="448" spans="1:15" ht="5.25" customHeight="1" outlineLevel="2" thickTop="1">
      <c r="A448" s="141"/>
      <c r="B448" s="142"/>
      <c r="C448" s="143"/>
      <c r="D448" s="40"/>
      <c r="F448" s="116"/>
      <c r="G448" s="116"/>
      <c r="H448" s="39"/>
      <c r="I448" s="102" t="str">
        <f t="shared" si="6"/>
        <v/>
      </c>
      <c r="K448" s="41"/>
      <c r="L448" s="8"/>
      <c r="M448" s="59"/>
      <c r="N448" s="67"/>
      <c r="O448" s="68"/>
    </row>
    <row r="449" spans="1:15" s="51" customFormat="1" ht="13.05" customHeight="1" outlineLevel="2">
      <c r="A449" s="136" t="s">
        <v>563</v>
      </c>
      <c r="B449" s="136" t="s">
        <v>564</v>
      </c>
      <c r="C449" s="137"/>
      <c r="D449" s="46"/>
      <c r="F449" s="436"/>
      <c r="G449" s="436"/>
      <c r="H449" s="48" t="s">
        <v>203</v>
      </c>
      <c r="I449" s="102" t="str">
        <f t="shared" si="6"/>
        <v/>
      </c>
      <c r="J449" s="56"/>
      <c r="K449" s="50"/>
      <c r="M449" s="52"/>
      <c r="N449" s="54"/>
      <c r="O449" s="29"/>
    </row>
    <row r="450" spans="1:15" s="51" customFormat="1" ht="13.05" customHeight="1" outlineLevel="2">
      <c r="A450" s="138"/>
      <c r="B450" s="138"/>
      <c r="C450" s="140"/>
      <c r="D450" s="55"/>
      <c r="F450" s="115"/>
      <c r="G450" s="115"/>
      <c r="H450" s="86"/>
      <c r="I450" s="102" t="str">
        <f t="shared" si="6"/>
        <v/>
      </c>
      <c r="J450" s="56"/>
      <c r="K450" s="27"/>
      <c r="M450" s="63"/>
      <c r="N450" s="54"/>
      <c r="O450" s="64"/>
    </row>
    <row r="451" spans="1:15" ht="2.5499999999999998" customHeight="1" outlineLevel="2">
      <c r="A451" s="210"/>
      <c r="B451" s="200"/>
      <c r="C451" s="143"/>
      <c r="D451" s="105"/>
      <c r="F451" s="116"/>
      <c r="G451" s="116"/>
      <c r="H451" s="3"/>
      <c r="I451" s="102" t="str">
        <f t="shared" si="6"/>
        <v/>
      </c>
      <c r="K451" s="11"/>
      <c r="L451" s="8"/>
      <c r="M451" s="79"/>
      <c r="N451" s="67"/>
      <c r="O451" s="68"/>
    </row>
    <row r="452" spans="1:15" s="51" customFormat="1" ht="13.05" customHeight="1" outlineLevel="2">
      <c r="A452" s="136" t="s">
        <v>565</v>
      </c>
      <c r="B452" s="136" t="s">
        <v>566</v>
      </c>
      <c r="C452" s="137"/>
      <c r="D452" s="46"/>
      <c r="F452" s="436"/>
      <c r="G452" s="436"/>
      <c r="H452" s="48" t="s">
        <v>203</v>
      </c>
      <c r="I452" s="102" t="str">
        <f t="shared" si="6"/>
        <v/>
      </c>
      <c r="J452" s="56"/>
      <c r="K452" s="50"/>
      <c r="M452" s="52"/>
      <c r="N452" s="54"/>
      <c r="O452" s="29"/>
    </row>
    <row r="453" spans="1:15" s="51" customFormat="1" ht="13.05" customHeight="1" outlineLevel="2">
      <c r="A453" s="138"/>
      <c r="B453" s="138"/>
      <c r="C453" s="140"/>
      <c r="D453" s="55"/>
      <c r="F453" s="115"/>
      <c r="G453" s="115"/>
      <c r="H453" s="86"/>
      <c r="I453" s="102" t="str">
        <f t="shared" si="6"/>
        <v/>
      </c>
      <c r="J453" s="56"/>
      <c r="K453" s="27"/>
      <c r="M453" s="63"/>
      <c r="N453" s="54"/>
      <c r="O453" s="64"/>
    </row>
    <row r="454" spans="1:15" ht="2.5499999999999998" customHeight="1" outlineLevel="2">
      <c r="A454" s="195"/>
      <c r="B454" s="200"/>
      <c r="C454" s="143"/>
      <c r="D454" s="105"/>
      <c r="F454" s="116"/>
      <c r="G454" s="116"/>
      <c r="H454" s="3"/>
      <c r="I454" s="102" t="str">
        <f t="shared" si="6"/>
        <v/>
      </c>
      <c r="K454" s="11"/>
      <c r="L454" s="8"/>
      <c r="M454" s="79"/>
      <c r="N454" s="67"/>
      <c r="O454" s="68"/>
    </row>
    <row r="455" spans="1:15" s="51" customFormat="1" ht="13.05" customHeight="1" outlineLevel="2">
      <c r="A455" s="136" t="s">
        <v>567</v>
      </c>
      <c r="B455" s="136" t="s">
        <v>568</v>
      </c>
      <c r="C455" s="137"/>
      <c r="D455" s="46"/>
      <c r="F455" s="436"/>
      <c r="G455" s="436"/>
      <c r="H455" s="48" t="s">
        <v>203</v>
      </c>
      <c r="I455" s="102" t="str">
        <f t="shared" si="6"/>
        <v/>
      </c>
      <c r="J455" s="56"/>
      <c r="K455" s="50"/>
      <c r="M455" s="52"/>
      <c r="N455" s="54"/>
      <c r="O455" s="29"/>
    </row>
    <row r="456" spans="1:15" s="51" customFormat="1" ht="13.05" customHeight="1" outlineLevel="2">
      <c r="A456" s="138"/>
      <c r="B456" s="138"/>
      <c r="C456" s="140"/>
      <c r="D456" s="55"/>
      <c r="F456" s="115"/>
      <c r="G456" s="115"/>
      <c r="H456" s="86"/>
      <c r="I456" s="102" t="str">
        <f t="shared" si="6"/>
        <v/>
      </c>
      <c r="J456" s="56"/>
      <c r="K456" s="27"/>
      <c r="M456" s="63"/>
      <c r="N456" s="54"/>
      <c r="O456" s="64"/>
    </row>
    <row r="457" spans="1:15" ht="2.5499999999999998" customHeight="1" outlineLevel="2">
      <c r="A457" s="197"/>
      <c r="B457" s="198"/>
      <c r="C457" s="143"/>
      <c r="D457" s="105"/>
      <c r="F457" s="116"/>
      <c r="G457" s="116"/>
      <c r="H457" s="3"/>
      <c r="I457" s="102" t="str">
        <f t="shared" si="6"/>
        <v/>
      </c>
      <c r="K457" s="11"/>
      <c r="L457" s="8"/>
      <c r="M457" s="79"/>
      <c r="N457" s="67"/>
      <c r="O457" s="68"/>
    </row>
    <row r="458" spans="1:15" s="51" customFormat="1" ht="13.05" customHeight="1" outlineLevel="2">
      <c r="A458" s="136" t="s">
        <v>569</v>
      </c>
      <c r="B458" s="136" t="s">
        <v>570</v>
      </c>
      <c r="C458" s="137"/>
      <c r="D458" s="46"/>
      <c r="F458" s="436"/>
      <c r="G458" s="436"/>
      <c r="H458" s="48" t="s">
        <v>203</v>
      </c>
      <c r="I458" s="102" t="str">
        <f t="shared" si="6"/>
        <v/>
      </c>
      <c r="J458" s="56"/>
      <c r="K458" s="50"/>
      <c r="M458" s="52"/>
      <c r="N458" s="54"/>
      <c r="O458" s="29"/>
    </row>
    <row r="459" spans="1:15" s="51" customFormat="1" ht="13.05" customHeight="1" outlineLevel="2">
      <c r="A459" s="138"/>
      <c r="B459" s="138"/>
      <c r="C459" s="140"/>
      <c r="D459" s="55"/>
      <c r="F459" s="115"/>
      <c r="G459" s="115"/>
      <c r="H459" s="86"/>
      <c r="I459" s="102" t="str">
        <f t="shared" si="6"/>
        <v/>
      </c>
      <c r="J459" s="56"/>
      <c r="K459" s="27"/>
      <c r="M459" s="63"/>
      <c r="N459" s="54"/>
      <c r="O459" s="64"/>
    </row>
    <row r="460" spans="1:15" ht="2.5499999999999998" customHeight="1" outlineLevel="2">
      <c r="A460" s="195"/>
      <c r="B460" s="200"/>
      <c r="C460" s="143"/>
      <c r="D460" s="105"/>
      <c r="F460" s="116"/>
      <c r="G460" s="116"/>
      <c r="H460" s="3"/>
      <c r="I460" s="102" t="str">
        <f t="shared" si="6"/>
        <v/>
      </c>
      <c r="K460" s="92"/>
      <c r="L460" s="8"/>
      <c r="M460" s="79"/>
      <c r="N460" s="67"/>
      <c r="O460" s="20"/>
    </row>
    <row r="461" spans="1:15" s="51" customFormat="1" ht="13.05" customHeight="1" outlineLevel="2">
      <c r="A461" s="136" t="s">
        <v>571</v>
      </c>
      <c r="B461" s="136" t="s">
        <v>1626</v>
      </c>
      <c r="C461" s="137"/>
      <c r="D461" s="46"/>
      <c r="F461" s="436"/>
      <c r="G461" s="436"/>
      <c r="H461" s="48" t="s">
        <v>203</v>
      </c>
      <c r="I461" s="102" t="str">
        <f t="shared" si="6"/>
        <v/>
      </c>
      <c r="J461" s="56"/>
      <c r="K461" s="50"/>
      <c r="M461" s="52"/>
      <c r="N461" s="54"/>
      <c r="O461" s="29"/>
    </row>
    <row r="462" spans="1:15" s="51" customFormat="1" ht="13.05" customHeight="1" outlineLevel="2">
      <c r="A462" s="138"/>
      <c r="B462" s="138"/>
      <c r="C462" s="140"/>
      <c r="D462" s="55"/>
      <c r="F462" s="115"/>
      <c r="G462" s="115"/>
      <c r="H462" s="86"/>
      <c r="I462" s="102" t="str">
        <f t="shared" si="6"/>
        <v/>
      </c>
      <c r="J462" s="56"/>
      <c r="K462" s="27"/>
      <c r="M462" s="63"/>
      <c r="N462" s="54"/>
      <c r="O462" s="64"/>
    </row>
    <row r="463" spans="1:15" ht="2.5499999999999998" customHeight="1" outlineLevel="2">
      <c r="A463" s="197"/>
      <c r="B463" s="197"/>
      <c r="C463" s="143"/>
      <c r="D463" s="77"/>
      <c r="F463" s="116"/>
      <c r="G463" s="116"/>
      <c r="I463" s="102" t="str">
        <f t="shared" si="6"/>
        <v/>
      </c>
      <c r="K463" s="11"/>
      <c r="L463" s="8"/>
      <c r="M463" s="79"/>
      <c r="N463" s="67"/>
      <c r="O463" s="68"/>
    </row>
    <row r="464" spans="1:15" ht="15" customHeight="1" outlineLevel="1" thickBot="1">
      <c r="A464" s="186" t="s">
        <v>572</v>
      </c>
      <c r="B464" s="186" t="s">
        <v>1679</v>
      </c>
      <c r="C464" s="194"/>
      <c r="D464" s="70"/>
      <c r="E464" s="69"/>
      <c r="F464" s="117"/>
      <c r="G464" s="117"/>
      <c r="H464" s="31"/>
      <c r="I464" s="102" t="str">
        <f t="shared" si="6"/>
        <v/>
      </c>
      <c r="J464" s="71"/>
      <c r="K464" s="13"/>
      <c r="L464" s="88"/>
      <c r="M464" s="15"/>
      <c r="N464" s="89"/>
      <c r="O464" s="17"/>
    </row>
    <row r="465" spans="1:15" ht="5.55" customHeight="1" outlineLevel="2" thickTop="1">
      <c r="A465" s="141"/>
      <c r="B465" s="142"/>
      <c r="C465" s="143"/>
      <c r="D465" s="40"/>
      <c r="F465" s="116"/>
      <c r="G465" s="116"/>
      <c r="H465" s="39"/>
      <c r="I465" s="102" t="str">
        <f t="shared" si="6"/>
        <v/>
      </c>
      <c r="K465" s="41"/>
      <c r="L465" s="8"/>
      <c r="M465" s="59"/>
      <c r="N465" s="67"/>
      <c r="O465" s="68"/>
    </row>
    <row r="466" spans="1:15" s="51" customFormat="1" ht="13.05" customHeight="1" outlineLevel="2">
      <c r="A466" s="136" t="s">
        <v>573</v>
      </c>
      <c r="B466" s="136" t="s">
        <v>574</v>
      </c>
      <c r="C466" s="137"/>
      <c r="D466" s="46"/>
      <c r="F466" s="436"/>
      <c r="G466" s="436"/>
      <c r="H466" s="48" t="s">
        <v>203</v>
      </c>
      <c r="I466" s="102" t="str">
        <f t="shared" si="6"/>
        <v/>
      </c>
      <c r="J466" s="56"/>
      <c r="K466" s="50"/>
      <c r="M466" s="52"/>
      <c r="N466" s="54"/>
      <c r="O466" s="29"/>
    </row>
    <row r="467" spans="1:15" s="51" customFormat="1" ht="13.05" customHeight="1" outlineLevel="2">
      <c r="A467" s="138"/>
      <c r="B467" s="138"/>
      <c r="C467" s="140"/>
      <c r="D467" s="55"/>
      <c r="F467" s="115"/>
      <c r="G467" s="115"/>
      <c r="H467" s="86"/>
      <c r="I467" s="102" t="str">
        <f t="shared" si="6"/>
        <v/>
      </c>
      <c r="J467" s="56"/>
      <c r="K467" s="27"/>
      <c r="M467" s="63"/>
      <c r="N467" s="54"/>
      <c r="O467" s="64"/>
    </row>
    <row r="468" spans="1:15" ht="2.5499999999999998" customHeight="1" outlineLevel="2">
      <c r="A468" s="195"/>
      <c r="B468" s="200"/>
      <c r="C468" s="143"/>
      <c r="D468" s="105"/>
      <c r="F468" s="116"/>
      <c r="G468" s="116"/>
      <c r="H468" s="3"/>
      <c r="I468" s="102" t="str">
        <f t="shared" ref="I468:I531" si="7">$K468&amp;$M468</f>
        <v/>
      </c>
      <c r="K468" s="11"/>
      <c r="L468" s="8"/>
      <c r="M468" s="79"/>
      <c r="N468" s="67"/>
      <c r="O468" s="68"/>
    </row>
    <row r="469" spans="1:15" s="51" customFormat="1" ht="13.05" customHeight="1" outlineLevel="2">
      <c r="A469" s="136" t="s">
        <v>575</v>
      </c>
      <c r="B469" s="136" t="s">
        <v>576</v>
      </c>
      <c r="C469" s="137"/>
      <c r="D469" s="46"/>
      <c r="F469" s="436"/>
      <c r="G469" s="436"/>
      <c r="H469" s="48" t="s">
        <v>203</v>
      </c>
      <c r="I469" s="102" t="str">
        <f t="shared" si="7"/>
        <v/>
      </c>
      <c r="J469" s="56"/>
      <c r="K469" s="50"/>
      <c r="M469" s="52"/>
      <c r="N469" s="54"/>
      <c r="O469" s="29"/>
    </row>
    <row r="470" spans="1:15" s="51" customFormat="1" ht="13.05" customHeight="1" outlineLevel="2">
      <c r="A470" s="138"/>
      <c r="B470" s="138"/>
      <c r="C470" s="140"/>
      <c r="D470" s="55"/>
      <c r="F470" s="115"/>
      <c r="G470" s="115"/>
      <c r="H470" s="86"/>
      <c r="I470" s="102" t="str">
        <f t="shared" si="7"/>
        <v/>
      </c>
      <c r="J470" s="56"/>
      <c r="K470" s="27"/>
      <c r="M470" s="63"/>
      <c r="N470" s="54"/>
      <c r="O470" s="64"/>
    </row>
    <row r="471" spans="1:15" ht="2.5499999999999998" customHeight="1" outlineLevel="2">
      <c r="A471" s="195"/>
      <c r="B471" s="200"/>
      <c r="C471" s="143"/>
      <c r="D471" s="105"/>
      <c r="F471" s="116"/>
      <c r="G471" s="116"/>
      <c r="H471" s="3"/>
      <c r="I471" s="102" t="str">
        <f t="shared" si="7"/>
        <v/>
      </c>
      <c r="K471" s="11"/>
      <c r="L471" s="8"/>
      <c r="M471" s="79"/>
      <c r="N471" s="67"/>
      <c r="O471" s="68"/>
    </row>
    <row r="472" spans="1:15" s="51" customFormat="1" ht="13.05" customHeight="1" outlineLevel="2">
      <c r="A472" s="136" t="s">
        <v>577</v>
      </c>
      <c r="B472" s="136" t="s">
        <v>578</v>
      </c>
      <c r="C472" s="137"/>
      <c r="D472" s="46"/>
      <c r="F472" s="436"/>
      <c r="G472" s="436"/>
      <c r="H472" s="48" t="s">
        <v>203</v>
      </c>
      <c r="I472" s="102" t="str">
        <f t="shared" si="7"/>
        <v/>
      </c>
      <c r="J472" s="56"/>
      <c r="K472" s="50"/>
      <c r="M472" s="52"/>
      <c r="N472" s="54"/>
      <c r="O472" s="29"/>
    </row>
    <row r="473" spans="1:15" s="51" customFormat="1" ht="13.05" customHeight="1" outlineLevel="2">
      <c r="A473" s="138"/>
      <c r="B473" s="138"/>
      <c r="C473" s="140"/>
      <c r="D473" s="55"/>
      <c r="F473" s="115"/>
      <c r="G473" s="115"/>
      <c r="H473" s="86"/>
      <c r="I473" s="102" t="str">
        <f t="shared" si="7"/>
        <v/>
      </c>
      <c r="J473" s="56"/>
      <c r="K473" s="27"/>
      <c r="M473" s="63"/>
      <c r="N473" s="54"/>
      <c r="O473" s="64"/>
    </row>
    <row r="474" spans="1:15" ht="2.5499999999999998" customHeight="1" outlineLevel="2">
      <c r="A474" s="207"/>
      <c r="B474" s="200"/>
      <c r="C474" s="143"/>
      <c r="D474" s="105"/>
      <c r="F474" s="116"/>
      <c r="G474" s="116"/>
      <c r="H474" s="3"/>
      <c r="I474" s="102" t="str">
        <f t="shared" si="7"/>
        <v/>
      </c>
      <c r="K474" s="11"/>
      <c r="L474" s="8"/>
      <c r="M474" s="79"/>
      <c r="N474" s="67"/>
      <c r="O474" s="68"/>
    </row>
    <row r="475" spans="1:15" s="51" customFormat="1" ht="13.05" customHeight="1" outlineLevel="2">
      <c r="A475" s="136" t="s">
        <v>579</v>
      </c>
      <c r="B475" s="136" t="s">
        <v>1458</v>
      </c>
      <c r="C475" s="137"/>
      <c r="D475" s="46"/>
      <c r="F475" s="436"/>
      <c r="G475" s="436"/>
      <c r="H475" s="48" t="s">
        <v>203</v>
      </c>
      <c r="I475" s="102" t="str">
        <f t="shared" si="7"/>
        <v/>
      </c>
      <c r="J475" s="56"/>
      <c r="K475" s="50"/>
      <c r="M475" s="52"/>
      <c r="N475" s="54"/>
      <c r="O475" s="29"/>
    </row>
    <row r="476" spans="1:15" s="51" customFormat="1" ht="13.05" customHeight="1" outlineLevel="2">
      <c r="A476" s="138"/>
      <c r="B476" s="138"/>
      <c r="C476" s="140"/>
      <c r="D476" s="55"/>
      <c r="F476" s="115"/>
      <c r="G476" s="115"/>
      <c r="H476" s="86"/>
      <c r="I476" s="102" t="str">
        <f t="shared" si="7"/>
        <v/>
      </c>
      <c r="J476" s="56"/>
      <c r="K476" s="27"/>
      <c r="M476" s="63"/>
      <c r="N476" s="54"/>
      <c r="O476" s="64"/>
    </row>
    <row r="477" spans="1:15" ht="2.5499999999999998" customHeight="1" outlineLevel="2">
      <c r="A477" s="197"/>
      <c r="B477" s="198"/>
      <c r="C477" s="143"/>
      <c r="D477" s="105"/>
      <c r="F477" s="116"/>
      <c r="G477" s="116"/>
      <c r="H477" s="3"/>
      <c r="I477" s="102" t="str">
        <f t="shared" si="7"/>
        <v/>
      </c>
      <c r="K477" s="11"/>
      <c r="L477" s="8"/>
      <c r="M477" s="79"/>
      <c r="N477" s="67"/>
      <c r="O477" s="68"/>
    </row>
    <row r="478" spans="1:15" s="51" customFormat="1" ht="13.05" customHeight="1" outlineLevel="2">
      <c r="A478" s="136" t="s">
        <v>581</v>
      </c>
      <c r="B478" s="136" t="s">
        <v>1459</v>
      </c>
      <c r="C478" s="137"/>
      <c r="D478" s="46"/>
      <c r="F478" s="436"/>
      <c r="G478" s="436"/>
      <c r="H478" s="48" t="s">
        <v>203</v>
      </c>
      <c r="I478" s="102" t="str">
        <f t="shared" si="7"/>
        <v/>
      </c>
      <c r="J478" s="56"/>
      <c r="K478" s="50"/>
      <c r="M478" s="52"/>
      <c r="N478" s="54"/>
      <c r="O478" s="29"/>
    </row>
    <row r="479" spans="1:15" s="51" customFormat="1" ht="13.05" customHeight="1" outlineLevel="2">
      <c r="A479" s="138"/>
      <c r="B479" s="138"/>
      <c r="C479" s="140"/>
      <c r="D479" s="55"/>
      <c r="F479" s="115"/>
      <c r="G479" s="115"/>
      <c r="H479" s="86"/>
      <c r="I479" s="102" t="str">
        <f t="shared" si="7"/>
        <v/>
      </c>
      <c r="J479" s="56"/>
      <c r="K479" s="27"/>
      <c r="M479" s="63"/>
      <c r="N479" s="54"/>
      <c r="O479" s="64"/>
    </row>
    <row r="480" spans="1:15" ht="2.5499999999999998" customHeight="1" outlineLevel="2">
      <c r="A480" s="197"/>
      <c r="B480" s="197"/>
      <c r="C480" s="143"/>
      <c r="D480" s="105"/>
      <c r="F480" s="116"/>
      <c r="G480" s="116"/>
      <c r="I480" s="102" t="str">
        <f t="shared" si="7"/>
        <v/>
      </c>
      <c r="K480" s="11"/>
      <c r="L480" s="8"/>
      <c r="M480" s="79"/>
      <c r="N480" s="67"/>
      <c r="O480" s="68"/>
    </row>
    <row r="481" spans="1:15" s="51" customFormat="1" ht="13.05" customHeight="1" outlineLevel="2">
      <c r="A481" s="136" t="s">
        <v>583</v>
      </c>
      <c r="B481" s="136" t="s">
        <v>584</v>
      </c>
      <c r="C481" s="137"/>
      <c r="D481" s="46"/>
      <c r="F481" s="436"/>
      <c r="G481" s="436"/>
      <c r="H481" s="48" t="s">
        <v>203</v>
      </c>
      <c r="I481" s="102" t="str">
        <f t="shared" si="7"/>
        <v/>
      </c>
      <c r="J481" s="56"/>
      <c r="K481" s="50"/>
      <c r="M481" s="52"/>
      <c r="N481" s="54"/>
      <c r="O481" s="29"/>
    </row>
    <row r="482" spans="1:15" s="51" customFormat="1" ht="13.05" customHeight="1" outlineLevel="2">
      <c r="A482" s="138"/>
      <c r="B482" s="138"/>
      <c r="C482" s="140"/>
      <c r="D482" s="55"/>
      <c r="F482" s="115"/>
      <c r="G482" s="115"/>
      <c r="H482" s="86"/>
      <c r="I482" s="102" t="str">
        <f t="shared" si="7"/>
        <v/>
      </c>
      <c r="J482" s="56"/>
      <c r="K482" s="27"/>
      <c r="M482" s="63"/>
      <c r="N482" s="54"/>
      <c r="O482" s="64"/>
    </row>
    <row r="483" spans="1:15" ht="2.5499999999999998" customHeight="1" outlineLevel="2">
      <c r="A483" s="197"/>
      <c r="B483" s="198"/>
      <c r="C483" s="143"/>
      <c r="D483" s="105"/>
      <c r="F483" s="116"/>
      <c r="G483" s="116"/>
      <c r="H483" s="3"/>
      <c r="I483" s="102" t="str">
        <f t="shared" si="7"/>
        <v/>
      </c>
      <c r="K483" s="11"/>
      <c r="L483" s="8"/>
      <c r="M483" s="79"/>
      <c r="N483" s="67"/>
      <c r="O483" s="68"/>
    </row>
    <row r="484" spans="1:15" s="51" customFormat="1" ht="13.05" customHeight="1" outlineLevel="2">
      <c r="A484" s="136" t="s">
        <v>585</v>
      </c>
      <c r="B484" s="136" t="s">
        <v>586</v>
      </c>
      <c r="C484" s="137"/>
      <c r="D484" s="46"/>
      <c r="F484" s="436"/>
      <c r="G484" s="436"/>
      <c r="H484" s="48" t="s">
        <v>203</v>
      </c>
      <c r="I484" s="102" t="str">
        <f t="shared" si="7"/>
        <v/>
      </c>
      <c r="J484" s="56"/>
      <c r="K484" s="50"/>
      <c r="M484" s="52"/>
      <c r="N484" s="54"/>
      <c r="O484" s="29"/>
    </row>
    <row r="485" spans="1:15" s="51" customFormat="1" ht="13.05" customHeight="1" outlineLevel="2">
      <c r="A485" s="138"/>
      <c r="B485" s="138"/>
      <c r="C485" s="140"/>
      <c r="D485" s="55"/>
      <c r="F485" s="115"/>
      <c r="G485" s="115"/>
      <c r="H485" s="86"/>
      <c r="I485" s="102" t="str">
        <f t="shared" si="7"/>
        <v/>
      </c>
      <c r="J485" s="56"/>
      <c r="K485" s="27"/>
      <c r="M485" s="63"/>
      <c r="N485" s="54"/>
      <c r="O485" s="64"/>
    </row>
    <row r="486" spans="1:15" ht="2.5499999999999998" customHeight="1" outlineLevel="2">
      <c r="A486" s="197"/>
      <c r="B486" s="198"/>
      <c r="C486" s="143"/>
      <c r="D486" s="105"/>
      <c r="F486" s="116"/>
      <c r="G486" s="116"/>
      <c r="H486" s="3"/>
      <c r="I486" s="102" t="str">
        <f t="shared" si="7"/>
        <v/>
      </c>
      <c r="K486" s="11"/>
      <c r="L486" s="8"/>
      <c r="M486" s="79"/>
      <c r="N486" s="67"/>
      <c r="O486" s="68"/>
    </row>
    <row r="487" spans="1:15" s="51" customFormat="1" ht="13.05" customHeight="1" outlineLevel="2">
      <c r="A487" s="136" t="s">
        <v>587</v>
      </c>
      <c r="B487" s="136" t="s">
        <v>1656</v>
      </c>
      <c r="C487" s="137"/>
      <c r="D487" s="46"/>
      <c r="F487" s="436"/>
      <c r="G487" s="436"/>
      <c r="H487" s="48" t="s">
        <v>203</v>
      </c>
      <c r="I487" s="102" t="str">
        <f t="shared" si="7"/>
        <v/>
      </c>
      <c r="J487" s="56"/>
      <c r="K487" s="50"/>
      <c r="M487" s="52"/>
      <c r="N487" s="54"/>
      <c r="O487" s="29"/>
    </row>
    <row r="488" spans="1:15" s="51" customFormat="1" ht="13.05" customHeight="1" outlineLevel="2">
      <c r="A488" s="138"/>
      <c r="B488" s="138"/>
      <c r="C488" s="140"/>
      <c r="D488" s="55"/>
      <c r="F488" s="115"/>
      <c r="G488" s="115"/>
      <c r="H488" s="86"/>
      <c r="I488" s="102" t="str">
        <f t="shared" si="7"/>
        <v/>
      </c>
      <c r="J488" s="56"/>
      <c r="K488" s="27"/>
      <c r="M488" s="63"/>
      <c r="N488" s="54"/>
      <c r="O488" s="64"/>
    </row>
    <row r="489" spans="1:15" ht="2.5499999999999998" customHeight="1" outlineLevel="2">
      <c r="A489" s="197"/>
      <c r="B489" s="198"/>
      <c r="C489" s="143"/>
      <c r="D489" s="77"/>
      <c r="F489" s="116"/>
      <c r="G489" s="116"/>
      <c r="H489" s="3"/>
      <c r="I489" s="102" t="str">
        <f t="shared" si="7"/>
        <v/>
      </c>
      <c r="K489" s="11"/>
      <c r="L489" s="8"/>
      <c r="M489" s="79"/>
      <c r="N489" s="67"/>
      <c r="O489" s="68"/>
    </row>
    <row r="490" spans="1:15" ht="15" customHeight="1" outlineLevel="1" thickBot="1">
      <c r="A490" s="186" t="s">
        <v>588</v>
      </c>
      <c r="B490" s="186" t="s">
        <v>1657</v>
      </c>
      <c r="C490" s="194"/>
      <c r="D490" s="70"/>
      <c r="E490" s="69"/>
      <c r="F490" s="117"/>
      <c r="G490" s="117"/>
      <c r="H490" s="31"/>
      <c r="I490" s="102" t="str">
        <f t="shared" si="7"/>
        <v/>
      </c>
      <c r="J490" s="71"/>
      <c r="K490" s="13"/>
      <c r="L490" s="88"/>
      <c r="M490" s="15"/>
      <c r="N490" s="89"/>
      <c r="O490" s="17"/>
    </row>
    <row r="491" spans="1:15" ht="5.55" customHeight="1" outlineLevel="2" thickTop="1">
      <c r="A491" s="141"/>
      <c r="B491" s="142"/>
      <c r="C491" s="143"/>
      <c r="D491" s="40"/>
      <c r="F491" s="116"/>
      <c r="G491" s="116"/>
      <c r="H491" s="39"/>
      <c r="I491" s="102" t="str">
        <f t="shared" si="7"/>
        <v/>
      </c>
      <c r="K491" s="41"/>
      <c r="L491" s="8"/>
      <c r="M491" s="59"/>
      <c r="N491" s="67"/>
      <c r="O491" s="68"/>
    </row>
    <row r="492" spans="1:15" s="51" customFormat="1" ht="13.05" customHeight="1" outlineLevel="2">
      <c r="A492" s="136" t="s">
        <v>589</v>
      </c>
      <c r="B492" s="136" t="s">
        <v>1658</v>
      </c>
      <c r="C492" s="137"/>
      <c r="D492" s="46"/>
      <c r="F492" s="436"/>
      <c r="G492" s="436"/>
      <c r="H492" s="48" t="s">
        <v>203</v>
      </c>
      <c r="I492" s="102" t="str">
        <f t="shared" si="7"/>
        <v/>
      </c>
      <c r="J492" s="56"/>
      <c r="K492" s="50"/>
      <c r="M492" s="52"/>
      <c r="N492" s="54"/>
      <c r="O492" s="29"/>
    </row>
    <row r="493" spans="1:15" s="51" customFormat="1" ht="13.05" customHeight="1" outlineLevel="2">
      <c r="A493" s="138"/>
      <c r="B493" s="138"/>
      <c r="C493" s="140"/>
      <c r="D493" s="55"/>
      <c r="F493" s="115"/>
      <c r="G493" s="115"/>
      <c r="H493" s="86"/>
      <c r="I493" s="102" t="str">
        <f t="shared" si="7"/>
        <v/>
      </c>
      <c r="J493" s="56"/>
      <c r="K493" s="27"/>
      <c r="M493" s="63"/>
      <c r="N493" s="54"/>
      <c r="O493" s="64"/>
    </row>
    <row r="494" spans="1:15" ht="2.5499999999999998" customHeight="1" outlineLevel="2">
      <c r="A494" s="195"/>
      <c r="B494" s="200"/>
      <c r="C494" s="143"/>
      <c r="D494" s="105"/>
      <c r="F494" s="116"/>
      <c r="G494" s="116"/>
      <c r="H494" s="3"/>
      <c r="I494" s="102" t="str">
        <f t="shared" si="7"/>
        <v/>
      </c>
      <c r="K494" s="11"/>
      <c r="L494" s="8"/>
      <c r="M494" s="79"/>
      <c r="N494" s="67"/>
      <c r="O494" s="68"/>
    </row>
    <row r="495" spans="1:15" s="51" customFormat="1" ht="13.05" customHeight="1" outlineLevel="2">
      <c r="A495" s="136" t="s">
        <v>590</v>
      </c>
      <c r="B495" s="136" t="s">
        <v>591</v>
      </c>
      <c r="C495" s="137"/>
      <c r="D495" s="46"/>
      <c r="F495" s="436"/>
      <c r="G495" s="436"/>
      <c r="H495" s="48" t="s">
        <v>203</v>
      </c>
      <c r="I495" s="102" t="str">
        <f t="shared" si="7"/>
        <v/>
      </c>
      <c r="J495" s="56"/>
      <c r="K495" s="50"/>
      <c r="M495" s="52"/>
      <c r="N495" s="54"/>
      <c r="O495" s="29"/>
    </row>
    <row r="496" spans="1:15" s="51" customFormat="1" ht="13.05" customHeight="1" outlineLevel="2">
      <c r="A496" s="138"/>
      <c r="B496" s="138"/>
      <c r="C496" s="140"/>
      <c r="D496" s="55"/>
      <c r="F496" s="115"/>
      <c r="G496" s="115"/>
      <c r="H496" s="86"/>
      <c r="I496" s="102" t="str">
        <f t="shared" si="7"/>
        <v/>
      </c>
      <c r="J496" s="56"/>
      <c r="K496" s="27"/>
      <c r="M496" s="63"/>
      <c r="N496" s="54"/>
      <c r="O496" s="64"/>
    </row>
    <row r="497" spans="1:15" ht="2.5499999999999998" customHeight="1" outlineLevel="2">
      <c r="A497" s="206"/>
      <c r="B497" s="200"/>
      <c r="C497" s="143"/>
      <c r="D497" s="105"/>
      <c r="F497" s="116"/>
      <c r="G497" s="116"/>
      <c r="H497" s="3"/>
      <c r="I497" s="102" t="str">
        <f t="shared" si="7"/>
        <v/>
      </c>
      <c r="K497" s="11"/>
      <c r="L497" s="8"/>
      <c r="M497" s="79"/>
      <c r="N497" s="67"/>
      <c r="O497" s="68"/>
    </row>
    <row r="498" spans="1:15" s="51" customFormat="1" ht="13.05" customHeight="1" outlineLevel="2">
      <c r="A498" s="136" t="s">
        <v>592</v>
      </c>
      <c r="B498" s="136" t="s">
        <v>593</v>
      </c>
      <c r="C498" s="137"/>
      <c r="D498" s="46"/>
      <c r="F498" s="436"/>
      <c r="G498" s="436"/>
      <c r="H498" s="48" t="s">
        <v>203</v>
      </c>
      <c r="I498" s="102" t="str">
        <f t="shared" si="7"/>
        <v/>
      </c>
      <c r="J498" s="56"/>
      <c r="K498" s="50"/>
      <c r="M498" s="52"/>
      <c r="N498" s="54"/>
      <c r="O498" s="29"/>
    </row>
    <row r="499" spans="1:15" s="51" customFormat="1" ht="13.05" customHeight="1" outlineLevel="2">
      <c r="A499" s="138"/>
      <c r="B499" s="138"/>
      <c r="C499" s="140"/>
      <c r="D499" s="55"/>
      <c r="F499" s="115"/>
      <c r="G499" s="115"/>
      <c r="H499" s="86"/>
      <c r="I499" s="102" t="str">
        <f t="shared" si="7"/>
        <v/>
      </c>
      <c r="J499" s="56"/>
      <c r="K499" s="27"/>
      <c r="M499" s="63"/>
      <c r="N499" s="54"/>
      <c r="O499" s="64"/>
    </row>
    <row r="500" spans="1:15" ht="2.5499999999999998" customHeight="1" outlineLevel="2">
      <c r="A500" s="197"/>
      <c r="B500" s="198"/>
      <c r="C500" s="143"/>
      <c r="D500" s="105"/>
      <c r="F500" s="116"/>
      <c r="G500" s="116"/>
      <c r="H500" s="3"/>
      <c r="I500" s="102" t="str">
        <f t="shared" si="7"/>
        <v/>
      </c>
      <c r="K500" s="11"/>
      <c r="L500" s="8"/>
      <c r="M500" s="79"/>
      <c r="N500" s="67"/>
      <c r="O500" s="68"/>
    </row>
    <row r="501" spans="1:15" s="51" customFormat="1" ht="13.05" customHeight="1" outlineLevel="2">
      <c r="A501" s="136" t="s">
        <v>594</v>
      </c>
      <c r="B501" s="136" t="s">
        <v>595</v>
      </c>
      <c r="C501" s="137"/>
      <c r="D501" s="46"/>
      <c r="F501" s="436"/>
      <c r="G501" s="436"/>
      <c r="H501" s="48" t="s">
        <v>203</v>
      </c>
      <c r="I501" s="102" t="str">
        <f t="shared" si="7"/>
        <v/>
      </c>
      <c r="J501" s="56"/>
      <c r="K501" s="50"/>
      <c r="M501" s="52"/>
      <c r="N501" s="54"/>
      <c r="O501" s="29"/>
    </row>
    <row r="502" spans="1:15" s="51" customFormat="1" ht="13.05" customHeight="1" outlineLevel="2">
      <c r="A502" s="138"/>
      <c r="B502" s="138"/>
      <c r="C502" s="140"/>
      <c r="D502" s="55"/>
      <c r="F502" s="115"/>
      <c r="G502" s="115"/>
      <c r="H502" s="86"/>
      <c r="I502" s="102" t="str">
        <f t="shared" si="7"/>
        <v/>
      </c>
      <c r="J502" s="56"/>
      <c r="K502" s="27"/>
      <c r="M502" s="63"/>
      <c r="N502" s="54"/>
      <c r="O502" s="64"/>
    </row>
    <row r="503" spans="1:15" ht="2.5499999999999998" customHeight="1" outlineLevel="2">
      <c r="A503" s="197"/>
      <c r="B503" s="198"/>
      <c r="C503" s="143"/>
      <c r="D503" s="105"/>
      <c r="F503" s="116"/>
      <c r="G503" s="116"/>
      <c r="H503" s="3"/>
      <c r="I503" s="102" t="str">
        <f t="shared" si="7"/>
        <v/>
      </c>
      <c r="K503" s="11"/>
      <c r="L503" s="8"/>
      <c r="M503" s="79"/>
      <c r="N503" s="67"/>
      <c r="O503" s="68"/>
    </row>
    <row r="504" spans="1:15" s="51" customFormat="1" ht="13.05" customHeight="1" outlineLevel="2">
      <c r="A504" s="136" t="s">
        <v>596</v>
      </c>
      <c r="B504" s="136" t="s">
        <v>1460</v>
      </c>
      <c r="C504" s="137"/>
      <c r="D504" s="46"/>
      <c r="F504" s="436"/>
      <c r="G504" s="436"/>
      <c r="H504" s="48" t="s">
        <v>203</v>
      </c>
      <c r="I504" s="102" t="str">
        <f t="shared" si="7"/>
        <v/>
      </c>
      <c r="J504" s="56"/>
      <c r="K504" s="50"/>
      <c r="M504" s="52"/>
      <c r="N504" s="54"/>
      <c r="O504" s="29"/>
    </row>
    <row r="505" spans="1:15" s="51" customFormat="1" ht="13.05" customHeight="1" outlineLevel="2">
      <c r="A505" s="138"/>
      <c r="B505" s="138"/>
      <c r="C505" s="140"/>
      <c r="D505" s="55"/>
      <c r="F505" s="115"/>
      <c r="G505" s="115"/>
      <c r="H505" s="86"/>
      <c r="I505" s="102" t="str">
        <f t="shared" si="7"/>
        <v/>
      </c>
      <c r="J505" s="56"/>
      <c r="K505" s="27"/>
      <c r="M505" s="63"/>
      <c r="N505" s="54"/>
      <c r="O505" s="64"/>
    </row>
    <row r="506" spans="1:15" ht="2.5499999999999998" customHeight="1" outlineLevel="2">
      <c r="A506" s="206"/>
      <c r="B506" s="200"/>
      <c r="C506" s="143"/>
      <c r="D506" s="105"/>
      <c r="F506" s="116"/>
      <c r="G506" s="116"/>
      <c r="H506" s="3"/>
      <c r="I506" s="102" t="str">
        <f t="shared" si="7"/>
        <v/>
      </c>
      <c r="K506" s="92"/>
      <c r="L506" s="8"/>
      <c r="M506" s="79"/>
      <c r="N506" s="67"/>
      <c r="O506" s="20"/>
    </row>
    <row r="507" spans="1:15" s="51" customFormat="1" ht="13.05" customHeight="1" outlineLevel="2">
      <c r="A507" s="136" t="s">
        <v>598</v>
      </c>
      <c r="B507" s="136" t="s">
        <v>1461</v>
      </c>
      <c r="C507" s="137"/>
      <c r="D507" s="46"/>
      <c r="F507" s="436"/>
      <c r="G507" s="436"/>
      <c r="H507" s="48" t="s">
        <v>203</v>
      </c>
      <c r="I507" s="102" t="str">
        <f t="shared" si="7"/>
        <v/>
      </c>
      <c r="J507" s="56"/>
      <c r="K507" s="50"/>
      <c r="M507" s="52"/>
      <c r="N507" s="54"/>
      <c r="O507" s="29"/>
    </row>
    <row r="508" spans="1:15" s="51" customFormat="1" ht="13.05" customHeight="1" outlineLevel="2">
      <c r="A508" s="138"/>
      <c r="B508" s="138"/>
      <c r="C508" s="140"/>
      <c r="D508" s="55"/>
      <c r="F508" s="115"/>
      <c r="G508" s="115"/>
      <c r="H508" s="86"/>
      <c r="I508" s="102" t="str">
        <f t="shared" si="7"/>
        <v/>
      </c>
      <c r="J508" s="56"/>
      <c r="K508" s="27"/>
      <c r="M508" s="63"/>
      <c r="N508" s="54"/>
      <c r="O508" s="64"/>
    </row>
    <row r="509" spans="1:15" ht="2.5499999999999998" customHeight="1" outlineLevel="2">
      <c r="A509" s="206"/>
      <c r="B509" s="200"/>
      <c r="C509" s="143"/>
      <c r="D509" s="105"/>
      <c r="F509" s="116"/>
      <c r="G509" s="116"/>
      <c r="H509" s="3"/>
      <c r="I509" s="102" t="str">
        <f t="shared" si="7"/>
        <v/>
      </c>
      <c r="K509" s="11"/>
      <c r="L509" s="8"/>
      <c r="M509" s="79"/>
      <c r="N509" s="67"/>
      <c r="O509" s="68"/>
    </row>
    <row r="510" spans="1:15" s="51" customFormat="1" ht="13.05" customHeight="1" outlineLevel="2">
      <c r="A510" s="136" t="s">
        <v>600</v>
      </c>
      <c r="B510" s="136" t="s">
        <v>1659</v>
      </c>
      <c r="C510" s="137"/>
      <c r="D510" s="46"/>
      <c r="F510" s="436"/>
      <c r="G510" s="436"/>
      <c r="H510" s="48" t="s">
        <v>203</v>
      </c>
      <c r="I510" s="102" t="str">
        <f t="shared" si="7"/>
        <v/>
      </c>
      <c r="J510" s="56"/>
      <c r="K510" s="50"/>
      <c r="M510" s="52"/>
      <c r="N510" s="54"/>
      <c r="O510" s="29"/>
    </row>
    <row r="511" spans="1:15" s="51" customFormat="1" ht="13.05" customHeight="1" outlineLevel="2">
      <c r="A511" s="138"/>
      <c r="B511" s="138"/>
      <c r="C511" s="140"/>
      <c r="D511" s="55"/>
      <c r="F511" s="115"/>
      <c r="G511" s="115"/>
      <c r="H511" s="86"/>
      <c r="I511" s="102" t="str">
        <f t="shared" si="7"/>
        <v/>
      </c>
      <c r="J511" s="56"/>
      <c r="K511" s="27"/>
      <c r="M511" s="63"/>
      <c r="N511" s="54"/>
      <c r="O511" s="64"/>
    </row>
    <row r="512" spans="1:15" ht="2.5499999999999998" customHeight="1" outlineLevel="2">
      <c r="A512" s="195"/>
      <c r="B512" s="200"/>
      <c r="C512" s="143"/>
      <c r="D512" s="77"/>
      <c r="F512" s="116"/>
      <c r="G512" s="116"/>
      <c r="H512" s="3"/>
      <c r="I512" s="102" t="str">
        <f t="shared" si="7"/>
        <v/>
      </c>
      <c r="K512" s="11"/>
      <c r="L512" s="8"/>
      <c r="M512" s="79"/>
      <c r="N512" s="67"/>
      <c r="O512" s="68"/>
    </row>
    <row r="513" spans="1:15" ht="16.05" customHeight="1">
      <c r="A513" s="173" t="s">
        <v>601</v>
      </c>
      <c r="B513" s="173" t="s">
        <v>602</v>
      </c>
      <c r="C513" s="174"/>
      <c r="D513" s="122"/>
      <c r="E513" s="121"/>
      <c r="F513" s="123"/>
      <c r="G513" s="123"/>
      <c r="H513" s="124"/>
      <c r="I513" s="102" t="str">
        <f t="shared" si="7"/>
        <v/>
      </c>
      <c r="K513" s="82"/>
      <c r="L513" s="83"/>
      <c r="M513" s="84"/>
      <c r="N513" s="83"/>
      <c r="O513" s="85"/>
    </row>
    <row r="514" spans="1:15" ht="7.05" customHeight="1" outlineLevel="1">
      <c r="A514" s="141"/>
      <c r="B514" s="142"/>
      <c r="C514" s="143"/>
      <c r="D514" s="40"/>
      <c r="F514" s="116"/>
      <c r="G514" s="116"/>
      <c r="H514" s="39"/>
      <c r="I514" s="102" t="str">
        <f t="shared" si="7"/>
        <v/>
      </c>
      <c r="K514" s="41"/>
      <c r="L514" s="8"/>
      <c r="M514" s="59"/>
      <c r="N514" s="67"/>
      <c r="O514" s="68"/>
    </row>
    <row r="515" spans="1:15" ht="15" customHeight="1" outlineLevel="1">
      <c r="A515" s="178" t="s">
        <v>603</v>
      </c>
      <c r="B515" s="178" t="s">
        <v>604</v>
      </c>
      <c r="C515" s="201"/>
      <c r="D515" s="81"/>
      <c r="E515" s="80"/>
      <c r="F515" s="118"/>
      <c r="G515" s="118"/>
      <c r="H515" s="32"/>
      <c r="I515" s="102" t="str">
        <f t="shared" si="7"/>
        <v/>
      </c>
      <c r="K515" s="12"/>
      <c r="L515" s="8"/>
      <c r="M515" s="16"/>
      <c r="N515" s="67"/>
      <c r="O515" s="18"/>
    </row>
    <row r="516" spans="1:15" ht="5.55" customHeight="1" outlineLevel="1">
      <c r="A516" s="141"/>
      <c r="B516" s="142"/>
      <c r="C516" s="143"/>
      <c r="D516" s="40"/>
      <c r="F516" s="116"/>
      <c r="G516" s="116"/>
      <c r="H516" s="39"/>
      <c r="I516" s="102" t="str">
        <f t="shared" si="7"/>
        <v/>
      </c>
      <c r="K516" s="41"/>
      <c r="L516" s="8"/>
      <c r="M516" s="59"/>
      <c r="N516" s="67"/>
      <c r="O516" s="68"/>
    </row>
    <row r="517" spans="1:15" ht="15" customHeight="1" outlineLevel="1" thickBot="1">
      <c r="A517" s="186" t="s">
        <v>605</v>
      </c>
      <c r="B517" s="186" t="s">
        <v>1462</v>
      </c>
      <c r="C517" s="194"/>
      <c r="D517" s="70"/>
      <c r="E517" s="69"/>
      <c r="F517" s="117"/>
      <c r="G517" s="117"/>
      <c r="H517" s="31"/>
      <c r="I517" s="102" t="str">
        <f t="shared" si="7"/>
        <v/>
      </c>
      <c r="J517" s="71"/>
      <c r="K517" s="13"/>
      <c r="L517" s="88"/>
      <c r="M517" s="15"/>
      <c r="N517" s="89"/>
      <c r="O517" s="17"/>
    </row>
    <row r="518" spans="1:15" ht="5.25" customHeight="1" outlineLevel="2" thickTop="1">
      <c r="A518" s="141"/>
      <c r="B518" s="142"/>
      <c r="C518" s="143"/>
      <c r="D518" s="40"/>
      <c r="F518" s="116"/>
      <c r="G518" s="116"/>
      <c r="H518" s="39"/>
      <c r="I518" s="102" t="str">
        <f t="shared" si="7"/>
        <v/>
      </c>
      <c r="K518" s="41"/>
      <c r="L518" s="8"/>
      <c r="M518" s="59"/>
      <c r="N518" s="67"/>
      <c r="O518" s="68"/>
    </row>
    <row r="519" spans="1:15" s="51" customFormat="1" ht="13.05" customHeight="1" outlineLevel="2">
      <c r="A519" s="136" t="s">
        <v>606</v>
      </c>
      <c r="B519" s="136" t="s">
        <v>1463</v>
      </c>
      <c r="C519" s="137"/>
      <c r="D519" s="46"/>
      <c r="F519" s="436"/>
      <c r="G519" s="436"/>
      <c r="H519" s="48" t="s">
        <v>203</v>
      </c>
      <c r="I519" s="102" t="str">
        <f t="shared" si="7"/>
        <v/>
      </c>
      <c r="J519" s="56"/>
      <c r="K519" s="50"/>
      <c r="M519" s="52"/>
      <c r="N519" s="54"/>
      <c r="O519" s="29"/>
    </row>
    <row r="520" spans="1:15" s="51" customFormat="1" ht="13.05" customHeight="1" outlineLevel="2">
      <c r="A520" s="138"/>
      <c r="B520" s="138"/>
      <c r="C520" s="140"/>
      <c r="D520" s="55"/>
      <c r="F520" s="115"/>
      <c r="G520" s="115"/>
      <c r="H520" s="86"/>
      <c r="I520" s="102" t="str">
        <f t="shared" si="7"/>
        <v/>
      </c>
      <c r="J520" s="56"/>
      <c r="K520" s="27"/>
      <c r="M520" s="63"/>
      <c r="N520" s="54"/>
      <c r="O520" s="64"/>
    </row>
    <row r="521" spans="1:15" ht="2.5499999999999998" customHeight="1" outlineLevel="2">
      <c r="A521" s="197"/>
      <c r="B521" s="197"/>
      <c r="C521" s="143"/>
      <c r="D521" s="105"/>
      <c r="F521" s="116"/>
      <c r="G521" s="116"/>
      <c r="I521" s="102" t="str">
        <f t="shared" si="7"/>
        <v/>
      </c>
      <c r="K521" s="11"/>
      <c r="L521" s="8"/>
      <c r="M521" s="79"/>
      <c r="N521" s="67"/>
      <c r="O521" s="68"/>
    </row>
    <row r="522" spans="1:15" s="51" customFormat="1" ht="13.05" customHeight="1" outlineLevel="2">
      <c r="A522" s="136" t="s">
        <v>608</v>
      </c>
      <c r="B522" s="136" t="s">
        <v>609</v>
      </c>
      <c r="C522" s="137"/>
      <c r="D522" s="46"/>
      <c r="F522" s="436"/>
      <c r="G522" s="436"/>
      <c r="H522" s="48" t="s">
        <v>203</v>
      </c>
      <c r="I522" s="102" t="str">
        <f t="shared" si="7"/>
        <v/>
      </c>
      <c r="J522" s="56"/>
      <c r="K522" s="50"/>
      <c r="M522" s="52"/>
      <c r="N522" s="54"/>
      <c r="O522" s="29"/>
    </row>
    <row r="523" spans="1:15" s="51" customFormat="1" ht="13.05" customHeight="1" outlineLevel="2">
      <c r="A523" s="138"/>
      <c r="B523" s="138"/>
      <c r="C523" s="140"/>
      <c r="D523" s="55"/>
      <c r="F523" s="115"/>
      <c r="G523" s="115"/>
      <c r="H523" s="86"/>
      <c r="I523" s="102" t="str">
        <f t="shared" si="7"/>
        <v/>
      </c>
      <c r="J523" s="56"/>
      <c r="K523" s="27"/>
      <c r="M523" s="63"/>
      <c r="N523" s="54"/>
      <c r="O523" s="64"/>
    </row>
    <row r="524" spans="1:15" ht="2.5499999999999998" customHeight="1" outlineLevel="2">
      <c r="A524" s="197"/>
      <c r="B524" s="211"/>
      <c r="C524" s="143"/>
      <c r="D524" s="105"/>
      <c r="F524" s="116"/>
      <c r="G524" s="116"/>
      <c r="H524" s="3"/>
      <c r="I524" s="102" t="str">
        <f t="shared" si="7"/>
        <v/>
      </c>
      <c r="K524" s="92"/>
      <c r="L524" s="8"/>
      <c r="M524" s="79"/>
      <c r="N524" s="67"/>
      <c r="O524" s="20"/>
    </row>
    <row r="525" spans="1:15" s="51" customFormat="1" ht="13.05" customHeight="1" outlineLevel="2">
      <c r="A525" s="136" t="s">
        <v>610</v>
      </c>
      <c r="B525" s="136" t="s">
        <v>611</v>
      </c>
      <c r="C525" s="137"/>
      <c r="D525" s="46"/>
      <c r="F525" s="436"/>
      <c r="G525" s="436"/>
      <c r="H525" s="48" t="s">
        <v>203</v>
      </c>
      <c r="I525" s="102" t="str">
        <f t="shared" si="7"/>
        <v/>
      </c>
      <c r="J525" s="56"/>
      <c r="K525" s="50"/>
      <c r="M525" s="52"/>
      <c r="N525" s="54"/>
      <c r="O525" s="29"/>
    </row>
    <row r="526" spans="1:15" s="51" customFormat="1" ht="13.05" customHeight="1" outlineLevel="2">
      <c r="A526" s="138"/>
      <c r="B526" s="138"/>
      <c r="C526" s="140"/>
      <c r="D526" s="55"/>
      <c r="F526" s="115"/>
      <c r="G526" s="115"/>
      <c r="H526" s="86"/>
      <c r="I526" s="102" t="str">
        <f t="shared" si="7"/>
        <v/>
      </c>
      <c r="J526" s="56"/>
      <c r="K526" s="27"/>
      <c r="M526" s="63"/>
      <c r="N526" s="54"/>
      <c r="O526" s="64"/>
    </row>
    <row r="527" spans="1:15" ht="2.5499999999999998" customHeight="1" outlineLevel="2">
      <c r="A527" s="197"/>
      <c r="B527" s="197"/>
      <c r="C527" s="143"/>
      <c r="D527" s="105"/>
      <c r="F527" s="116"/>
      <c r="G527" s="116"/>
      <c r="I527" s="102" t="str">
        <f t="shared" si="7"/>
        <v/>
      </c>
      <c r="K527" s="11"/>
      <c r="L527" s="8"/>
      <c r="M527" s="79"/>
      <c r="N527" s="67"/>
      <c r="O527" s="68"/>
    </row>
    <row r="528" spans="1:15" s="51" customFormat="1" ht="13.05" customHeight="1" outlineLevel="2">
      <c r="A528" s="136" t="s">
        <v>612</v>
      </c>
      <c r="B528" s="136" t="s">
        <v>1464</v>
      </c>
      <c r="C528" s="137"/>
      <c r="D528" s="46"/>
      <c r="F528" s="436"/>
      <c r="G528" s="436"/>
      <c r="H528" s="48" t="s">
        <v>203</v>
      </c>
      <c r="I528" s="102" t="str">
        <f t="shared" si="7"/>
        <v/>
      </c>
      <c r="J528" s="56"/>
      <c r="K528" s="50"/>
      <c r="M528" s="52"/>
      <c r="N528" s="54"/>
      <c r="O528" s="29"/>
    </row>
    <row r="529" spans="1:15" s="51" customFormat="1" ht="13.05" customHeight="1" outlineLevel="2">
      <c r="A529" s="138"/>
      <c r="B529" s="138"/>
      <c r="C529" s="140"/>
      <c r="D529" s="55"/>
      <c r="F529" s="115"/>
      <c r="G529" s="115"/>
      <c r="H529" s="86"/>
      <c r="I529" s="102" t="str">
        <f t="shared" si="7"/>
        <v/>
      </c>
      <c r="J529" s="56"/>
      <c r="K529" s="27"/>
      <c r="M529" s="63"/>
      <c r="N529" s="54"/>
      <c r="O529" s="64"/>
    </row>
    <row r="530" spans="1:15" ht="2.5499999999999998" customHeight="1" outlineLevel="2">
      <c r="A530" s="197"/>
      <c r="B530" s="198"/>
      <c r="C530" s="143"/>
      <c r="D530" s="105"/>
      <c r="F530" s="116"/>
      <c r="G530" s="116"/>
      <c r="H530" s="3"/>
      <c r="I530" s="102" t="str">
        <f t="shared" si="7"/>
        <v/>
      </c>
      <c r="K530" s="11"/>
      <c r="L530" s="8"/>
      <c r="M530" s="79"/>
      <c r="N530" s="67"/>
      <c r="O530" s="68"/>
    </row>
    <row r="531" spans="1:15" s="51" customFormat="1" ht="13.05" customHeight="1" outlineLevel="2">
      <c r="A531" s="136" t="s">
        <v>614</v>
      </c>
      <c r="B531" s="136" t="s">
        <v>1238</v>
      </c>
      <c r="C531" s="137"/>
      <c r="D531" s="46"/>
      <c r="F531" s="436"/>
      <c r="G531" s="436"/>
      <c r="H531" s="48" t="s">
        <v>203</v>
      </c>
      <c r="I531" s="102" t="str">
        <f t="shared" si="7"/>
        <v/>
      </c>
      <c r="J531" s="56"/>
      <c r="K531" s="50"/>
      <c r="M531" s="52"/>
      <c r="N531" s="54"/>
      <c r="O531" s="29"/>
    </row>
    <row r="532" spans="1:15" s="51" customFormat="1" ht="13.05" customHeight="1" outlineLevel="2">
      <c r="A532" s="138"/>
      <c r="B532" s="138"/>
      <c r="C532" s="140"/>
      <c r="D532" s="55"/>
      <c r="F532" s="115"/>
      <c r="G532" s="115"/>
      <c r="H532" s="86"/>
      <c r="I532" s="102" t="str">
        <f t="shared" ref="I532:I595" si="8">$K532&amp;$M532</f>
        <v/>
      </c>
      <c r="J532" s="56"/>
      <c r="K532" s="27"/>
      <c r="M532" s="63"/>
      <c r="N532" s="54"/>
      <c r="O532" s="64"/>
    </row>
    <row r="533" spans="1:15" ht="2.5499999999999998" customHeight="1" outlineLevel="2">
      <c r="A533" s="197"/>
      <c r="B533" s="197"/>
      <c r="C533" s="143"/>
      <c r="D533" s="77"/>
      <c r="F533" s="116"/>
      <c r="G533" s="116"/>
      <c r="I533" s="102" t="str">
        <f t="shared" si="8"/>
        <v/>
      </c>
      <c r="K533" s="11"/>
      <c r="L533" s="8"/>
      <c r="M533" s="79"/>
      <c r="N533" s="67"/>
      <c r="O533" s="68"/>
    </row>
    <row r="534" spans="1:15" ht="15" customHeight="1" outlineLevel="1" thickBot="1">
      <c r="A534" s="186" t="s">
        <v>615</v>
      </c>
      <c r="B534" s="186" t="s">
        <v>1465</v>
      </c>
      <c r="C534" s="194"/>
      <c r="D534" s="70"/>
      <c r="E534" s="69"/>
      <c r="F534" s="117"/>
      <c r="G534" s="117"/>
      <c r="H534" s="31"/>
      <c r="I534" s="102" t="str">
        <f t="shared" si="8"/>
        <v/>
      </c>
      <c r="J534" s="71"/>
      <c r="K534" s="13"/>
      <c r="L534" s="88"/>
      <c r="M534" s="15"/>
      <c r="N534" s="89"/>
      <c r="O534" s="17"/>
    </row>
    <row r="535" spans="1:15" ht="5.25" customHeight="1" outlineLevel="2" thickTop="1">
      <c r="A535" s="141"/>
      <c r="B535" s="142"/>
      <c r="C535" s="143"/>
      <c r="D535" s="40"/>
      <c r="F535" s="116"/>
      <c r="G535" s="116"/>
      <c r="H535" s="39"/>
      <c r="I535" s="102" t="str">
        <f t="shared" si="8"/>
        <v/>
      </c>
      <c r="K535" s="41"/>
      <c r="L535" s="8"/>
      <c r="M535" s="59"/>
      <c r="N535" s="67"/>
      <c r="O535" s="68"/>
    </row>
    <row r="536" spans="1:15" s="51" customFormat="1" ht="13.05" customHeight="1" outlineLevel="2">
      <c r="A536" s="136" t="s">
        <v>616</v>
      </c>
      <c r="B536" s="136" t="s">
        <v>617</v>
      </c>
      <c r="C536" s="137"/>
      <c r="D536" s="46"/>
      <c r="F536" s="436"/>
      <c r="G536" s="436"/>
      <c r="H536" s="48" t="s">
        <v>203</v>
      </c>
      <c r="I536" s="102" t="str">
        <f t="shared" si="8"/>
        <v/>
      </c>
      <c r="J536" s="56"/>
      <c r="K536" s="50"/>
      <c r="M536" s="52"/>
      <c r="N536" s="54"/>
      <c r="O536" s="29"/>
    </row>
    <row r="537" spans="1:15" s="51" customFormat="1" ht="13.05" customHeight="1" outlineLevel="2">
      <c r="A537" s="138"/>
      <c r="B537" s="138"/>
      <c r="C537" s="140"/>
      <c r="D537" s="55"/>
      <c r="F537" s="115"/>
      <c r="G537" s="115"/>
      <c r="H537" s="86"/>
      <c r="I537" s="102" t="str">
        <f t="shared" si="8"/>
        <v/>
      </c>
      <c r="J537" s="56"/>
      <c r="K537" s="27"/>
      <c r="M537" s="63"/>
      <c r="N537" s="54"/>
      <c r="O537" s="64"/>
    </row>
    <row r="538" spans="1:15" ht="2.5499999999999998" customHeight="1" outlineLevel="2">
      <c r="A538" s="197"/>
      <c r="B538" s="197"/>
      <c r="C538" s="143"/>
      <c r="D538" s="105"/>
      <c r="F538" s="116"/>
      <c r="G538" s="116"/>
      <c r="I538" s="102" t="str">
        <f t="shared" si="8"/>
        <v/>
      </c>
      <c r="K538" s="11"/>
      <c r="L538" s="8"/>
      <c r="M538" s="79"/>
      <c r="N538" s="67"/>
      <c r="O538" s="68"/>
    </row>
    <row r="539" spans="1:15" s="51" customFormat="1" ht="13.05" customHeight="1" outlineLevel="2">
      <c r="A539" s="136" t="s">
        <v>618</v>
      </c>
      <c r="B539" s="136" t="s">
        <v>619</v>
      </c>
      <c r="C539" s="137"/>
      <c r="D539" s="46"/>
      <c r="F539" s="436"/>
      <c r="G539" s="436"/>
      <c r="H539" s="48" t="s">
        <v>203</v>
      </c>
      <c r="I539" s="102" t="str">
        <f t="shared" si="8"/>
        <v/>
      </c>
      <c r="J539" s="56"/>
      <c r="K539" s="50"/>
      <c r="M539" s="52"/>
      <c r="N539" s="54"/>
      <c r="O539" s="29"/>
    </row>
    <row r="540" spans="1:15" s="51" customFormat="1" ht="13.05" customHeight="1" outlineLevel="2">
      <c r="A540" s="138"/>
      <c r="B540" s="138"/>
      <c r="C540" s="140"/>
      <c r="D540" s="55"/>
      <c r="F540" s="115"/>
      <c r="G540" s="115"/>
      <c r="H540" s="86"/>
      <c r="I540" s="102" t="str">
        <f t="shared" si="8"/>
        <v/>
      </c>
      <c r="J540" s="56"/>
      <c r="K540" s="27"/>
      <c r="M540" s="63"/>
      <c r="N540" s="54"/>
      <c r="O540" s="64"/>
    </row>
    <row r="541" spans="1:15" ht="2.5499999999999998" customHeight="1" outlineLevel="2">
      <c r="A541" s="197"/>
      <c r="B541" s="198"/>
      <c r="C541" s="143"/>
      <c r="D541" s="105"/>
      <c r="F541" s="116"/>
      <c r="G541" s="116"/>
      <c r="H541" s="3"/>
      <c r="I541" s="102" t="str">
        <f t="shared" si="8"/>
        <v/>
      </c>
      <c r="K541" s="11"/>
      <c r="L541" s="8"/>
      <c r="M541" s="79"/>
      <c r="N541" s="67"/>
      <c r="O541" s="68"/>
    </row>
    <row r="542" spans="1:15" s="51" customFormat="1" ht="13.05" customHeight="1" outlineLevel="2">
      <c r="A542" s="136" t="s">
        <v>620</v>
      </c>
      <c r="B542" s="136" t="s">
        <v>1466</v>
      </c>
      <c r="C542" s="137"/>
      <c r="D542" s="46"/>
      <c r="F542" s="436"/>
      <c r="G542" s="436"/>
      <c r="H542" s="48" t="s">
        <v>203</v>
      </c>
      <c r="I542" s="102" t="str">
        <f t="shared" si="8"/>
        <v/>
      </c>
      <c r="J542" s="56"/>
      <c r="K542" s="50"/>
      <c r="M542" s="52"/>
      <c r="N542" s="54"/>
      <c r="O542" s="29"/>
    </row>
    <row r="543" spans="1:15" s="51" customFormat="1" ht="13.05" customHeight="1" outlineLevel="2">
      <c r="A543" s="138"/>
      <c r="B543" s="138"/>
      <c r="C543" s="140"/>
      <c r="D543" s="55"/>
      <c r="F543" s="115"/>
      <c r="G543" s="115"/>
      <c r="H543" s="86"/>
      <c r="I543" s="102" t="str">
        <f t="shared" si="8"/>
        <v/>
      </c>
      <c r="J543" s="56"/>
      <c r="K543" s="27"/>
      <c r="M543" s="63"/>
      <c r="N543" s="54"/>
      <c r="O543" s="64"/>
    </row>
    <row r="544" spans="1:15" ht="2.5499999999999998" customHeight="1" outlineLevel="2">
      <c r="A544" s="197"/>
      <c r="B544" s="198"/>
      <c r="C544" s="143"/>
      <c r="D544" s="77"/>
      <c r="F544" s="116"/>
      <c r="G544" s="116"/>
      <c r="H544" s="3"/>
      <c r="I544" s="102" t="str">
        <f t="shared" si="8"/>
        <v/>
      </c>
      <c r="K544" s="11"/>
      <c r="L544" s="8"/>
      <c r="M544" s="79"/>
      <c r="N544" s="67"/>
      <c r="O544" s="68"/>
    </row>
    <row r="545" spans="1:15" ht="15" customHeight="1" outlineLevel="1" thickBot="1">
      <c r="A545" s="186" t="s">
        <v>621</v>
      </c>
      <c r="B545" s="186" t="s">
        <v>1467</v>
      </c>
      <c r="C545" s="194"/>
      <c r="D545" s="70"/>
      <c r="E545" s="69"/>
      <c r="F545" s="117"/>
      <c r="G545" s="117"/>
      <c r="H545" s="31"/>
      <c r="I545" s="102" t="str">
        <f t="shared" si="8"/>
        <v/>
      </c>
      <c r="J545" s="71"/>
      <c r="K545" s="13"/>
      <c r="L545" s="88"/>
      <c r="M545" s="15"/>
      <c r="N545" s="89"/>
      <c r="O545" s="17"/>
    </row>
    <row r="546" spans="1:15" ht="5.25" customHeight="1" outlineLevel="2" thickTop="1">
      <c r="A546" s="141"/>
      <c r="B546" s="142"/>
      <c r="C546" s="143"/>
      <c r="D546" s="40"/>
      <c r="F546" s="116"/>
      <c r="G546" s="116"/>
      <c r="H546" s="39"/>
      <c r="I546" s="102" t="str">
        <f t="shared" si="8"/>
        <v/>
      </c>
      <c r="K546" s="41"/>
      <c r="L546" s="8"/>
      <c r="M546" s="59"/>
      <c r="N546" s="67"/>
      <c r="O546" s="68"/>
    </row>
    <row r="547" spans="1:15" s="51" customFormat="1" ht="13.05" customHeight="1" outlineLevel="2">
      <c r="A547" s="136" t="s">
        <v>622</v>
      </c>
      <c r="B547" s="136" t="s">
        <v>1585</v>
      </c>
      <c r="C547" s="137"/>
      <c r="D547" s="46"/>
      <c r="F547" s="436"/>
      <c r="G547" s="436"/>
      <c r="H547" s="48" t="s">
        <v>203</v>
      </c>
      <c r="I547" s="102" t="str">
        <f t="shared" si="8"/>
        <v/>
      </c>
      <c r="J547" s="56"/>
      <c r="K547" s="50"/>
      <c r="M547" s="52"/>
      <c r="N547" s="54"/>
      <c r="O547" s="29"/>
    </row>
    <row r="548" spans="1:15" s="51" customFormat="1" ht="13.05" customHeight="1" outlineLevel="2">
      <c r="A548" s="138"/>
      <c r="B548" s="138"/>
      <c r="C548" s="140"/>
      <c r="D548" s="55"/>
      <c r="F548" s="115"/>
      <c r="G548" s="115"/>
      <c r="H548" s="86"/>
      <c r="I548" s="102" t="str">
        <f t="shared" si="8"/>
        <v/>
      </c>
      <c r="J548" s="56"/>
      <c r="K548" s="27"/>
      <c r="M548" s="63"/>
      <c r="N548" s="54"/>
      <c r="O548" s="64"/>
    </row>
    <row r="549" spans="1:15" ht="2.5499999999999998" customHeight="1" outlineLevel="2">
      <c r="A549" s="197"/>
      <c r="B549" s="197"/>
      <c r="C549" s="143"/>
      <c r="D549" s="105"/>
      <c r="F549" s="116"/>
      <c r="G549" s="116"/>
      <c r="I549" s="102" t="str">
        <f t="shared" si="8"/>
        <v/>
      </c>
      <c r="K549" s="11"/>
      <c r="L549" s="8"/>
      <c r="M549" s="79"/>
      <c r="N549" s="67"/>
      <c r="O549" s="68"/>
    </row>
    <row r="550" spans="1:15" s="51" customFormat="1" ht="13.05" customHeight="1" outlineLevel="2">
      <c r="A550" s="136" t="s">
        <v>624</v>
      </c>
      <c r="B550" s="136" t="s">
        <v>625</v>
      </c>
      <c r="C550" s="137"/>
      <c r="D550" s="46"/>
      <c r="F550" s="436"/>
      <c r="G550" s="436"/>
      <c r="H550" s="48" t="s">
        <v>203</v>
      </c>
      <c r="I550" s="102" t="str">
        <f t="shared" si="8"/>
        <v/>
      </c>
      <c r="J550" s="56"/>
      <c r="K550" s="50"/>
      <c r="M550" s="52"/>
      <c r="N550" s="54"/>
      <c r="O550" s="29"/>
    </row>
    <row r="551" spans="1:15" s="51" customFormat="1" ht="13.05" customHeight="1" outlineLevel="2">
      <c r="A551" s="138"/>
      <c r="B551" s="138"/>
      <c r="C551" s="140"/>
      <c r="D551" s="55"/>
      <c r="F551" s="115"/>
      <c r="G551" s="115"/>
      <c r="H551" s="86"/>
      <c r="I551" s="102" t="str">
        <f t="shared" si="8"/>
        <v/>
      </c>
      <c r="J551" s="56"/>
      <c r="K551" s="27"/>
      <c r="M551" s="63"/>
      <c r="N551" s="54"/>
      <c r="O551" s="64"/>
    </row>
    <row r="552" spans="1:15" ht="2.5499999999999998" customHeight="1" outlineLevel="2">
      <c r="A552" s="197"/>
      <c r="B552" s="198"/>
      <c r="C552" s="143"/>
      <c r="D552" s="105"/>
      <c r="F552" s="116"/>
      <c r="G552" s="116"/>
      <c r="H552" s="3"/>
      <c r="I552" s="102" t="str">
        <f t="shared" si="8"/>
        <v/>
      </c>
      <c r="K552" s="11"/>
      <c r="L552" s="8"/>
      <c r="M552" s="79"/>
      <c r="N552" s="67"/>
      <c r="O552" s="68"/>
    </row>
    <row r="553" spans="1:15" s="51" customFormat="1" ht="13.05" customHeight="1" outlineLevel="2">
      <c r="A553" s="136" t="s">
        <v>626</v>
      </c>
      <c r="B553" s="136" t="s">
        <v>627</v>
      </c>
      <c r="C553" s="137"/>
      <c r="D553" s="46"/>
      <c r="F553" s="436"/>
      <c r="G553" s="436"/>
      <c r="H553" s="48" t="s">
        <v>203</v>
      </c>
      <c r="I553" s="102" t="str">
        <f t="shared" si="8"/>
        <v/>
      </c>
      <c r="J553" s="56"/>
      <c r="K553" s="50"/>
      <c r="M553" s="52"/>
      <c r="N553" s="54"/>
      <c r="O553" s="29"/>
    </row>
    <row r="554" spans="1:15" s="51" customFormat="1" ht="13.05" customHeight="1" outlineLevel="2">
      <c r="A554" s="138"/>
      <c r="B554" s="138"/>
      <c r="C554" s="140"/>
      <c r="D554" s="55"/>
      <c r="F554" s="115"/>
      <c r="G554" s="115"/>
      <c r="H554" s="86"/>
      <c r="I554" s="102" t="str">
        <f t="shared" si="8"/>
        <v/>
      </c>
      <c r="J554" s="56"/>
      <c r="K554" s="27"/>
      <c r="M554" s="63"/>
      <c r="N554" s="54"/>
      <c r="O554" s="64"/>
    </row>
    <row r="555" spans="1:15" ht="2.5499999999999998" customHeight="1" outlineLevel="2">
      <c r="A555" s="197"/>
      <c r="B555" s="197"/>
      <c r="C555" s="143"/>
      <c r="D555" s="105"/>
      <c r="F555" s="116"/>
      <c r="G555" s="116"/>
      <c r="I555" s="102" t="str">
        <f t="shared" si="8"/>
        <v/>
      </c>
      <c r="K555" s="11"/>
      <c r="L555" s="8"/>
      <c r="M555" s="79"/>
      <c r="N555" s="67"/>
      <c r="O555" s="68"/>
    </row>
    <row r="556" spans="1:15" s="51" customFormat="1" ht="13.05" customHeight="1" outlineLevel="2">
      <c r="A556" s="136" t="s">
        <v>628</v>
      </c>
      <c r="B556" s="136" t="s">
        <v>629</v>
      </c>
      <c r="C556" s="137"/>
      <c r="D556" s="46"/>
      <c r="F556" s="436"/>
      <c r="G556" s="436"/>
      <c r="H556" s="48" t="s">
        <v>203</v>
      </c>
      <c r="I556" s="102" t="str">
        <f t="shared" si="8"/>
        <v/>
      </c>
      <c r="J556" s="56"/>
      <c r="K556" s="50"/>
      <c r="M556" s="52"/>
      <c r="N556" s="54"/>
      <c r="O556" s="29"/>
    </row>
    <row r="557" spans="1:15" s="51" customFormat="1" ht="13.05" customHeight="1" outlineLevel="2">
      <c r="A557" s="138"/>
      <c r="B557" s="138"/>
      <c r="C557" s="140"/>
      <c r="D557" s="55"/>
      <c r="F557" s="115"/>
      <c r="G557" s="115"/>
      <c r="H557" s="86"/>
      <c r="I557" s="102" t="str">
        <f t="shared" si="8"/>
        <v/>
      </c>
      <c r="J557" s="56"/>
      <c r="K557" s="27"/>
      <c r="M557" s="63"/>
      <c r="N557" s="54"/>
      <c r="O557" s="64"/>
    </row>
    <row r="558" spans="1:15" ht="2.5499999999999998" customHeight="1" outlineLevel="2">
      <c r="A558" s="197"/>
      <c r="B558" s="197"/>
      <c r="C558" s="143"/>
      <c r="D558" s="105"/>
      <c r="F558" s="116"/>
      <c r="G558" s="116"/>
      <c r="I558" s="102" t="str">
        <f t="shared" si="8"/>
        <v/>
      </c>
      <c r="K558" s="11"/>
      <c r="L558" s="8"/>
      <c r="M558" s="79"/>
      <c r="N558" s="67"/>
      <c r="O558" s="68"/>
    </row>
    <row r="559" spans="1:15" s="51" customFormat="1" ht="13.05" customHeight="1" outlineLevel="2">
      <c r="A559" s="136" t="s">
        <v>630</v>
      </c>
      <c r="B559" s="136" t="s">
        <v>631</v>
      </c>
      <c r="C559" s="137"/>
      <c r="D559" s="46"/>
      <c r="F559" s="436"/>
      <c r="G559" s="436"/>
      <c r="H559" s="48" t="s">
        <v>203</v>
      </c>
      <c r="I559" s="102" t="str">
        <f t="shared" si="8"/>
        <v/>
      </c>
      <c r="J559" s="56"/>
      <c r="K559" s="50"/>
      <c r="M559" s="52"/>
      <c r="N559" s="54"/>
      <c r="O559" s="29"/>
    </row>
    <row r="560" spans="1:15" s="51" customFormat="1" ht="13.05" customHeight="1" outlineLevel="2">
      <c r="A560" s="138"/>
      <c r="B560" s="138"/>
      <c r="C560" s="140"/>
      <c r="D560" s="55"/>
      <c r="F560" s="115"/>
      <c r="G560" s="115"/>
      <c r="H560" s="86"/>
      <c r="I560" s="102" t="str">
        <f t="shared" si="8"/>
        <v/>
      </c>
      <c r="J560" s="56"/>
      <c r="K560" s="27"/>
      <c r="M560" s="63"/>
      <c r="N560" s="54"/>
      <c r="O560" s="64"/>
    </row>
    <row r="561" spans="1:15" ht="2.5499999999999998" customHeight="1" outlineLevel="2">
      <c r="A561" s="197"/>
      <c r="B561" s="197"/>
      <c r="C561" s="143"/>
      <c r="D561" s="105"/>
      <c r="F561" s="116"/>
      <c r="G561" s="116"/>
      <c r="I561" s="102" t="str">
        <f t="shared" si="8"/>
        <v/>
      </c>
      <c r="K561" s="11"/>
      <c r="L561" s="8"/>
      <c r="M561" s="79"/>
      <c r="N561" s="67"/>
      <c r="O561" s="68"/>
    </row>
    <row r="562" spans="1:15" s="51" customFormat="1" ht="13.05" customHeight="1" outlineLevel="2">
      <c r="A562" s="136" t="s">
        <v>632</v>
      </c>
      <c r="B562" s="136" t="s">
        <v>633</v>
      </c>
      <c r="C562" s="137"/>
      <c r="D562" s="46"/>
      <c r="F562" s="436"/>
      <c r="G562" s="436"/>
      <c r="H562" s="48" t="s">
        <v>203</v>
      </c>
      <c r="I562" s="102" t="str">
        <f t="shared" si="8"/>
        <v/>
      </c>
      <c r="J562" s="56"/>
      <c r="K562" s="50"/>
      <c r="M562" s="52"/>
      <c r="N562" s="54"/>
      <c r="O562" s="29"/>
    </row>
    <row r="563" spans="1:15" s="51" customFormat="1" ht="13.05" customHeight="1" outlineLevel="2">
      <c r="A563" s="138"/>
      <c r="B563" s="138"/>
      <c r="C563" s="140"/>
      <c r="D563" s="55"/>
      <c r="F563" s="115"/>
      <c r="G563" s="115"/>
      <c r="H563" s="86"/>
      <c r="I563" s="102" t="str">
        <f t="shared" si="8"/>
        <v/>
      </c>
      <c r="J563" s="56"/>
      <c r="K563" s="27"/>
      <c r="M563" s="63"/>
      <c r="N563" s="54"/>
      <c r="O563" s="64"/>
    </row>
    <row r="564" spans="1:15" ht="2.5499999999999998" customHeight="1" outlineLevel="2">
      <c r="A564" s="197"/>
      <c r="B564" s="197"/>
      <c r="C564" s="143"/>
      <c r="D564" s="105"/>
      <c r="F564" s="116"/>
      <c r="G564" s="116"/>
      <c r="I564" s="102" t="str">
        <f t="shared" si="8"/>
        <v/>
      </c>
      <c r="K564" s="11"/>
      <c r="L564" s="8"/>
      <c r="M564" s="79"/>
      <c r="N564" s="67"/>
      <c r="O564" s="68"/>
    </row>
    <row r="565" spans="1:15" s="51" customFormat="1" ht="13.05" customHeight="1" outlineLevel="2">
      <c r="A565" s="136" t="s">
        <v>634</v>
      </c>
      <c r="B565" s="136" t="s">
        <v>1586</v>
      </c>
      <c r="C565" s="137"/>
      <c r="D565" s="46"/>
      <c r="F565" s="436"/>
      <c r="G565" s="436"/>
      <c r="H565" s="48" t="s">
        <v>203</v>
      </c>
      <c r="I565" s="102" t="str">
        <f t="shared" si="8"/>
        <v/>
      </c>
      <c r="J565" s="56"/>
      <c r="K565" s="50"/>
      <c r="M565" s="52"/>
      <c r="N565" s="54"/>
      <c r="O565" s="29"/>
    </row>
    <row r="566" spans="1:15" s="51" customFormat="1" ht="13.05" customHeight="1" outlineLevel="2">
      <c r="A566" s="138"/>
      <c r="B566" s="138"/>
      <c r="C566" s="140"/>
      <c r="D566" s="55"/>
      <c r="F566" s="115"/>
      <c r="G566" s="115"/>
      <c r="H566" s="86"/>
      <c r="I566" s="102" t="str">
        <f t="shared" si="8"/>
        <v/>
      </c>
      <c r="J566" s="56"/>
      <c r="K566" s="27"/>
      <c r="M566" s="63"/>
      <c r="N566" s="54"/>
      <c r="O566" s="64"/>
    </row>
    <row r="567" spans="1:15" ht="2.5499999999999998" customHeight="1" outlineLevel="2">
      <c r="A567" s="197"/>
      <c r="B567" s="197"/>
      <c r="C567" s="143"/>
      <c r="D567" s="105"/>
      <c r="F567" s="116"/>
      <c r="G567" s="116"/>
      <c r="I567" s="102" t="str">
        <f t="shared" si="8"/>
        <v/>
      </c>
      <c r="K567" s="11"/>
      <c r="L567" s="8"/>
      <c r="M567" s="79"/>
      <c r="N567" s="67"/>
      <c r="O567" s="68"/>
    </row>
    <row r="568" spans="1:15" s="51" customFormat="1" ht="13.05" customHeight="1" outlineLevel="2">
      <c r="A568" s="136" t="s">
        <v>636</v>
      </c>
      <c r="B568" s="136" t="s">
        <v>637</v>
      </c>
      <c r="C568" s="137"/>
      <c r="D568" s="46"/>
      <c r="F568" s="436"/>
      <c r="G568" s="436"/>
      <c r="H568" s="48" t="s">
        <v>203</v>
      </c>
      <c r="I568" s="102" t="str">
        <f t="shared" si="8"/>
        <v/>
      </c>
      <c r="J568" s="56"/>
      <c r="K568" s="50"/>
      <c r="M568" s="52"/>
      <c r="N568" s="54"/>
      <c r="O568" s="29"/>
    </row>
    <row r="569" spans="1:15" s="51" customFormat="1" ht="13.05" customHeight="1" outlineLevel="2">
      <c r="A569" s="138"/>
      <c r="B569" s="138"/>
      <c r="C569" s="140"/>
      <c r="D569" s="55"/>
      <c r="F569" s="115"/>
      <c r="G569" s="115"/>
      <c r="H569" s="86"/>
      <c r="I569" s="102" t="str">
        <f t="shared" si="8"/>
        <v/>
      </c>
      <c r="J569" s="56"/>
      <c r="K569" s="27"/>
      <c r="M569" s="63"/>
      <c r="N569" s="54"/>
      <c r="O569" s="64"/>
    </row>
    <row r="570" spans="1:15" ht="2.5499999999999998" customHeight="1" outlineLevel="2">
      <c r="A570" s="197"/>
      <c r="B570" s="198"/>
      <c r="C570" s="143"/>
      <c r="D570" s="77"/>
      <c r="F570" s="116"/>
      <c r="G570" s="116"/>
      <c r="H570" s="3"/>
      <c r="I570" s="102" t="str">
        <f t="shared" si="8"/>
        <v/>
      </c>
      <c r="K570" s="11"/>
      <c r="L570" s="8"/>
      <c r="M570" s="79"/>
      <c r="N570" s="67"/>
      <c r="O570" s="68"/>
    </row>
    <row r="571" spans="1:15" ht="15" customHeight="1" outlineLevel="1">
      <c r="A571" s="178" t="s">
        <v>638</v>
      </c>
      <c r="B571" s="178" t="s">
        <v>639</v>
      </c>
      <c r="C571" s="201"/>
      <c r="D571" s="81"/>
      <c r="E571" s="80"/>
      <c r="F571" s="118"/>
      <c r="G571" s="118"/>
      <c r="H571" s="32"/>
      <c r="I571" s="102" t="str">
        <f t="shared" si="8"/>
        <v/>
      </c>
      <c r="K571" s="12"/>
      <c r="L571" s="8"/>
      <c r="M571" s="16"/>
      <c r="N571" s="67"/>
      <c r="O571" s="18"/>
    </row>
    <row r="572" spans="1:15" ht="5.55" customHeight="1" outlineLevel="1">
      <c r="A572" s="141"/>
      <c r="B572" s="142"/>
      <c r="C572" s="143"/>
      <c r="D572" s="40"/>
      <c r="F572" s="116"/>
      <c r="G572" s="116"/>
      <c r="H572" s="39"/>
      <c r="I572" s="102" t="str">
        <f t="shared" si="8"/>
        <v/>
      </c>
      <c r="K572" s="41"/>
      <c r="L572" s="8"/>
      <c r="M572" s="59"/>
      <c r="N572" s="67"/>
      <c r="O572" s="68"/>
    </row>
    <row r="573" spans="1:15" ht="15" customHeight="1" outlineLevel="1" thickBot="1">
      <c r="A573" s="186" t="s">
        <v>640</v>
      </c>
      <c r="B573" s="186" t="s">
        <v>641</v>
      </c>
      <c r="C573" s="194"/>
      <c r="D573" s="70"/>
      <c r="E573" s="69"/>
      <c r="F573" s="117"/>
      <c r="G573" s="117"/>
      <c r="H573" s="31"/>
      <c r="I573" s="102" t="str">
        <f t="shared" si="8"/>
        <v/>
      </c>
      <c r="J573" s="71"/>
      <c r="K573" s="13"/>
      <c r="L573" s="88"/>
      <c r="M573" s="15"/>
      <c r="N573" s="89"/>
      <c r="O573" s="17"/>
    </row>
    <row r="574" spans="1:15" ht="5.25" customHeight="1" outlineLevel="2" thickTop="1">
      <c r="A574" s="141"/>
      <c r="B574" s="142"/>
      <c r="C574" s="143"/>
      <c r="D574" s="40"/>
      <c r="F574" s="116"/>
      <c r="G574" s="116"/>
      <c r="H574" s="39"/>
      <c r="I574" s="102" t="str">
        <f t="shared" si="8"/>
        <v/>
      </c>
      <c r="K574" s="41"/>
      <c r="L574" s="8"/>
      <c r="M574" s="59"/>
      <c r="N574" s="67"/>
      <c r="O574" s="68"/>
    </row>
    <row r="575" spans="1:15" s="51" customFormat="1" ht="13.05" customHeight="1" outlineLevel="2">
      <c r="A575" s="136" t="s">
        <v>642</v>
      </c>
      <c r="B575" s="136" t="s">
        <v>1468</v>
      </c>
      <c r="C575" s="137"/>
      <c r="D575" s="46"/>
      <c r="F575" s="436"/>
      <c r="G575" s="436"/>
      <c r="H575" s="48" t="s">
        <v>203</v>
      </c>
      <c r="I575" s="102" t="str">
        <f t="shared" si="8"/>
        <v/>
      </c>
      <c r="J575" s="56"/>
      <c r="K575" s="50"/>
      <c r="M575" s="52"/>
      <c r="N575" s="54"/>
      <c r="O575" s="29"/>
    </row>
    <row r="576" spans="1:15" s="51" customFormat="1" ht="13.05" customHeight="1" outlineLevel="2">
      <c r="A576" s="138"/>
      <c r="B576" s="138"/>
      <c r="C576" s="140"/>
      <c r="D576" s="55"/>
      <c r="F576" s="115"/>
      <c r="G576" s="115"/>
      <c r="H576" s="86"/>
      <c r="I576" s="102" t="str">
        <f t="shared" si="8"/>
        <v/>
      </c>
      <c r="J576" s="56"/>
      <c r="K576" s="27"/>
      <c r="M576" s="63"/>
      <c r="N576" s="54"/>
      <c r="O576" s="64"/>
    </row>
    <row r="577" spans="1:15" ht="2.5499999999999998" customHeight="1" outlineLevel="2">
      <c r="A577" s="197"/>
      <c r="B577" s="211"/>
      <c r="C577" s="143"/>
      <c r="D577" s="105"/>
      <c r="F577" s="116"/>
      <c r="G577" s="116"/>
      <c r="H577" s="3"/>
      <c r="I577" s="102" t="str">
        <f t="shared" si="8"/>
        <v/>
      </c>
      <c r="K577" s="11"/>
      <c r="L577" s="8"/>
      <c r="M577" s="79"/>
      <c r="N577" s="67"/>
      <c r="O577" s="68"/>
    </row>
    <row r="578" spans="1:15" s="51" customFormat="1" ht="13.05" customHeight="1" outlineLevel="2">
      <c r="A578" s="136" t="s">
        <v>643</v>
      </c>
      <c r="B578" s="136" t="s">
        <v>644</v>
      </c>
      <c r="C578" s="137"/>
      <c r="D578" s="46"/>
      <c r="F578" s="436"/>
      <c r="G578" s="436"/>
      <c r="H578" s="48" t="s">
        <v>203</v>
      </c>
      <c r="I578" s="102" t="str">
        <f t="shared" si="8"/>
        <v/>
      </c>
      <c r="J578" s="56"/>
      <c r="K578" s="50"/>
      <c r="M578" s="52"/>
      <c r="N578" s="54"/>
      <c r="O578" s="29"/>
    </row>
    <row r="579" spans="1:15" s="51" customFormat="1" ht="13.05" customHeight="1" outlineLevel="2">
      <c r="A579" s="138"/>
      <c r="B579" s="138"/>
      <c r="C579" s="140"/>
      <c r="D579" s="55"/>
      <c r="F579" s="115"/>
      <c r="G579" s="115"/>
      <c r="H579" s="86"/>
      <c r="I579" s="102" t="str">
        <f t="shared" si="8"/>
        <v/>
      </c>
      <c r="J579" s="56"/>
      <c r="K579" s="27"/>
      <c r="M579" s="63"/>
      <c r="N579" s="54"/>
      <c r="O579" s="64"/>
    </row>
    <row r="580" spans="1:15" ht="2.5499999999999998" customHeight="1" outlineLevel="2">
      <c r="A580" s="197"/>
      <c r="B580" s="198"/>
      <c r="C580" s="143"/>
      <c r="D580" s="105"/>
      <c r="F580" s="116"/>
      <c r="G580" s="116"/>
      <c r="H580" s="3"/>
      <c r="I580" s="102" t="str">
        <f t="shared" si="8"/>
        <v/>
      </c>
      <c r="K580" s="11"/>
      <c r="L580" s="8"/>
      <c r="M580" s="79"/>
      <c r="N580" s="67"/>
      <c r="O580" s="68"/>
    </row>
    <row r="581" spans="1:15" s="51" customFormat="1" ht="13.05" customHeight="1" outlineLevel="2">
      <c r="A581" s="136" t="s">
        <v>645</v>
      </c>
      <c r="B581" s="136" t="s">
        <v>646</v>
      </c>
      <c r="C581" s="137"/>
      <c r="D581" s="46"/>
      <c r="F581" s="436"/>
      <c r="G581" s="436"/>
      <c r="H581" s="48" t="s">
        <v>203</v>
      </c>
      <c r="I581" s="102" t="str">
        <f t="shared" si="8"/>
        <v/>
      </c>
      <c r="J581" s="56"/>
      <c r="K581" s="50"/>
      <c r="M581" s="52"/>
      <c r="N581" s="54"/>
      <c r="O581" s="29"/>
    </row>
    <row r="582" spans="1:15" s="51" customFormat="1" ht="13.05" customHeight="1" outlineLevel="2">
      <c r="A582" s="138"/>
      <c r="B582" s="138"/>
      <c r="C582" s="140"/>
      <c r="D582" s="55"/>
      <c r="F582" s="115"/>
      <c r="G582" s="115"/>
      <c r="H582" s="86"/>
      <c r="I582" s="102" t="str">
        <f t="shared" si="8"/>
        <v/>
      </c>
      <c r="J582" s="56"/>
      <c r="K582" s="27"/>
      <c r="M582" s="63"/>
      <c r="N582" s="54"/>
      <c r="O582" s="64"/>
    </row>
    <row r="583" spans="1:15" ht="2.5499999999999998" customHeight="1" outlineLevel="2">
      <c r="A583" s="197"/>
      <c r="B583" s="198"/>
      <c r="C583" s="143"/>
      <c r="D583" s="105"/>
      <c r="F583" s="116"/>
      <c r="G583" s="116"/>
      <c r="H583" s="3"/>
      <c r="I583" s="102" t="str">
        <f t="shared" si="8"/>
        <v/>
      </c>
      <c r="K583" s="11"/>
      <c r="L583" s="8"/>
      <c r="M583" s="79"/>
      <c r="N583" s="67"/>
      <c r="O583" s="68"/>
    </row>
    <row r="584" spans="1:15" s="51" customFormat="1" ht="13.05" customHeight="1" outlineLevel="2">
      <c r="A584" s="136" t="s">
        <v>647</v>
      </c>
      <c r="B584" s="136" t="s">
        <v>648</v>
      </c>
      <c r="C584" s="137"/>
      <c r="D584" s="46"/>
      <c r="F584" s="436"/>
      <c r="G584" s="436"/>
      <c r="H584" s="48" t="s">
        <v>203</v>
      </c>
      <c r="I584" s="102" t="str">
        <f t="shared" si="8"/>
        <v/>
      </c>
      <c r="J584" s="56"/>
      <c r="K584" s="50"/>
      <c r="M584" s="52"/>
      <c r="N584" s="54"/>
      <c r="O584" s="29"/>
    </row>
    <row r="585" spans="1:15" s="51" customFormat="1" ht="13.05" customHeight="1" outlineLevel="2">
      <c r="A585" s="138"/>
      <c r="B585" s="138"/>
      <c r="C585" s="140"/>
      <c r="D585" s="55"/>
      <c r="F585" s="115"/>
      <c r="G585" s="115"/>
      <c r="H585" s="86"/>
      <c r="I585" s="102" t="str">
        <f t="shared" si="8"/>
        <v/>
      </c>
      <c r="J585" s="56"/>
      <c r="K585" s="27"/>
      <c r="M585" s="63"/>
      <c r="N585" s="54"/>
      <c r="O585" s="64"/>
    </row>
    <row r="586" spans="1:15" ht="2.5499999999999998" customHeight="1" outlineLevel="2">
      <c r="A586" s="212"/>
      <c r="B586" s="213"/>
      <c r="C586" s="143"/>
      <c r="D586" s="106"/>
      <c r="F586" s="116"/>
      <c r="G586" s="116"/>
      <c r="H586" s="4"/>
      <c r="I586" s="102" t="str">
        <f t="shared" si="8"/>
        <v/>
      </c>
      <c r="K586" s="92"/>
      <c r="L586" s="8"/>
      <c r="M586" s="79"/>
      <c r="N586" s="67"/>
      <c r="O586" s="20"/>
    </row>
    <row r="587" spans="1:15" s="51" customFormat="1" ht="13.05" customHeight="1" outlineLevel="2">
      <c r="A587" s="136" t="s">
        <v>649</v>
      </c>
      <c r="B587" s="136" t="s">
        <v>650</v>
      </c>
      <c r="C587" s="137"/>
      <c r="D587" s="46"/>
      <c r="F587" s="436"/>
      <c r="G587" s="436"/>
      <c r="H587" s="48" t="s">
        <v>203</v>
      </c>
      <c r="I587" s="102" t="str">
        <f t="shared" si="8"/>
        <v/>
      </c>
      <c r="J587" s="56"/>
      <c r="K587" s="50"/>
      <c r="M587" s="52"/>
      <c r="N587" s="54"/>
      <c r="O587" s="29"/>
    </row>
    <row r="588" spans="1:15" s="51" customFormat="1" ht="13.05" customHeight="1" outlineLevel="2">
      <c r="A588" s="138"/>
      <c r="B588" s="138"/>
      <c r="C588" s="140"/>
      <c r="D588" s="55"/>
      <c r="F588" s="115"/>
      <c r="G588" s="115"/>
      <c r="H588" s="86"/>
      <c r="I588" s="102" t="str">
        <f t="shared" si="8"/>
        <v/>
      </c>
      <c r="J588" s="56"/>
      <c r="K588" s="27"/>
      <c r="M588" s="63"/>
      <c r="N588" s="54"/>
      <c r="O588" s="64"/>
    </row>
    <row r="589" spans="1:15" ht="2.5499999999999998" customHeight="1" outlineLevel="2">
      <c r="A589" s="197"/>
      <c r="B589" s="197"/>
      <c r="C589" s="143"/>
      <c r="D589" s="105"/>
      <c r="F589" s="116"/>
      <c r="G589" s="116"/>
      <c r="I589" s="102" t="str">
        <f t="shared" si="8"/>
        <v/>
      </c>
      <c r="K589" s="11"/>
      <c r="L589" s="8"/>
      <c r="M589" s="79"/>
      <c r="N589" s="67"/>
      <c r="O589" s="68"/>
    </row>
    <row r="590" spans="1:15" s="51" customFormat="1" ht="13.05" customHeight="1" outlineLevel="2">
      <c r="A590" s="136" t="s">
        <v>651</v>
      </c>
      <c r="B590" s="136" t="s">
        <v>1241</v>
      </c>
      <c r="C590" s="137"/>
      <c r="D590" s="46"/>
      <c r="F590" s="436"/>
      <c r="G590" s="436"/>
      <c r="H590" s="48" t="s">
        <v>203</v>
      </c>
      <c r="I590" s="102" t="str">
        <f t="shared" si="8"/>
        <v/>
      </c>
      <c r="J590" s="56"/>
      <c r="K590" s="50"/>
      <c r="M590" s="52"/>
      <c r="N590" s="54"/>
      <c r="O590" s="29"/>
    </row>
    <row r="591" spans="1:15" s="51" customFormat="1" ht="13.05" customHeight="1" outlineLevel="2">
      <c r="A591" s="138"/>
      <c r="B591" s="138"/>
      <c r="C591" s="140"/>
      <c r="D591" s="55"/>
      <c r="F591" s="115"/>
      <c r="G591" s="115"/>
      <c r="H591" s="86"/>
      <c r="I591" s="102" t="str">
        <f t="shared" si="8"/>
        <v/>
      </c>
      <c r="J591" s="56"/>
      <c r="K591" s="27"/>
      <c r="M591" s="63"/>
      <c r="N591" s="54"/>
      <c r="O591" s="64"/>
    </row>
    <row r="592" spans="1:15" ht="2.5499999999999998" customHeight="1" outlineLevel="2">
      <c r="A592" s="195"/>
      <c r="B592" s="200"/>
      <c r="C592" s="143"/>
      <c r="D592" s="105"/>
      <c r="F592" s="116"/>
      <c r="G592" s="116"/>
      <c r="H592" s="3"/>
      <c r="I592" s="102" t="str">
        <f t="shared" si="8"/>
        <v/>
      </c>
      <c r="K592" s="11"/>
      <c r="L592" s="8"/>
      <c r="M592" s="79"/>
      <c r="N592" s="67"/>
      <c r="O592" s="68"/>
    </row>
    <row r="593" spans="1:15" s="51" customFormat="1" ht="13.05" customHeight="1" outlineLevel="2">
      <c r="A593" s="136" t="s">
        <v>652</v>
      </c>
      <c r="B593" s="136" t="s">
        <v>653</v>
      </c>
      <c r="C593" s="137"/>
      <c r="D593" s="46"/>
      <c r="F593" s="436"/>
      <c r="G593" s="436"/>
      <c r="H593" s="48" t="s">
        <v>203</v>
      </c>
      <c r="I593" s="102" t="str">
        <f t="shared" si="8"/>
        <v/>
      </c>
      <c r="J593" s="56"/>
      <c r="K593" s="50"/>
      <c r="M593" s="52"/>
      <c r="N593" s="54"/>
      <c r="O593" s="29"/>
    </row>
    <row r="594" spans="1:15" s="51" customFormat="1" ht="13.05" customHeight="1" outlineLevel="2">
      <c r="A594" s="138"/>
      <c r="B594" s="138"/>
      <c r="C594" s="140"/>
      <c r="D594" s="55"/>
      <c r="F594" s="115"/>
      <c r="G594" s="115"/>
      <c r="H594" s="86"/>
      <c r="I594" s="102" t="str">
        <f t="shared" si="8"/>
        <v/>
      </c>
      <c r="J594" s="56"/>
      <c r="K594" s="27"/>
      <c r="M594" s="63"/>
      <c r="N594" s="54"/>
      <c r="O594" s="64"/>
    </row>
    <row r="595" spans="1:15" ht="2.5499999999999998" customHeight="1" outlineLevel="2">
      <c r="A595" s="197"/>
      <c r="B595" s="198"/>
      <c r="C595" s="143"/>
      <c r="D595" s="105"/>
      <c r="F595" s="116"/>
      <c r="G595" s="116"/>
      <c r="H595" s="3"/>
      <c r="I595" s="102" t="str">
        <f t="shared" si="8"/>
        <v/>
      </c>
      <c r="K595" s="11"/>
      <c r="L595" s="8"/>
      <c r="M595" s="79"/>
      <c r="N595" s="67"/>
      <c r="O595" s="68"/>
    </row>
    <row r="596" spans="1:15" s="51" customFormat="1" ht="13.05" customHeight="1" outlineLevel="2">
      <c r="A596" s="136" t="s">
        <v>654</v>
      </c>
      <c r="B596" s="136" t="s">
        <v>655</v>
      </c>
      <c r="C596" s="137"/>
      <c r="D596" s="46"/>
      <c r="F596" s="436"/>
      <c r="G596" s="436"/>
      <c r="H596" s="48" t="s">
        <v>203</v>
      </c>
      <c r="I596" s="102" t="str">
        <f t="shared" ref="I596:I659" si="9">$K596&amp;$M596</f>
        <v/>
      </c>
      <c r="J596" s="56"/>
      <c r="K596" s="50"/>
      <c r="M596" s="52"/>
      <c r="N596" s="54"/>
      <c r="O596" s="29"/>
    </row>
    <row r="597" spans="1:15" s="51" customFormat="1" ht="13.05" customHeight="1" outlineLevel="2">
      <c r="A597" s="138"/>
      <c r="B597" s="138"/>
      <c r="C597" s="140"/>
      <c r="D597" s="55"/>
      <c r="F597" s="115"/>
      <c r="G597" s="115"/>
      <c r="H597" s="86"/>
      <c r="I597" s="102" t="str">
        <f t="shared" si="9"/>
        <v/>
      </c>
      <c r="J597" s="56"/>
      <c r="K597" s="27"/>
      <c r="M597" s="63"/>
      <c r="N597" s="54"/>
      <c r="O597" s="64"/>
    </row>
    <row r="598" spans="1:15" ht="2.5499999999999998" customHeight="1" outlineLevel="2">
      <c r="A598" s="197"/>
      <c r="B598" s="198"/>
      <c r="C598" s="143"/>
      <c r="D598" s="105"/>
      <c r="F598" s="116"/>
      <c r="G598" s="116"/>
      <c r="H598" s="3"/>
      <c r="I598" s="102" t="str">
        <f t="shared" si="9"/>
        <v/>
      </c>
      <c r="K598" s="11"/>
      <c r="L598" s="8"/>
      <c r="M598" s="79"/>
      <c r="N598" s="67"/>
      <c r="O598" s="68"/>
    </row>
    <row r="599" spans="1:15" s="51" customFormat="1" ht="13.05" customHeight="1" outlineLevel="2">
      <c r="A599" s="136" t="s">
        <v>656</v>
      </c>
      <c r="B599" s="136" t="s">
        <v>657</v>
      </c>
      <c r="C599" s="137"/>
      <c r="D599" s="46"/>
      <c r="F599" s="436"/>
      <c r="G599" s="436"/>
      <c r="H599" s="48" t="s">
        <v>203</v>
      </c>
      <c r="I599" s="102" t="str">
        <f t="shared" si="9"/>
        <v/>
      </c>
      <c r="J599" s="56"/>
      <c r="K599" s="50"/>
      <c r="M599" s="52"/>
      <c r="N599" s="54"/>
      <c r="O599" s="29"/>
    </row>
    <row r="600" spans="1:15" s="51" customFormat="1" ht="13.05" customHeight="1" outlineLevel="2">
      <c r="A600" s="138"/>
      <c r="B600" s="138"/>
      <c r="C600" s="140"/>
      <c r="D600" s="55"/>
      <c r="F600" s="115"/>
      <c r="G600" s="115"/>
      <c r="H600" s="86"/>
      <c r="I600" s="102" t="str">
        <f t="shared" si="9"/>
        <v/>
      </c>
      <c r="J600" s="56"/>
      <c r="K600" s="27"/>
      <c r="M600" s="63"/>
      <c r="N600" s="54"/>
      <c r="O600" s="64"/>
    </row>
    <row r="601" spans="1:15" ht="2.5499999999999998" customHeight="1" outlineLevel="2">
      <c r="A601" s="197"/>
      <c r="B601" s="198"/>
      <c r="C601" s="143"/>
      <c r="D601" s="105"/>
      <c r="F601" s="116"/>
      <c r="G601" s="116"/>
      <c r="H601" s="3"/>
      <c r="I601" s="102" t="str">
        <f t="shared" si="9"/>
        <v/>
      </c>
      <c r="K601" s="11"/>
      <c r="L601" s="8"/>
      <c r="M601" s="79"/>
      <c r="N601" s="67"/>
      <c r="O601" s="68"/>
    </row>
    <row r="602" spans="1:15" s="51" customFormat="1" ht="13.05" customHeight="1" outlineLevel="2">
      <c r="A602" s="136" t="s">
        <v>658</v>
      </c>
      <c r="B602" s="136" t="s">
        <v>1469</v>
      </c>
      <c r="C602" s="137"/>
      <c r="D602" s="46"/>
      <c r="F602" s="436"/>
      <c r="G602" s="436"/>
      <c r="H602" s="48" t="s">
        <v>203</v>
      </c>
      <c r="I602" s="102" t="str">
        <f t="shared" si="9"/>
        <v/>
      </c>
      <c r="J602" s="56"/>
      <c r="K602" s="50"/>
      <c r="M602" s="52"/>
      <c r="N602" s="54"/>
      <c r="O602" s="29"/>
    </row>
    <row r="603" spans="1:15" s="51" customFormat="1" ht="13.05" customHeight="1" outlineLevel="2">
      <c r="A603" s="138"/>
      <c r="B603" s="138"/>
      <c r="C603" s="140"/>
      <c r="D603" s="55"/>
      <c r="F603" s="115"/>
      <c r="G603" s="115"/>
      <c r="H603" s="86"/>
      <c r="I603" s="102" t="str">
        <f t="shared" si="9"/>
        <v/>
      </c>
      <c r="J603" s="56"/>
      <c r="K603" s="27"/>
      <c r="M603" s="63"/>
      <c r="N603" s="54"/>
      <c r="O603" s="64"/>
    </row>
    <row r="604" spans="1:15" ht="2.5499999999999998" customHeight="1" outlineLevel="2">
      <c r="A604" s="197"/>
      <c r="B604" s="198"/>
      <c r="C604" s="143"/>
      <c r="D604" s="105"/>
      <c r="F604" s="116"/>
      <c r="G604" s="116"/>
      <c r="H604" s="3"/>
      <c r="I604" s="102" t="str">
        <f t="shared" si="9"/>
        <v/>
      </c>
      <c r="K604" s="11"/>
      <c r="L604" s="8"/>
      <c r="M604" s="79"/>
      <c r="N604" s="67"/>
      <c r="O604" s="68"/>
    </row>
    <row r="605" spans="1:15" s="51" customFormat="1" ht="13.05" customHeight="1" outlineLevel="2">
      <c r="A605" s="136" t="s">
        <v>660</v>
      </c>
      <c r="B605" s="136" t="s">
        <v>1470</v>
      </c>
      <c r="C605" s="137"/>
      <c r="D605" s="46"/>
      <c r="F605" s="436"/>
      <c r="G605" s="436"/>
      <c r="H605" s="48" t="s">
        <v>203</v>
      </c>
      <c r="I605" s="102" t="str">
        <f t="shared" si="9"/>
        <v/>
      </c>
      <c r="J605" s="56"/>
      <c r="K605" s="50"/>
      <c r="M605" s="52"/>
      <c r="N605" s="54"/>
      <c r="O605" s="29"/>
    </row>
    <row r="606" spans="1:15" s="51" customFormat="1" ht="13.05" customHeight="1" outlineLevel="2">
      <c r="A606" s="138"/>
      <c r="B606" s="138"/>
      <c r="C606" s="140"/>
      <c r="D606" s="55"/>
      <c r="F606" s="115"/>
      <c r="G606" s="115"/>
      <c r="H606" s="86"/>
      <c r="I606" s="102" t="str">
        <f t="shared" si="9"/>
        <v/>
      </c>
      <c r="J606" s="56"/>
      <c r="K606" s="27"/>
      <c r="M606" s="63"/>
      <c r="N606" s="54"/>
      <c r="O606" s="64"/>
    </row>
    <row r="607" spans="1:15" ht="2.5499999999999998" customHeight="1" outlineLevel="2">
      <c r="A607" s="197"/>
      <c r="B607" s="198"/>
      <c r="C607" s="143"/>
      <c r="D607" s="105"/>
      <c r="F607" s="116"/>
      <c r="G607" s="116"/>
      <c r="H607" s="3"/>
      <c r="I607" s="102" t="str">
        <f t="shared" si="9"/>
        <v/>
      </c>
      <c r="K607" s="11"/>
      <c r="L607" s="8"/>
      <c r="M607" s="79"/>
      <c r="N607" s="67"/>
      <c r="O607" s="68"/>
    </row>
    <row r="608" spans="1:15" s="51" customFormat="1" ht="13.05" customHeight="1" outlineLevel="2">
      <c r="A608" s="136" t="s">
        <v>662</v>
      </c>
      <c r="B608" s="136" t="s">
        <v>663</v>
      </c>
      <c r="C608" s="137"/>
      <c r="D608" s="46"/>
      <c r="F608" s="436"/>
      <c r="G608" s="436"/>
      <c r="H608" s="48" t="s">
        <v>203</v>
      </c>
      <c r="I608" s="102" t="str">
        <f t="shared" si="9"/>
        <v/>
      </c>
      <c r="J608" s="56"/>
      <c r="K608" s="50"/>
      <c r="M608" s="52"/>
      <c r="N608" s="54"/>
      <c r="O608" s="29"/>
    </row>
    <row r="609" spans="1:15" s="51" customFormat="1" ht="13.05" customHeight="1" outlineLevel="2">
      <c r="A609" s="138"/>
      <c r="B609" s="138"/>
      <c r="C609" s="140"/>
      <c r="D609" s="55"/>
      <c r="F609" s="115"/>
      <c r="G609" s="115"/>
      <c r="H609" s="86"/>
      <c r="I609" s="102" t="str">
        <f t="shared" si="9"/>
        <v/>
      </c>
      <c r="J609" s="56"/>
      <c r="K609" s="27"/>
      <c r="M609" s="63"/>
      <c r="N609" s="54"/>
      <c r="O609" s="64"/>
    </row>
    <row r="610" spans="1:15" ht="2.5499999999999998" customHeight="1" outlineLevel="2">
      <c r="A610" s="197"/>
      <c r="B610" s="198"/>
      <c r="C610" s="143"/>
      <c r="D610" s="105"/>
      <c r="F610" s="116"/>
      <c r="G610" s="116"/>
      <c r="H610" s="3"/>
      <c r="I610" s="102" t="str">
        <f t="shared" si="9"/>
        <v/>
      </c>
      <c r="K610" s="11"/>
      <c r="L610" s="8"/>
      <c r="M610" s="79"/>
      <c r="N610" s="67"/>
      <c r="O610" s="68"/>
    </row>
    <row r="611" spans="1:15" s="51" customFormat="1" ht="13.05" customHeight="1" outlineLevel="2">
      <c r="A611" s="136" t="s">
        <v>664</v>
      </c>
      <c r="B611" s="136" t="s">
        <v>1471</v>
      </c>
      <c r="C611" s="137"/>
      <c r="D611" s="46"/>
      <c r="F611" s="436"/>
      <c r="G611" s="436"/>
      <c r="H611" s="48" t="s">
        <v>203</v>
      </c>
      <c r="I611" s="102" t="str">
        <f t="shared" si="9"/>
        <v/>
      </c>
      <c r="J611" s="56"/>
      <c r="K611" s="50"/>
      <c r="M611" s="52"/>
      <c r="N611" s="54"/>
      <c r="O611" s="29"/>
    </row>
    <row r="612" spans="1:15" s="51" customFormat="1" ht="13.05" customHeight="1" outlineLevel="2">
      <c r="A612" s="138"/>
      <c r="B612" s="138"/>
      <c r="C612" s="140"/>
      <c r="D612" s="55"/>
      <c r="F612" s="115"/>
      <c r="G612" s="115"/>
      <c r="H612" s="86"/>
      <c r="I612" s="102" t="str">
        <f t="shared" si="9"/>
        <v/>
      </c>
      <c r="J612" s="56"/>
      <c r="K612" s="27"/>
      <c r="M612" s="63"/>
      <c r="N612" s="54"/>
      <c r="O612" s="64"/>
    </row>
    <row r="613" spans="1:15" ht="2.5499999999999998" customHeight="1" outlineLevel="2">
      <c r="A613" s="197"/>
      <c r="B613" s="198"/>
      <c r="C613" s="143"/>
      <c r="D613" s="77"/>
      <c r="F613" s="116"/>
      <c r="G613" s="116"/>
      <c r="H613" s="3"/>
      <c r="I613" s="102" t="str">
        <f t="shared" si="9"/>
        <v/>
      </c>
      <c r="K613" s="11"/>
      <c r="L613" s="8"/>
      <c r="M613" s="79"/>
      <c r="N613" s="67"/>
      <c r="O613" s="68"/>
    </row>
    <row r="614" spans="1:15" ht="15" customHeight="1" outlineLevel="1" thickBot="1">
      <c r="A614" s="186" t="s">
        <v>665</v>
      </c>
      <c r="B614" s="186" t="s">
        <v>1337</v>
      </c>
      <c r="C614" s="194"/>
      <c r="D614" s="70"/>
      <c r="E614" s="69"/>
      <c r="F614" s="117"/>
      <c r="G614" s="117"/>
      <c r="H614" s="31"/>
      <c r="I614" s="102" t="str">
        <f t="shared" si="9"/>
        <v/>
      </c>
      <c r="J614" s="71"/>
      <c r="K614" s="13"/>
      <c r="L614" s="88"/>
      <c r="M614" s="15"/>
      <c r="N614" s="89"/>
      <c r="O614" s="17"/>
    </row>
    <row r="615" spans="1:15" ht="5.25" customHeight="1" outlineLevel="2" thickTop="1">
      <c r="A615" s="141"/>
      <c r="B615" s="142"/>
      <c r="C615" s="143"/>
      <c r="D615" s="40"/>
      <c r="F615" s="116"/>
      <c r="G615" s="116"/>
      <c r="H615" s="39"/>
      <c r="I615" s="102" t="str">
        <f t="shared" si="9"/>
        <v/>
      </c>
      <c r="K615" s="41"/>
      <c r="L615" s="8"/>
      <c r="M615" s="59"/>
      <c r="N615" s="67"/>
      <c r="O615" s="68"/>
    </row>
    <row r="616" spans="1:15" s="51" customFormat="1" ht="13.05" customHeight="1" outlineLevel="2">
      <c r="A616" s="136" t="s">
        <v>666</v>
      </c>
      <c r="B616" s="136" t="s">
        <v>1472</v>
      </c>
      <c r="C616" s="137"/>
      <c r="D616" s="46"/>
      <c r="F616" s="436"/>
      <c r="G616" s="436"/>
      <c r="H616" s="48" t="s">
        <v>203</v>
      </c>
      <c r="I616" s="102" t="str">
        <f t="shared" si="9"/>
        <v/>
      </c>
      <c r="J616" s="56"/>
      <c r="K616" s="50"/>
      <c r="M616" s="52"/>
      <c r="N616" s="54"/>
      <c r="O616" s="29"/>
    </row>
    <row r="617" spans="1:15" s="51" customFormat="1" ht="13.05" customHeight="1" outlineLevel="2">
      <c r="A617" s="138"/>
      <c r="B617" s="138"/>
      <c r="C617" s="140"/>
      <c r="D617" s="55"/>
      <c r="F617" s="115"/>
      <c r="G617" s="115"/>
      <c r="H617" s="86"/>
      <c r="I617" s="102" t="str">
        <f t="shared" si="9"/>
        <v/>
      </c>
      <c r="J617" s="56"/>
      <c r="K617" s="27"/>
      <c r="M617" s="63"/>
      <c r="N617" s="54"/>
      <c r="O617" s="64"/>
    </row>
    <row r="618" spans="1:15" ht="2.5499999999999998" customHeight="1" outlineLevel="2">
      <c r="A618" s="195"/>
      <c r="B618" s="200"/>
      <c r="C618" s="143"/>
      <c r="D618" s="105"/>
      <c r="F618" s="116"/>
      <c r="G618" s="116"/>
      <c r="H618" s="3"/>
      <c r="I618" s="102" t="str">
        <f t="shared" si="9"/>
        <v/>
      </c>
      <c r="K618" s="11"/>
      <c r="L618" s="8"/>
      <c r="M618" s="79"/>
      <c r="N618" s="67"/>
      <c r="O618" s="68"/>
    </row>
    <row r="619" spans="1:15" s="51" customFormat="1" ht="13.05" customHeight="1" outlineLevel="2">
      <c r="A619" s="136" t="s">
        <v>668</v>
      </c>
      <c r="B619" s="136" t="s">
        <v>669</v>
      </c>
      <c r="C619" s="137"/>
      <c r="D619" s="46"/>
      <c r="F619" s="436"/>
      <c r="G619" s="436"/>
      <c r="H619" s="48" t="s">
        <v>203</v>
      </c>
      <c r="I619" s="102" t="str">
        <f t="shared" si="9"/>
        <v/>
      </c>
      <c r="J619" s="56"/>
      <c r="K619" s="50"/>
      <c r="M619" s="52"/>
      <c r="N619" s="54"/>
      <c r="O619" s="29"/>
    </row>
    <row r="620" spans="1:15" s="51" customFormat="1" ht="13.05" customHeight="1" outlineLevel="2">
      <c r="A620" s="138"/>
      <c r="B620" s="138"/>
      <c r="C620" s="140"/>
      <c r="D620" s="55"/>
      <c r="F620" s="115"/>
      <c r="G620" s="115"/>
      <c r="H620" s="86"/>
      <c r="I620" s="102" t="str">
        <f t="shared" si="9"/>
        <v/>
      </c>
      <c r="J620" s="56"/>
      <c r="K620" s="27"/>
      <c r="M620" s="63"/>
      <c r="N620" s="54"/>
      <c r="O620" s="64"/>
    </row>
    <row r="621" spans="1:15" ht="2.5499999999999998" customHeight="1" outlineLevel="2">
      <c r="A621" s="197"/>
      <c r="B621" s="211"/>
      <c r="C621" s="143"/>
      <c r="D621" s="105"/>
      <c r="F621" s="116"/>
      <c r="G621" s="116"/>
      <c r="H621" s="3"/>
      <c r="I621" s="102" t="str">
        <f t="shared" si="9"/>
        <v/>
      </c>
      <c r="K621" s="11"/>
      <c r="L621" s="8"/>
      <c r="M621" s="79"/>
      <c r="N621" s="67"/>
      <c r="O621" s="68"/>
    </row>
    <row r="622" spans="1:15" s="51" customFormat="1" ht="13.05" customHeight="1" outlineLevel="2">
      <c r="A622" s="136" t="s">
        <v>670</v>
      </c>
      <c r="B622" s="136" t="s">
        <v>1473</v>
      </c>
      <c r="C622" s="137"/>
      <c r="D622" s="46"/>
      <c r="F622" s="436"/>
      <c r="G622" s="436"/>
      <c r="H622" s="48" t="s">
        <v>203</v>
      </c>
      <c r="I622" s="102" t="str">
        <f t="shared" si="9"/>
        <v/>
      </c>
      <c r="J622" s="56"/>
      <c r="K622" s="50"/>
      <c r="M622" s="52"/>
      <c r="N622" s="54"/>
      <c r="O622" s="29"/>
    </row>
    <row r="623" spans="1:15" s="51" customFormat="1" ht="13.05" customHeight="1" outlineLevel="2">
      <c r="A623" s="138"/>
      <c r="B623" s="138"/>
      <c r="C623" s="140"/>
      <c r="D623" s="55"/>
      <c r="F623" s="115"/>
      <c r="G623" s="115"/>
      <c r="H623" s="86"/>
      <c r="I623" s="102" t="str">
        <f t="shared" si="9"/>
        <v/>
      </c>
      <c r="J623" s="56"/>
      <c r="K623" s="27"/>
      <c r="M623" s="63"/>
      <c r="N623" s="54"/>
      <c r="O623" s="64"/>
    </row>
    <row r="624" spans="1:15" ht="2.5499999999999998" customHeight="1" outlineLevel="2">
      <c r="A624" s="195"/>
      <c r="B624" s="200"/>
      <c r="C624" s="143"/>
      <c r="D624" s="105"/>
      <c r="F624" s="116"/>
      <c r="G624" s="116"/>
      <c r="H624" s="3"/>
      <c r="I624" s="102" t="str">
        <f t="shared" si="9"/>
        <v/>
      </c>
      <c r="K624" s="11"/>
      <c r="L624" s="8"/>
      <c r="M624" s="79"/>
      <c r="N624" s="67"/>
      <c r="O624" s="68"/>
    </row>
    <row r="625" spans="1:15" s="51" customFormat="1" ht="13.05" customHeight="1" outlineLevel="2">
      <c r="A625" s="136" t="s">
        <v>671</v>
      </c>
      <c r="B625" s="136" t="s">
        <v>1474</v>
      </c>
      <c r="C625" s="137"/>
      <c r="D625" s="46"/>
      <c r="F625" s="436"/>
      <c r="G625" s="436"/>
      <c r="H625" s="48" t="s">
        <v>203</v>
      </c>
      <c r="I625" s="102" t="str">
        <f t="shared" si="9"/>
        <v/>
      </c>
      <c r="J625" s="56"/>
      <c r="K625" s="50"/>
      <c r="M625" s="52"/>
      <c r="N625" s="54"/>
      <c r="O625" s="29"/>
    </row>
    <row r="626" spans="1:15" s="51" customFormat="1" ht="13.05" customHeight="1" outlineLevel="2">
      <c r="A626" s="138"/>
      <c r="B626" s="138"/>
      <c r="C626" s="140"/>
      <c r="D626" s="55"/>
      <c r="F626" s="115"/>
      <c r="G626" s="115"/>
      <c r="H626" s="86"/>
      <c r="I626" s="102" t="str">
        <f t="shared" si="9"/>
        <v/>
      </c>
      <c r="J626" s="56"/>
      <c r="K626" s="27"/>
      <c r="M626" s="63"/>
      <c r="N626" s="54"/>
      <c r="O626" s="64"/>
    </row>
    <row r="627" spans="1:15" ht="2.5499999999999998" customHeight="1" outlineLevel="2">
      <c r="A627" s="197"/>
      <c r="B627" s="198"/>
      <c r="C627" s="143"/>
      <c r="D627" s="105"/>
      <c r="F627" s="116"/>
      <c r="G627" s="116"/>
      <c r="H627" s="3"/>
      <c r="I627" s="102" t="str">
        <f t="shared" si="9"/>
        <v/>
      </c>
      <c r="K627" s="11"/>
      <c r="L627" s="8"/>
      <c r="M627" s="79"/>
      <c r="N627" s="67"/>
      <c r="O627" s="68"/>
    </row>
    <row r="628" spans="1:15" s="51" customFormat="1" ht="13.05" customHeight="1" outlineLevel="2">
      <c r="A628" s="136" t="s">
        <v>673</v>
      </c>
      <c r="B628" s="136" t="s">
        <v>1476</v>
      </c>
      <c r="C628" s="137"/>
      <c r="D628" s="46"/>
      <c r="F628" s="436"/>
      <c r="G628" s="436"/>
      <c r="H628" s="48" t="s">
        <v>203</v>
      </c>
      <c r="I628" s="102" t="str">
        <f t="shared" si="9"/>
        <v/>
      </c>
      <c r="J628" s="56"/>
      <c r="K628" s="50"/>
      <c r="M628" s="52"/>
      <c r="N628" s="54"/>
      <c r="O628" s="29"/>
    </row>
    <row r="629" spans="1:15" s="51" customFormat="1" ht="13.05" customHeight="1" outlineLevel="2">
      <c r="A629" s="138"/>
      <c r="B629" s="138"/>
      <c r="C629" s="140"/>
      <c r="D629" s="55"/>
      <c r="F629" s="115"/>
      <c r="G629" s="115"/>
      <c r="H629" s="86"/>
      <c r="I629" s="102" t="str">
        <f t="shared" si="9"/>
        <v/>
      </c>
      <c r="J629" s="56"/>
      <c r="K629" s="27"/>
      <c r="M629" s="63"/>
      <c r="N629" s="54"/>
      <c r="O629" s="64"/>
    </row>
    <row r="630" spans="1:15" ht="2.5499999999999998" customHeight="1" outlineLevel="2">
      <c r="A630" s="197"/>
      <c r="B630" s="198"/>
      <c r="C630" s="143"/>
      <c r="D630" s="105"/>
      <c r="F630" s="116"/>
      <c r="G630" s="116"/>
      <c r="H630" s="3"/>
      <c r="I630" s="102" t="str">
        <f t="shared" si="9"/>
        <v/>
      </c>
      <c r="K630" s="11"/>
      <c r="L630" s="8"/>
      <c r="M630" s="79"/>
      <c r="N630" s="67"/>
      <c r="O630" s="68"/>
    </row>
    <row r="631" spans="1:15" s="51" customFormat="1" ht="13.05" customHeight="1" outlineLevel="2">
      <c r="A631" s="136" t="s">
        <v>675</v>
      </c>
      <c r="B631" s="136" t="s">
        <v>1475</v>
      </c>
      <c r="C631" s="137"/>
      <c r="D631" s="46"/>
      <c r="F631" s="436"/>
      <c r="G631" s="436"/>
      <c r="H631" s="48" t="s">
        <v>203</v>
      </c>
      <c r="I631" s="102" t="str">
        <f t="shared" si="9"/>
        <v/>
      </c>
      <c r="J631" s="56"/>
      <c r="K631" s="50"/>
      <c r="M631" s="52"/>
      <c r="N631" s="54"/>
      <c r="O631" s="29"/>
    </row>
    <row r="632" spans="1:15" s="51" customFormat="1" ht="13.05" customHeight="1" outlineLevel="2">
      <c r="A632" s="138"/>
      <c r="B632" s="138"/>
      <c r="C632" s="140"/>
      <c r="D632" s="55"/>
      <c r="F632" s="115"/>
      <c r="G632" s="115"/>
      <c r="H632" s="86"/>
      <c r="I632" s="102" t="str">
        <f t="shared" si="9"/>
        <v/>
      </c>
      <c r="J632" s="56"/>
      <c r="K632" s="27"/>
      <c r="M632" s="63"/>
      <c r="N632" s="54"/>
      <c r="O632" s="64"/>
    </row>
    <row r="633" spans="1:15" ht="2.5499999999999998" customHeight="1" outlineLevel="2">
      <c r="A633" s="197"/>
      <c r="B633" s="198"/>
      <c r="C633" s="143"/>
      <c r="D633" s="77"/>
      <c r="F633" s="116"/>
      <c r="G633" s="116"/>
      <c r="H633" s="3"/>
      <c r="I633" s="102" t="str">
        <f t="shared" si="9"/>
        <v/>
      </c>
      <c r="K633" s="11"/>
      <c r="L633" s="8"/>
      <c r="M633" s="79"/>
      <c r="N633" s="67"/>
      <c r="O633" s="68"/>
    </row>
    <row r="634" spans="1:15" outlineLevel="1" thickBot="1">
      <c r="A634" s="186" t="s">
        <v>676</v>
      </c>
      <c r="B634" s="186" t="s">
        <v>677</v>
      </c>
      <c r="C634" s="194"/>
      <c r="D634" s="70"/>
      <c r="E634" s="69"/>
      <c r="F634" s="117"/>
      <c r="G634" s="117"/>
      <c r="H634" s="31"/>
      <c r="I634" s="102" t="str">
        <f t="shared" si="9"/>
        <v/>
      </c>
      <c r="J634" s="71"/>
      <c r="K634" s="13"/>
      <c r="L634" s="88"/>
      <c r="M634" s="15"/>
      <c r="N634" s="89"/>
      <c r="O634" s="17"/>
    </row>
    <row r="635" spans="1:15" ht="5.25" customHeight="1" outlineLevel="2" thickTop="1">
      <c r="A635" s="141"/>
      <c r="B635" s="142"/>
      <c r="C635" s="143"/>
      <c r="D635" s="40"/>
      <c r="F635" s="116"/>
      <c r="G635" s="116"/>
      <c r="H635" s="39"/>
      <c r="I635" s="102" t="str">
        <f t="shared" si="9"/>
        <v/>
      </c>
      <c r="K635" s="41"/>
      <c r="L635" s="8"/>
      <c r="M635" s="59"/>
      <c r="N635" s="67"/>
      <c r="O635" s="68"/>
    </row>
    <row r="636" spans="1:15" s="51" customFormat="1" ht="13.05" customHeight="1" outlineLevel="2">
      <c r="A636" s="136" t="s">
        <v>678</v>
      </c>
      <c r="B636" s="136" t="s">
        <v>679</v>
      </c>
      <c r="C636" s="137"/>
      <c r="D636" s="46"/>
      <c r="F636" s="436"/>
      <c r="G636" s="436"/>
      <c r="H636" s="48" t="s">
        <v>203</v>
      </c>
      <c r="I636" s="102" t="str">
        <f t="shared" si="9"/>
        <v/>
      </c>
      <c r="J636" s="56"/>
      <c r="K636" s="50"/>
      <c r="M636" s="52"/>
      <c r="N636" s="54"/>
      <c r="O636" s="29"/>
    </row>
    <row r="637" spans="1:15" s="51" customFormat="1" ht="13.05" customHeight="1" outlineLevel="2">
      <c r="A637" s="138"/>
      <c r="B637" s="138"/>
      <c r="C637" s="140"/>
      <c r="D637" s="55"/>
      <c r="F637" s="115"/>
      <c r="G637" s="115"/>
      <c r="H637" s="86"/>
      <c r="I637" s="102" t="str">
        <f t="shared" si="9"/>
        <v/>
      </c>
      <c r="J637" s="56"/>
      <c r="K637" s="27"/>
      <c r="M637" s="63"/>
      <c r="N637" s="54"/>
      <c r="O637" s="64"/>
    </row>
    <row r="638" spans="1:15" ht="2.5499999999999998" customHeight="1" outlineLevel="2">
      <c r="A638" s="197"/>
      <c r="B638" s="211"/>
      <c r="C638" s="143"/>
      <c r="D638" s="105"/>
      <c r="F638" s="116"/>
      <c r="G638" s="116"/>
      <c r="H638" s="3"/>
      <c r="I638" s="102" t="str">
        <f t="shared" si="9"/>
        <v/>
      </c>
      <c r="K638" s="11"/>
      <c r="L638" s="8"/>
      <c r="M638" s="79"/>
      <c r="N638" s="67"/>
      <c r="O638" s="68"/>
    </row>
    <row r="639" spans="1:15" s="51" customFormat="1" ht="13.05" customHeight="1" outlineLevel="2">
      <c r="A639" s="136" t="s">
        <v>680</v>
      </c>
      <c r="B639" s="136" t="s">
        <v>1477</v>
      </c>
      <c r="C639" s="137"/>
      <c r="D639" s="46"/>
      <c r="F639" s="436"/>
      <c r="G639" s="436"/>
      <c r="H639" s="48" t="s">
        <v>203</v>
      </c>
      <c r="I639" s="102" t="str">
        <f t="shared" si="9"/>
        <v/>
      </c>
      <c r="J639" s="56"/>
      <c r="K639" s="50"/>
      <c r="M639" s="52"/>
      <c r="N639" s="54"/>
      <c r="O639" s="29"/>
    </row>
    <row r="640" spans="1:15" s="51" customFormat="1" ht="13.05" customHeight="1" outlineLevel="2">
      <c r="A640" s="138"/>
      <c r="B640" s="138"/>
      <c r="C640" s="140"/>
      <c r="D640" s="55"/>
      <c r="F640" s="115"/>
      <c r="G640" s="115"/>
      <c r="H640" s="86"/>
      <c r="I640" s="102" t="str">
        <f t="shared" si="9"/>
        <v/>
      </c>
      <c r="J640" s="56"/>
      <c r="K640" s="27"/>
      <c r="M640" s="63"/>
      <c r="N640" s="54"/>
      <c r="O640" s="64"/>
    </row>
    <row r="641" spans="1:15" ht="2.5499999999999998" customHeight="1" outlineLevel="2">
      <c r="A641" s="195"/>
      <c r="B641" s="198"/>
      <c r="C641" s="143"/>
      <c r="D641" s="105"/>
      <c r="F641" s="116"/>
      <c r="G641" s="116"/>
      <c r="H641" s="3"/>
      <c r="I641" s="102" t="str">
        <f t="shared" si="9"/>
        <v/>
      </c>
      <c r="K641" s="11"/>
      <c r="L641" s="8"/>
      <c r="M641" s="79"/>
      <c r="N641" s="67"/>
      <c r="O641" s="68"/>
    </row>
    <row r="642" spans="1:15" s="51" customFormat="1" ht="13.05" customHeight="1" outlineLevel="2">
      <c r="A642" s="136" t="s">
        <v>682</v>
      </c>
      <c r="B642" s="136" t="s">
        <v>683</v>
      </c>
      <c r="C642" s="137"/>
      <c r="D642" s="46"/>
      <c r="F642" s="436"/>
      <c r="G642" s="436"/>
      <c r="H642" s="48" t="s">
        <v>203</v>
      </c>
      <c r="I642" s="102" t="str">
        <f t="shared" si="9"/>
        <v/>
      </c>
      <c r="J642" s="56"/>
      <c r="K642" s="50"/>
      <c r="M642" s="52"/>
      <c r="N642" s="54"/>
      <c r="O642" s="29"/>
    </row>
    <row r="643" spans="1:15" s="51" customFormat="1" ht="13.05" customHeight="1" outlineLevel="2">
      <c r="A643" s="138"/>
      <c r="B643" s="138"/>
      <c r="C643" s="140"/>
      <c r="D643" s="55"/>
      <c r="F643" s="115"/>
      <c r="G643" s="115"/>
      <c r="H643" s="86"/>
      <c r="I643" s="102" t="str">
        <f t="shared" si="9"/>
        <v/>
      </c>
      <c r="J643" s="56"/>
      <c r="K643" s="27"/>
      <c r="M643" s="63"/>
      <c r="N643" s="54"/>
      <c r="O643" s="64"/>
    </row>
    <row r="644" spans="1:15" ht="2.5499999999999998" customHeight="1" outlineLevel="2">
      <c r="A644" s="197"/>
      <c r="B644" s="198"/>
      <c r="C644" s="143"/>
      <c r="D644" s="105"/>
      <c r="F644" s="116"/>
      <c r="G644" s="116"/>
      <c r="H644" s="3"/>
      <c r="I644" s="102" t="str">
        <f t="shared" si="9"/>
        <v/>
      </c>
      <c r="K644" s="11"/>
      <c r="L644" s="8"/>
      <c r="M644" s="79"/>
      <c r="N644" s="67"/>
      <c r="O644" s="68"/>
    </row>
    <row r="645" spans="1:15" s="51" customFormat="1" ht="13.05" customHeight="1" outlineLevel="2">
      <c r="A645" s="136" t="s">
        <v>684</v>
      </c>
      <c r="B645" s="136" t="s">
        <v>1478</v>
      </c>
      <c r="C645" s="137"/>
      <c r="D645" s="46"/>
      <c r="F645" s="436"/>
      <c r="G645" s="436"/>
      <c r="H645" s="48" t="s">
        <v>203</v>
      </c>
      <c r="I645" s="102" t="str">
        <f t="shared" si="9"/>
        <v/>
      </c>
      <c r="J645" s="56"/>
      <c r="K645" s="50"/>
      <c r="M645" s="52"/>
      <c r="N645" s="54"/>
      <c r="O645" s="29"/>
    </row>
    <row r="646" spans="1:15" s="51" customFormat="1" ht="13.05" customHeight="1" outlineLevel="2">
      <c r="A646" s="138"/>
      <c r="B646" s="138"/>
      <c r="C646" s="140"/>
      <c r="D646" s="55"/>
      <c r="F646" s="115"/>
      <c r="G646" s="115"/>
      <c r="H646" s="86"/>
      <c r="I646" s="102" t="str">
        <f t="shared" si="9"/>
        <v/>
      </c>
      <c r="J646" s="56"/>
      <c r="K646" s="27"/>
      <c r="M646" s="63"/>
      <c r="N646" s="54"/>
      <c r="O646" s="64"/>
    </row>
    <row r="647" spans="1:15" ht="2.5499999999999998" customHeight="1" outlineLevel="2">
      <c r="A647" s="197"/>
      <c r="B647" s="211"/>
      <c r="C647" s="143"/>
      <c r="D647" s="105"/>
      <c r="F647" s="116"/>
      <c r="G647" s="116"/>
      <c r="H647" s="3"/>
      <c r="I647" s="102" t="str">
        <f t="shared" si="9"/>
        <v/>
      </c>
      <c r="K647" s="11"/>
      <c r="L647" s="8"/>
      <c r="M647" s="79"/>
      <c r="N647" s="67"/>
      <c r="O647" s="68"/>
    </row>
    <row r="648" spans="1:15" s="51" customFormat="1" ht="13.05" customHeight="1" outlineLevel="2">
      <c r="A648" s="136" t="s">
        <v>686</v>
      </c>
      <c r="B648" s="136" t="s">
        <v>672</v>
      </c>
      <c r="C648" s="137"/>
      <c r="D648" s="46"/>
      <c r="F648" s="436"/>
      <c r="G648" s="436"/>
      <c r="H648" s="48" t="s">
        <v>203</v>
      </c>
      <c r="I648" s="102" t="str">
        <f t="shared" si="9"/>
        <v/>
      </c>
      <c r="J648" s="56"/>
      <c r="K648" s="50"/>
      <c r="M648" s="52"/>
      <c r="N648" s="54"/>
      <c r="O648" s="29"/>
    </row>
    <row r="649" spans="1:15" s="51" customFormat="1" ht="13.05" customHeight="1" outlineLevel="2">
      <c r="A649" s="138"/>
      <c r="B649" s="138"/>
      <c r="C649" s="140"/>
      <c r="D649" s="55"/>
      <c r="F649" s="115"/>
      <c r="G649" s="115"/>
      <c r="H649" s="86"/>
      <c r="I649" s="102" t="str">
        <f t="shared" si="9"/>
        <v/>
      </c>
      <c r="J649" s="56"/>
      <c r="K649" s="27"/>
      <c r="M649" s="63"/>
      <c r="N649" s="54"/>
      <c r="O649" s="64"/>
    </row>
    <row r="650" spans="1:15" ht="2.5499999999999998" customHeight="1" outlineLevel="2">
      <c r="A650" s="197"/>
      <c r="B650" s="198"/>
      <c r="C650" s="143"/>
      <c r="D650" s="105"/>
      <c r="F650" s="116"/>
      <c r="G650" s="116"/>
      <c r="H650" s="3"/>
      <c r="I650" s="102" t="str">
        <f t="shared" si="9"/>
        <v/>
      </c>
      <c r="K650" s="11"/>
      <c r="L650" s="8"/>
      <c r="M650" s="79"/>
      <c r="N650" s="67"/>
      <c r="O650" s="68"/>
    </row>
    <row r="651" spans="1:15" s="51" customFormat="1" ht="13.05" customHeight="1" outlineLevel="2">
      <c r="A651" s="136" t="s">
        <v>687</v>
      </c>
      <c r="B651" s="136" t="s">
        <v>688</v>
      </c>
      <c r="C651" s="137"/>
      <c r="D651" s="46"/>
      <c r="F651" s="436"/>
      <c r="G651" s="436"/>
      <c r="H651" s="48" t="s">
        <v>203</v>
      </c>
      <c r="I651" s="102" t="str">
        <f t="shared" si="9"/>
        <v/>
      </c>
      <c r="J651" s="56"/>
      <c r="K651" s="50"/>
      <c r="M651" s="52"/>
      <c r="N651" s="54"/>
      <c r="O651" s="29"/>
    </row>
    <row r="652" spans="1:15" s="51" customFormat="1" ht="13.05" customHeight="1" outlineLevel="2">
      <c r="A652" s="138"/>
      <c r="B652" s="138"/>
      <c r="C652" s="140"/>
      <c r="D652" s="55"/>
      <c r="F652" s="115"/>
      <c r="G652" s="115"/>
      <c r="H652" s="86"/>
      <c r="I652" s="102" t="str">
        <f t="shared" si="9"/>
        <v/>
      </c>
      <c r="J652" s="56"/>
      <c r="K652" s="27"/>
      <c r="M652" s="63"/>
      <c r="N652" s="54"/>
      <c r="O652" s="64"/>
    </row>
    <row r="653" spans="1:15" ht="2.5499999999999998" customHeight="1" outlineLevel="2">
      <c r="A653" s="197"/>
      <c r="B653" s="198"/>
      <c r="C653" s="143"/>
      <c r="D653" s="77"/>
      <c r="F653" s="116"/>
      <c r="G653" s="116"/>
      <c r="H653" s="3"/>
      <c r="I653" s="102" t="str">
        <f t="shared" si="9"/>
        <v/>
      </c>
      <c r="K653" s="11"/>
      <c r="L653" s="8"/>
      <c r="M653" s="79"/>
      <c r="N653" s="67"/>
      <c r="O653" s="68"/>
    </row>
    <row r="654" spans="1:15" ht="15" customHeight="1" outlineLevel="1" thickBot="1">
      <c r="A654" s="186" t="s">
        <v>689</v>
      </c>
      <c r="B654" s="186" t="s">
        <v>690</v>
      </c>
      <c r="C654" s="194"/>
      <c r="D654" s="70"/>
      <c r="E654" s="69"/>
      <c r="F654" s="117"/>
      <c r="G654" s="117"/>
      <c r="H654" s="31"/>
      <c r="I654" s="102" t="str">
        <f t="shared" si="9"/>
        <v/>
      </c>
      <c r="J654" s="71"/>
      <c r="K654" s="13"/>
      <c r="L654" s="88"/>
      <c r="M654" s="15"/>
      <c r="N654" s="89"/>
      <c r="O654" s="17"/>
    </row>
    <row r="655" spans="1:15" ht="5.25" customHeight="1" outlineLevel="2" thickTop="1">
      <c r="A655" s="141"/>
      <c r="B655" s="142"/>
      <c r="C655" s="143"/>
      <c r="D655" s="40"/>
      <c r="F655" s="116"/>
      <c r="G655" s="116"/>
      <c r="H655" s="39"/>
      <c r="I655" s="102" t="str">
        <f t="shared" si="9"/>
        <v/>
      </c>
      <c r="K655" s="41"/>
      <c r="L655" s="8"/>
      <c r="M655" s="59"/>
      <c r="N655" s="67"/>
      <c r="O655" s="68"/>
    </row>
    <row r="656" spans="1:15" s="51" customFormat="1" ht="13.05" customHeight="1" outlineLevel="2">
      <c r="A656" s="136" t="s">
        <v>691</v>
      </c>
      <c r="B656" s="136" t="s">
        <v>692</v>
      </c>
      <c r="C656" s="137"/>
      <c r="D656" s="46"/>
      <c r="F656" s="436"/>
      <c r="G656" s="436"/>
      <c r="H656" s="48" t="s">
        <v>203</v>
      </c>
      <c r="I656" s="102" t="str">
        <f t="shared" si="9"/>
        <v/>
      </c>
      <c r="J656" s="56"/>
      <c r="K656" s="50"/>
      <c r="M656" s="52"/>
      <c r="N656" s="54"/>
      <c r="O656" s="29"/>
    </row>
    <row r="657" spans="1:15" s="51" customFormat="1" ht="13.05" customHeight="1" outlineLevel="2">
      <c r="A657" s="138"/>
      <c r="B657" s="138"/>
      <c r="C657" s="140"/>
      <c r="D657" s="55"/>
      <c r="F657" s="115"/>
      <c r="G657" s="115"/>
      <c r="H657" s="86"/>
      <c r="I657" s="102" t="str">
        <f t="shared" si="9"/>
        <v/>
      </c>
      <c r="J657" s="56"/>
      <c r="K657" s="27"/>
      <c r="M657" s="63"/>
      <c r="N657" s="54"/>
      <c r="O657" s="64"/>
    </row>
    <row r="658" spans="1:15" ht="2.5499999999999998" customHeight="1" outlineLevel="2">
      <c r="A658" s="210"/>
      <c r="B658" s="211"/>
      <c r="C658" s="143"/>
      <c r="D658" s="107"/>
      <c r="F658" s="116"/>
      <c r="G658" s="116"/>
      <c r="H658" s="7"/>
      <c r="I658" s="102" t="str">
        <f t="shared" si="9"/>
        <v/>
      </c>
      <c r="K658" s="21"/>
      <c r="L658" s="8"/>
      <c r="M658" s="79"/>
      <c r="N658" s="67"/>
      <c r="O658" s="94"/>
    </row>
    <row r="659" spans="1:15" s="51" customFormat="1" ht="13.05" customHeight="1" outlineLevel="2">
      <c r="A659" s="136" t="s">
        <v>693</v>
      </c>
      <c r="B659" s="136" t="s">
        <v>1618</v>
      </c>
      <c r="C659" s="137"/>
      <c r="D659" s="46"/>
      <c r="F659" s="436"/>
      <c r="G659" s="436"/>
      <c r="H659" s="48" t="s">
        <v>203</v>
      </c>
      <c r="I659" s="102" t="str">
        <f t="shared" si="9"/>
        <v/>
      </c>
      <c r="J659" s="56"/>
      <c r="K659" s="50"/>
      <c r="M659" s="52"/>
      <c r="N659" s="54"/>
      <c r="O659" s="29"/>
    </row>
    <row r="660" spans="1:15" s="51" customFormat="1" ht="13.05" customHeight="1" outlineLevel="2">
      <c r="A660" s="138"/>
      <c r="B660" s="138"/>
      <c r="C660" s="140"/>
      <c r="D660" s="55"/>
      <c r="F660" s="115"/>
      <c r="G660" s="115"/>
      <c r="H660" s="86"/>
      <c r="I660" s="102" t="str">
        <f t="shared" ref="I660:I723" si="10">$K660&amp;$M660</f>
        <v/>
      </c>
      <c r="J660" s="56"/>
      <c r="K660" s="27"/>
      <c r="M660" s="63"/>
      <c r="N660" s="54"/>
      <c r="O660" s="64"/>
    </row>
    <row r="661" spans="1:15" ht="2.5499999999999998" customHeight="1" outlineLevel="2">
      <c r="A661" s="210"/>
      <c r="B661" s="211"/>
      <c r="C661" s="143"/>
      <c r="D661" s="105"/>
      <c r="F661" s="116"/>
      <c r="G661" s="116"/>
      <c r="H661" s="3"/>
      <c r="I661" s="102" t="str">
        <f t="shared" si="10"/>
        <v/>
      </c>
      <c r="K661" s="11"/>
      <c r="L661" s="8"/>
      <c r="M661" s="79"/>
      <c r="N661" s="67"/>
      <c r="O661" s="68"/>
    </row>
    <row r="662" spans="1:15" s="51" customFormat="1" ht="13.05" customHeight="1" outlineLevel="2">
      <c r="A662" s="136" t="s">
        <v>695</v>
      </c>
      <c r="B662" s="136" t="s">
        <v>1479</v>
      </c>
      <c r="C662" s="137"/>
      <c r="D662" s="46"/>
      <c r="F662" s="436"/>
      <c r="G662" s="436"/>
      <c r="H662" s="48" t="s">
        <v>203</v>
      </c>
      <c r="I662" s="102" t="str">
        <f t="shared" si="10"/>
        <v/>
      </c>
      <c r="J662" s="56"/>
      <c r="K662" s="50"/>
      <c r="M662" s="52"/>
      <c r="N662" s="54"/>
      <c r="O662" s="29"/>
    </row>
    <row r="663" spans="1:15" s="51" customFormat="1" ht="13.05" customHeight="1" outlineLevel="2">
      <c r="A663" s="138"/>
      <c r="B663" s="138"/>
      <c r="C663" s="140"/>
      <c r="D663" s="55"/>
      <c r="F663" s="115"/>
      <c r="G663" s="115"/>
      <c r="H663" s="86"/>
      <c r="I663" s="102" t="str">
        <f t="shared" si="10"/>
        <v/>
      </c>
      <c r="J663" s="56"/>
      <c r="K663" s="27"/>
      <c r="M663" s="63"/>
      <c r="N663" s="54"/>
      <c r="O663" s="64"/>
    </row>
    <row r="664" spans="1:15" ht="2.5499999999999998" customHeight="1" outlineLevel="2">
      <c r="A664" s="197"/>
      <c r="B664" s="198"/>
      <c r="C664" s="143"/>
      <c r="D664" s="105"/>
      <c r="F664" s="116"/>
      <c r="G664" s="116"/>
      <c r="H664" s="3"/>
      <c r="I664" s="102" t="str">
        <f t="shared" si="10"/>
        <v/>
      </c>
      <c r="K664" s="11"/>
      <c r="L664" s="8"/>
      <c r="M664" s="79"/>
      <c r="N664" s="67"/>
      <c r="O664" s="68"/>
    </row>
    <row r="665" spans="1:15" s="51" customFormat="1" ht="13.05" customHeight="1" outlineLevel="2">
      <c r="A665" s="136" t="s">
        <v>697</v>
      </c>
      <c r="B665" s="136" t="s">
        <v>672</v>
      </c>
      <c r="C665" s="137"/>
      <c r="D665" s="46"/>
      <c r="F665" s="436"/>
      <c r="G665" s="436"/>
      <c r="H665" s="48" t="s">
        <v>203</v>
      </c>
      <c r="I665" s="102" t="str">
        <f t="shared" si="10"/>
        <v/>
      </c>
      <c r="J665" s="56"/>
      <c r="K665" s="50"/>
      <c r="M665" s="52"/>
      <c r="N665" s="54"/>
      <c r="O665" s="29"/>
    </row>
    <row r="666" spans="1:15" s="51" customFormat="1" ht="13.05" customHeight="1" outlineLevel="2">
      <c r="A666" s="138"/>
      <c r="B666" s="138"/>
      <c r="C666" s="140"/>
      <c r="D666" s="55"/>
      <c r="F666" s="115"/>
      <c r="G666" s="115"/>
      <c r="H666" s="86"/>
      <c r="I666" s="102" t="str">
        <f t="shared" si="10"/>
        <v/>
      </c>
      <c r="J666" s="56"/>
      <c r="K666" s="27"/>
      <c r="M666" s="63"/>
      <c r="N666" s="54"/>
      <c r="O666" s="64"/>
    </row>
    <row r="667" spans="1:15" ht="2.5499999999999998" customHeight="1" outlineLevel="2">
      <c r="A667" s="197"/>
      <c r="B667" s="198"/>
      <c r="C667" s="143"/>
      <c r="D667" s="105"/>
      <c r="F667" s="116"/>
      <c r="G667" s="116"/>
      <c r="H667" s="3"/>
      <c r="I667" s="102" t="str">
        <f t="shared" si="10"/>
        <v/>
      </c>
      <c r="K667" s="11"/>
      <c r="L667" s="8"/>
      <c r="M667" s="79"/>
      <c r="N667" s="67"/>
      <c r="O667" s="68"/>
    </row>
    <row r="668" spans="1:15" s="51" customFormat="1" ht="13.05" customHeight="1" outlineLevel="2">
      <c r="A668" s="136" t="s">
        <v>698</v>
      </c>
      <c r="B668" s="136" t="s">
        <v>699</v>
      </c>
      <c r="C668" s="137"/>
      <c r="D668" s="46"/>
      <c r="F668" s="436"/>
      <c r="G668" s="436"/>
      <c r="H668" s="48" t="s">
        <v>203</v>
      </c>
      <c r="I668" s="102" t="str">
        <f t="shared" si="10"/>
        <v/>
      </c>
      <c r="J668" s="56"/>
      <c r="K668" s="50"/>
      <c r="M668" s="52"/>
      <c r="N668" s="54"/>
      <c r="O668" s="29"/>
    </row>
    <row r="669" spans="1:15" s="51" customFormat="1" ht="13.05" customHeight="1" outlineLevel="2">
      <c r="A669" s="138"/>
      <c r="B669" s="138"/>
      <c r="C669" s="140"/>
      <c r="D669" s="55"/>
      <c r="F669" s="115"/>
      <c r="G669" s="115"/>
      <c r="H669" s="86"/>
      <c r="I669" s="102" t="str">
        <f t="shared" si="10"/>
        <v/>
      </c>
      <c r="J669" s="56"/>
      <c r="K669" s="27"/>
      <c r="M669" s="63"/>
      <c r="N669" s="54"/>
      <c r="O669" s="64"/>
    </row>
    <row r="670" spans="1:15" ht="2.5499999999999998" customHeight="1" outlineLevel="2">
      <c r="A670" s="197"/>
      <c r="B670" s="198"/>
      <c r="C670" s="143"/>
      <c r="D670" s="77"/>
      <c r="F670" s="116"/>
      <c r="G670" s="116"/>
      <c r="H670" s="3"/>
      <c r="I670" s="102" t="str">
        <f t="shared" si="10"/>
        <v/>
      </c>
      <c r="K670" s="11"/>
      <c r="L670" s="8"/>
      <c r="M670" s="79"/>
      <c r="N670" s="67"/>
      <c r="O670" s="68"/>
    </row>
    <row r="671" spans="1:15" ht="15" customHeight="1" outlineLevel="1" thickBot="1">
      <c r="A671" s="186" t="s">
        <v>700</v>
      </c>
      <c r="B671" s="186" t="s">
        <v>1480</v>
      </c>
      <c r="C671" s="194"/>
      <c r="D671" s="70"/>
      <c r="E671" s="69"/>
      <c r="F671" s="117"/>
      <c r="G671" s="117"/>
      <c r="H671" s="31"/>
      <c r="I671" s="102" t="str">
        <f t="shared" si="10"/>
        <v/>
      </c>
      <c r="J671" s="71"/>
      <c r="K671" s="13"/>
      <c r="L671" s="88"/>
      <c r="M671" s="15"/>
      <c r="N671" s="89"/>
      <c r="O671" s="17"/>
    </row>
    <row r="672" spans="1:15" ht="5.25" customHeight="1" outlineLevel="2" thickTop="1">
      <c r="A672" s="141"/>
      <c r="B672" s="142"/>
      <c r="C672" s="143"/>
      <c r="D672" s="40"/>
      <c r="F672" s="116"/>
      <c r="G672" s="116"/>
      <c r="H672" s="39"/>
      <c r="I672" s="102" t="str">
        <f t="shared" si="10"/>
        <v/>
      </c>
      <c r="K672" s="41"/>
      <c r="L672" s="8"/>
      <c r="M672" s="59"/>
      <c r="N672" s="67"/>
      <c r="O672" s="68"/>
    </row>
    <row r="673" spans="1:15" s="51" customFormat="1" ht="13.05" customHeight="1" outlineLevel="2">
      <c r="A673" s="136" t="s">
        <v>701</v>
      </c>
      <c r="B673" s="136" t="s">
        <v>702</v>
      </c>
      <c r="C673" s="137"/>
      <c r="D673" s="46"/>
      <c r="F673" s="436"/>
      <c r="G673" s="436"/>
      <c r="H673" s="48" t="s">
        <v>203</v>
      </c>
      <c r="I673" s="102" t="str">
        <f t="shared" si="10"/>
        <v/>
      </c>
      <c r="J673" s="56"/>
      <c r="K673" s="50"/>
      <c r="M673" s="52"/>
      <c r="N673" s="54"/>
      <c r="O673" s="29"/>
    </row>
    <row r="674" spans="1:15" s="51" customFormat="1" ht="13.05" customHeight="1" outlineLevel="2">
      <c r="A674" s="138"/>
      <c r="B674" s="138"/>
      <c r="C674" s="140"/>
      <c r="D674" s="55"/>
      <c r="F674" s="115"/>
      <c r="G674" s="115"/>
      <c r="H674" s="86"/>
      <c r="I674" s="102" t="str">
        <f t="shared" si="10"/>
        <v/>
      </c>
      <c r="J674" s="56"/>
      <c r="K674" s="27"/>
      <c r="M674" s="63"/>
      <c r="N674" s="54"/>
      <c r="O674" s="64"/>
    </row>
    <row r="675" spans="1:15" ht="2.5499999999999998" customHeight="1" outlineLevel="2">
      <c r="A675" s="197"/>
      <c r="B675" s="198"/>
      <c r="C675" s="143"/>
      <c r="D675" s="105"/>
      <c r="F675" s="116"/>
      <c r="G675" s="116"/>
      <c r="H675" s="3"/>
      <c r="I675" s="102" t="str">
        <f t="shared" si="10"/>
        <v/>
      </c>
      <c r="K675" s="11"/>
      <c r="L675" s="8"/>
      <c r="M675" s="79"/>
      <c r="N675" s="67"/>
      <c r="O675" s="68"/>
    </row>
    <row r="676" spans="1:15" s="51" customFormat="1" ht="13.05" customHeight="1" outlineLevel="2">
      <c r="A676" s="136" t="s">
        <v>703</v>
      </c>
      <c r="B676" s="136" t="s">
        <v>704</v>
      </c>
      <c r="C676" s="137"/>
      <c r="D676" s="46"/>
      <c r="F676" s="436"/>
      <c r="G676" s="436"/>
      <c r="H676" s="48" t="s">
        <v>203</v>
      </c>
      <c r="I676" s="102" t="str">
        <f t="shared" si="10"/>
        <v/>
      </c>
      <c r="J676" s="56"/>
      <c r="K676" s="50"/>
      <c r="M676" s="52"/>
      <c r="N676" s="54"/>
      <c r="O676" s="29"/>
    </row>
    <row r="677" spans="1:15" s="51" customFormat="1" ht="13.05" customHeight="1" outlineLevel="2">
      <c r="A677" s="138"/>
      <c r="B677" s="138"/>
      <c r="C677" s="140"/>
      <c r="D677" s="55"/>
      <c r="F677" s="115"/>
      <c r="G677" s="115"/>
      <c r="H677" s="86"/>
      <c r="I677" s="102" t="str">
        <f t="shared" si="10"/>
        <v/>
      </c>
      <c r="J677" s="56"/>
      <c r="K677" s="27"/>
      <c r="M677" s="63"/>
      <c r="N677" s="54"/>
      <c r="O677" s="64"/>
    </row>
    <row r="678" spans="1:15" ht="2.5499999999999998" customHeight="1" outlineLevel="2">
      <c r="A678" s="197"/>
      <c r="B678" s="197"/>
      <c r="C678" s="143"/>
      <c r="D678" s="105"/>
      <c r="F678" s="116"/>
      <c r="G678" s="116"/>
      <c r="I678" s="102" t="str">
        <f t="shared" si="10"/>
        <v/>
      </c>
      <c r="K678" s="11"/>
      <c r="L678" s="8"/>
      <c r="M678" s="79"/>
      <c r="N678" s="67"/>
      <c r="O678" s="68"/>
    </row>
    <row r="679" spans="1:15" s="51" customFormat="1" ht="13.05" customHeight="1" outlineLevel="2">
      <c r="A679" s="136" t="s">
        <v>705</v>
      </c>
      <c r="B679" s="136" t="s">
        <v>706</v>
      </c>
      <c r="C679" s="137"/>
      <c r="D679" s="46"/>
      <c r="F679" s="436"/>
      <c r="G679" s="436"/>
      <c r="H679" s="48" t="s">
        <v>203</v>
      </c>
      <c r="I679" s="102" t="str">
        <f t="shared" si="10"/>
        <v/>
      </c>
      <c r="J679" s="56"/>
      <c r="K679" s="50"/>
      <c r="M679" s="52"/>
      <c r="N679" s="54"/>
      <c r="O679" s="29"/>
    </row>
    <row r="680" spans="1:15" s="51" customFormat="1" ht="13.05" customHeight="1" outlineLevel="2">
      <c r="A680" s="138"/>
      <c r="B680" s="138"/>
      <c r="C680" s="140"/>
      <c r="D680" s="55"/>
      <c r="F680" s="115"/>
      <c r="G680" s="115"/>
      <c r="H680" s="86"/>
      <c r="I680" s="102" t="str">
        <f t="shared" si="10"/>
        <v/>
      </c>
      <c r="J680" s="56"/>
      <c r="K680" s="27"/>
      <c r="M680" s="63"/>
      <c r="N680" s="54"/>
      <c r="O680" s="64"/>
    </row>
    <row r="681" spans="1:15" ht="2.5499999999999998" customHeight="1" outlineLevel="2">
      <c r="A681" s="197"/>
      <c r="B681" s="198"/>
      <c r="C681" s="143"/>
      <c r="D681" s="105"/>
      <c r="F681" s="116"/>
      <c r="G681" s="116"/>
      <c r="H681" s="3"/>
      <c r="I681" s="102" t="str">
        <f t="shared" si="10"/>
        <v/>
      </c>
      <c r="K681" s="11"/>
      <c r="L681" s="8"/>
      <c r="M681" s="79"/>
      <c r="N681" s="67"/>
      <c r="O681" s="68"/>
    </row>
    <row r="682" spans="1:15" s="51" customFormat="1" ht="13.05" customHeight="1" outlineLevel="2">
      <c r="A682" s="136" t="s">
        <v>707</v>
      </c>
      <c r="B682" s="136" t="s">
        <v>1481</v>
      </c>
      <c r="C682" s="137"/>
      <c r="D682" s="46"/>
      <c r="F682" s="436"/>
      <c r="G682" s="436"/>
      <c r="H682" s="48" t="s">
        <v>203</v>
      </c>
      <c r="I682" s="102" t="str">
        <f t="shared" si="10"/>
        <v/>
      </c>
      <c r="J682" s="56"/>
      <c r="K682" s="50"/>
      <c r="M682" s="52"/>
      <c r="N682" s="54"/>
      <c r="O682" s="29"/>
    </row>
    <row r="683" spans="1:15" s="51" customFormat="1" ht="13.05" customHeight="1" outlineLevel="2">
      <c r="A683" s="138"/>
      <c r="B683" s="138"/>
      <c r="C683" s="140"/>
      <c r="D683" s="55"/>
      <c r="F683" s="115"/>
      <c r="G683" s="115"/>
      <c r="H683" s="86"/>
      <c r="I683" s="102" t="str">
        <f t="shared" si="10"/>
        <v/>
      </c>
      <c r="J683" s="56"/>
      <c r="K683" s="27"/>
      <c r="M683" s="63"/>
      <c r="N683" s="54"/>
      <c r="O683" s="64"/>
    </row>
    <row r="684" spans="1:15" ht="2.5499999999999998" customHeight="1" outlineLevel="2">
      <c r="A684" s="197"/>
      <c r="B684" s="197"/>
      <c r="C684" s="143"/>
      <c r="D684" s="105"/>
      <c r="F684" s="116"/>
      <c r="G684" s="116"/>
      <c r="I684" s="102" t="str">
        <f t="shared" si="10"/>
        <v/>
      </c>
      <c r="K684" s="11"/>
      <c r="L684" s="8"/>
      <c r="M684" s="79"/>
      <c r="N684" s="67"/>
      <c r="O684" s="68"/>
    </row>
    <row r="685" spans="1:15" s="51" customFormat="1" ht="13.05" customHeight="1" outlineLevel="2">
      <c r="A685" s="136" t="s">
        <v>709</v>
      </c>
      <c r="B685" s="136" t="s">
        <v>1246</v>
      </c>
      <c r="C685" s="137"/>
      <c r="D685" s="46"/>
      <c r="F685" s="436"/>
      <c r="G685" s="436"/>
      <c r="H685" s="48" t="s">
        <v>203</v>
      </c>
      <c r="I685" s="102" t="str">
        <f t="shared" si="10"/>
        <v/>
      </c>
      <c r="J685" s="56"/>
      <c r="K685" s="50"/>
      <c r="M685" s="52"/>
      <c r="N685" s="54"/>
      <c r="O685" s="29"/>
    </row>
    <row r="686" spans="1:15" s="51" customFormat="1" ht="13.05" customHeight="1" outlineLevel="2">
      <c r="A686" s="138"/>
      <c r="B686" s="138"/>
      <c r="C686" s="140"/>
      <c r="D686" s="55"/>
      <c r="F686" s="115"/>
      <c r="G686" s="115"/>
      <c r="H686" s="86"/>
      <c r="I686" s="102" t="str">
        <f t="shared" si="10"/>
        <v/>
      </c>
      <c r="J686" s="56"/>
      <c r="K686" s="27"/>
      <c r="M686" s="63"/>
      <c r="N686" s="54"/>
      <c r="O686" s="64"/>
    </row>
    <row r="687" spans="1:15" ht="2.5499999999999998" customHeight="1" outlineLevel="2">
      <c r="A687" s="197"/>
      <c r="B687" s="197"/>
      <c r="C687" s="143"/>
      <c r="D687" s="105"/>
      <c r="F687" s="116"/>
      <c r="G687" s="116"/>
      <c r="I687" s="102" t="str">
        <f t="shared" si="10"/>
        <v/>
      </c>
      <c r="K687" s="11"/>
      <c r="L687" s="8"/>
      <c r="M687" s="79"/>
      <c r="N687" s="67"/>
      <c r="O687" s="68"/>
    </row>
    <row r="688" spans="1:15" s="51" customFormat="1" ht="13.05" customHeight="1" outlineLevel="2">
      <c r="A688" s="136" t="s">
        <v>710</v>
      </c>
      <c r="B688" s="136" t="s">
        <v>711</v>
      </c>
      <c r="C688" s="137"/>
      <c r="D688" s="46"/>
      <c r="F688" s="436"/>
      <c r="G688" s="436"/>
      <c r="H688" s="48" t="s">
        <v>203</v>
      </c>
      <c r="I688" s="102" t="str">
        <f t="shared" si="10"/>
        <v/>
      </c>
      <c r="J688" s="56"/>
      <c r="K688" s="50"/>
      <c r="M688" s="52"/>
      <c r="N688" s="54"/>
      <c r="O688" s="29"/>
    </row>
    <row r="689" spans="1:15" s="51" customFormat="1" ht="13.05" customHeight="1" outlineLevel="2">
      <c r="A689" s="138"/>
      <c r="B689" s="138"/>
      <c r="C689" s="140"/>
      <c r="D689" s="55"/>
      <c r="F689" s="115"/>
      <c r="G689" s="115"/>
      <c r="H689" s="86"/>
      <c r="I689" s="102" t="str">
        <f t="shared" si="10"/>
        <v/>
      </c>
      <c r="J689" s="56"/>
      <c r="K689" s="27"/>
      <c r="M689" s="63"/>
      <c r="N689" s="54"/>
      <c r="O689" s="64"/>
    </row>
    <row r="690" spans="1:15" ht="2.5499999999999998" customHeight="1" outlineLevel="2">
      <c r="A690" s="195"/>
      <c r="B690" s="200"/>
      <c r="C690" s="143"/>
      <c r="D690" s="77"/>
      <c r="F690" s="116"/>
      <c r="G690" s="116"/>
      <c r="H690" s="3"/>
      <c r="I690" s="102" t="str">
        <f t="shared" si="10"/>
        <v/>
      </c>
      <c r="K690" s="11"/>
      <c r="L690" s="8"/>
      <c r="M690" s="79"/>
      <c r="N690" s="67"/>
      <c r="O690" s="68"/>
    </row>
    <row r="691" spans="1:15" ht="15" customHeight="1" outlineLevel="1">
      <c r="A691" s="178" t="s">
        <v>712</v>
      </c>
      <c r="B691" s="178" t="s">
        <v>1580</v>
      </c>
      <c r="C691" s="201"/>
      <c r="D691" s="81"/>
      <c r="E691" s="80"/>
      <c r="F691" s="118"/>
      <c r="G691" s="118"/>
      <c r="H691" s="32"/>
      <c r="I691" s="102" t="str">
        <f t="shared" si="10"/>
        <v/>
      </c>
      <c r="K691" s="12"/>
      <c r="L691" s="8"/>
      <c r="M691" s="16"/>
      <c r="N691" s="67"/>
      <c r="O691" s="18"/>
    </row>
    <row r="692" spans="1:15" ht="5.55" customHeight="1" outlineLevel="1">
      <c r="A692" s="141"/>
      <c r="B692" s="142"/>
      <c r="C692" s="143"/>
      <c r="D692" s="40"/>
      <c r="F692" s="116"/>
      <c r="G692" s="116"/>
      <c r="H692" s="39"/>
      <c r="I692" s="102" t="str">
        <f t="shared" si="10"/>
        <v/>
      </c>
      <c r="K692" s="41"/>
      <c r="L692" s="8"/>
      <c r="M692" s="59"/>
      <c r="N692" s="67"/>
      <c r="O692" s="68"/>
    </row>
    <row r="693" spans="1:15" ht="15" customHeight="1" outlineLevel="1" thickBot="1">
      <c r="A693" s="186" t="s">
        <v>714</v>
      </c>
      <c r="B693" s="186" t="s">
        <v>1338</v>
      </c>
      <c r="C693" s="194"/>
      <c r="D693" s="70"/>
      <c r="E693" s="69"/>
      <c r="F693" s="117"/>
      <c r="G693" s="117"/>
      <c r="H693" s="31"/>
      <c r="I693" s="102" t="str">
        <f t="shared" si="10"/>
        <v/>
      </c>
      <c r="J693" s="71"/>
      <c r="K693" s="13"/>
      <c r="L693" s="88"/>
      <c r="M693" s="15"/>
      <c r="N693" s="89"/>
      <c r="O693" s="17"/>
    </row>
    <row r="694" spans="1:15" ht="5.25" customHeight="1" outlineLevel="2" thickTop="1">
      <c r="A694" s="141"/>
      <c r="B694" s="142"/>
      <c r="C694" s="143"/>
      <c r="D694" s="40"/>
      <c r="F694" s="116"/>
      <c r="G694" s="116"/>
      <c r="H694" s="39"/>
      <c r="I694" s="102" t="str">
        <f t="shared" si="10"/>
        <v/>
      </c>
      <c r="K694" s="41"/>
      <c r="L694" s="8"/>
      <c r="M694" s="59"/>
      <c r="N694" s="67"/>
      <c r="O694" s="68"/>
    </row>
    <row r="695" spans="1:15" s="51" customFormat="1" ht="13.05" customHeight="1" outlineLevel="2">
      <c r="A695" s="136" t="s">
        <v>715</v>
      </c>
      <c r="B695" s="136" t="s">
        <v>1482</v>
      </c>
      <c r="C695" s="137"/>
      <c r="D695" s="46"/>
      <c r="F695" s="436"/>
      <c r="G695" s="436"/>
      <c r="H695" s="48" t="s">
        <v>203</v>
      </c>
      <c r="I695" s="102" t="str">
        <f t="shared" si="10"/>
        <v/>
      </c>
      <c r="J695" s="56"/>
      <c r="K695" s="50"/>
      <c r="M695" s="52"/>
      <c r="N695" s="54"/>
      <c r="O695" s="29"/>
    </row>
    <row r="696" spans="1:15" s="51" customFormat="1" ht="13.05" customHeight="1" outlineLevel="2">
      <c r="A696" s="138"/>
      <c r="B696" s="138"/>
      <c r="C696" s="140"/>
      <c r="D696" s="55"/>
      <c r="F696" s="115"/>
      <c r="G696" s="115"/>
      <c r="H696" s="86"/>
      <c r="I696" s="102" t="str">
        <f t="shared" si="10"/>
        <v/>
      </c>
      <c r="J696" s="56"/>
      <c r="K696" s="27"/>
      <c r="M696" s="63"/>
      <c r="N696" s="54"/>
      <c r="O696" s="64"/>
    </row>
    <row r="697" spans="1:15" ht="2.5499999999999998" customHeight="1" outlineLevel="2">
      <c r="A697" s="197"/>
      <c r="B697" s="197"/>
      <c r="C697" s="143"/>
      <c r="D697" s="105"/>
      <c r="F697" s="116"/>
      <c r="G697" s="116"/>
      <c r="I697" s="102" t="str">
        <f t="shared" si="10"/>
        <v/>
      </c>
      <c r="K697" s="11"/>
      <c r="L697" s="8"/>
      <c r="M697" s="79"/>
      <c r="N697" s="67"/>
      <c r="O697" s="68"/>
    </row>
    <row r="698" spans="1:15" s="51" customFormat="1" ht="13.05" customHeight="1" outlineLevel="2">
      <c r="A698" s="136" t="s">
        <v>716</v>
      </c>
      <c r="B698" s="136" t="s">
        <v>1249</v>
      </c>
      <c r="C698" s="137"/>
      <c r="D698" s="46"/>
      <c r="F698" s="436"/>
      <c r="G698" s="436"/>
      <c r="H698" s="48" t="s">
        <v>203</v>
      </c>
      <c r="I698" s="102" t="str">
        <f t="shared" si="10"/>
        <v/>
      </c>
      <c r="J698" s="56"/>
      <c r="K698" s="50"/>
      <c r="M698" s="52"/>
      <c r="N698" s="54"/>
      <c r="O698" s="29"/>
    </row>
    <row r="699" spans="1:15" s="51" customFormat="1" ht="13.05" customHeight="1" outlineLevel="2">
      <c r="A699" s="138"/>
      <c r="B699" s="138"/>
      <c r="C699" s="140"/>
      <c r="D699" s="55"/>
      <c r="F699" s="115"/>
      <c r="G699" s="115"/>
      <c r="H699" s="86"/>
      <c r="I699" s="102" t="str">
        <f t="shared" si="10"/>
        <v/>
      </c>
      <c r="J699" s="56"/>
      <c r="K699" s="27"/>
      <c r="M699" s="63"/>
      <c r="N699" s="54"/>
      <c r="O699" s="64"/>
    </row>
    <row r="700" spans="1:15" ht="2.5499999999999998" customHeight="1" outlineLevel="2">
      <c r="A700" s="197"/>
      <c r="B700" s="200"/>
      <c r="C700" s="143"/>
      <c r="D700" s="105"/>
      <c r="F700" s="116"/>
      <c r="G700" s="116"/>
      <c r="H700" s="3"/>
      <c r="I700" s="102" t="str">
        <f t="shared" si="10"/>
        <v/>
      </c>
      <c r="K700" s="11"/>
      <c r="L700" s="8"/>
      <c r="M700" s="79"/>
      <c r="N700" s="67"/>
      <c r="O700" s="68"/>
    </row>
    <row r="701" spans="1:15" s="51" customFormat="1" ht="13.05" customHeight="1" outlineLevel="2">
      <c r="A701" s="136" t="s">
        <v>717</v>
      </c>
      <c r="B701" s="136" t="s">
        <v>1250</v>
      </c>
      <c r="C701" s="137"/>
      <c r="D701" s="46"/>
      <c r="F701" s="436"/>
      <c r="G701" s="436"/>
      <c r="H701" s="48" t="s">
        <v>203</v>
      </c>
      <c r="I701" s="102" t="str">
        <f t="shared" si="10"/>
        <v/>
      </c>
      <c r="J701" s="56"/>
      <c r="K701" s="50"/>
      <c r="M701" s="52"/>
      <c r="N701" s="54"/>
      <c r="O701" s="29"/>
    </row>
    <row r="702" spans="1:15" s="51" customFormat="1" ht="13.05" customHeight="1" outlineLevel="2">
      <c r="A702" s="138"/>
      <c r="B702" s="138"/>
      <c r="C702" s="140"/>
      <c r="D702" s="55"/>
      <c r="F702" s="115"/>
      <c r="G702" s="115"/>
      <c r="H702" s="86"/>
      <c r="I702" s="102" t="str">
        <f t="shared" si="10"/>
        <v/>
      </c>
      <c r="J702" s="56"/>
      <c r="K702" s="27"/>
      <c r="M702" s="63"/>
      <c r="N702" s="54"/>
      <c r="O702" s="64"/>
    </row>
    <row r="703" spans="1:15" ht="2.5499999999999998" customHeight="1" outlineLevel="2">
      <c r="A703" s="197"/>
      <c r="B703" s="197"/>
      <c r="C703" s="143"/>
      <c r="D703" s="105"/>
      <c r="F703" s="116"/>
      <c r="G703" s="116"/>
      <c r="I703" s="102" t="str">
        <f t="shared" si="10"/>
        <v/>
      </c>
      <c r="K703" s="11"/>
      <c r="L703" s="8"/>
      <c r="M703" s="79"/>
      <c r="N703" s="67"/>
      <c r="O703" s="68"/>
    </row>
    <row r="704" spans="1:15" s="51" customFormat="1" ht="13.05" customHeight="1" outlineLevel="2">
      <c r="A704" s="136" t="s">
        <v>718</v>
      </c>
      <c r="B704" s="136" t="s">
        <v>1251</v>
      </c>
      <c r="C704" s="137"/>
      <c r="D704" s="46"/>
      <c r="F704" s="436"/>
      <c r="G704" s="436"/>
      <c r="H704" s="48" t="s">
        <v>203</v>
      </c>
      <c r="I704" s="102" t="str">
        <f t="shared" si="10"/>
        <v/>
      </c>
      <c r="J704" s="56"/>
      <c r="K704" s="50"/>
      <c r="M704" s="52"/>
      <c r="N704" s="54"/>
      <c r="O704" s="29"/>
    </row>
    <row r="705" spans="1:15" s="51" customFormat="1" ht="13.05" customHeight="1" outlineLevel="2">
      <c r="A705" s="138"/>
      <c r="B705" s="138"/>
      <c r="C705" s="140"/>
      <c r="D705" s="55"/>
      <c r="F705" s="115"/>
      <c r="G705" s="115"/>
      <c r="H705" s="86"/>
      <c r="I705" s="102" t="str">
        <f t="shared" si="10"/>
        <v/>
      </c>
      <c r="J705" s="56"/>
      <c r="K705" s="27"/>
      <c r="M705" s="63"/>
      <c r="N705" s="54"/>
      <c r="O705" s="64"/>
    </row>
    <row r="706" spans="1:15" ht="2.5499999999999998" customHeight="1" outlineLevel="2">
      <c r="A706" s="197"/>
      <c r="B706" s="212"/>
      <c r="C706" s="143"/>
      <c r="D706" s="105"/>
      <c r="F706" s="116"/>
      <c r="G706" s="116"/>
      <c r="I706" s="102" t="str">
        <f t="shared" si="10"/>
        <v/>
      </c>
      <c r="K706" s="11"/>
      <c r="L706" s="8"/>
      <c r="M706" s="79"/>
      <c r="N706" s="67"/>
      <c r="O706" s="68"/>
    </row>
    <row r="707" spans="1:15" s="51" customFormat="1" ht="13.05" customHeight="1" outlineLevel="2">
      <c r="A707" s="136" t="s">
        <v>719</v>
      </c>
      <c r="B707" s="136" t="s">
        <v>1252</v>
      </c>
      <c r="C707" s="137"/>
      <c r="D707" s="46"/>
      <c r="F707" s="436"/>
      <c r="G707" s="436"/>
      <c r="H707" s="48" t="s">
        <v>203</v>
      </c>
      <c r="I707" s="102" t="str">
        <f t="shared" si="10"/>
        <v/>
      </c>
      <c r="J707" s="56"/>
      <c r="K707" s="50"/>
      <c r="M707" s="52"/>
      <c r="N707" s="54"/>
      <c r="O707" s="29"/>
    </row>
    <row r="708" spans="1:15" s="51" customFormat="1" ht="13.05" customHeight="1" outlineLevel="2">
      <c r="A708" s="138"/>
      <c r="B708" s="138"/>
      <c r="C708" s="140"/>
      <c r="D708" s="55"/>
      <c r="F708" s="115"/>
      <c r="G708" s="115"/>
      <c r="H708" s="86"/>
      <c r="I708" s="102" t="str">
        <f t="shared" si="10"/>
        <v/>
      </c>
      <c r="J708" s="56"/>
      <c r="K708" s="27"/>
      <c r="M708" s="63"/>
      <c r="N708" s="54"/>
      <c r="O708" s="64"/>
    </row>
    <row r="709" spans="1:15" ht="2.5499999999999998" customHeight="1" outlineLevel="2">
      <c r="A709" s="197"/>
      <c r="B709" s="197"/>
      <c r="C709" s="143"/>
      <c r="D709" s="105"/>
      <c r="F709" s="116"/>
      <c r="G709" s="116"/>
      <c r="I709" s="102" t="str">
        <f t="shared" si="10"/>
        <v/>
      </c>
      <c r="K709" s="11"/>
      <c r="L709" s="8"/>
      <c r="M709" s="79"/>
      <c r="N709" s="67"/>
      <c r="O709" s="68"/>
    </row>
    <row r="710" spans="1:15" s="51" customFormat="1" ht="13.05" customHeight="1" outlineLevel="2">
      <c r="A710" s="136" t="s">
        <v>720</v>
      </c>
      <c r="B710" s="136" t="s">
        <v>1253</v>
      </c>
      <c r="C710" s="137"/>
      <c r="D710" s="46"/>
      <c r="F710" s="436"/>
      <c r="G710" s="436"/>
      <c r="H710" s="48" t="s">
        <v>203</v>
      </c>
      <c r="I710" s="102" t="str">
        <f t="shared" si="10"/>
        <v/>
      </c>
      <c r="J710" s="56"/>
      <c r="K710" s="50"/>
      <c r="M710" s="52"/>
      <c r="N710" s="54"/>
      <c r="O710" s="29"/>
    </row>
    <row r="711" spans="1:15" s="51" customFormat="1" ht="13.05" customHeight="1" outlineLevel="2">
      <c r="A711" s="138"/>
      <c r="B711" s="138"/>
      <c r="C711" s="140"/>
      <c r="D711" s="55"/>
      <c r="F711" s="115"/>
      <c r="G711" s="115"/>
      <c r="H711" s="86"/>
      <c r="I711" s="102" t="str">
        <f t="shared" si="10"/>
        <v/>
      </c>
      <c r="J711" s="56"/>
      <c r="K711" s="27"/>
      <c r="M711" s="63"/>
      <c r="N711" s="54"/>
      <c r="O711" s="64"/>
    </row>
    <row r="712" spans="1:15" ht="2.5499999999999998" customHeight="1" outlineLevel="2">
      <c r="A712" s="197"/>
      <c r="B712" s="197"/>
      <c r="C712" s="143"/>
      <c r="D712" s="105"/>
      <c r="F712" s="116"/>
      <c r="G712" s="116"/>
      <c r="I712" s="102" t="str">
        <f t="shared" si="10"/>
        <v/>
      </c>
      <c r="K712" s="11"/>
      <c r="L712" s="8"/>
      <c r="M712" s="79"/>
      <c r="N712" s="67"/>
      <c r="O712" s="68"/>
    </row>
    <row r="713" spans="1:15" s="51" customFormat="1" ht="13.05" customHeight="1" outlineLevel="2">
      <c r="A713" s="136" t="s">
        <v>721</v>
      </c>
      <c r="B713" s="136" t="s">
        <v>1254</v>
      </c>
      <c r="C713" s="137"/>
      <c r="D713" s="46"/>
      <c r="F713" s="436"/>
      <c r="G713" s="436"/>
      <c r="H713" s="48" t="s">
        <v>203</v>
      </c>
      <c r="I713" s="102" t="str">
        <f t="shared" si="10"/>
        <v/>
      </c>
      <c r="J713" s="56"/>
      <c r="K713" s="50"/>
      <c r="M713" s="52"/>
      <c r="N713" s="54"/>
      <c r="O713" s="29"/>
    </row>
    <row r="714" spans="1:15" s="51" customFormat="1" ht="13.05" customHeight="1" outlineLevel="2">
      <c r="A714" s="138"/>
      <c r="B714" s="138"/>
      <c r="C714" s="140"/>
      <c r="D714" s="55"/>
      <c r="F714" s="115"/>
      <c r="G714" s="115"/>
      <c r="H714" s="86"/>
      <c r="I714" s="102" t="str">
        <f t="shared" si="10"/>
        <v/>
      </c>
      <c r="J714" s="56"/>
      <c r="K714" s="27"/>
      <c r="M714" s="63"/>
      <c r="N714" s="54"/>
      <c r="O714" s="64"/>
    </row>
    <row r="715" spans="1:15" ht="2.5499999999999998" customHeight="1" outlineLevel="2">
      <c r="A715" s="197"/>
      <c r="B715" s="197"/>
      <c r="C715" s="143"/>
      <c r="D715" s="105"/>
      <c r="F715" s="116"/>
      <c r="G715" s="116"/>
      <c r="I715" s="102" t="str">
        <f t="shared" si="10"/>
        <v/>
      </c>
      <c r="K715" s="11"/>
      <c r="L715" s="8"/>
      <c r="M715" s="79"/>
      <c r="N715" s="67"/>
      <c r="O715" s="68"/>
    </row>
    <row r="716" spans="1:15" s="51" customFormat="1" ht="13.05" customHeight="1" outlineLevel="2">
      <c r="A716" s="136" t="s">
        <v>722</v>
      </c>
      <c r="B716" s="136" t="s">
        <v>1255</v>
      </c>
      <c r="C716" s="137"/>
      <c r="D716" s="46"/>
      <c r="F716" s="436"/>
      <c r="G716" s="436"/>
      <c r="H716" s="48" t="s">
        <v>203</v>
      </c>
      <c r="I716" s="102" t="str">
        <f t="shared" si="10"/>
        <v/>
      </c>
      <c r="J716" s="56"/>
      <c r="K716" s="50"/>
      <c r="M716" s="52"/>
      <c r="N716" s="54"/>
      <c r="O716" s="29"/>
    </row>
    <row r="717" spans="1:15" s="51" customFormat="1" ht="13.05" customHeight="1" outlineLevel="2">
      <c r="A717" s="138"/>
      <c r="B717" s="138"/>
      <c r="C717" s="140"/>
      <c r="D717" s="55"/>
      <c r="F717" s="115"/>
      <c r="G717" s="115"/>
      <c r="H717" s="86"/>
      <c r="I717" s="102" t="str">
        <f t="shared" si="10"/>
        <v/>
      </c>
      <c r="J717" s="56"/>
      <c r="K717" s="27"/>
      <c r="M717" s="63"/>
      <c r="N717" s="54"/>
      <c r="O717" s="64"/>
    </row>
    <row r="718" spans="1:15" ht="2.5499999999999998" customHeight="1" outlineLevel="2">
      <c r="A718" s="197"/>
      <c r="B718" s="198"/>
      <c r="C718" s="143"/>
      <c r="D718" s="77"/>
      <c r="F718" s="116"/>
      <c r="G718" s="116"/>
      <c r="H718" s="3"/>
      <c r="I718" s="102" t="str">
        <f t="shared" si="10"/>
        <v/>
      </c>
      <c r="K718" s="11"/>
      <c r="L718" s="8"/>
      <c r="M718" s="79"/>
      <c r="N718" s="67"/>
      <c r="O718" s="68"/>
    </row>
    <row r="719" spans="1:15" ht="15" customHeight="1" outlineLevel="1" thickBot="1">
      <c r="A719" s="186" t="s">
        <v>723</v>
      </c>
      <c r="B719" s="186" t="s">
        <v>724</v>
      </c>
      <c r="C719" s="194"/>
      <c r="D719" s="70"/>
      <c r="E719" s="69"/>
      <c r="F719" s="117"/>
      <c r="G719" s="117"/>
      <c r="H719" s="31"/>
      <c r="I719" s="102" t="str">
        <f t="shared" si="10"/>
        <v/>
      </c>
      <c r="J719" s="71"/>
      <c r="K719" s="13"/>
      <c r="L719" s="88"/>
      <c r="M719" s="15"/>
      <c r="N719" s="89"/>
      <c r="O719" s="17"/>
    </row>
    <row r="720" spans="1:15" ht="5.25" customHeight="1" outlineLevel="2" thickTop="1">
      <c r="A720" s="141"/>
      <c r="B720" s="142"/>
      <c r="C720" s="143"/>
      <c r="D720" s="40"/>
      <c r="F720" s="116"/>
      <c r="G720" s="116"/>
      <c r="H720" s="39"/>
      <c r="I720" s="102" t="str">
        <f t="shared" si="10"/>
        <v/>
      </c>
      <c r="K720" s="41"/>
      <c r="L720" s="8"/>
      <c r="M720" s="59"/>
      <c r="N720" s="67"/>
      <c r="O720" s="68"/>
    </row>
    <row r="721" spans="1:15" s="51" customFormat="1" ht="13.05" customHeight="1" outlineLevel="2">
      <c r="A721" s="136" t="s">
        <v>725</v>
      </c>
      <c r="B721" s="136" t="s">
        <v>726</v>
      </c>
      <c r="C721" s="137"/>
      <c r="D721" s="46"/>
      <c r="F721" s="436"/>
      <c r="G721" s="436"/>
      <c r="H721" s="48" t="s">
        <v>203</v>
      </c>
      <c r="I721" s="102" t="str">
        <f t="shared" si="10"/>
        <v/>
      </c>
      <c r="J721" s="56"/>
      <c r="K721" s="50"/>
      <c r="M721" s="52"/>
      <c r="N721" s="54"/>
      <c r="O721" s="29"/>
    </row>
    <row r="722" spans="1:15" s="51" customFormat="1" ht="13.05" customHeight="1" outlineLevel="2">
      <c r="A722" s="138"/>
      <c r="B722" s="138"/>
      <c r="C722" s="140"/>
      <c r="D722" s="55"/>
      <c r="F722" s="115"/>
      <c r="G722" s="115"/>
      <c r="H722" s="86"/>
      <c r="I722" s="102" t="str">
        <f t="shared" si="10"/>
        <v/>
      </c>
      <c r="J722" s="56"/>
      <c r="K722" s="27"/>
      <c r="M722" s="63"/>
      <c r="N722" s="54"/>
      <c r="O722" s="64"/>
    </row>
    <row r="723" spans="1:15" ht="2.5499999999999998" customHeight="1" outlineLevel="2">
      <c r="A723" s="195"/>
      <c r="B723" s="214"/>
      <c r="C723" s="143"/>
      <c r="D723" s="105"/>
      <c r="F723" s="116"/>
      <c r="G723" s="116"/>
      <c r="H723" s="3"/>
      <c r="I723" s="102" t="str">
        <f t="shared" si="10"/>
        <v/>
      </c>
      <c r="K723" s="11"/>
      <c r="L723" s="8"/>
      <c r="M723" s="79"/>
      <c r="N723" s="67"/>
      <c r="O723" s="68"/>
    </row>
    <row r="724" spans="1:15" s="51" customFormat="1" ht="13.05" customHeight="1" outlineLevel="2">
      <c r="A724" s="136" t="s">
        <v>727</v>
      </c>
      <c r="B724" s="136" t="s">
        <v>728</v>
      </c>
      <c r="C724" s="137"/>
      <c r="D724" s="46"/>
      <c r="F724" s="436"/>
      <c r="G724" s="436"/>
      <c r="H724" s="48" t="s">
        <v>203</v>
      </c>
      <c r="I724" s="102" t="str">
        <f t="shared" ref="I724:I787" si="11">$K724&amp;$M724</f>
        <v/>
      </c>
      <c r="J724" s="56"/>
      <c r="K724" s="50"/>
      <c r="M724" s="52"/>
      <c r="N724" s="54"/>
      <c r="O724" s="29"/>
    </row>
    <row r="725" spans="1:15" s="51" customFormat="1" ht="13.05" customHeight="1" outlineLevel="2">
      <c r="A725" s="138"/>
      <c r="B725" s="138"/>
      <c r="C725" s="140"/>
      <c r="D725" s="55"/>
      <c r="F725" s="115"/>
      <c r="G725" s="115"/>
      <c r="H725" s="86"/>
      <c r="I725" s="102" t="str">
        <f t="shared" si="11"/>
        <v/>
      </c>
      <c r="J725" s="56"/>
      <c r="K725" s="27"/>
      <c r="M725" s="63"/>
      <c r="N725" s="54"/>
      <c r="O725" s="64"/>
    </row>
    <row r="726" spans="1:15" ht="2.5499999999999998" customHeight="1" outlineLevel="2">
      <c r="A726" s="195"/>
      <c r="B726" s="214"/>
      <c r="C726" s="143"/>
      <c r="D726" s="105"/>
      <c r="F726" s="116"/>
      <c r="G726" s="116"/>
      <c r="H726" s="3"/>
      <c r="I726" s="102" t="str">
        <f t="shared" si="11"/>
        <v/>
      </c>
      <c r="K726" s="11"/>
      <c r="L726" s="8"/>
      <c r="M726" s="79"/>
      <c r="N726" s="67"/>
      <c r="O726" s="68"/>
    </row>
    <row r="727" spans="1:15" s="51" customFormat="1" ht="13.05" customHeight="1" outlineLevel="2">
      <c r="A727" s="136" t="s">
        <v>729</v>
      </c>
      <c r="B727" s="136" t="s">
        <v>730</v>
      </c>
      <c r="C727" s="137"/>
      <c r="D727" s="46"/>
      <c r="F727" s="436"/>
      <c r="G727" s="436"/>
      <c r="H727" s="48" t="s">
        <v>203</v>
      </c>
      <c r="I727" s="102" t="str">
        <f t="shared" si="11"/>
        <v/>
      </c>
      <c r="J727" s="56"/>
      <c r="K727" s="50"/>
      <c r="M727" s="52"/>
      <c r="N727" s="54"/>
      <c r="O727" s="29"/>
    </row>
    <row r="728" spans="1:15" s="51" customFormat="1" ht="13.05" customHeight="1" outlineLevel="2">
      <c r="A728" s="138"/>
      <c r="B728" s="138"/>
      <c r="C728" s="140"/>
      <c r="D728" s="55"/>
      <c r="F728" s="115"/>
      <c r="G728" s="115"/>
      <c r="H728" s="86"/>
      <c r="I728" s="102" t="str">
        <f t="shared" si="11"/>
        <v/>
      </c>
      <c r="J728" s="56"/>
      <c r="K728" s="27"/>
      <c r="M728" s="63"/>
      <c r="N728" s="54"/>
      <c r="O728" s="64"/>
    </row>
    <row r="729" spans="1:15" ht="2.5499999999999998" customHeight="1" outlineLevel="2">
      <c r="A729" s="207"/>
      <c r="B729" s="214"/>
      <c r="C729" s="143"/>
      <c r="D729" s="105"/>
      <c r="F729" s="116"/>
      <c r="G729" s="116"/>
      <c r="H729" s="3"/>
      <c r="I729" s="102" t="str">
        <f t="shared" si="11"/>
        <v/>
      </c>
      <c r="K729" s="11"/>
      <c r="L729" s="8"/>
      <c r="M729" s="79"/>
      <c r="N729" s="67"/>
      <c r="O729" s="68"/>
    </row>
    <row r="730" spans="1:15" s="51" customFormat="1" ht="13.05" customHeight="1" outlineLevel="2">
      <c r="A730" s="136" t="s">
        <v>731</v>
      </c>
      <c r="B730" s="136" t="s">
        <v>732</v>
      </c>
      <c r="C730" s="137"/>
      <c r="D730" s="46"/>
      <c r="F730" s="436"/>
      <c r="G730" s="436"/>
      <c r="H730" s="48" t="s">
        <v>203</v>
      </c>
      <c r="I730" s="102" t="str">
        <f t="shared" si="11"/>
        <v/>
      </c>
      <c r="J730" s="56"/>
      <c r="K730" s="50"/>
      <c r="M730" s="52"/>
      <c r="N730" s="54"/>
      <c r="O730" s="29"/>
    </row>
    <row r="731" spans="1:15" s="51" customFormat="1" ht="13.05" customHeight="1" outlineLevel="2">
      <c r="A731" s="138"/>
      <c r="B731" s="138"/>
      <c r="C731" s="140"/>
      <c r="D731" s="55"/>
      <c r="F731" s="115"/>
      <c r="G731" s="115"/>
      <c r="H731" s="86"/>
      <c r="I731" s="102" t="str">
        <f t="shared" si="11"/>
        <v/>
      </c>
      <c r="J731" s="56"/>
      <c r="K731" s="27"/>
      <c r="M731" s="63"/>
      <c r="N731" s="54"/>
      <c r="O731" s="64"/>
    </row>
    <row r="732" spans="1:15" ht="2.5499999999999998" customHeight="1" outlineLevel="2">
      <c r="A732" s="197"/>
      <c r="B732" s="198"/>
      <c r="C732" s="143"/>
      <c r="D732" s="105"/>
      <c r="F732" s="116"/>
      <c r="G732" s="116"/>
      <c r="H732" s="3"/>
      <c r="I732" s="102" t="str">
        <f t="shared" si="11"/>
        <v/>
      </c>
      <c r="K732" s="11"/>
      <c r="L732" s="8"/>
      <c r="M732" s="79"/>
      <c r="N732" s="67"/>
      <c r="O732" s="68"/>
    </row>
    <row r="733" spans="1:15" s="51" customFormat="1" ht="13.05" customHeight="1" outlineLevel="2">
      <c r="A733" s="136" t="s">
        <v>733</v>
      </c>
      <c r="B733" s="136" t="s">
        <v>1483</v>
      </c>
      <c r="C733" s="137"/>
      <c r="D733" s="46"/>
      <c r="F733" s="436"/>
      <c r="G733" s="436"/>
      <c r="H733" s="48" t="s">
        <v>203</v>
      </c>
      <c r="I733" s="102" t="str">
        <f t="shared" si="11"/>
        <v/>
      </c>
      <c r="J733" s="56"/>
      <c r="K733" s="50"/>
      <c r="M733" s="52"/>
      <c r="N733" s="54"/>
      <c r="O733" s="29"/>
    </row>
    <row r="734" spans="1:15" s="51" customFormat="1" ht="13.05" customHeight="1" outlineLevel="2">
      <c r="A734" s="138"/>
      <c r="B734" s="138"/>
      <c r="C734" s="140"/>
      <c r="D734" s="55"/>
      <c r="F734" s="115"/>
      <c r="G734" s="115"/>
      <c r="H734" s="86"/>
      <c r="I734" s="102" t="str">
        <f t="shared" si="11"/>
        <v/>
      </c>
      <c r="J734" s="56"/>
      <c r="K734" s="27"/>
      <c r="M734" s="63"/>
      <c r="N734" s="54"/>
      <c r="O734" s="64"/>
    </row>
    <row r="735" spans="1:15" ht="2.5499999999999998" customHeight="1" outlineLevel="2">
      <c r="A735" s="197"/>
      <c r="B735" s="211"/>
      <c r="C735" s="143"/>
      <c r="D735" s="105"/>
      <c r="F735" s="116"/>
      <c r="G735" s="116"/>
      <c r="H735" s="3"/>
      <c r="I735" s="102" t="str">
        <f t="shared" si="11"/>
        <v/>
      </c>
      <c r="K735" s="11"/>
      <c r="L735" s="8"/>
      <c r="M735" s="79"/>
      <c r="N735" s="67"/>
      <c r="O735" s="68"/>
    </row>
    <row r="736" spans="1:15" s="51" customFormat="1" ht="13.05" customHeight="1" outlineLevel="2">
      <c r="A736" s="136" t="s">
        <v>735</v>
      </c>
      <c r="B736" s="136" t="s">
        <v>1256</v>
      </c>
      <c r="C736" s="137"/>
      <c r="D736" s="46"/>
      <c r="F736" s="436"/>
      <c r="G736" s="436"/>
      <c r="H736" s="48" t="s">
        <v>203</v>
      </c>
      <c r="I736" s="102" t="str">
        <f t="shared" si="11"/>
        <v/>
      </c>
      <c r="J736" s="56"/>
      <c r="K736" s="50"/>
      <c r="M736" s="52"/>
      <c r="N736" s="54"/>
      <c r="O736" s="29"/>
    </row>
    <row r="737" spans="1:15" s="51" customFormat="1" ht="13.05" customHeight="1" outlineLevel="2">
      <c r="A737" s="138"/>
      <c r="B737" s="138"/>
      <c r="C737" s="140"/>
      <c r="D737" s="55"/>
      <c r="F737" s="115"/>
      <c r="G737" s="115"/>
      <c r="H737" s="86"/>
      <c r="I737" s="102" t="str">
        <f t="shared" si="11"/>
        <v/>
      </c>
      <c r="J737" s="56"/>
      <c r="K737" s="27"/>
      <c r="M737" s="63"/>
      <c r="N737" s="54"/>
      <c r="O737" s="64"/>
    </row>
    <row r="738" spans="1:15" ht="2.5499999999999998" customHeight="1" outlineLevel="2">
      <c r="A738" s="197"/>
      <c r="B738" s="198"/>
      <c r="C738" s="143"/>
      <c r="D738" s="105"/>
      <c r="F738" s="116"/>
      <c r="G738" s="116"/>
      <c r="H738" s="3"/>
      <c r="I738" s="102" t="str">
        <f t="shared" si="11"/>
        <v/>
      </c>
      <c r="K738" s="11"/>
      <c r="L738" s="8"/>
      <c r="M738" s="79"/>
      <c r="N738" s="67"/>
      <c r="O738" s="68"/>
    </row>
    <row r="739" spans="1:15" s="51" customFormat="1" ht="13.05" customHeight="1" outlineLevel="2">
      <c r="A739" s="136" t="s">
        <v>736</v>
      </c>
      <c r="B739" s="136" t="s">
        <v>737</v>
      </c>
      <c r="C739" s="137"/>
      <c r="D739" s="46"/>
      <c r="F739" s="436"/>
      <c r="G739" s="436"/>
      <c r="H739" s="48" t="s">
        <v>203</v>
      </c>
      <c r="I739" s="102" t="str">
        <f t="shared" si="11"/>
        <v/>
      </c>
      <c r="J739" s="56"/>
      <c r="K739" s="50"/>
      <c r="M739" s="52"/>
      <c r="N739" s="54"/>
      <c r="O739" s="29"/>
    </row>
    <row r="740" spans="1:15" s="51" customFormat="1" ht="13.05" customHeight="1" outlineLevel="2">
      <c r="A740" s="138"/>
      <c r="B740" s="138"/>
      <c r="C740" s="140"/>
      <c r="D740" s="55"/>
      <c r="F740" s="115"/>
      <c r="G740" s="115"/>
      <c r="H740" s="86"/>
      <c r="I740" s="102" t="str">
        <f t="shared" si="11"/>
        <v/>
      </c>
      <c r="J740" s="56"/>
      <c r="K740" s="27"/>
      <c r="M740" s="63"/>
      <c r="N740" s="54"/>
      <c r="O740" s="64"/>
    </row>
    <row r="741" spans="1:15" ht="2.5499999999999998" customHeight="1" outlineLevel="2">
      <c r="A741" s="197"/>
      <c r="B741" s="198"/>
      <c r="C741" s="143"/>
      <c r="D741" s="77"/>
      <c r="F741" s="116"/>
      <c r="G741" s="116"/>
      <c r="H741" s="3"/>
      <c r="I741" s="102" t="str">
        <f t="shared" si="11"/>
        <v/>
      </c>
      <c r="K741" s="11"/>
      <c r="L741" s="8"/>
      <c r="M741" s="79"/>
      <c r="N741" s="67"/>
      <c r="O741" s="68"/>
    </row>
    <row r="742" spans="1:15" ht="15" customHeight="1" outlineLevel="1" thickBot="1">
      <c r="A742" s="186" t="s">
        <v>738</v>
      </c>
      <c r="B742" s="186" t="s">
        <v>739</v>
      </c>
      <c r="C742" s="194"/>
      <c r="D742" s="70"/>
      <c r="E742" s="69"/>
      <c r="F742" s="117"/>
      <c r="G742" s="117"/>
      <c r="H742" s="31"/>
      <c r="I742" s="102" t="str">
        <f t="shared" si="11"/>
        <v/>
      </c>
      <c r="J742" s="71"/>
      <c r="K742" s="13"/>
      <c r="L742" s="88"/>
      <c r="M742" s="15"/>
      <c r="N742" s="89"/>
      <c r="O742" s="17"/>
    </row>
    <row r="743" spans="1:15" ht="5.25" customHeight="1" outlineLevel="2" thickTop="1">
      <c r="A743" s="141"/>
      <c r="B743" s="142"/>
      <c r="C743" s="143"/>
      <c r="D743" s="40"/>
      <c r="F743" s="116"/>
      <c r="G743" s="116"/>
      <c r="H743" s="39"/>
      <c r="I743" s="102" t="str">
        <f t="shared" si="11"/>
        <v/>
      </c>
      <c r="K743" s="41"/>
      <c r="L743" s="8"/>
      <c r="M743" s="59"/>
      <c r="N743" s="67"/>
      <c r="O743" s="68"/>
    </row>
    <row r="744" spans="1:15" s="51" customFormat="1" ht="13.05" customHeight="1" outlineLevel="2">
      <c r="A744" s="136" t="s">
        <v>740</v>
      </c>
      <c r="B744" s="136" t="s">
        <v>1484</v>
      </c>
      <c r="C744" s="137"/>
      <c r="D744" s="46"/>
      <c r="F744" s="436"/>
      <c r="G744" s="436"/>
      <c r="H744" s="48" t="s">
        <v>203</v>
      </c>
      <c r="I744" s="102" t="str">
        <f t="shared" si="11"/>
        <v/>
      </c>
      <c r="J744" s="56"/>
      <c r="K744" s="50"/>
      <c r="M744" s="52"/>
      <c r="N744" s="54"/>
      <c r="O744" s="29"/>
    </row>
    <row r="745" spans="1:15" s="51" customFormat="1" ht="13.05" customHeight="1" outlineLevel="2">
      <c r="A745" s="138"/>
      <c r="B745" s="138"/>
      <c r="C745" s="140"/>
      <c r="D745" s="55"/>
      <c r="F745" s="115"/>
      <c r="G745" s="115"/>
      <c r="H745" s="86"/>
      <c r="I745" s="102" t="str">
        <f t="shared" si="11"/>
        <v/>
      </c>
      <c r="J745" s="56"/>
      <c r="K745" s="27"/>
      <c r="M745" s="63"/>
      <c r="N745" s="54"/>
      <c r="O745" s="64"/>
    </row>
    <row r="746" spans="1:15" ht="2.5499999999999998" customHeight="1" outlineLevel="2">
      <c r="A746" s="195"/>
      <c r="B746" s="200"/>
      <c r="C746" s="143"/>
      <c r="D746" s="105"/>
      <c r="F746" s="116"/>
      <c r="G746" s="116"/>
      <c r="H746" s="3"/>
      <c r="I746" s="102" t="str">
        <f t="shared" si="11"/>
        <v/>
      </c>
      <c r="K746" s="11"/>
      <c r="L746" s="8"/>
      <c r="M746" s="79"/>
      <c r="N746" s="67"/>
      <c r="O746" s="68"/>
    </row>
    <row r="747" spans="1:15" s="51" customFormat="1" ht="13.05" customHeight="1" outlineLevel="2">
      <c r="A747" s="136" t="s">
        <v>741</v>
      </c>
      <c r="B747" s="136" t="s">
        <v>1485</v>
      </c>
      <c r="C747" s="137"/>
      <c r="D747" s="46"/>
      <c r="F747" s="436"/>
      <c r="G747" s="436"/>
      <c r="H747" s="48" t="s">
        <v>203</v>
      </c>
      <c r="I747" s="102" t="str">
        <f t="shared" si="11"/>
        <v/>
      </c>
      <c r="J747" s="56"/>
      <c r="K747" s="50"/>
      <c r="M747" s="52"/>
      <c r="N747" s="54"/>
      <c r="O747" s="29"/>
    </row>
    <row r="748" spans="1:15" s="51" customFormat="1" ht="13.05" customHeight="1" outlineLevel="2">
      <c r="A748" s="138"/>
      <c r="B748" s="138"/>
      <c r="C748" s="140"/>
      <c r="D748" s="55"/>
      <c r="F748" s="115"/>
      <c r="G748" s="115"/>
      <c r="H748" s="86"/>
      <c r="I748" s="102" t="str">
        <f t="shared" si="11"/>
        <v/>
      </c>
      <c r="J748" s="56"/>
      <c r="K748" s="27"/>
      <c r="M748" s="63"/>
      <c r="N748" s="54"/>
      <c r="O748" s="64"/>
    </row>
    <row r="749" spans="1:15" ht="2.5499999999999998" customHeight="1" outlineLevel="2">
      <c r="A749" s="197"/>
      <c r="B749" s="198"/>
      <c r="C749" s="143"/>
      <c r="D749" s="105"/>
      <c r="F749" s="116"/>
      <c r="G749" s="116"/>
      <c r="H749" s="3"/>
      <c r="I749" s="102" t="str">
        <f t="shared" si="11"/>
        <v/>
      </c>
      <c r="K749" s="11"/>
      <c r="L749" s="8"/>
      <c r="M749" s="79"/>
      <c r="N749" s="67"/>
      <c r="O749" s="68"/>
    </row>
    <row r="750" spans="1:15" s="51" customFormat="1" ht="13.05" customHeight="1" outlineLevel="2">
      <c r="A750" s="136" t="s">
        <v>743</v>
      </c>
      <c r="B750" s="136" t="s">
        <v>744</v>
      </c>
      <c r="C750" s="137"/>
      <c r="D750" s="46"/>
      <c r="F750" s="436"/>
      <c r="G750" s="436"/>
      <c r="H750" s="48" t="s">
        <v>203</v>
      </c>
      <c r="I750" s="102" t="str">
        <f t="shared" si="11"/>
        <v/>
      </c>
      <c r="J750" s="56"/>
      <c r="K750" s="50"/>
      <c r="M750" s="52"/>
      <c r="N750" s="54"/>
      <c r="O750" s="29"/>
    </row>
    <row r="751" spans="1:15" s="51" customFormat="1" ht="13.05" customHeight="1" outlineLevel="2">
      <c r="A751" s="138"/>
      <c r="B751" s="138"/>
      <c r="C751" s="140"/>
      <c r="D751" s="55"/>
      <c r="F751" s="115"/>
      <c r="G751" s="115"/>
      <c r="H751" s="86"/>
      <c r="I751" s="102" t="str">
        <f t="shared" si="11"/>
        <v/>
      </c>
      <c r="J751" s="56"/>
      <c r="K751" s="27"/>
      <c r="M751" s="63"/>
      <c r="N751" s="54"/>
      <c r="O751" s="64"/>
    </row>
    <row r="752" spans="1:15" ht="2.5499999999999998" customHeight="1" outlineLevel="2">
      <c r="A752" s="197"/>
      <c r="B752" s="198"/>
      <c r="C752" s="143"/>
      <c r="D752" s="77"/>
      <c r="F752" s="116"/>
      <c r="G752" s="116"/>
      <c r="H752" s="3"/>
      <c r="I752" s="102" t="str">
        <f t="shared" si="11"/>
        <v/>
      </c>
      <c r="K752" s="11"/>
      <c r="L752" s="8"/>
      <c r="M752" s="79"/>
      <c r="N752" s="67"/>
      <c r="O752" s="68"/>
    </row>
    <row r="753" spans="1:15" ht="15" customHeight="1" outlineLevel="1" thickBot="1">
      <c r="A753" s="186" t="s">
        <v>745</v>
      </c>
      <c r="B753" s="186" t="s">
        <v>746</v>
      </c>
      <c r="C753" s="194"/>
      <c r="D753" s="70"/>
      <c r="E753" s="69"/>
      <c r="F753" s="117"/>
      <c r="G753" s="117"/>
      <c r="H753" s="31"/>
      <c r="I753" s="102" t="str">
        <f t="shared" si="11"/>
        <v/>
      </c>
      <c r="J753" s="71"/>
      <c r="K753" s="13"/>
      <c r="L753" s="88"/>
      <c r="M753" s="15"/>
      <c r="N753" s="89"/>
      <c r="O753" s="17"/>
    </row>
    <row r="754" spans="1:15" ht="5.25" customHeight="1" outlineLevel="2" thickTop="1">
      <c r="A754" s="141"/>
      <c r="B754" s="142"/>
      <c r="C754" s="143"/>
      <c r="D754" s="40"/>
      <c r="F754" s="116"/>
      <c r="G754" s="116"/>
      <c r="H754" s="39"/>
      <c r="I754" s="102" t="str">
        <f t="shared" si="11"/>
        <v/>
      </c>
      <c r="K754" s="41"/>
      <c r="L754" s="8"/>
      <c r="M754" s="59"/>
      <c r="N754" s="67"/>
      <c r="O754" s="68"/>
    </row>
    <row r="755" spans="1:15" s="51" customFormat="1" ht="13.05" customHeight="1" outlineLevel="2">
      <c r="A755" s="136" t="s">
        <v>747</v>
      </c>
      <c r="B755" s="136" t="s">
        <v>1486</v>
      </c>
      <c r="C755" s="137"/>
      <c r="D755" s="46"/>
      <c r="F755" s="436"/>
      <c r="G755" s="436"/>
      <c r="H755" s="48" t="s">
        <v>203</v>
      </c>
      <c r="I755" s="102" t="str">
        <f t="shared" si="11"/>
        <v/>
      </c>
      <c r="J755" s="56"/>
      <c r="K755" s="50"/>
      <c r="M755" s="52"/>
      <c r="N755" s="54"/>
      <c r="O755" s="29"/>
    </row>
    <row r="756" spans="1:15" s="51" customFormat="1" ht="13.05" customHeight="1" outlineLevel="2">
      <c r="A756" s="138"/>
      <c r="B756" s="138"/>
      <c r="C756" s="140"/>
      <c r="D756" s="55"/>
      <c r="F756" s="115"/>
      <c r="G756" s="115"/>
      <c r="H756" s="86"/>
      <c r="I756" s="102" t="str">
        <f t="shared" si="11"/>
        <v/>
      </c>
      <c r="J756" s="56"/>
      <c r="K756" s="27"/>
      <c r="M756" s="63"/>
      <c r="N756" s="54"/>
      <c r="O756" s="64"/>
    </row>
    <row r="757" spans="1:15" ht="2.5499999999999998" customHeight="1" outlineLevel="2">
      <c r="A757" s="197"/>
      <c r="B757" s="200"/>
      <c r="C757" s="143"/>
      <c r="D757" s="105"/>
      <c r="F757" s="116"/>
      <c r="G757" s="116"/>
      <c r="H757" s="3"/>
      <c r="I757" s="102" t="str">
        <f t="shared" si="11"/>
        <v/>
      </c>
      <c r="K757" s="11"/>
      <c r="L757" s="8"/>
      <c r="M757" s="79"/>
      <c r="N757" s="67"/>
      <c r="O757" s="68"/>
    </row>
    <row r="758" spans="1:15" s="54" customFormat="1" ht="13.05" customHeight="1" outlineLevel="2">
      <c r="A758" s="136" t="s">
        <v>748</v>
      </c>
      <c r="B758" s="136" t="s">
        <v>1487</v>
      </c>
      <c r="C758" s="137"/>
      <c r="D758" s="46"/>
      <c r="E758" s="51"/>
      <c r="F758" s="436"/>
      <c r="G758" s="436"/>
      <c r="H758" s="48" t="s">
        <v>203</v>
      </c>
      <c r="I758" s="102" t="str">
        <f t="shared" si="11"/>
        <v/>
      </c>
      <c r="J758" s="56"/>
      <c r="K758" s="50"/>
      <c r="L758" s="51"/>
      <c r="M758" s="52"/>
      <c r="O758" s="29"/>
    </row>
    <row r="759" spans="1:15" s="51" customFormat="1" ht="13.05" customHeight="1" outlineLevel="2">
      <c r="A759" s="138"/>
      <c r="B759" s="138"/>
      <c r="C759" s="140"/>
      <c r="D759" s="55"/>
      <c r="F759" s="115"/>
      <c r="G759" s="115"/>
      <c r="H759" s="86"/>
      <c r="I759" s="102" t="str">
        <f t="shared" si="11"/>
        <v/>
      </c>
      <c r="J759" s="56"/>
      <c r="K759" s="27"/>
      <c r="M759" s="63"/>
      <c r="N759" s="54"/>
      <c r="O759" s="64"/>
    </row>
    <row r="760" spans="1:15" ht="2.5499999999999998" customHeight="1" outlineLevel="2">
      <c r="A760" s="197"/>
      <c r="B760" s="197"/>
      <c r="C760" s="143"/>
      <c r="D760" s="105"/>
      <c r="F760" s="116"/>
      <c r="G760" s="116"/>
      <c r="I760" s="102" t="str">
        <f t="shared" si="11"/>
        <v/>
      </c>
      <c r="K760" s="11"/>
      <c r="L760" s="8"/>
      <c r="M760" s="79"/>
      <c r="N760" s="67"/>
      <c r="O760" s="68"/>
    </row>
    <row r="761" spans="1:15" s="54" customFormat="1" ht="13.05" customHeight="1" outlineLevel="2">
      <c r="A761" s="136" t="s">
        <v>750</v>
      </c>
      <c r="B761" s="136" t="s">
        <v>1259</v>
      </c>
      <c r="C761" s="137"/>
      <c r="D761" s="46"/>
      <c r="E761" s="51"/>
      <c r="F761" s="436"/>
      <c r="G761" s="436"/>
      <c r="H761" s="48" t="s">
        <v>203</v>
      </c>
      <c r="I761" s="102" t="str">
        <f t="shared" si="11"/>
        <v/>
      </c>
      <c r="J761" s="56"/>
      <c r="K761" s="50"/>
      <c r="L761" s="51"/>
      <c r="M761" s="52"/>
      <c r="O761" s="29"/>
    </row>
    <row r="762" spans="1:15" s="51" customFormat="1" ht="13.05" customHeight="1" outlineLevel="2">
      <c r="A762" s="138"/>
      <c r="B762" s="138"/>
      <c r="C762" s="140"/>
      <c r="D762" s="55"/>
      <c r="F762" s="115"/>
      <c r="G762" s="115"/>
      <c r="H762" s="86"/>
      <c r="I762" s="102" t="str">
        <f t="shared" si="11"/>
        <v/>
      </c>
      <c r="J762" s="56"/>
      <c r="K762" s="27"/>
      <c r="M762" s="63"/>
      <c r="N762" s="54"/>
      <c r="O762" s="64"/>
    </row>
    <row r="763" spans="1:15" ht="2.5499999999999998" customHeight="1" outlineLevel="2">
      <c r="A763" s="197"/>
      <c r="B763" s="197"/>
      <c r="C763" s="143"/>
      <c r="D763" s="105"/>
      <c r="F763" s="116"/>
      <c r="G763" s="116"/>
      <c r="I763" s="102" t="str">
        <f t="shared" si="11"/>
        <v/>
      </c>
      <c r="K763" s="11"/>
      <c r="L763" s="8"/>
      <c r="M763" s="79"/>
      <c r="N763" s="67"/>
      <c r="O763" s="68"/>
    </row>
    <row r="764" spans="1:15" s="54" customFormat="1" ht="13.05" customHeight="1" outlineLevel="2">
      <c r="A764" s="136" t="s">
        <v>751</v>
      </c>
      <c r="B764" s="136" t="s">
        <v>1488</v>
      </c>
      <c r="C764" s="137"/>
      <c r="D764" s="46"/>
      <c r="E764" s="51"/>
      <c r="F764" s="436"/>
      <c r="G764" s="436"/>
      <c r="H764" s="48" t="s">
        <v>203</v>
      </c>
      <c r="I764" s="102" t="str">
        <f t="shared" si="11"/>
        <v/>
      </c>
      <c r="J764" s="56"/>
      <c r="K764" s="50"/>
      <c r="L764" s="51"/>
      <c r="M764" s="52"/>
      <c r="O764" s="29"/>
    </row>
    <row r="765" spans="1:15" s="51" customFormat="1" ht="13.05" customHeight="1" outlineLevel="2">
      <c r="A765" s="138"/>
      <c r="B765" s="138"/>
      <c r="C765" s="140"/>
      <c r="D765" s="55"/>
      <c r="F765" s="115"/>
      <c r="G765" s="115"/>
      <c r="H765" s="86"/>
      <c r="I765" s="102" t="str">
        <f t="shared" si="11"/>
        <v/>
      </c>
      <c r="J765" s="56"/>
      <c r="K765" s="27"/>
      <c r="M765" s="63"/>
      <c r="N765" s="54"/>
      <c r="O765" s="64"/>
    </row>
    <row r="766" spans="1:15" ht="2.5499999999999998" customHeight="1" outlineLevel="2">
      <c r="A766" s="197"/>
      <c r="B766" s="200"/>
      <c r="C766" s="143"/>
      <c r="D766" s="105"/>
      <c r="F766" s="116"/>
      <c r="G766" s="116"/>
      <c r="H766" s="3"/>
      <c r="I766" s="102" t="str">
        <f t="shared" si="11"/>
        <v/>
      </c>
      <c r="K766" s="11"/>
      <c r="L766" s="8"/>
      <c r="M766" s="79"/>
      <c r="N766" s="67"/>
      <c r="O766" s="68"/>
    </row>
    <row r="767" spans="1:15" s="51" customFormat="1" ht="13.05" customHeight="1" outlineLevel="2">
      <c r="A767" s="136" t="s">
        <v>752</v>
      </c>
      <c r="B767" s="136" t="s">
        <v>1489</v>
      </c>
      <c r="C767" s="137"/>
      <c r="D767" s="46"/>
      <c r="F767" s="436"/>
      <c r="G767" s="436"/>
      <c r="H767" s="48" t="s">
        <v>203</v>
      </c>
      <c r="I767" s="102" t="str">
        <f t="shared" si="11"/>
        <v/>
      </c>
      <c r="J767" s="56"/>
      <c r="K767" s="50"/>
      <c r="M767" s="52"/>
      <c r="N767" s="54"/>
      <c r="O767" s="29"/>
    </row>
    <row r="768" spans="1:15" s="51" customFormat="1" ht="13.05" customHeight="1" outlineLevel="2">
      <c r="A768" s="138"/>
      <c r="B768" s="138"/>
      <c r="C768" s="140"/>
      <c r="D768" s="55"/>
      <c r="F768" s="115"/>
      <c r="G768" s="115"/>
      <c r="H768" s="86"/>
      <c r="I768" s="102" t="str">
        <f t="shared" si="11"/>
        <v/>
      </c>
      <c r="J768" s="56"/>
      <c r="K768" s="27"/>
      <c r="M768" s="63"/>
      <c r="N768" s="54"/>
      <c r="O768" s="64"/>
    </row>
    <row r="769" spans="1:15" ht="2.5499999999999998" customHeight="1" outlineLevel="2">
      <c r="A769" s="197"/>
      <c r="B769" s="198"/>
      <c r="C769" s="143"/>
      <c r="D769" s="105"/>
      <c r="F769" s="116"/>
      <c r="G769" s="116"/>
      <c r="H769" s="3"/>
      <c r="I769" s="102" t="str">
        <f t="shared" si="11"/>
        <v/>
      </c>
      <c r="K769" s="11"/>
      <c r="L769" s="8"/>
      <c r="M769" s="79"/>
      <c r="N769" s="67"/>
      <c r="O769" s="68"/>
    </row>
    <row r="770" spans="1:15" s="51" customFormat="1" ht="13.05" customHeight="1" outlineLevel="2">
      <c r="A770" s="136" t="s">
        <v>754</v>
      </c>
      <c r="B770" s="136" t="s">
        <v>1490</v>
      </c>
      <c r="C770" s="137"/>
      <c r="D770" s="46"/>
      <c r="F770" s="436"/>
      <c r="G770" s="436"/>
      <c r="H770" s="48" t="s">
        <v>203</v>
      </c>
      <c r="I770" s="102" t="str">
        <f t="shared" si="11"/>
        <v/>
      </c>
      <c r="J770" s="56"/>
      <c r="K770" s="50"/>
      <c r="M770" s="52"/>
      <c r="N770" s="54"/>
      <c r="O770" s="29"/>
    </row>
    <row r="771" spans="1:15" s="51" customFormat="1" ht="13.05" customHeight="1" outlineLevel="2">
      <c r="A771" s="138"/>
      <c r="B771" s="138"/>
      <c r="C771" s="140"/>
      <c r="D771" s="55"/>
      <c r="F771" s="115"/>
      <c r="G771" s="115"/>
      <c r="H771" s="86"/>
      <c r="I771" s="102" t="str">
        <f t="shared" si="11"/>
        <v/>
      </c>
      <c r="J771" s="56"/>
      <c r="K771" s="27"/>
      <c r="M771" s="63"/>
      <c r="N771" s="54"/>
      <c r="O771" s="64"/>
    </row>
    <row r="772" spans="1:15" ht="2.5499999999999998" customHeight="1" outlineLevel="2">
      <c r="A772" s="197"/>
      <c r="B772" s="197"/>
      <c r="C772" s="143"/>
      <c r="D772" s="105"/>
      <c r="F772" s="116"/>
      <c r="G772" s="116"/>
      <c r="I772" s="102" t="str">
        <f t="shared" si="11"/>
        <v/>
      </c>
      <c r="K772" s="11"/>
      <c r="L772" s="8"/>
      <c r="M772" s="79"/>
      <c r="N772" s="67"/>
      <c r="O772" s="68"/>
    </row>
    <row r="773" spans="1:15" s="54" customFormat="1" ht="13.05" customHeight="1" outlineLevel="2">
      <c r="A773" s="136" t="s">
        <v>756</v>
      </c>
      <c r="B773" s="136" t="s">
        <v>1491</v>
      </c>
      <c r="C773" s="137"/>
      <c r="D773" s="46"/>
      <c r="E773" s="51"/>
      <c r="F773" s="436"/>
      <c r="G773" s="436"/>
      <c r="H773" s="48" t="s">
        <v>203</v>
      </c>
      <c r="I773" s="102" t="str">
        <f t="shared" si="11"/>
        <v/>
      </c>
      <c r="J773" s="56"/>
      <c r="K773" s="50"/>
      <c r="L773" s="51"/>
      <c r="M773" s="52"/>
      <c r="O773" s="29"/>
    </row>
    <row r="774" spans="1:15" s="51" customFormat="1" ht="13.05" customHeight="1" outlineLevel="2">
      <c r="A774" s="138"/>
      <c r="B774" s="138"/>
      <c r="C774" s="140"/>
      <c r="D774" s="55"/>
      <c r="F774" s="115"/>
      <c r="G774" s="115"/>
      <c r="H774" s="86"/>
      <c r="I774" s="102" t="str">
        <f t="shared" si="11"/>
        <v/>
      </c>
      <c r="J774" s="56"/>
      <c r="K774" s="27"/>
      <c r="M774" s="63"/>
      <c r="N774" s="54"/>
      <c r="O774" s="64"/>
    </row>
    <row r="775" spans="1:15" ht="2.5499999999999998" customHeight="1" outlineLevel="2">
      <c r="A775" s="195"/>
      <c r="B775" s="200"/>
      <c r="C775" s="143"/>
      <c r="D775" s="105"/>
      <c r="F775" s="116"/>
      <c r="G775" s="116"/>
      <c r="H775" s="3"/>
      <c r="I775" s="102" t="str">
        <f t="shared" si="11"/>
        <v/>
      </c>
      <c r="K775" s="11"/>
      <c r="L775" s="8"/>
      <c r="M775" s="79"/>
      <c r="N775" s="67"/>
      <c r="O775" s="68"/>
    </row>
    <row r="776" spans="1:15" s="51" customFormat="1" ht="13.05" customHeight="1" outlineLevel="2">
      <c r="A776" s="136" t="s">
        <v>757</v>
      </c>
      <c r="B776" s="136" t="s">
        <v>1492</v>
      </c>
      <c r="C776" s="137"/>
      <c r="D776" s="46"/>
      <c r="F776" s="436"/>
      <c r="G776" s="436"/>
      <c r="H776" s="48" t="s">
        <v>203</v>
      </c>
      <c r="I776" s="102" t="str">
        <f t="shared" si="11"/>
        <v/>
      </c>
      <c r="J776" s="56"/>
      <c r="K776" s="50"/>
      <c r="M776" s="52"/>
      <c r="N776" s="54"/>
      <c r="O776" s="29"/>
    </row>
    <row r="777" spans="1:15" s="51" customFormat="1" ht="13.05" customHeight="1" outlineLevel="2">
      <c r="A777" s="138"/>
      <c r="B777" s="138"/>
      <c r="C777" s="140"/>
      <c r="D777" s="55"/>
      <c r="F777" s="115"/>
      <c r="G777" s="115"/>
      <c r="H777" s="86"/>
      <c r="I777" s="102" t="str">
        <f t="shared" si="11"/>
        <v/>
      </c>
      <c r="J777" s="56"/>
      <c r="K777" s="27"/>
      <c r="M777" s="63"/>
      <c r="N777" s="54"/>
      <c r="O777" s="64"/>
    </row>
    <row r="778" spans="1:15" ht="2.5499999999999998" customHeight="1" outlineLevel="2">
      <c r="A778" s="197"/>
      <c r="B778" s="197"/>
      <c r="C778" s="143"/>
      <c r="D778" s="105"/>
      <c r="F778" s="116"/>
      <c r="G778" s="116"/>
      <c r="I778" s="102" t="str">
        <f t="shared" si="11"/>
        <v/>
      </c>
      <c r="K778" s="11"/>
      <c r="L778" s="8"/>
      <c r="M778" s="79"/>
      <c r="N778" s="67"/>
      <c r="O778" s="68"/>
    </row>
    <row r="779" spans="1:15" s="51" customFormat="1" ht="13.05" customHeight="1" outlineLevel="2">
      <c r="A779" s="136" t="s">
        <v>758</v>
      </c>
      <c r="B779" s="136" t="s">
        <v>759</v>
      </c>
      <c r="C779" s="137"/>
      <c r="D779" s="46"/>
      <c r="F779" s="436"/>
      <c r="G779" s="436"/>
      <c r="H779" s="48" t="s">
        <v>203</v>
      </c>
      <c r="I779" s="102" t="str">
        <f t="shared" si="11"/>
        <v/>
      </c>
      <c r="J779" s="56"/>
      <c r="K779" s="50"/>
      <c r="M779" s="52"/>
      <c r="N779" s="54"/>
      <c r="O779" s="29"/>
    </row>
    <row r="780" spans="1:15" s="51" customFormat="1" ht="13.05" customHeight="1" outlineLevel="2">
      <c r="A780" s="138"/>
      <c r="B780" s="138"/>
      <c r="C780" s="140"/>
      <c r="D780" s="55"/>
      <c r="F780" s="115"/>
      <c r="G780" s="115"/>
      <c r="H780" s="86"/>
      <c r="I780" s="102" t="str">
        <f t="shared" si="11"/>
        <v/>
      </c>
      <c r="J780" s="56"/>
      <c r="K780" s="27"/>
      <c r="M780" s="63"/>
      <c r="N780" s="54"/>
      <c r="O780" s="64"/>
    </row>
    <row r="781" spans="1:15" ht="2.5499999999999998" customHeight="1" outlineLevel="2">
      <c r="A781" s="197"/>
      <c r="B781" s="197"/>
      <c r="C781" s="143"/>
      <c r="D781" s="105"/>
      <c r="F781" s="116"/>
      <c r="G781" s="116"/>
      <c r="I781" s="102" t="str">
        <f t="shared" si="11"/>
        <v/>
      </c>
      <c r="K781" s="11"/>
      <c r="L781" s="8"/>
      <c r="M781" s="79"/>
      <c r="N781" s="67"/>
      <c r="O781" s="68"/>
    </row>
    <row r="782" spans="1:15" s="51" customFormat="1" ht="13.05" customHeight="1" outlineLevel="2">
      <c r="A782" s="136" t="s">
        <v>760</v>
      </c>
      <c r="B782" s="136" t="s">
        <v>761</v>
      </c>
      <c r="C782" s="137"/>
      <c r="D782" s="46"/>
      <c r="F782" s="436"/>
      <c r="G782" s="436"/>
      <c r="H782" s="48" t="s">
        <v>203</v>
      </c>
      <c r="I782" s="102" t="str">
        <f t="shared" si="11"/>
        <v/>
      </c>
      <c r="J782" s="56"/>
      <c r="K782" s="50"/>
      <c r="M782" s="52"/>
      <c r="N782" s="54"/>
      <c r="O782" s="29"/>
    </row>
    <row r="783" spans="1:15" s="51" customFormat="1" ht="13.05" customHeight="1" outlineLevel="2">
      <c r="A783" s="138"/>
      <c r="B783" s="138"/>
      <c r="C783" s="140"/>
      <c r="D783" s="55"/>
      <c r="F783" s="115"/>
      <c r="G783" s="115"/>
      <c r="H783" s="86"/>
      <c r="I783" s="102" t="str">
        <f t="shared" si="11"/>
        <v/>
      </c>
      <c r="J783" s="56"/>
      <c r="K783" s="27"/>
      <c r="M783" s="63"/>
      <c r="N783" s="54"/>
      <c r="O783" s="64"/>
    </row>
    <row r="784" spans="1:15" ht="2.5499999999999998" customHeight="1" outlineLevel="2">
      <c r="A784" s="197"/>
      <c r="B784" s="197"/>
      <c r="C784" s="143"/>
      <c r="D784" s="77"/>
      <c r="F784" s="116"/>
      <c r="G784" s="116"/>
      <c r="I784" s="102" t="str">
        <f t="shared" si="11"/>
        <v/>
      </c>
      <c r="K784" s="11"/>
      <c r="L784" s="8"/>
      <c r="M784" s="79"/>
      <c r="N784" s="67"/>
      <c r="O784" s="68"/>
    </row>
    <row r="785" spans="1:15" s="65" customFormat="1" ht="15" customHeight="1" outlineLevel="1" thickBot="1">
      <c r="A785" s="186" t="s">
        <v>762</v>
      </c>
      <c r="B785" s="186" t="s">
        <v>763</v>
      </c>
      <c r="C785" s="194"/>
      <c r="D785" s="70"/>
      <c r="E785" s="69"/>
      <c r="F785" s="117"/>
      <c r="G785" s="117"/>
      <c r="H785" s="31"/>
      <c r="I785" s="102" t="str">
        <f t="shared" si="11"/>
        <v/>
      </c>
      <c r="J785" s="71"/>
      <c r="K785" s="13"/>
      <c r="L785" s="88"/>
      <c r="M785" s="15"/>
      <c r="N785" s="89"/>
      <c r="O785" s="17"/>
    </row>
    <row r="786" spans="1:15" ht="5.25" customHeight="1" outlineLevel="2" thickTop="1">
      <c r="A786" s="141"/>
      <c r="B786" s="142"/>
      <c r="C786" s="143"/>
      <c r="D786" s="40"/>
      <c r="F786" s="116"/>
      <c r="G786" s="116"/>
      <c r="H786" s="39"/>
      <c r="I786" s="102" t="str">
        <f t="shared" si="11"/>
        <v/>
      </c>
      <c r="K786" s="41"/>
      <c r="L786" s="8"/>
      <c r="M786" s="59"/>
      <c r="N786" s="67"/>
      <c r="O786" s="68"/>
    </row>
    <row r="787" spans="1:15" s="51" customFormat="1" ht="13.05" customHeight="1" outlineLevel="2">
      <c r="A787" s="136" t="s">
        <v>764</v>
      </c>
      <c r="B787" s="136" t="s">
        <v>1493</v>
      </c>
      <c r="C787" s="137"/>
      <c r="D787" s="46"/>
      <c r="F787" s="436"/>
      <c r="G787" s="436"/>
      <c r="H787" s="48" t="s">
        <v>203</v>
      </c>
      <c r="I787" s="102" t="str">
        <f t="shared" si="11"/>
        <v/>
      </c>
      <c r="J787" s="56"/>
      <c r="K787" s="50"/>
      <c r="M787" s="52"/>
      <c r="N787" s="54"/>
      <c r="O787" s="29"/>
    </row>
    <row r="788" spans="1:15" s="51" customFormat="1" ht="13.05" customHeight="1" outlineLevel="2">
      <c r="A788" s="138"/>
      <c r="B788" s="138"/>
      <c r="C788" s="140"/>
      <c r="D788" s="55"/>
      <c r="F788" s="115"/>
      <c r="G788" s="115"/>
      <c r="H788" s="86"/>
      <c r="I788" s="102" t="str">
        <f t="shared" ref="I788:I851" si="12">$K788&amp;$M788</f>
        <v/>
      </c>
      <c r="J788" s="56"/>
      <c r="K788" s="27"/>
      <c r="M788" s="63"/>
      <c r="N788" s="54"/>
      <c r="O788" s="64"/>
    </row>
    <row r="789" spans="1:15" ht="2.5499999999999998" customHeight="1" outlineLevel="2">
      <c r="A789" s="197"/>
      <c r="B789" s="198"/>
      <c r="C789" s="143"/>
      <c r="D789" s="105"/>
      <c r="F789" s="116"/>
      <c r="G789" s="116"/>
      <c r="H789" s="3"/>
      <c r="I789" s="102" t="str">
        <f t="shared" si="12"/>
        <v/>
      </c>
      <c r="K789" s="11"/>
      <c r="L789" s="8"/>
      <c r="M789" s="79"/>
      <c r="N789" s="67"/>
      <c r="O789" s="68"/>
    </row>
    <row r="790" spans="1:15" s="51" customFormat="1" ht="13.05" customHeight="1" outlineLevel="2">
      <c r="A790" s="136" t="s">
        <v>765</v>
      </c>
      <c r="B790" s="136" t="s">
        <v>766</v>
      </c>
      <c r="C790" s="137"/>
      <c r="D790" s="46"/>
      <c r="F790" s="436"/>
      <c r="G790" s="436"/>
      <c r="H790" s="48" t="s">
        <v>203</v>
      </c>
      <c r="I790" s="102" t="str">
        <f t="shared" si="12"/>
        <v/>
      </c>
      <c r="J790" s="56"/>
      <c r="K790" s="50"/>
      <c r="M790" s="52"/>
      <c r="N790" s="54"/>
      <c r="O790" s="29"/>
    </row>
    <row r="791" spans="1:15" s="51" customFormat="1" ht="13.05" customHeight="1" outlineLevel="2">
      <c r="A791" s="138"/>
      <c r="B791" s="138"/>
      <c r="C791" s="140"/>
      <c r="D791" s="55"/>
      <c r="F791" s="115"/>
      <c r="G791" s="115"/>
      <c r="H791" s="86"/>
      <c r="I791" s="102" t="str">
        <f t="shared" si="12"/>
        <v/>
      </c>
      <c r="J791" s="56"/>
      <c r="K791" s="27"/>
      <c r="M791" s="63"/>
      <c r="N791" s="54"/>
      <c r="O791" s="64"/>
    </row>
    <row r="792" spans="1:15" ht="2.5499999999999998" customHeight="1" outlineLevel="2">
      <c r="A792" s="197"/>
      <c r="B792" s="211"/>
      <c r="C792" s="143"/>
      <c r="D792" s="105"/>
      <c r="F792" s="116"/>
      <c r="G792" s="116"/>
      <c r="H792" s="3"/>
      <c r="I792" s="102" t="str">
        <f t="shared" si="12"/>
        <v/>
      </c>
      <c r="K792" s="11"/>
      <c r="L792" s="8"/>
      <c r="M792" s="79"/>
      <c r="N792" s="67"/>
      <c r="O792" s="68"/>
    </row>
    <row r="793" spans="1:15" s="51" customFormat="1" ht="13.05" customHeight="1" outlineLevel="2">
      <c r="A793" s="136" t="s">
        <v>767</v>
      </c>
      <c r="B793" s="136" t="s">
        <v>1494</v>
      </c>
      <c r="C793" s="137"/>
      <c r="D793" s="46"/>
      <c r="F793" s="436"/>
      <c r="G793" s="436"/>
      <c r="H793" s="48" t="s">
        <v>203</v>
      </c>
      <c r="I793" s="102" t="str">
        <f t="shared" si="12"/>
        <v/>
      </c>
      <c r="J793" s="56"/>
      <c r="K793" s="50"/>
      <c r="M793" s="52"/>
      <c r="N793" s="54"/>
      <c r="O793" s="29"/>
    </row>
    <row r="794" spans="1:15" s="51" customFormat="1" ht="13.05" customHeight="1" outlineLevel="2">
      <c r="A794" s="138"/>
      <c r="B794" s="138"/>
      <c r="C794" s="140"/>
      <c r="D794" s="55"/>
      <c r="F794" s="115"/>
      <c r="G794" s="115"/>
      <c r="H794" s="86"/>
      <c r="I794" s="102" t="str">
        <f t="shared" si="12"/>
        <v/>
      </c>
      <c r="J794" s="56"/>
      <c r="K794" s="27"/>
      <c r="M794" s="63"/>
      <c r="N794" s="54"/>
      <c r="O794" s="64"/>
    </row>
    <row r="795" spans="1:15" ht="2.5499999999999998" customHeight="1" outlineLevel="2">
      <c r="A795" s="195"/>
      <c r="B795" s="200"/>
      <c r="C795" s="143"/>
      <c r="D795" s="105"/>
      <c r="F795" s="116"/>
      <c r="G795" s="116"/>
      <c r="H795" s="3"/>
      <c r="I795" s="102" t="str">
        <f t="shared" si="12"/>
        <v/>
      </c>
      <c r="K795" s="11"/>
      <c r="L795" s="8"/>
      <c r="M795" s="79"/>
      <c r="N795" s="67"/>
      <c r="O795" s="68"/>
    </row>
    <row r="796" spans="1:15" s="51" customFormat="1" ht="13.05" customHeight="1" outlineLevel="2">
      <c r="A796" s="136" t="s">
        <v>769</v>
      </c>
      <c r="B796" s="136" t="s">
        <v>1587</v>
      </c>
      <c r="C796" s="137"/>
      <c r="D796" s="46"/>
      <c r="F796" s="436"/>
      <c r="G796" s="436"/>
      <c r="H796" s="48" t="s">
        <v>203</v>
      </c>
      <c r="I796" s="102" t="str">
        <f t="shared" si="12"/>
        <v/>
      </c>
      <c r="J796" s="56"/>
      <c r="K796" s="50"/>
      <c r="M796" s="52"/>
      <c r="N796" s="54"/>
      <c r="O796" s="29"/>
    </row>
    <row r="797" spans="1:15" s="51" customFormat="1" ht="13.05" customHeight="1" outlineLevel="2">
      <c r="A797" s="138"/>
      <c r="B797" s="138"/>
      <c r="C797" s="140"/>
      <c r="D797" s="55"/>
      <c r="F797" s="115"/>
      <c r="G797" s="115"/>
      <c r="H797" s="86"/>
      <c r="I797" s="102" t="str">
        <f t="shared" si="12"/>
        <v/>
      </c>
      <c r="J797" s="56"/>
      <c r="K797" s="27"/>
      <c r="M797" s="63"/>
      <c r="N797" s="54"/>
      <c r="O797" s="64"/>
    </row>
    <row r="798" spans="1:15" ht="2.5499999999999998" customHeight="1" outlineLevel="2">
      <c r="A798" s="197"/>
      <c r="B798" s="197"/>
      <c r="C798" s="143"/>
      <c r="D798" s="105"/>
      <c r="F798" s="116"/>
      <c r="G798" s="116"/>
      <c r="I798" s="102" t="str">
        <f t="shared" si="12"/>
        <v/>
      </c>
      <c r="K798" s="11"/>
      <c r="L798" s="8"/>
      <c r="M798" s="79"/>
      <c r="N798" s="67"/>
      <c r="O798" s="68"/>
    </row>
    <row r="799" spans="1:15" s="51" customFormat="1" ht="13.05" customHeight="1" outlineLevel="2">
      <c r="A799" s="136" t="s">
        <v>771</v>
      </c>
      <c r="B799" s="136" t="s">
        <v>1588</v>
      </c>
      <c r="C799" s="137"/>
      <c r="D799" s="46"/>
      <c r="F799" s="436"/>
      <c r="G799" s="436"/>
      <c r="H799" s="48" t="s">
        <v>203</v>
      </c>
      <c r="I799" s="102" t="str">
        <f t="shared" si="12"/>
        <v/>
      </c>
      <c r="J799" s="56"/>
      <c r="K799" s="50"/>
      <c r="M799" s="52"/>
      <c r="N799" s="54"/>
      <c r="O799" s="29"/>
    </row>
    <row r="800" spans="1:15" s="51" customFormat="1" ht="13.05" customHeight="1" outlineLevel="2">
      <c r="A800" s="138"/>
      <c r="B800" s="138"/>
      <c r="C800" s="140"/>
      <c r="D800" s="55"/>
      <c r="F800" s="115"/>
      <c r="G800" s="115"/>
      <c r="H800" s="86"/>
      <c r="I800" s="102" t="str">
        <f t="shared" si="12"/>
        <v/>
      </c>
      <c r="J800" s="56"/>
      <c r="K800" s="27"/>
      <c r="M800" s="63"/>
      <c r="N800" s="54"/>
      <c r="O800" s="64"/>
    </row>
    <row r="801" spans="1:15" ht="2.5499999999999998" customHeight="1" outlineLevel="2">
      <c r="A801" s="195"/>
      <c r="B801" s="200"/>
      <c r="C801" s="143"/>
      <c r="D801" s="107"/>
      <c r="F801" s="116"/>
      <c r="G801" s="116"/>
      <c r="H801" s="3"/>
      <c r="I801" s="102" t="str">
        <f t="shared" si="12"/>
        <v/>
      </c>
      <c r="K801" s="11"/>
      <c r="L801" s="8"/>
      <c r="M801" s="79"/>
      <c r="N801" s="67"/>
      <c r="O801" s="68"/>
    </row>
    <row r="802" spans="1:15" s="51" customFormat="1" ht="13.05" customHeight="1" outlineLevel="2">
      <c r="A802" s="136" t="s">
        <v>773</v>
      </c>
      <c r="B802" s="136" t="s">
        <v>1495</v>
      </c>
      <c r="C802" s="137"/>
      <c r="D802" s="46"/>
      <c r="F802" s="436"/>
      <c r="G802" s="436"/>
      <c r="H802" s="48" t="s">
        <v>203</v>
      </c>
      <c r="I802" s="102" t="str">
        <f t="shared" si="12"/>
        <v/>
      </c>
      <c r="J802" s="56"/>
      <c r="K802" s="50"/>
      <c r="M802" s="52"/>
      <c r="N802" s="54"/>
      <c r="O802" s="29"/>
    </row>
    <row r="803" spans="1:15" s="51" customFormat="1" ht="13.05" customHeight="1" outlineLevel="2">
      <c r="A803" s="138"/>
      <c r="B803" s="138"/>
      <c r="C803" s="140"/>
      <c r="D803" s="55"/>
      <c r="F803" s="115"/>
      <c r="G803" s="115"/>
      <c r="H803" s="86"/>
      <c r="I803" s="102" t="str">
        <f t="shared" si="12"/>
        <v/>
      </c>
      <c r="J803" s="56"/>
      <c r="K803" s="27"/>
      <c r="M803" s="63"/>
      <c r="N803" s="54"/>
      <c r="O803" s="64"/>
    </row>
    <row r="804" spans="1:15" ht="2.5499999999999998" customHeight="1" outlineLevel="2">
      <c r="A804" s="197"/>
      <c r="B804" s="197"/>
      <c r="C804" s="143"/>
      <c r="D804" s="105"/>
      <c r="F804" s="116"/>
      <c r="G804" s="116"/>
      <c r="I804" s="102" t="str">
        <f t="shared" si="12"/>
        <v/>
      </c>
      <c r="K804" s="11"/>
      <c r="L804" s="8"/>
      <c r="M804" s="79"/>
      <c r="N804" s="67"/>
      <c r="O804" s="68"/>
    </row>
    <row r="805" spans="1:15" s="51" customFormat="1" ht="13.05" customHeight="1" outlineLevel="2">
      <c r="A805" s="136" t="s">
        <v>775</v>
      </c>
      <c r="B805" s="136" t="s">
        <v>776</v>
      </c>
      <c r="C805" s="137"/>
      <c r="D805" s="46"/>
      <c r="F805" s="436"/>
      <c r="G805" s="436"/>
      <c r="H805" s="48" t="s">
        <v>203</v>
      </c>
      <c r="I805" s="102" t="str">
        <f t="shared" si="12"/>
        <v/>
      </c>
      <c r="J805" s="56"/>
      <c r="K805" s="50"/>
      <c r="M805" s="52"/>
      <c r="N805" s="54"/>
      <c r="O805" s="29"/>
    </row>
    <row r="806" spans="1:15" s="51" customFormat="1" ht="13.05" customHeight="1" outlineLevel="2">
      <c r="A806" s="138"/>
      <c r="B806" s="138"/>
      <c r="C806" s="140"/>
      <c r="D806" s="55"/>
      <c r="F806" s="115"/>
      <c r="G806" s="115"/>
      <c r="H806" s="86"/>
      <c r="I806" s="102" t="str">
        <f t="shared" si="12"/>
        <v/>
      </c>
      <c r="J806" s="56"/>
      <c r="K806" s="27"/>
      <c r="M806" s="63"/>
      <c r="N806" s="54"/>
      <c r="O806" s="64"/>
    </row>
    <row r="807" spans="1:15" ht="2.5499999999999998" customHeight="1" outlineLevel="2">
      <c r="A807" s="197"/>
      <c r="B807" s="197"/>
      <c r="C807" s="143"/>
      <c r="D807" s="77"/>
      <c r="F807" s="116"/>
      <c r="G807" s="116"/>
      <c r="I807" s="102" t="str">
        <f t="shared" si="12"/>
        <v/>
      </c>
      <c r="K807" s="11"/>
      <c r="L807" s="8"/>
      <c r="M807" s="79"/>
      <c r="N807" s="67"/>
      <c r="O807" s="68"/>
    </row>
    <row r="808" spans="1:15" s="65" customFormat="1" ht="15" customHeight="1" outlineLevel="1" thickBot="1">
      <c r="A808" s="186" t="s">
        <v>777</v>
      </c>
      <c r="B808" s="186" t="s">
        <v>778</v>
      </c>
      <c r="C808" s="194"/>
      <c r="D808" s="70"/>
      <c r="E808" s="69"/>
      <c r="F808" s="117"/>
      <c r="G808" s="117"/>
      <c r="H808" s="31"/>
      <c r="I808" s="102" t="str">
        <f t="shared" si="12"/>
        <v/>
      </c>
      <c r="J808" s="71"/>
      <c r="K808" s="13"/>
      <c r="L808" s="88"/>
      <c r="M808" s="15"/>
      <c r="N808" s="89"/>
      <c r="O808" s="17"/>
    </row>
    <row r="809" spans="1:15" ht="5.25" customHeight="1" outlineLevel="2" thickTop="1">
      <c r="A809" s="141"/>
      <c r="B809" s="142"/>
      <c r="C809" s="143"/>
      <c r="D809" s="40"/>
      <c r="F809" s="116"/>
      <c r="G809" s="116"/>
      <c r="H809" s="39"/>
      <c r="I809" s="102" t="str">
        <f t="shared" si="12"/>
        <v/>
      </c>
      <c r="K809" s="41"/>
      <c r="L809" s="8"/>
      <c r="M809" s="59"/>
      <c r="N809" s="67"/>
      <c r="O809" s="68"/>
    </row>
    <row r="810" spans="1:15" s="51" customFormat="1" ht="13.05" customHeight="1" outlineLevel="2">
      <c r="A810" s="136" t="s">
        <v>779</v>
      </c>
      <c r="B810" s="136" t="s">
        <v>780</v>
      </c>
      <c r="C810" s="137"/>
      <c r="D810" s="46"/>
      <c r="F810" s="436"/>
      <c r="G810" s="436"/>
      <c r="H810" s="48" t="s">
        <v>203</v>
      </c>
      <c r="I810" s="102" t="str">
        <f t="shared" si="12"/>
        <v/>
      </c>
      <c r="J810" s="56"/>
      <c r="K810" s="50"/>
      <c r="M810" s="52"/>
      <c r="N810" s="54"/>
      <c r="O810" s="29"/>
    </row>
    <row r="811" spans="1:15" s="51" customFormat="1" ht="13.05" customHeight="1" outlineLevel="2">
      <c r="A811" s="138"/>
      <c r="B811" s="138"/>
      <c r="C811" s="140"/>
      <c r="D811" s="55"/>
      <c r="F811" s="115"/>
      <c r="G811" s="115"/>
      <c r="H811" s="86"/>
      <c r="I811" s="102" t="str">
        <f t="shared" si="12"/>
        <v/>
      </c>
      <c r="J811" s="56"/>
      <c r="K811" s="27"/>
      <c r="M811" s="63"/>
      <c r="N811" s="54"/>
      <c r="O811" s="64"/>
    </row>
    <row r="812" spans="1:15" ht="2.5499999999999998" customHeight="1" outlineLevel="2">
      <c r="A812" s="197"/>
      <c r="B812" s="197"/>
      <c r="C812" s="143"/>
      <c r="D812" s="105"/>
      <c r="F812" s="116"/>
      <c r="G812" s="116"/>
      <c r="I812" s="102" t="str">
        <f t="shared" si="12"/>
        <v/>
      </c>
      <c r="K812" s="11"/>
      <c r="L812" s="8"/>
      <c r="M812" s="79"/>
      <c r="N812" s="67"/>
      <c r="O812" s="68"/>
    </row>
    <row r="813" spans="1:15" s="51" customFormat="1" ht="13.05" customHeight="1" outlineLevel="2">
      <c r="A813" s="136" t="s">
        <v>781</v>
      </c>
      <c r="B813" s="136" t="s">
        <v>782</v>
      </c>
      <c r="C813" s="137"/>
      <c r="D813" s="46"/>
      <c r="F813" s="436"/>
      <c r="G813" s="436"/>
      <c r="H813" s="48" t="s">
        <v>203</v>
      </c>
      <c r="I813" s="102" t="str">
        <f t="shared" si="12"/>
        <v/>
      </c>
      <c r="J813" s="56"/>
      <c r="K813" s="50"/>
      <c r="M813" s="52"/>
      <c r="N813" s="54"/>
      <c r="O813" s="29"/>
    </row>
    <row r="814" spans="1:15" s="51" customFormat="1" ht="13.05" customHeight="1" outlineLevel="2">
      <c r="A814" s="138"/>
      <c r="B814" s="138"/>
      <c r="C814" s="140"/>
      <c r="D814" s="55"/>
      <c r="F814" s="115"/>
      <c r="G814" s="115"/>
      <c r="H814" s="86"/>
      <c r="I814" s="102" t="str">
        <f t="shared" si="12"/>
        <v/>
      </c>
      <c r="J814" s="56"/>
      <c r="K814" s="27"/>
      <c r="M814" s="63"/>
      <c r="N814" s="54"/>
      <c r="O814" s="64"/>
    </row>
    <row r="815" spans="1:15" ht="2.5499999999999998" customHeight="1" outlineLevel="2">
      <c r="A815" s="197"/>
      <c r="B815" s="197"/>
      <c r="C815" s="143"/>
      <c r="D815" s="105"/>
      <c r="F815" s="116"/>
      <c r="G815" s="116"/>
      <c r="I815" s="102" t="str">
        <f t="shared" si="12"/>
        <v/>
      </c>
      <c r="K815" s="11"/>
      <c r="L815" s="8"/>
      <c r="M815" s="79"/>
      <c r="N815" s="67"/>
      <c r="O815" s="68"/>
    </row>
    <row r="816" spans="1:15" s="54" customFormat="1" ht="13.05" customHeight="1" outlineLevel="2">
      <c r="A816" s="136" t="s">
        <v>783</v>
      </c>
      <c r="B816" s="136" t="s">
        <v>784</v>
      </c>
      <c r="C816" s="137"/>
      <c r="D816" s="46"/>
      <c r="E816" s="51"/>
      <c r="F816" s="436"/>
      <c r="G816" s="436"/>
      <c r="H816" s="48" t="s">
        <v>203</v>
      </c>
      <c r="I816" s="102" t="str">
        <f t="shared" si="12"/>
        <v/>
      </c>
      <c r="J816" s="56"/>
      <c r="K816" s="50"/>
      <c r="L816" s="51"/>
      <c r="M816" s="52"/>
      <c r="O816" s="29"/>
    </row>
    <row r="817" spans="1:15" s="51" customFormat="1" ht="13.05" customHeight="1" outlineLevel="2">
      <c r="A817" s="138"/>
      <c r="B817" s="138"/>
      <c r="C817" s="140"/>
      <c r="D817" s="55"/>
      <c r="F817" s="115"/>
      <c r="G817" s="115"/>
      <c r="H817" s="86"/>
      <c r="I817" s="102" t="str">
        <f t="shared" si="12"/>
        <v/>
      </c>
      <c r="J817" s="56"/>
      <c r="K817" s="27"/>
      <c r="M817" s="63"/>
      <c r="N817" s="54"/>
      <c r="O817" s="64"/>
    </row>
    <row r="818" spans="1:15" ht="2.5499999999999998" customHeight="1" outlineLevel="2">
      <c r="A818" s="197"/>
      <c r="B818" s="213"/>
      <c r="C818" s="143"/>
      <c r="D818" s="105"/>
      <c r="F818" s="116"/>
      <c r="G818" s="116"/>
      <c r="H818" s="3"/>
      <c r="I818" s="102" t="str">
        <f t="shared" si="12"/>
        <v/>
      </c>
      <c r="K818" s="92"/>
      <c r="L818" s="8"/>
      <c r="M818" s="79"/>
      <c r="N818" s="67"/>
      <c r="O818" s="20"/>
    </row>
    <row r="819" spans="1:15" s="51" customFormat="1" ht="13.05" customHeight="1" outlineLevel="2">
      <c r="A819" s="136" t="s">
        <v>785</v>
      </c>
      <c r="B819" s="136" t="s">
        <v>786</v>
      </c>
      <c r="C819" s="137"/>
      <c r="D819" s="46"/>
      <c r="F819" s="436"/>
      <c r="G819" s="436"/>
      <c r="H819" s="48" t="s">
        <v>203</v>
      </c>
      <c r="I819" s="102" t="str">
        <f t="shared" si="12"/>
        <v/>
      </c>
      <c r="J819" s="56"/>
      <c r="K819" s="50"/>
      <c r="M819" s="52"/>
      <c r="N819" s="54"/>
      <c r="O819" s="29"/>
    </row>
    <row r="820" spans="1:15" s="51" customFormat="1" ht="13.05" customHeight="1" outlineLevel="2">
      <c r="A820" s="138"/>
      <c r="B820" s="138"/>
      <c r="C820" s="140"/>
      <c r="D820" s="55"/>
      <c r="F820" s="115"/>
      <c r="G820" s="115"/>
      <c r="H820" s="86"/>
      <c r="I820" s="102" t="str">
        <f t="shared" si="12"/>
        <v/>
      </c>
      <c r="J820" s="56"/>
      <c r="K820" s="27"/>
      <c r="M820" s="63"/>
      <c r="N820" s="54"/>
      <c r="O820" s="64"/>
    </row>
    <row r="821" spans="1:15" ht="2.5499999999999998" customHeight="1" outlineLevel="2">
      <c r="A821" s="197"/>
      <c r="B821" s="197"/>
      <c r="C821" s="143"/>
      <c r="D821" s="105"/>
      <c r="F821" s="116"/>
      <c r="G821" s="116"/>
      <c r="I821" s="102" t="str">
        <f t="shared" si="12"/>
        <v/>
      </c>
      <c r="K821" s="11"/>
      <c r="L821" s="8"/>
      <c r="M821" s="79"/>
      <c r="N821" s="67"/>
      <c r="O821" s="68"/>
    </row>
    <row r="822" spans="1:15" s="51" customFormat="1" ht="13.05" customHeight="1" outlineLevel="2">
      <c r="A822" s="136" t="s">
        <v>787</v>
      </c>
      <c r="B822" s="136" t="s">
        <v>788</v>
      </c>
      <c r="C822" s="137"/>
      <c r="D822" s="46"/>
      <c r="F822" s="436"/>
      <c r="G822" s="436"/>
      <c r="H822" s="48" t="s">
        <v>203</v>
      </c>
      <c r="I822" s="102" t="str">
        <f t="shared" si="12"/>
        <v/>
      </c>
      <c r="J822" s="56"/>
      <c r="K822" s="50"/>
      <c r="M822" s="52"/>
      <c r="N822" s="54"/>
      <c r="O822" s="29"/>
    </row>
    <row r="823" spans="1:15" s="51" customFormat="1" ht="13.05" customHeight="1" outlineLevel="2">
      <c r="A823" s="138"/>
      <c r="B823" s="138"/>
      <c r="C823" s="140"/>
      <c r="D823" s="55"/>
      <c r="F823" s="115"/>
      <c r="G823" s="115"/>
      <c r="H823" s="86"/>
      <c r="I823" s="102" t="str">
        <f t="shared" si="12"/>
        <v/>
      </c>
      <c r="J823" s="56"/>
      <c r="K823" s="27"/>
      <c r="M823" s="63"/>
      <c r="N823" s="54"/>
      <c r="O823" s="64"/>
    </row>
    <row r="824" spans="1:15" ht="2.5499999999999998" customHeight="1" outlineLevel="2">
      <c r="A824" s="195"/>
      <c r="B824" s="200"/>
      <c r="C824" s="143"/>
      <c r="D824" s="105"/>
      <c r="F824" s="116"/>
      <c r="G824" s="116"/>
      <c r="H824" s="3"/>
      <c r="I824" s="102" t="str">
        <f t="shared" si="12"/>
        <v/>
      </c>
      <c r="K824" s="11"/>
      <c r="L824" s="8"/>
      <c r="M824" s="79"/>
      <c r="N824" s="67"/>
      <c r="O824" s="94"/>
    </row>
    <row r="825" spans="1:15" s="54" customFormat="1" ht="13.05" customHeight="1" outlineLevel="2">
      <c r="A825" s="136" t="s">
        <v>789</v>
      </c>
      <c r="B825" s="136" t="s">
        <v>1496</v>
      </c>
      <c r="C825" s="137"/>
      <c r="D825" s="46"/>
      <c r="E825" s="51"/>
      <c r="F825" s="436"/>
      <c r="G825" s="436"/>
      <c r="H825" s="48" t="s">
        <v>203</v>
      </c>
      <c r="I825" s="102" t="str">
        <f t="shared" si="12"/>
        <v/>
      </c>
      <c r="J825" s="56"/>
      <c r="K825" s="50"/>
      <c r="L825" s="51"/>
      <c r="M825" s="52"/>
      <c r="O825" s="29"/>
    </row>
    <row r="826" spans="1:15" s="51" customFormat="1" ht="13.05" customHeight="1" outlineLevel="2">
      <c r="A826" s="138"/>
      <c r="B826" s="138"/>
      <c r="C826" s="140"/>
      <c r="D826" s="55"/>
      <c r="F826" s="115"/>
      <c r="G826" s="115"/>
      <c r="H826" s="86"/>
      <c r="I826" s="102" t="str">
        <f t="shared" si="12"/>
        <v/>
      </c>
      <c r="J826" s="56"/>
      <c r="K826" s="27"/>
      <c r="M826" s="63"/>
      <c r="N826" s="54"/>
      <c r="O826" s="64"/>
    </row>
    <row r="827" spans="1:15" ht="2.5499999999999998" customHeight="1" outlineLevel="2">
      <c r="A827" s="197"/>
      <c r="B827" s="211"/>
      <c r="C827" s="143"/>
      <c r="D827" s="105"/>
      <c r="F827" s="116"/>
      <c r="G827" s="116"/>
      <c r="H827" s="3"/>
      <c r="I827" s="102" t="str">
        <f t="shared" si="12"/>
        <v/>
      </c>
      <c r="K827" s="11"/>
      <c r="L827" s="8"/>
      <c r="M827" s="79"/>
      <c r="N827" s="67"/>
      <c r="O827" s="68"/>
    </row>
    <row r="828" spans="1:15" s="51" customFormat="1" ht="13.05" customHeight="1" outlineLevel="2">
      <c r="A828" s="136" t="s">
        <v>790</v>
      </c>
      <c r="B828" s="136" t="s">
        <v>1497</v>
      </c>
      <c r="C828" s="137"/>
      <c r="D828" s="46"/>
      <c r="F828" s="436"/>
      <c r="G828" s="436"/>
      <c r="H828" s="48" t="s">
        <v>203</v>
      </c>
      <c r="I828" s="102" t="str">
        <f t="shared" si="12"/>
        <v/>
      </c>
      <c r="J828" s="56"/>
      <c r="K828" s="50"/>
      <c r="M828" s="52"/>
      <c r="N828" s="54"/>
      <c r="O828" s="29"/>
    </row>
    <row r="829" spans="1:15" s="51" customFormat="1" ht="13.05" customHeight="1" outlineLevel="2">
      <c r="A829" s="138"/>
      <c r="B829" s="138"/>
      <c r="C829" s="140"/>
      <c r="D829" s="55"/>
      <c r="F829" s="115"/>
      <c r="G829" s="115"/>
      <c r="H829" s="86"/>
      <c r="I829" s="102" t="str">
        <f t="shared" si="12"/>
        <v/>
      </c>
      <c r="J829" s="56"/>
      <c r="K829" s="27"/>
      <c r="M829" s="63"/>
      <c r="N829" s="54"/>
      <c r="O829" s="64"/>
    </row>
    <row r="830" spans="1:15" ht="2.5499999999999998" customHeight="1" outlineLevel="2">
      <c r="A830" s="197"/>
      <c r="B830" s="197"/>
      <c r="C830" s="143"/>
      <c r="D830" s="105"/>
      <c r="F830" s="116"/>
      <c r="G830" s="116"/>
      <c r="I830" s="102" t="str">
        <f t="shared" si="12"/>
        <v/>
      </c>
      <c r="K830" s="11"/>
      <c r="L830" s="8"/>
      <c r="M830" s="79"/>
      <c r="N830" s="67"/>
      <c r="O830" s="68"/>
    </row>
    <row r="831" spans="1:15" s="51" customFormat="1" ht="13.05" customHeight="1" outlineLevel="2">
      <c r="A831" s="136" t="s">
        <v>791</v>
      </c>
      <c r="B831" s="136" t="s">
        <v>792</v>
      </c>
      <c r="C831" s="137"/>
      <c r="D831" s="46"/>
      <c r="F831" s="436"/>
      <c r="G831" s="436"/>
      <c r="H831" s="48" t="s">
        <v>203</v>
      </c>
      <c r="I831" s="102" t="str">
        <f t="shared" si="12"/>
        <v/>
      </c>
      <c r="J831" s="56"/>
      <c r="K831" s="50"/>
      <c r="M831" s="52"/>
      <c r="N831" s="54"/>
      <c r="O831" s="29"/>
    </row>
    <row r="832" spans="1:15" s="51" customFormat="1" ht="13.05" customHeight="1" outlineLevel="2">
      <c r="A832" s="138"/>
      <c r="B832" s="138"/>
      <c r="C832" s="140"/>
      <c r="D832" s="55"/>
      <c r="F832" s="115"/>
      <c r="G832" s="115"/>
      <c r="H832" s="86"/>
      <c r="I832" s="102" t="str">
        <f t="shared" si="12"/>
        <v/>
      </c>
      <c r="J832" s="56"/>
      <c r="K832" s="27"/>
      <c r="M832" s="63"/>
      <c r="N832" s="54"/>
      <c r="O832" s="64"/>
    </row>
    <row r="833" spans="1:15" ht="2.5499999999999998" customHeight="1" outlineLevel="2">
      <c r="A833" s="197"/>
      <c r="B833" s="198"/>
      <c r="C833" s="143"/>
      <c r="D833" s="77"/>
      <c r="F833" s="116"/>
      <c r="G833" s="116"/>
      <c r="H833" s="3"/>
      <c r="I833" s="102" t="str">
        <f t="shared" si="12"/>
        <v/>
      </c>
      <c r="K833" s="11"/>
      <c r="L833" s="8"/>
      <c r="M833" s="79"/>
      <c r="N833" s="67"/>
      <c r="O833" s="68"/>
    </row>
    <row r="834" spans="1:15" s="65" customFormat="1" ht="15" customHeight="1" outlineLevel="1" thickBot="1">
      <c r="A834" s="186" t="s">
        <v>793</v>
      </c>
      <c r="B834" s="186" t="s">
        <v>794</v>
      </c>
      <c r="C834" s="194"/>
      <c r="D834" s="70"/>
      <c r="E834" s="69"/>
      <c r="F834" s="117"/>
      <c r="G834" s="117"/>
      <c r="H834" s="31"/>
      <c r="I834" s="102" t="str">
        <f t="shared" si="12"/>
        <v/>
      </c>
      <c r="J834" s="71"/>
      <c r="K834" s="13"/>
      <c r="L834" s="88"/>
      <c r="M834" s="15"/>
      <c r="N834" s="89"/>
      <c r="O834" s="17"/>
    </row>
    <row r="835" spans="1:15" ht="5.25" customHeight="1" outlineLevel="2" thickTop="1">
      <c r="A835" s="141"/>
      <c r="B835" s="142"/>
      <c r="C835" s="143"/>
      <c r="D835" s="40"/>
      <c r="F835" s="116"/>
      <c r="G835" s="116"/>
      <c r="H835" s="39"/>
      <c r="I835" s="102" t="str">
        <f t="shared" si="12"/>
        <v/>
      </c>
      <c r="K835" s="41"/>
      <c r="L835" s="8"/>
      <c r="M835" s="59"/>
      <c r="N835" s="67"/>
      <c r="O835" s="68"/>
    </row>
    <row r="836" spans="1:15" s="51" customFormat="1" ht="13.05" customHeight="1" outlineLevel="2">
      <c r="A836" s="136" t="s">
        <v>795</v>
      </c>
      <c r="B836" s="136" t="s">
        <v>1498</v>
      </c>
      <c r="C836" s="137"/>
      <c r="D836" s="46"/>
      <c r="F836" s="436"/>
      <c r="G836" s="436"/>
      <c r="H836" s="48" t="s">
        <v>203</v>
      </c>
      <c r="I836" s="102" t="str">
        <f t="shared" si="12"/>
        <v/>
      </c>
      <c r="J836" s="56"/>
      <c r="K836" s="50"/>
      <c r="M836" s="52"/>
      <c r="N836" s="54"/>
      <c r="O836" s="29"/>
    </row>
    <row r="837" spans="1:15" s="51" customFormat="1" ht="13.05" customHeight="1" outlineLevel="2">
      <c r="A837" s="138"/>
      <c r="B837" s="138"/>
      <c r="C837" s="140"/>
      <c r="D837" s="55"/>
      <c r="F837" s="115"/>
      <c r="G837" s="115"/>
      <c r="H837" s="86"/>
      <c r="I837" s="102" t="str">
        <f t="shared" si="12"/>
        <v/>
      </c>
      <c r="J837" s="56"/>
      <c r="K837" s="27"/>
      <c r="M837" s="63"/>
      <c r="N837" s="54"/>
      <c r="O837" s="64"/>
    </row>
    <row r="838" spans="1:15" ht="2.5499999999999998" customHeight="1" outlineLevel="2">
      <c r="A838" s="197"/>
      <c r="B838" s="213"/>
      <c r="C838" s="143"/>
      <c r="D838" s="105"/>
      <c r="F838" s="116"/>
      <c r="G838" s="116"/>
      <c r="H838" s="3"/>
      <c r="I838" s="102" t="str">
        <f t="shared" si="12"/>
        <v/>
      </c>
      <c r="K838" s="11"/>
      <c r="L838" s="8"/>
      <c r="M838" s="79"/>
      <c r="N838" s="67"/>
      <c r="O838" s="68"/>
    </row>
    <row r="839" spans="1:15" s="54" customFormat="1" ht="13.05" customHeight="1" outlineLevel="2">
      <c r="A839" s="136" t="s">
        <v>797</v>
      </c>
      <c r="B839" s="136" t="s">
        <v>1499</v>
      </c>
      <c r="C839" s="137"/>
      <c r="D839" s="46"/>
      <c r="E839" s="51"/>
      <c r="F839" s="436"/>
      <c r="G839" s="436"/>
      <c r="H839" s="48" t="s">
        <v>203</v>
      </c>
      <c r="I839" s="102" t="str">
        <f t="shared" si="12"/>
        <v/>
      </c>
      <c r="J839" s="56"/>
      <c r="K839" s="50"/>
      <c r="L839" s="51"/>
      <c r="M839" s="52"/>
      <c r="O839" s="29"/>
    </row>
    <row r="840" spans="1:15" s="51" customFormat="1" ht="13.05" customHeight="1" outlineLevel="2">
      <c r="A840" s="138"/>
      <c r="B840" s="138"/>
      <c r="C840" s="140"/>
      <c r="D840" s="55"/>
      <c r="F840" s="115"/>
      <c r="G840" s="115"/>
      <c r="H840" s="86"/>
      <c r="I840" s="102" t="str">
        <f t="shared" si="12"/>
        <v/>
      </c>
      <c r="J840" s="56"/>
      <c r="K840" s="27"/>
      <c r="M840" s="63"/>
      <c r="N840" s="54"/>
      <c r="O840" s="64"/>
    </row>
    <row r="841" spans="1:15" ht="2.5499999999999998" customHeight="1" outlineLevel="2">
      <c r="A841" s="197"/>
      <c r="B841" s="213"/>
      <c r="C841" s="143"/>
      <c r="D841" s="105"/>
      <c r="F841" s="116"/>
      <c r="G841" s="116"/>
      <c r="H841" s="3"/>
      <c r="I841" s="102" t="str">
        <f t="shared" si="12"/>
        <v/>
      </c>
      <c r="K841" s="11"/>
      <c r="L841" s="8"/>
      <c r="M841" s="79"/>
      <c r="N841" s="67"/>
      <c r="O841" s="68"/>
    </row>
    <row r="842" spans="1:15" s="51" customFormat="1" ht="13.05" customHeight="1" outlineLevel="2">
      <c r="A842" s="136" t="s">
        <v>799</v>
      </c>
      <c r="B842" s="136" t="s">
        <v>1500</v>
      </c>
      <c r="C842" s="137"/>
      <c r="D842" s="46"/>
      <c r="F842" s="436"/>
      <c r="G842" s="436"/>
      <c r="H842" s="48" t="s">
        <v>203</v>
      </c>
      <c r="I842" s="102" t="str">
        <f t="shared" si="12"/>
        <v/>
      </c>
      <c r="J842" s="56"/>
      <c r="K842" s="50"/>
      <c r="M842" s="52"/>
      <c r="N842" s="54"/>
      <c r="O842" s="29"/>
    </row>
    <row r="843" spans="1:15" s="51" customFormat="1" ht="13.05" customHeight="1" outlineLevel="2">
      <c r="A843" s="138"/>
      <c r="B843" s="138"/>
      <c r="C843" s="140"/>
      <c r="D843" s="55"/>
      <c r="F843" s="115"/>
      <c r="G843" s="115"/>
      <c r="H843" s="86"/>
      <c r="I843" s="102" t="str">
        <f t="shared" si="12"/>
        <v/>
      </c>
      <c r="J843" s="56"/>
      <c r="K843" s="27"/>
      <c r="M843" s="63"/>
      <c r="N843" s="54"/>
      <c r="O843" s="64"/>
    </row>
    <row r="844" spans="1:15" ht="2.5499999999999998" customHeight="1" outlineLevel="2">
      <c r="A844" s="197"/>
      <c r="B844" s="197"/>
      <c r="C844" s="143"/>
      <c r="D844" s="105"/>
      <c r="F844" s="116"/>
      <c r="G844" s="116"/>
      <c r="I844" s="102" t="str">
        <f t="shared" si="12"/>
        <v/>
      </c>
      <c r="K844" s="11"/>
      <c r="L844" s="8"/>
      <c r="M844" s="79"/>
      <c r="N844" s="67"/>
      <c r="O844" s="68"/>
    </row>
    <row r="845" spans="1:15" s="51" customFormat="1" ht="13.05" customHeight="1" outlineLevel="2">
      <c r="A845" s="136" t="s">
        <v>801</v>
      </c>
      <c r="B845" s="136" t="s">
        <v>1266</v>
      </c>
      <c r="C845" s="137"/>
      <c r="D845" s="46"/>
      <c r="F845" s="436"/>
      <c r="G845" s="436"/>
      <c r="H845" s="48" t="s">
        <v>203</v>
      </c>
      <c r="I845" s="102" t="str">
        <f t="shared" si="12"/>
        <v/>
      </c>
      <c r="J845" s="56"/>
      <c r="K845" s="50"/>
      <c r="M845" s="52"/>
      <c r="N845" s="54"/>
      <c r="O845" s="29"/>
    </row>
    <row r="846" spans="1:15" s="51" customFormat="1" ht="13.05" customHeight="1" outlineLevel="2">
      <c r="A846" s="138"/>
      <c r="B846" s="138"/>
      <c r="C846" s="140"/>
      <c r="D846" s="55"/>
      <c r="F846" s="115"/>
      <c r="G846" s="115"/>
      <c r="H846" s="86"/>
      <c r="I846" s="102" t="str">
        <f t="shared" si="12"/>
        <v/>
      </c>
      <c r="J846" s="56"/>
      <c r="K846" s="27"/>
      <c r="M846" s="63"/>
      <c r="N846" s="54"/>
      <c r="O846" s="64"/>
    </row>
    <row r="847" spans="1:15" ht="2.5499999999999998" customHeight="1" outlineLevel="2">
      <c r="A847" s="197"/>
      <c r="B847" s="198"/>
      <c r="C847" s="143"/>
      <c r="D847" s="77"/>
      <c r="F847" s="116"/>
      <c r="G847" s="116"/>
      <c r="H847" s="3"/>
      <c r="I847" s="102" t="str">
        <f t="shared" si="12"/>
        <v/>
      </c>
      <c r="K847" s="11"/>
      <c r="L847" s="8"/>
      <c r="M847" s="79"/>
      <c r="N847" s="67"/>
      <c r="O847" s="68"/>
    </row>
    <row r="848" spans="1:15" ht="15" customHeight="1" outlineLevel="1" thickBot="1">
      <c r="A848" s="186" t="s">
        <v>802</v>
      </c>
      <c r="B848" s="186" t="s">
        <v>1501</v>
      </c>
      <c r="C848" s="194"/>
      <c r="D848" s="70"/>
      <c r="E848" s="69"/>
      <c r="F848" s="117"/>
      <c r="G848" s="117"/>
      <c r="H848" s="31"/>
      <c r="I848" s="102" t="str">
        <f t="shared" si="12"/>
        <v/>
      </c>
      <c r="J848" s="71"/>
      <c r="K848" s="13"/>
      <c r="L848" s="88"/>
      <c r="M848" s="15"/>
      <c r="N848" s="89"/>
      <c r="O848" s="17"/>
    </row>
    <row r="849" spans="1:15" ht="5.25" customHeight="1" outlineLevel="2" thickTop="1">
      <c r="A849" s="141"/>
      <c r="B849" s="142"/>
      <c r="C849" s="143"/>
      <c r="D849" s="40"/>
      <c r="F849" s="116"/>
      <c r="G849" s="116"/>
      <c r="H849" s="39"/>
      <c r="I849" s="102" t="str">
        <f t="shared" si="12"/>
        <v/>
      </c>
      <c r="K849" s="41"/>
      <c r="L849" s="8"/>
      <c r="M849" s="59"/>
      <c r="N849" s="67"/>
      <c r="O849" s="68"/>
    </row>
    <row r="850" spans="1:15" s="51" customFormat="1" ht="13.05" customHeight="1" outlineLevel="2">
      <c r="A850" s="136" t="s">
        <v>803</v>
      </c>
      <c r="B850" s="136" t="s">
        <v>1463</v>
      </c>
      <c r="C850" s="137"/>
      <c r="D850" s="46"/>
      <c r="F850" s="436"/>
      <c r="G850" s="436"/>
      <c r="H850" s="48" t="s">
        <v>203</v>
      </c>
      <c r="I850" s="102" t="str">
        <f t="shared" si="12"/>
        <v/>
      </c>
      <c r="J850" s="56"/>
      <c r="K850" s="50"/>
      <c r="M850" s="52"/>
      <c r="N850" s="54"/>
      <c r="O850" s="29"/>
    </row>
    <row r="851" spans="1:15" s="51" customFormat="1" ht="13.05" customHeight="1" outlineLevel="2">
      <c r="A851" s="138"/>
      <c r="B851" s="138"/>
      <c r="C851" s="140"/>
      <c r="D851" s="55"/>
      <c r="F851" s="115"/>
      <c r="G851" s="115"/>
      <c r="H851" s="86"/>
      <c r="I851" s="102" t="str">
        <f t="shared" si="12"/>
        <v/>
      </c>
      <c r="J851" s="56"/>
      <c r="K851" s="27"/>
      <c r="M851" s="63"/>
      <c r="N851" s="54"/>
      <c r="O851" s="64"/>
    </row>
    <row r="852" spans="1:15" ht="2.5499999999999998" customHeight="1" outlineLevel="2">
      <c r="A852" s="197"/>
      <c r="B852" s="197"/>
      <c r="C852" s="143"/>
      <c r="D852" s="105"/>
      <c r="F852" s="116"/>
      <c r="G852" s="116"/>
      <c r="I852" s="102" t="str">
        <f t="shared" ref="I852:I915" si="13">$K852&amp;$M852</f>
        <v/>
      </c>
      <c r="K852" s="11"/>
      <c r="L852" s="8"/>
      <c r="M852" s="79"/>
      <c r="N852" s="67"/>
      <c r="O852" s="68"/>
    </row>
    <row r="853" spans="1:15" s="51" customFormat="1" ht="13.05" customHeight="1" outlineLevel="2">
      <c r="A853" s="136" t="s">
        <v>804</v>
      </c>
      <c r="B853" s="136" t="s">
        <v>1502</v>
      </c>
      <c r="C853" s="137"/>
      <c r="D853" s="46"/>
      <c r="F853" s="436"/>
      <c r="G853" s="436"/>
      <c r="H853" s="48" t="s">
        <v>203</v>
      </c>
      <c r="I853" s="102" t="str">
        <f t="shared" si="13"/>
        <v/>
      </c>
      <c r="J853" s="56"/>
      <c r="K853" s="50"/>
      <c r="M853" s="52"/>
      <c r="N853" s="54"/>
      <c r="O853" s="29"/>
    </row>
    <row r="854" spans="1:15" s="51" customFormat="1" ht="13.05" customHeight="1" outlineLevel="2">
      <c r="A854" s="138"/>
      <c r="B854" s="138"/>
      <c r="C854" s="140"/>
      <c r="D854" s="55"/>
      <c r="F854" s="115"/>
      <c r="G854" s="115"/>
      <c r="H854" s="86"/>
      <c r="I854" s="102" t="str">
        <f t="shared" si="13"/>
        <v/>
      </c>
      <c r="J854" s="56"/>
      <c r="K854" s="27"/>
      <c r="M854" s="63"/>
      <c r="N854" s="54"/>
      <c r="O854" s="64"/>
    </row>
    <row r="855" spans="1:15" ht="2.5499999999999998" customHeight="1" outlineLevel="2">
      <c r="A855" s="197"/>
      <c r="B855" s="197"/>
      <c r="C855" s="143"/>
      <c r="D855" s="105"/>
      <c r="F855" s="116"/>
      <c r="G855" s="116"/>
      <c r="I855" s="102" t="str">
        <f t="shared" si="13"/>
        <v/>
      </c>
      <c r="K855" s="11"/>
      <c r="L855" s="8"/>
      <c r="M855" s="79"/>
      <c r="N855" s="67"/>
      <c r="O855" s="68"/>
    </row>
    <row r="856" spans="1:15" s="51" customFormat="1" ht="13.05" customHeight="1" outlineLevel="2">
      <c r="A856" s="136" t="s">
        <v>806</v>
      </c>
      <c r="B856" s="136" t="s">
        <v>1267</v>
      </c>
      <c r="C856" s="137"/>
      <c r="D856" s="46"/>
      <c r="F856" s="436"/>
      <c r="G856" s="436"/>
      <c r="H856" s="48" t="s">
        <v>203</v>
      </c>
      <c r="I856" s="102" t="str">
        <f t="shared" si="13"/>
        <v/>
      </c>
      <c r="J856" s="56"/>
      <c r="K856" s="50"/>
      <c r="M856" s="52"/>
      <c r="N856" s="54"/>
      <c r="O856" s="29"/>
    </row>
    <row r="857" spans="1:15" s="51" customFormat="1" ht="13.05" customHeight="1" outlineLevel="2">
      <c r="A857" s="138"/>
      <c r="B857" s="138"/>
      <c r="C857" s="140"/>
      <c r="D857" s="55"/>
      <c r="F857" s="115"/>
      <c r="G857" s="115"/>
      <c r="H857" s="86"/>
      <c r="I857" s="102" t="str">
        <f t="shared" si="13"/>
        <v/>
      </c>
      <c r="J857" s="56"/>
      <c r="K857" s="27"/>
      <c r="M857" s="63"/>
      <c r="N857" s="54"/>
      <c r="O857" s="64"/>
    </row>
    <row r="858" spans="1:15" ht="2.5499999999999998" customHeight="1" outlineLevel="2">
      <c r="A858" s="197"/>
      <c r="B858" s="197"/>
      <c r="C858" s="143"/>
      <c r="D858" s="105"/>
      <c r="F858" s="116"/>
      <c r="G858" s="116"/>
      <c r="I858" s="102" t="str">
        <f t="shared" si="13"/>
        <v/>
      </c>
      <c r="K858" s="11"/>
      <c r="L858" s="8"/>
      <c r="M858" s="79"/>
      <c r="N858" s="67"/>
      <c r="O858" s="68"/>
    </row>
    <row r="859" spans="1:15" s="51" customFormat="1" ht="13.05" customHeight="1" outlineLevel="2">
      <c r="A859" s="136" t="s">
        <v>807</v>
      </c>
      <c r="B859" s="136" t="s">
        <v>808</v>
      </c>
      <c r="C859" s="137"/>
      <c r="D859" s="46"/>
      <c r="F859" s="436"/>
      <c r="G859" s="436"/>
      <c r="H859" s="48" t="s">
        <v>203</v>
      </c>
      <c r="I859" s="102" t="str">
        <f t="shared" si="13"/>
        <v/>
      </c>
      <c r="J859" s="56"/>
      <c r="K859" s="50"/>
      <c r="M859" s="52"/>
      <c r="N859" s="54"/>
      <c r="O859" s="29"/>
    </row>
    <row r="860" spans="1:15" s="51" customFormat="1" ht="13.05" customHeight="1" outlineLevel="2">
      <c r="A860" s="138"/>
      <c r="B860" s="138"/>
      <c r="C860" s="140"/>
      <c r="D860" s="55"/>
      <c r="F860" s="115"/>
      <c r="G860" s="115"/>
      <c r="H860" s="86"/>
      <c r="I860" s="102" t="str">
        <f t="shared" si="13"/>
        <v/>
      </c>
      <c r="J860" s="56"/>
      <c r="K860" s="27"/>
      <c r="M860" s="63"/>
      <c r="N860" s="54"/>
      <c r="O860" s="64"/>
    </row>
    <row r="861" spans="1:15" ht="2.5499999999999998" customHeight="1" outlineLevel="2">
      <c r="A861" s="197"/>
      <c r="B861" s="197"/>
      <c r="C861" s="143"/>
      <c r="D861" s="105"/>
      <c r="F861" s="116"/>
      <c r="G861" s="116"/>
      <c r="I861" s="102" t="str">
        <f t="shared" si="13"/>
        <v/>
      </c>
      <c r="K861" s="11"/>
      <c r="L861" s="8"/>
      <c r="M861" s="79"/>
      <c r="N861" s="67"/>
      <c r="O861" s="68"/>
    </row>
    <row r="862" spans="1:15" s="51" customFormat="1" ht="13.05" customHeight="1" outlineLevel="2">
      <c r="A862" s="136" t="s">
        <v>809</v>
      </c>
      <c r="B862" s="136" t="s">
        <v>1268</v>
      </c>
      <c r="C862" s="137"/>
      <c r="D862" s="46"/>
      <c r="F862" s="436"/>
      <c r="G862" s="436"/>
      <c r="H862" s="48" t="s">
        <v>203</v>
      </c>
      <c r="I862" s="102" t="str">
        <f t="shared" si="13"/>
        <v/>
      </c>
      <c r="J862" s="56"/>
      <c r="K862" s="50"/>
      <c r="M862" s="52"/>
      <c r="N862" s="54"/>
      <c r="O862" s="29"/>
    </row>
    <row r="863" spans="1:15" s="51" customFormat="1" ht="13.05" customHeight="1" outlineLevel="2">
      <c r="A863" s="138"/>
      <c r="B863" s="138"/>
      <c r="C863" s="140"/>
      <c r="D863" s="55"/>
      <c r="F863" s="115"/>
      <c r="G863" s="115"/>
      <c r="H863" s="86"/>
      <c r="I863" s="102" t="str">
        <f t="shared" si="13"/>
        <v/>
      </c>
      <c r="J863" s="56"/>
      <c r="K863" s="27"/>
      <c r="M863" s="63"/>
      <c r="N863" s="54"/>
      <c r="O863" s="64"/>
    </row>
    <row r="864" spans="1:15" ht="2.5499999999999998" customHeight="1" outlineLevel="2">
      <c r="A864" s="197"/>
      <c r="B864" s="197"/>
      <c r="C864" s="143"/>
      <c r="D864" s="105"/>
      <c r="F864" s="116"/>
      <c r="G864" s="116"/>
      <c r="I864" s="102" t="str">
        <f t="shared" si="13"/>
        <v/>
      </c>
      <c r="K864" s="11"/>
      <c r="L864" s="8"/>
      <c r="M864" s="79"/>
      <c r="N864" s="67"/>
      <c r="O864" s="68"/>
    </row>
    <row r="865" spans="1:15" s="51" customFormat="1" ht="13.05" customHeight="1" outlineLevel="2">
      <c r="A865" s="136" t="s">
        <v>810</v>
      </c>
      <c r="B865" s="136" t="s">
        <v>1269</v>
      </c>
      <c r="C865" s="137"/>
      <c r="D865" s="46"/>
      <c r="F865" s="436"/>
      <c r="G865" s="436"/>
      <c r="H865" s="48" t="s">
        <v>203</v>
      </c>
      <c r="I865" s="102" t="str">
        <f t="shared" si="13"/>
        <v/>
      </c>
      <c r="J865" s="56"/>
      <c r="K865" s="50"/>
      <c r="M865" s="52"/>
      <c r="N865" s="54"/>
      <c r="O865" s="29"/>
    </row>
    <row r="866" spans="1:15" s="51" customFormat="1" ht="13.05" customHeight="1" outlineLevel="2">
      <c r="A866" s="138"/>
      <c r="B866" s="138"/>
      <c r="C866" s="140"/>
      <c r="D866" s="55"/>
      <c r="F866" s="115"/>
      <c r="G866" s="115"/>
      <c r="H866" s="86"/>
      <c r="I866" s="102" t="str">
        <f t="shared" si="13"/>
        <v/>
      </c>
      <c r="J866" s="56"/>
      <c r="K866" s="27"/>
      <c r="M866" s="63"/>
      <c r="N866" s="54"/>
      <c r="O866" s="64"/>
    </row>
    <row r="867" spans="1:15" ht="2.5499999999999998" customHeight="1" outlineLevel="2">
      <c r="A867" s="197"/>
      <c r="B867" s="197"/>
      <c r="C867" s="143"/>
      <c r="D867" s="105"/>
      <c r="F867" s="116"/>
      <c r="G867" s="116"/>
      <c r="I867" s="102" t="str">
        <f t="shared" si="13"/>
        <v/>
      </c>
      <c r="K867" s="11"/>
      <c r="L867" s="8"/>
      <c r="M867" s="79"/>
      <c r="N867" s="67"/>
      <c r="O867" s="68"/>
    </row>
    <row r="868" spans="1:15" s="51" customFormat="1" ht="13.05" customHeight="1" outlineLevel="2">
      <c r="A868" s="136" t="s">
        <v>811</v>
      </c>
      <c r="B868" s="136" t="s">
        <v>812</v>
      </c>
      <c r="C868" s="137"/>
      <c r="D868" s="46"/>
      <c r="F868" s="436"/>
      <c r="G868" s="436"/>
      <c r="H868" s="48" t="s">
        <v>203</v>
      </c>
      <c r="I868" s="102" t="str">
        <f t="shared" si="13"/>
        <v/>
      </c>
      <c r="J868" s="56"/>
      <c r="K868" s="50"/>
      <c r="M868" s="52"/>
      <c r="N868" s="54"/>
      <c r="O868" s="29"/>
    </row>
    <row r="869" spans="1:15" s="51" customFormat="1" ht="13.05" customHeight="1" outlineLevel="2">
      <c r="A869" s="138"/>
      <c r="B869" s="138"/>
      <c r="C869" s="140"/>
      <c r="D869" s="55"/>
      <c r="F869" s="115"/>
      <c r="G869" s="115"/>
      <c r="H869" s="86"/>
      <c r="I869" s="102" t="str">
        <f t="shared" si="13"/>
        <v/>
      </c>
      <c r="J869" s="56"/>
      <c r="K869" s="27"/>
      <c r="M869" s="63"/>
      <c r="N869" s="54"/>
      <c r="O869" s="64"/>
    </row>
    <row r="870" spans="1:15" ht="2.5499999999999998" customHeight="1" outlineLevel="2">
      <c r="A870" s="197"/>
      <c r="B870" s="197"/>
      <c r="C870" s="143"/>
      <c r="D870" s="105"/>
      <c r="F870" s="116"/>
      <c r="G870" s="116"/>
      <c r="I870" s="102" t="str">
        <f t="shared" si="13"/>
        <v/>
      </c>
      <c r="K870" s="11"/>
      <c r="L870" s="8"/>
      <c r="M870" s="79"/>
      <c r="N870" s="67"/>
      <c r="O870" s="68"/>
    </row>
    <row r="871" spans="1:15" s="51" customFormat="1" ht="13.05" customHeight="1" outlineLevel="2">
      <c r="A871" s="136" t="s">
        <v>813</v>
      </c>
      <c r="B871" s="136" t="s">
        <v>814</v>
      </c>
      <c r="C871" s="137"/>
      <c r="D871" s="46"/>
      <c r="F871" s="436"/>
      <c r="G871" s="436"/>
      <c r="H871" s="48" t="s">
        <v>203</v>
      </c>
      <c r="I871" s="102" t="str">
        <f t="shared" si="13"/>
        <v/>
      </c>
      <c r="J871" s="56"/>
      <c r="K871" s="50"/>
      <c r="M871" s="52"/>
      <c r="N871" s="54"/>
      <c r="O871" s="29"/>
    </row>
    <row r="872" spans="1:15" s="51" customFormat="1" ht="13.05" customHeight="1" outlineLevel="2">
      <c r="A872" s="138"/>
      <c r="B872" s="138"/>
      <c r="C872" s="140"/>
      <c r="D872" s="55"/>
      <c r="F872" s="115"/>
      <c r="G872" s="115"/>
      <c r="H872" s="86"/>
      <c r="I872" s="102" t="str">
        <f t="shared" si="13"/>
        <v/>
      </c>
      <c r="J872" s="56"/>
      <c r="K872" s="27"/>
      <c r="M872" s="63"/>
      <c r="N872" s="54"/>
      <c r="O872" s="64"/>
    </row>
    <row r="873" spans="1:15" ht="2.5499999999999998" customHeight="1" outlineLevel="2">
      <c r="A873" s="197"/>
      <c r="B873" s="198"/>
      <c r="C873" s="143"/>
      <c r="D873" s="77"/>
      <c r="F873" s="116"/>
      <c r="G873" s="116"/>
      <c r="H873" s="3"/>
      <c r="I873" s="102" t="str">
        <f t="shared" si="13"/>
        <v/>
      </c>
      <c r="K873" s="11"/>
      <c r="L873" s="8"/>
      <c r="M873" s="79"/>
      <c r="N873" s="67"/>
      <c r="O873" s="68"/>
    </row>
    <row r="874" spans="1:15" ht="15" customHeight="1" outlineLevel="1">
      <c r="A874" s="178" t="s">
        <v>815</v>
      </c>
      <c r="B874" s="178" t="s">
        <v>1639</v>
      </c>
      <c r="C874" s="201"/>
      <c r="D874" s="81"/>
      <c r="E874" s="80"/>
      <c r="F874" s="118"/>
      <c r="G874" s="118"/>
      <c r="H874" s="32"/>
      <c r="I874" s="102" t="str">
        <f t="shared" si="13"/>
        <v/>
      </c>
      <c r="K874" s="12"/>
      <c r="L874" s="8"/>
      <c r="M874" s="16"/>
      <c r="N874" s="67"/>
      <c r="O874" s="18"/>
    </row>
    <row r="875" spans="1:15" ht="5.55" customHeight="1" outlineLevel="1">
      <c r="A875" s="141"/>
      <c r="B875" s="142"/>
      <c r="C875" s="143"/>
      <c r="D875" s="40"/>
      <c r="F875" s="116"/>
      <c r="G875" s="116"/>
      <c r="H875" s="39"/>
      <c r="I875" s="102" t="str">
        <f t="shared" si="13"/>
        <v/>
      </c>
      <c r="K875" s="41"/>
      <c r="L875" s="8"/>
      <c r="M875" s="59"/>
      <c r="N875" s="67"/>
      <c r="O875" s="68"/>
    </row>
    <row r="876" spans="1:15" ht="15" customHeight="1" outlineLevel="1" thickBot="1">
      <c r="A876" s="186" t="s">
        <v>816</v>
      </c>
      <c r="B876" s="186" t="s">
        <v>817</v>
      </c>
      <c r="C876" s="194"/>
      <c r="D876" s="70"/>
      <c r="E876" s="69"/>
      <c r="F876" s="117"/>
      <c r="G876" s="117"/>
      <c r="H876" s="31"/>
      <c r="I876" s="102" t="str">
        <f t="shared" si="13"/>
        <v/>
      </c>
      <c r="J876" s="71"/>
      <c r="K876" s="13"/>
      <c r="L876" s="88"/>
      <c r="M876" s="15"/>
      <c r="N876" s="89"/>
      <c r="O876" s="17"/>
    </row>
    <row r="877" spans="1:15" ht="5.25" customHeight="1" outlineLevel="2" thickTop="1">
      <c r="A877" s="141"/>
      <c r="B877" s="142"/>
      <c r="C877" s="143"/>
      <c r="D877" s="40"/>
      <c r="F877" s="116"/>
      <c r="G877" s="116"/>
      <c r="H877" s="39"/>
      <c r="I877" s="102" t="str">
        <f t="shared" si="13"/>
        <v/>
      </c>
      <c r="K877" s="41"/>
      <c r="L877" s="8"/>
      <c r="M877" s="59"/>
      <c r="N877" s="67"/>
      <c r="O877" s="68"/>
    </row>
    <row r="878" spans="1:15" s="51" customFormat="1" ht="13.05" customHeight="1" outlineLevel="2">
      <c r="A878" s="136" t="s">
        <v>818</v>
      </c>
      <c r="B878" s="136" t="s">
        <v>819</v>
      </c>
      <c r="C878" s="137"/>
      <c r="D878" s="46"/>
      <c r="F878" s="436"/>
      <c r="G878" s="436"/>
      <c r="H878" s="48" t="s">
        <v>203</v>
      </c>
      <c r="I878" s="102" t="str">
        <f t="shared" si="13"/>
        <v/>
      </c>
      <c r="J878" s="56"/>
      <c r="K878" s="50"/>
      <c r="M878" s="52"/>
      <c r="N878" s="54"/>
      <c r="O878" s="29"/>
    </row>
    <row r="879" spans="1:15" s="51" customFormat="1" ht="13.05" customHeight="1" outlineLevel="2">
      <c r="A879" s="138"/>
      <c r="B879" s="138"/>
      <c r="C879" s="140"/>
      <c r="D879" s="55"/>
      <c r="F879" s="115"/>
      <c r="G879" s="115"/>
      <c r="H879" s="86"/>
      <c r="I879" s="102" t="str">
        <f t="shared" si="13"/>
        <v/>
      </c>
      <c r="J879" s="56"/>
      <c r="K879" s="27"/>
      <c r="M879" s="63"/>
      <c r="N879" s="54"/>
      <c r="O879" s="64"/>
    </row>
    <row r="880" spans="1:15" ht="2.5499999999999998" customHeight="1" outlineLevel="2">
      <c r="A880" s="197"/>
      <c r="B880" s="198"/>
      <c r="C880" s="143"/>
      <c r="D880" s="105"/>
      <c r="F880" s="116"/>
      <c r="G880" s="116"/>
      <c r="H880" s="3"/>
      <c r="I880" s="102" t="str">
        <f t="shared" si="13"/>
        <v/>
      </c>
      <c r="K880" s="11"/>
      <c r="L880" s="8"/>
      <c r="M880" s="79"/>
      <c r="N880" s="67"/>
      <c r="O880" s="68"/>
    </row>
    <row r="881" spans="1:15" s="51" customFormat="1" ht="13.05" customHeight="1" outlineLevel="2">
      <c r="A881" s="136" t="s">
        <v>820</v>
      </c>
      <c r="B881" s="136" t="s">
        <v>1503</v>
      </c>
      <c r="C881" s="137"/>
      <c r="D881" s="46"/>
      <c r="F881" s="436"/>
      <c r="G881" s="436"/>
      <c r="H881" s="48" t="s">
        <v>203</v>
      </c>
      <c r="I881" s="102" t="str">
        <f t="shared" si="13"/>
        <v/>
      </c>
      <c r="J881" s="56"/>
      <c r="K881" s="50"/>
      <c r="M881" s="52"/>
      <c r="N881" s="54"/>
      <c r="O881" s="29"/>
    </row>
    <row r="882" spans="1:15" s="51" customFormat="1" ht="13.05" customHeight="1" outlineLevel="2">
      <c r="A882" s="138"/>
      <c r="B882" s="138"/>
      <c r="C882" s="140"/>
      <c r="D882" s="55"/>
      <c r="F882" s="115"/>
      <c r="G882" s="115"/>
      <c r="H882" s="86"/>
      <c r="I882" s="102" t="str">
        <f t="shared" si="13"/>
        <v/>
      </c>
      <c r="J882" s="56"/>
      <c r="K882" s="27"/>
      <c r="M882" s="63"/>
      <c r="N882" s="54"/>
      <c r="O882" s="64"/>
    </row>
    <row r="883" spans="1:15" ht="2.5499999999999998" customHeight="1" outlineLevel="2">
      <c r="A883" s="197"/>
      <c r="B883" s="198"/>
      <c r="C883" s="143"/>
      <c r="D883" s="77"/>
      <c r="F883" s="116"/>
      <c r="G883" s="116"/>
      <c r="H883" s="3"/>
      <c r="I883" s="102" t="str">
        <f t="shared" si="13"/>
        <v/>
      </c>
      <c r="K883" s="11"/>
      <c r="L883" s="8"/>
      <c r="M883" s="79"/>
      <c r="N883" s="67"/>
      <c r="O883" s="68"/>
    </row>
    <row r="884" spans="1:15" s="65" customFormat="1" ht="15" customHeight="1" outlineLevel="1" thickBot="1">
      <c r="A884" s="186" t="s">
        <v>822</v>
      </c>
      <c r="B884" s="186" t="s">
        <v>823</v>
      </c>
      <c r="C884" s="194"/>
      <c r="D884" s="70"/>
      <c r="E884" s="69"/>
      <c r="F884" s="117"/>
      <c r="G884" s="117"/>
      <c r="H884" s="31"/>
      <c r="I884" s="102" t="str">
        <f t="shared" si="13"/>
        <v/>
      </c>
      <c r="J884" s="71"/>
      <c r="K884" s="13"/>
      <c r="L884" s="88"/>
      <c r="M884" s="15"/>
      <c r="N884" s="89"/>
      <c r="O884" s="17"/>
    </row>
    <row r="885" spans="1:15" ht="5.25" customHeight="1" outlineLevel="2" thickTop="1">
      <c r="A885" s="141"/>
      <c r="B885" s="142"/>
      <c r="C885" s="143"/>
      <c r="D885" s="40"/>
      <c r="F885" s="116"/>
      <c r="G885" s="116"/>
      <c r="H885" s="39"/>
      <c r="I885" s="102" t="str">
        <f t="shared" si="13"/>
        <v/>
      </c>
      <c r="K885" s="41"/>
      <c r="L885" s="8"/>
      <c r="M885" s="59"/>
      <c r="N885" s="67"/>
      <c r="O885" s="68"/>
    </row>
    <row r="886" spans="1:15" s="51" customFormat="1" ht="13.05" customHeight="1" outlineLevel="2">
      <c r="A886" s="136" t="s">
        <v>824</v>
      </c>
      <c r="B886" s="136" t="s">
        <v>1504</v>
      </c>
      <c r="C886" s="137"/>
      <c r="D886" s="46"/>
      <c r="F886" s="436"/>
      <c r="G886" s="436"/>
      <c r="H886" s="48" t="s">
        <v>203</v>
      </c>
      <c r="I886" s="102" t="str">
        <f t="shared" si="13"/>
        <v/>
      </c>
      <c r="J886" s="56"/>
      <c r="K886" s="50"/>
      <c r="M886" s="52"/>
      <c r="N886" s="54"/>
      <c r="O886" s="29"/>
    </row>
    <row r="887" spans="1:15" s="51" customFormat="1" ht="13.05" customHeight="1" outlineLevel="2">
      <c r="A887" s="138"/>
      <c r="B887" s="138"/>
      <c r="C887" s="140"/>
      <c r="D887" s="55"/>
      <c r="F887" s="115"/>
      <c r="G887" s="115"/>
      <c r="H887" s="86"/>
      <c r="I887" s="102" t="str">
        <f t="shared" si="13"/>
        <v/>
      </c>
      <c r="J887" s="56"/>
      <c r="K887" s="27"/>
      <c r="M887" s="63"/>
      <c r="N887" s="54"/>
      <c r="O887" s="64"/>
    </row>
    <row r="888" spans="1:15" ht="2.5499999999999998" customHeight="1" outlineLevel="2">
      <c r="A888" s="197"/>
      <c r="B888" s="198"/>
      <c r="C888" s="143"/>
      <c r="D888" s="105"/>
      <c r="F888" s="116"/>
      <c r="G888" s="116"/>
      <c r="H888" s="3"/>
      <c r="I888" s="102" t="str">
        <f t="shared" si="13"/>
        <v/>
      </c>
      <c r="K888" s="11"/>
      <c r="L888" s="8"/>
      <c r="M888" s="79"/>
      <c r="N888" s="67"/>
      <c r="O888" s="68"/>
    </row>
    <row r="889" spans="1:15" s="51" customFormat="1" ht="13.05" customHeight="1" outlineLevel="2">
      <c r="A889" s="136" t="s">
        <v>826</v>
      </c>
      <c r="B889" s="136" t="s">
        <v>827</v>
      </c>
      <c r="C889" s="137"/>
      <c r="D889" s="46"/>
      <c r="F889" s="436"/>
      <c r="G889" s="436"/>
      <c r="H889" s="48" t="s">
        <v>203</v>
      </c>
      <c r="I889" s="102" t="str">
        <f t="shared" si="13"/>
        <v/>
      </c>
      <c r="J889" s="56"/>
      <c r="K889" s="50"/>
      <c r="M889" s="52"/>
      <c r="N889" s="54"/>
      <c r="O889" s="29"/>
    </row>
    <row r="890" spans="1:15" s="51" customFormat="1" ht="13.05" customHeight="1" outlineLevel="2">
      <c r="A890" s="138"/>
      <c r="B890" s="138"/>
      <c r="C890" s="140"/>
      <c r="D890" s="55"/>
      <c r="F890" s="115"/>
      <c r="G890" s="115"/>
      <c r="H890" s="86"/>
      <c r="I890" s="102" t="str">
        <f t="shared" si="13"/>
        <v/>
      </c>
      <c r="J890" s="56"/>
      <c r="K890" s="27"/>
      <c r="M890" s="63"/>
      <c r="N890" s="54"/>
      <c r="O890" s="64"/>
    </row>
    <row r="891" spans="1:15" ht="2.5499999999999998" customHeight="1" outlineLevel="2">
      <c r="A891" s="197"/>
      <c r="B891" s="197"/>
      <c r="C891" s="143"/>
      <c r="D891" s="105"/>
      <c r="F891" s="116"/>
      <c r="G891" s="116"/>
      <c r="I891" s="102" t="str">
        <f t="shared" si="13"/>
        <v/>
      </c>
      <c r="K891" s="11"/>
      <c r="L891" s="8"/>
      <c r="M891" s="79"/>
      <c r="N891" s="67"/>
      <c r="O891" s="68"/>
    </row>
    <row r="892" spans="1:15" s="51" customFormat="1" ht="13.05" customHeight="1" outlineLevel="2">
      <c r="A892" s="136" t="s">
        <v>828</v>
      </c>
      <c r="B892" s="136" t="s">
        <v>829</v>
      </c>
      <c r="C892" s="137"/>
      <c r="D892" s="46"/>
      <c r="F892" s="436"/>
      <c r="G892" s="436"/>
      <c r="H892" s="48" t="s">
        <v>203</v>
      </c>
      <c r="I892" s="102" t="str">
        <f t="shared" si="13"/>
        <v/>
      </c>
      <c r="J892" s="56"/>
      <c r="K892" s="50"/>
      <c r="M892" s="52"/>
      <c r="N892" s="54"/>
      <c r="O892" s="29"/>
    </row>
    <row r="893" spans="1:15" s="51" customFormat="1" ht="13.05" customHeight="1" outlineLevel="2">
      <c r="A893" s="138"/>
      <c r="B893" s="138"/>
      <c r="C893" s="140"/>
      <c r="D893" s="55"/>
      <c r="F893" s="115"/>
      <c r="G893" s="115"/>
      <c r="H893" s="86"/>
      <c r="I893" s="102" t="str">
        <f t="shared" si="13"/>
        <v/>
      </c>
      <c r="J893" s="56"/>
      <c r="K893" s="27"/>
      <c r="M893" s="63"/>
      <c r="N893" s="54"/>
      <c r="O893" s="64"/>
    </row>
    <row r="894" spans="1:15" ht="2.5499999999999998" customHeight="1" outlineLevel="2">
      <c r="A894" s="197"/>
      <c r="B894" s="198"/>
      <c r="C894" s="143"/>
      <c r="D894" s="77"/>
      <c r="F894" s="116"/>
      <c r="G894" s="116"/>
      <c r="H894" s="3"/>
      <c r="I894" s="102" t="str">
        <f t="shared" si="13"/>
        <v/>
      </c>
      <c r="K894" s="11"/>
      <c r="L894" s="8"/>
      <c r="M894" s="79"/>
      <c r="N894" s="67"/>
      <c r="O894" s="68"/>
    </row>
    <row r="895" spans="1:15" ht="15" customHeight="1" outlineLevel="1" thickBot="1">
      <c r="A895" s="186" t="s">
        <v>830</v>
      </c>
      <c r="B895" s="186" t="s">
        <v>1640</v>
      </c>
      <c r="C895" s="194"/>
      <c r="D895" s="70"/>
      <c r="E895" s="69"/>
      <c r="F895" s="117"/>
      <c r="G895" s="117"/>
      <c r="H895" s="31"/>
      <c r="I895" s="102" t="str">
        <f t="shared" si="13"/>
        <v/>
      </c>
      <c r="J895" s="71"/>
      <c r="K895" s="13"/>
      <c r="L895" s="88"/>
      <c r="M895" s="15"/>
      <c r="N895" s="89"/>
      <c r="O895" s="17"/>
    </row>
    <row r="896" spans="1:15" ht="5.25" customHeight="1" outlineLevel="2" thickTop="1">
      <c r="A896" s="141"/>
      <c r="B896" s="142"/>
      <c r="C896" s="143"/>
      <c r="D896" s="40"/>
      <c r="F896" s="116"/>
      <c r="G896" s="116"/>
      <c r="H896" s="39"/>
      <c r="I896" s="102" t="str">
        <f t="shared" si="13"/>
        <v/>
      </c>
      <c r="K896" s="41"/>
      <c r="L896" s="8"/>
      <c r="M896" s="59"/>
      <c r="N896" s="67"/>
      <c r="O896" s="68"/>
    </row>
    <row r="897" spans="1:15" s="51" customFormat="1" ht="13.05" customHeight="1" outlineLevel="2">
      <c r="A897" s="136" t="s">
        <v>831</v>
      </c>
      <c r="B897" s="136" t="s">
        <v>832</v>
      </c>
      <c r="C897" s="137"/>
      <c r="D897" s="46"/>
      <c r="F897" s="436"/>
      <c r="G897" s="436"/>
      <c r="H897" s="48" t="s">
        <v>203</v>
      </c>
      <c r="I897" s="102" t="str">
        <f t="shared" si="13"/>
        <v/>
      </c>
      <c r="J897" s="56"/>
      <c r="K897" s="50"/>
      <c r="M897" s="52"/>
      <c r="N897" s="54"/>
      <c r="O897" s="29"/>
    </row>
    <row r="898" spans="1:15" s="51" customFormat="1" ht="13.05" customHeight="1" outlineLevel="2">
      <c r="A898" s="138"/>
      <c r="B898" s="138"/>
      <c r="C898" s="140"/>
      <c r="D898" s="55"/>
      <c r="F898" s="115"/>
      <c r="G898" s="115"/>
      <c r="H898" s="86"/>
      <c r="I898" s="102" t="str">
        <f t="shared" si="13"/>
        <v/>
      </c>
      <c r="J898" s="56"/>
      <c r="K898" s="27"/>
      <c r="M898" s="63"/>
      <c r="N898" s="54"/>
      <c r="O898" s="64"/>
    </row>
    <row r="899" spans="1:15" ht="2.5499999999999998" customHeight="1" outlineLevel="2">
      <c r="A899" s="197"/>
      <c r="B899" s="197"/>
      <c r="C899" s="143"/>
      <c r="D899" s="105"/>
      <c r="F899" s="116"/>
      <c r="G899" s="116"/>
      <c r="I899" s="102" t="str">
        <f t="shared" si="13"/>
        <v/>
      </c>
      <c r="K899" s="11"/>
      <c r="L899" s="8"/>
      <c r="M899" s="79"/>
      <c r="N899" s="67"/>
      <c r="O899" s="68"/>
    </row>
    <row r="900" spans="1:15" s="51" customFormat="1" ht="13.05" customHeight="1" outlineLevel="2">
      <c r="A900" s="136" t="s">
        <v>833</v>
      </c>
      <c r="B900" s="136" t="s">
        <v>1270</v>
      </c>
      <c r="C900" s="137"/>
      <c r="D900" s="46"/>
      <c r="F900" s="436"/>
      <c r="G900" s="436"/>
      <c r="H900" s="48" t="s">
        <v>203</v>
      </c>
      <c r="I900" s="102" t="str">
        <f t="shared" si="13"/>
        <v/>
      </c>
      <c r="J900" s="56"/>
      <c r="K900" s="50"/>
      <c r="M900" s="52"/>
      <c r="N900" s="54"/>
      <c r="O900" s="29"/>
    </row>
    <row r="901" spans="1:15" s="51" customFormat="1" ht="13.05" customHeight="1" outlineLevel="2">
      <c r="A901" s="138"/>
      <c r="B901" s="138"/>
      <c r="C901" s="140"/>
      <c r="D901" s="55"/>
      <c r="F901" s="115"/>
      <c r="G901" s="115"/>
      <c r="H901" s="86"/>
      <c r="I901" s="102" t="str">
        <f t="shared" si="13"/>
        <v/>
      </c>
      <c r="J901" s="56"/>
      <c r="K901" s="27"/>
      <c r="M901" s="63"/>
      <c r="N901" s="54"/>
      <c r="O901" s="64"/>
    </row>
    <row r="902" spans="1:15" ht="2.5499999999999998" customHeight="1" outlineLevel="2">
      <c r="A902" s="197"/>
      <c r="B902" s="197"/>
      <c r="C902" s="143"/>
      <c r="D902" s="77"/>
      <c r="F902" s="116"/>
      <c r="G902" s="116"/>
      <c r="I902" s="102" t="str">
        <f t="shared" si="13"/>
        <v/>
      </c>
      <c r="K902" s="11"/>
      <c r="L902" s="8"/>
      <c r="M902" s="79"/>
      <c r="N902" s="67"/>
      <c r="O902" s="68"/>
    </row>
    <row r="903" spans="1:15" ht="15" customHeight="1" outlineLevel="1" thickBot="1">
      <c r="A903" s="186" t="s">
        <v>834</v>
      </c>
      <c r="B903" s="186" t="s">
        <v>1641</v>
      </c>
      <c r="C903" s="194"/>
      <c r="D903" s="70"/>
      <c r="E903" s="69"/>
      <c r="F903" s="117"/>
      <c r="G903" s="117"/>
      <c r="H903" s="31"/>
      <c r="I903" s="102" t="str">
        <f t="shared" si="13"/>
        <v/>
      </c>
      <c r="J903" s="71"/>
      <c r="K903" s="13"/>
      <c r="L903" s="88"/>
      <c r="M903" s="15"/>
      <c r="N903" s="89"/>
      <c r="O903" s="17"/>
    </row>
    <row r="904" spans="1:15" ht="5.25" customHeight="1" outlineLevel="2" thickTop="1">
      <c r="A904" s="141"/>
      <c r="B904" s="142"/>
      <c r="C904" s="143"/>
      <c r="D904" s="40"/>
      <c r="F904" s="116"/>
      <c r="G904" s="116"/>
      <c r="H904" s="39"/>
      <c r="I904" s="102" t="str">
        <f t="shared" si="13"/>
        <v/>
      </c>
      <c r="K904" s="41"/>
      <c r="L904" s="8"/>
      <c r="M904" s="59"/>
      <c r="N904" s="67"/>
      <c r="O904" s="68"/>
    </row>
    <row r="905" spans="1:15" s="51" customFormat="1" ht="13.05" customHeight="1" outlineLevel="2">
      <c r="A905" s="136" t="s">
        <v>835</v>
      </c>
      <c r="B905" s="136" t="s">
        <v>1505</v>
      </c>
      <c r="C905" s="137"/>
      <c r="D905" s="46"/>
      <c r="F905" s="436"/>
      <c r="G905" s="436"/>
      <c r="H905" s="48" t="s">
        <v>203</v>
      </c>
      <c r="I905" s="102" t="str">
        <f t="shared" si="13"/>
        <v/>
      </c>
      <c r="J905" s="56"/>
      <c r="K905" s="50"/>
      <c r="M905" s="52"/>
      <c r="N905" s="54"/>
      <c r="O905" s="29"/>
    </row>
    <row r="906" spans="1:15" s="51" customFormat="1" ht="13.05" customHeight="1" outlineLevel="2">
      <c r="A906" s="138"/>
      <c r="B906" s="138"/>
      <c r="C906" s="140"/>
      <c r="D906" s="55"/>
      <c r="F906" s="115"/>
      <c r="G906" s="115"/>
      <c r="H906" s="86"/>
      <c r="I906" s="102" t="str">
        <f t="shared" si="13"/>
        <v/>
      </c>
      <c r="J906" s="56"/>
      <c r="K906" s="27"/>
      <c r="M906" s="63"/>
      <c r="N906" s="54"/>
      <c r="O906" s="64"/>
    </row>
    <row r="907" spans="1:15" ht="2.5499999999999998" customHeight="1" outlineLevel="2">
      <c r="A907" s="197"/>
      <c r="B907" s="197"/>
      <c r="C907" s="143"/>
      <c r="D907" s="105"/>
      <c r="F907" s="116"/>
      <c r="G907" s="116"/>
      <c r="I907" s="102" t="str">
        <f t="shared" si="13"/>
        <v/>
      </c>
      <c r="K907" s="11"/>
      <c r="L907" s="8"/>
      <c r="M907" s="79"/>
      <c r="N907" s="67"/>
      <c r="O907" s="68"/>
    </row>
    <row r="908" spans="1:15" s="51" customFormat="1" ht="13.05" customHeight="1" outlineLevel="2">
      <c r="A908" s="136" t="s">
        <v>837</v>
      </c>
      <c r="B908" s="136" t="s">
        <v>1506</v>
      </c>
      <c r="C908" s="137"/>
      <c r="D908" s="46"/>
      <c r="F908" s="436"/>
      <c r="G908" s="436"/>
      <c r="H908" s="48" t="s">
        <v>203</v>
      </c>
      <c r="I908" s="102" t="str">
        <f t="shared" si="13"/>
        <v/>
      </c>
      <c r="J908" s="56"/>
      <c r="K908" s="50"/>
      <c r="M908" s="52"/>
      <c r="N908" s="54"/>
      <c r="O908" s="29"/>
    </row>
    <row r="909" spans="1:15" s="51" customFormat="1" ht="13.05" customHeight="1" outlineLevel="2">
      <c r="A909" s="138"/>
      <c r="B909" s="138"/>
      <c r="C909" s="140"/>
      <c r="D909" s="55"/>
      <c r="F909" s="115"/>
      <c r="G909" s="115"/>
      <c r="H909" s="86"/>
      <c r="I909" s="102" t="str">
        <f t="shared" si="13"/>
        <v/>
      </c>
      <c r="J909" s="56"/>
      <c r="K909" s="27"/>
      <c r="M909" s="63"/>
      <c r="N909" s="54"/>
      <c r="O909" s="64"/>
    </row>
    <row r="910" spans="1:15" ht="2.5499999999999998" customHeight="1" outlineLevel="2">
      <c r="A910" s="197"/>
      <c r="B910" s="197"/>
      <c r="C910" s="143"/>
      <c r="D910" s="105"/>
      <c r="F910" s="116"/>
      <c r="G910" s="116"/>
      <c r="I910" s="102" t="str">
        <f t="shared" si="13"/>
        <v/>
      </c>
      <c r="K910" s="11"/>
      <c r="L910" s="8"/>
      <c r="M910" s="79"/>
      <c r="N910" s="67"/>
      <c r="O910" s="68"/>
    </row>
    <row r="911" spans="1:15" s="51" customFormat="1" ht="13.05" customHeight="1" outlineLevel="2">
      <c r="A911" s="136" t="s">
        <v>839</v>
      </c>
      <c r="B911" s="136" t="s">
        <v>1507</v>
      </c>
      <c r="C911" s="137"/>
      <c r="D911" s="46"/>
      <c r="F911" s="436"/>
      <c r="G911" s="436"/>
      <c r="H911" s="48" t="s">
        <v>203</v>
      </c>
      <c r="I911" s="102" t="str">
        <f t="shared" si="13"/>
        <v/>
      </c>
      <c r="J911" s="56"/>
      <c r="K911" s="50"/>
      <c r="M911" s="52"/>
      <c r="N911" s="54"/>
      <c r="O911" s="29"/>
    </row>
    <row r="912" spans="1:15" s="51" customFormat="1" ht="13.05" customHeight="1" outlineLevel="2">
      <c r="A912" s="138"/>
      <c r="B912" s="138"/>
      <c r="C912" s="140"/>
      <c r="D912" s="55"/>
      <c r="F912" s="115"/>
      <c r="G912" s="115"/>
      <c r="H912" s="86"/>
      <c r="I912" s="102" t="str">
        <f t="shared" si="13"/>
        <v/>
      </c>
      <c r="J912" s="56"/>
      <c r="K912" s="27"/>
      <c r="M912" s="63"/>
      <c r="N912" s="54"/>
      <c r="O912" s="64"/>
    </row>
    <row r="913" spans="1:15" ht="2.5499999999999998" customHeight="1" outlineLevel="2">
      <c r="A913" s="197"/>
      <c r="B913" s="197"/>
      <c r="C913" s="143"/>
      <c r="D913" s="105"/>
      <c r="F913" s="116"/>
      <c r="G913" s="116"/>
      <c r="I913" s="102" t="str">
        <f t="shared" si="13"/>
        <v/>
      </c>
      <c r="K913" s="11"/>
      <c r="L913" s="8"/>
      <c r="M913" s="79"/>
      <c r="N913" s="67"/>
      <c r="O913" s="68"/>
    </row>
    <row r="914" spans="1:15" s="51" customFormat="1" ht="13.05" customHeight="1" outlineLevel="2">
      <c r="A914" s="136" t="s">
        <v>840</v>
      </c>
      <c r="B914" s="136" t="s">
        <v>841</v>
      </c>
      <c r="C914" s="137"/>
      <c r="D914" s="46"/>
      <c r="F914" s="436"/>
      <c r="G914" s="436"/>
      <c r="H914" s="48" t="s">
        <v>203</v>
      </c>
      <c r="I914" s="102" t="str">
        <f t="shared" si="13"/>
        <v/>
      </c>
      <c r="J914" s="56"/>
      <c r="K914" s="50"/>
      <c r="M914" s="52"/>
      <c r="N914" s="54"/>
      <c r="O914" s="29"/>
    </row>
    <row r="915" spans="1:15" s="51" customFormat="1" ht="13.05" customHeight="1" outlineLevel="2">
      <c r="A915" s="138"/>
      <c r="B915" s="138"/>
      <c r="C915" s="140"/>
      <c r="D915" s="55"/>
      <c r="F915" s="115"/>
      <c r="G915" s="115"/>
      <c r="H915" s="86"/>
      <c r="I915" s="102" t="str">
        <f t="shared" si="13"/>
        <v/>
      </c>
      <c r="J915" s="56"/>
      <c r="K915" s="27"/>
      <c r="M915" s="63"/>
      <c r="N915" s="54"/>
      <c r="O915" s="64"/>
    </row>
    <row r="916" spans="1:15" ht="2.5499999999999998" customHeight="1" outlineLevel="2">
      <c r="A916" s="197"/>
      <c r="B916" s="197"/>
      <c r="C916" s="143"/>
      <c r="D916" s="105"/>
      <c r="F916" s="116"/>
      <c r="G916" s="116"/>
      <c r="I916" s="102" t="str">
        <f t="shared" ref="I916:I979" si="14">$K916&amp;$M916</f>
        <v/>
      </c>
      <c r="K916" s="11"/>
      <c r="L916" s="8"/>
      <c r="M916" s="79"/>
      <c r="N916" s="67"/>
      <c r="O916" s="68"/>
    </row>
    <row r="917" spans="1:15" s="51" customFormat="1" ht="13.05" customHeight="1" outlineLevel="2">
      <c r="A917" s="136" t="s">
        <v>842</v>
      </c>
      <c r="B917" s="136" t="s">
        <v>1508</v>
      </c>
      <c r="C917" s="137"/>
      <c r="D917" s="46"/>
      <c r="F917" s="436"/>
      <c r="G917" s="436"/>
      <c r="H917" s="48" t="s">
        <v>203</v>
      </c>
      <c r="I917" s="102" t="str">
        <f t="shared" si="14"/>
        <v/>
      </c>
      <c r="J917" s="56"/>
      <c r="K917" s="50"/>
      <c r="M917" s="52"/>
      <c r="N917" s="54"/>
      <c r="O917" s="29"/>
    </row>
    <row r="918" spans="1:15" s="51" customFormat="1" ht="13.05" customHeight="1" outlineLevel="2">
      <c r="A918" s="138"/>
      <c r="B918" s="138"/>
      <c r="C918" s="140"/>
      <c r="D918" s="55"/>
      <c r="F918" s="115"/>
      <c r="G918" s="115"/>
      <c r="H918" s="86"/>
      <c r="I918" s="102" t="str">
        <f t="shared" si="14"/>
        <v/>
      </c>
      <c r="J918" s="56"/>
      <c r="K918" s="27"/>
      <c r="M918" s="63"/>
      <c r="N918" s="54"/>
      <c r="O918" s="64"/>
    </row>
    <row r="919" spans="1:15" ht="2.5499999999999998" customHeight="1" outlineLevel="2">
      <c r="A919" s="197"/>
      <c r="B919" s="198"/>
      <c r="C919" s="143"/>
      <c r="D919" s="77"/>
      <c r="F919" s="116"/>
      <c r="G919" s="116"/>
      <c r="H919" s="3"/>
      <c r="I919" s="102" t="str">
        <f t="shared" si="14"/>
        <v/>
      </c>
      <c r="K919" s="11"/>
      <c r="L919" s="8"/>
      <c r="M919" s="79"/>
      <c r="N919" s="67"/>
      <c r="O919" s="68"/>
    </row>
    <row r="920" spans="1:15" ht="15" customHeight="1" outlineLevel="1">
      <c r="A920" s="178" t="s">
        <v>844</v>
      </c>
      <c r="B920" s="178" t="s">
        <v>1509</v>
      </c>
      <c r="C920" s="201"/>
      <c r="D920" s="81"/>
      <c r="E920" s="80"/>
      <c r="F920" s="118"/>
      <c r="G920" s="118"/>
      <c r="H920" s="32"/>
      <c r="I920" s="102" t="str">
        <f t="shared" si="14"/>
        <v/>
      </c>
      <c r="K920" s="12"/>
      <c r="L920" s="8"/>
      <c r="M920" s="16"/>
      <c r="N920" s="67"/>
      <c r="O920" s="18"/>
    </row>
    <row r="921" spans="1:15" ht="5.55" customHeight="1" outlineLevel="1">
      <c r="A921" s="141"/>
      <c r="B921" s="142"/>
      <c r="C921" s="143"/>
      <c r="D921" s="40"/>
      <c r="F921" s="116"/>
      <c r="G921" s="116"/>
      <c r="H921" s="39"/>
      <c r="I921" s="102" t="str">
        <f t="shared" si="14"/>
        <v/>
      </c>
      <c r="K921" s="41"/>
      <c r="L921" s="8"/>
      <c r="M921" s="59"/>
      <c r="N921" s="67"/>
      <c r="O921" s="68"/>
    </row>
    <row r="922" spans="1:15" ht="15" customHeight="1" outlineLevel="1" thickBot="1">
      <c r="A922" s="186" t="s">
        <v>845</v>
      </c>
      <c r="B922" s="186" t="s">
        <v>846</v>
      </c>
      <c r="C922" s="194"/>
      <c r="D922" s="70"/>
      <c r="E922" s="69"/>
      <c r="F922" s="117"/>
      <c r="G922" s="117"/>
      <c r="H922" s="31"/>
      <c r="I922" s="102" t="str">
        <f t="shared" si="14"/>
        <v/>
      </c>
      <c r="J922" s="71"/>
      <c r="K922" s="13"/>
      <c r="L922" s="88"/>
      <c r="M922" s="15"/>
      <c r="N922" s="89"/>
      <c r="O922" s="17"/>
    </row>
    <row r="923" spans="1:15" ht="5.25" customHeight="1" outlineLevel="2" thickTop="1">
      <c r="A923" s="141"/>
      <c r="B923" s="142"/>
      <c r="C923" s="143"/>
      <c r="D923" s="40"/>
      <c r="F923" s="116"/>
      <c r="G923" s="116"/>
      <c r="H923" s="39"/>
      <c r="I923" s="102" t="str">
        <f t="shared" si="14"/>
        <v/>
      </c>
      <c r="K923" s="41"/>
      <c r="L923" s="8"/>
      <c r="M923" s="59"/>
      <c r="N923" s="67"/>
      <c r="O923" s="68"/>
    </row>
    <row r="924" spans="1:15" s="54" customFormat="1" ht="13.05" customHeight="1" outlineLevel="2">
      <c r="A924" s="136" t="s">
        <v>847</v>
      </c>
      <c r="B924" s="136" t="s">
        <v>848</v>
      </c>
      <c r="C924" s="137"/>
      <c r="D924" s="46"/>
      <c r="E924" s="51"/>
      <c r="F924" s="436"/>
      <c r="G924" s="436"/>
      <c r="H924" s="48" t="s">
        <v>203</v>
      </c>
      <c r="I924" s="102" t="str">
        <f t="shared" si="14"/>
        <v/>
      </c>
      <c r="J924" s="56"/>
      <c r="K924" s="50"/>
      <c r="L924" s="51"/>
      <c r="M924" s="52"/>
      <c r="O924" s="29"/>
    </row>
    <row r="925" spans="1:15" s="51" customFormat="1" ht="13.05" customHeight="1" outlineLevel="2">
      <c r="A925" s="138"/>
      <c r="B925" s="138"/>
      <c r="C925" s="140"/>
      <c r="D925" s="55"/>
      <c r="F925" s="115"/>
      <c r="G925" s="115"/>
      <c r="H925" s="86"/>
      <c r="I925" s="102" t="str">
        <f t="shared" si="14"/>
        <v/>
      </c>
      <c r="J925" s="56"/>
      <c r="K925" s="27"/>
      <c r="M925" s="63"/>
      <c r="N925" s="54"/>
      <c r="O925" s="64"/>
    </row>
    <row r="926" spans="1:15" ht="2.5499999999999998" customHeight="1" outlineLevel="2">
      <c r="A926" s="195"/>
      <c r="B926" s="215"/>
      <c r="C926" s="143"/>
      <c r="D926" s="107"/>
      <c r="F926" s="116"/>
      <c r="G926" s="116"/>
      <c r="I926" s="102" t="str">
        <f t="shared" si="14"/>
        <v/>
      </c>
      <c r="K926" s="11"/>
      <c r="L926" s="8"/>
      <c r="M926" s="19"/>
      <c r="N926" s="67"/>
      <c r="O926" s="68"/>
    </row>
    <row r="927" spans="1:15" s="54" customFormat="1" ht="13.05" customHeight="1" outlineLevel="2">
      <c r="A927" s="136" t="s">
        <v>849</v>
      </c>
      <c r="B927" s="136" t="s">
        <v>850</v>
      </c>
      <c r="C927" s="137"/>
      <c r="D927" s="46"/>
      <c r="E927" s="51"/>
      <c r="F927" s="436"/>
      <c r="G927" s="436"/>
      <c r="H927" s="48" t="s">
        <v>203</v>
      </c>
      <c r="I927" s="102" t="str">
        <f t="shared" si="14"/>
        <v/>
      </c>
      <c r="J927" s="56"/>
      <c r="K927" s="50"/>
      <c r="L927" s="51"/>
      <c r="M927" s="52"/>
      <c r="O927" s="29"/>
    </row>
    <row r="928" spans="1:15" s="51" customFormat="1" ht="13.05" customHeight="1" outlineLevel="2">
      <c r="A928" s="138"/>
      <c r="B928" s="138"/>
      <c r="C928" s="140"/>
      <c r="D928" s="55"/>
      <c r="F928" s="115"/>
      <c r="G928" s="115"/>
      <c r="H928" s="86"/>
      <c r="I928" s="102" t="str">
        <f t="shared" si="14"/>
        <v/>
      </c>
      <c r="J928" s="56"/>
      <c r="K928" s="27"/>
      <c r="M928" s="63"/>
      <c r="N928" s="54"/>
      <c r="O928" s="64"/>
    </row>
    <row r="929" spans="1:15" ht="2.5499999999999998" customHeight="1" outlineLevel="2">
      <c r="A929" s="195"/>
      <c r="B929" s="216"/>
      <c r="C929" s="143"/>
      <c r="D929" s="107"/>
      <c r="F929" s="116"/>
      <c r="G929" s="116"/>
      <c r="I929" s="102" t="str">
        <f t="shared" si="14"/>
        <v/>
      </c>
      <c r="K929" s="11"/>
      <c r="L929" s="8"/>
      <c r="M929" s="19"/>
      <c r="N929" s="67"/>
      <c r="O929" s="68"/>
    </row>
    <row r="930" spans="1:15" s="51" customFormat="1" ht="13.05" customHeight="1" outlineLevel="2">
      <c r="A930" s="136" t="s">
        <v>851</v>
      </c>
      <c r="B930" s="136" t="s">
        <v>852</v>
      </c>
      <c r="C930" s="137"/>
      <c r="D930" s="46"/>
      <c r="F930" s="436"/>
      <c r="G930" s="436"/>
      <c r="H930" s="48" t="s">
        <v>203</v>
      </c>
      <c r="I930" s="102" t="str">
        <f t="shared" si="14"/>
        <v/>
      </c>
      <c r="J930" s="56"/>
      <c r="K930" s="50"/>
      <c r="M930" s="52"/>
      <c r="N930" s="54"/>
      <c r="O930" s="29"/>
    </row>
    <row r="931" spans="1:15" s="51" customFormat="1" ht="13.05" customHeight="1" outlineLevel="2">
      <c r="A931" s="138"/>
      <c r="B931" s="138"/>
      <c r="C931" s="140"/>
      <c r="D931" s="55"/>
      <c r="F931" s="115"/>
      <c r="G931" s="115"/>
      <c r="H931" s="86"/>
      <c r="I931" s="102" t="str">
        <f t="shared" si="14"/>
        <v/>
      </c>
      <c r="J931" s="56"/>
      <c r="K931" s="27"/>
      <c r="M931" s="63"/>
      <c r="N931" s="54"/>
      <c r="O931" s="64"/>
    </row>
    <row r="932" spans="1:15" ht="2.5499999999999998" customHeight="1" outlineLevel="2">
      <c r="A932" s="195"/>
      <c r="B932" s="216"/>
      <c r="C932" s="143"/>
      <c r="D932" s="107"/>
      <c r="F932" s="116"/>
      <c r="G932" s="116"/>
      <c r="I932" s="102" t="str">
        <f t="shared" si="14"/>
        <v/>
      </c>
      <c r="K932" s="11"/>
      <c r="L932" s="8"/>
      <c r="M932" s="19"/>
      <c r="N932" s="67"/>
      <c r="O932" s="68"/>
    </row>
    <row r="933" spans="1:15" s="51" customFormat="1" ht="13.05" customHeight="1" outlineLevel="2">
      <c r="A933" s="136" t="s">
        <v>853</v>
      </c>
      <c r="B933" s="136" t="s">
        <v>1510</v>
      </c>
      <c r="C933" s="137"/>
      <c r="D933" s="46"/>
      <c r="F933" s="436"/>
      <c r="G933" s="436"/>
      <c r="H933" s="48" t="s">
        <v>203</v>
      </c>
      <c r="I933" s="102" t="str">
        <f t="shared" si="14"/>
        <v/>
      </c>
      <c r="J933" s="56"/>
      <c r="K933" s="50"/>
      <c r="M933" s="52"/>
      <c r="N933" s="54"/>
      <c r="O933" s="29"/>
    </row>
    <row r="934" spans="1:15" s="51" customFormat="1" ht="13.05" customHeight="1" outlineLevel="2">
      <c r="A934" s="138"/>
      <c r="B934" s="138"/>
      <c r="C934" s="140"/>
      <c r="D934" s="55"/>
      <c r="F934" s="115"/>
      <c r="G934" s="115"/>
      <c r="H934" s="86"/>
      <c r="I934" s="102" t="str">
        <f t="shared" si="14"/>
        <v/>
      </c>
      <c r="J934" s="56"/>
      <c r="K934" s="27"/>
      <c r="M934" s="63"/>
      <c r="N934" s="54"/>
      <c r="O934" s="64"/>
    </row>
    <row r="935" spans="1:15" ht="2.5499999999999998" customHeight="1" outlineLevel="2">
      <c r="A935" s="195"/>
      <c r="B935" s="216"/>
      <c r="C935" s="143"/>
      <c r="D935" s="107"/>
      <c r="F935" s="116"/>
      <c r="G935" s="116"/>
      <c r="I935" s="102" t="str">
        <f t="shared" si="14"/>
        <v/>
      </c>
      <c r="K935" s="11"/>
      <c r="L935" s="8"/>
      <c r="M935" s="19"/>
      <c r="N935" s="67"/>
      <c r="O935" s="68"/>
    </row>
    <row r="936" spans="1:15" s="51" customFormat="1" ht="13.05" customHeight="1" outlineLevel="2">
      <c r="A936" s="136" t="s">
        <v>855</v>
      </c>
      <c r="B936" s="136" t="s">
        <v>856</v>
      </c>
      <c r="C936" s="137"/>
      <c r="D936" s="46"/>
      <c r="F936" s="436"/>
      <c r="G936" s="436"/>
      <c r="H936" s="48" t="s">
        <v>203</v>
      </c>
      <c r="I936" s="102" t="str">
        <f t="shared" si="14"/>
        <v/>
      </c>
      <c r="J936" s="56"/>
      <c r="K936" s="50"/>
      <c r="M936" s="52"/>
      <c r="N936" s="54"/>
      <c r="O936" s="29"/>
    </row>
    <row r="937" spans="1:15" s="51" customFormat="1" ht="13.05" customHeight="1" outlineLevel="2">
      <c r="A937" s="138"/>
      <c r="B937" s="138"/>
      <c r="C937" s="140"/>
      <c r="D937" s="55"/>
      <c r="F937" s="115"/>
      <c r="G937" s="115"/>
      <c r="H937" s="86"/>
      <c r="I937" s="102" t="str">
        <f t="shared" si="14"/>
        <v/>
      </c>
      <c r="J937" s="56"/>
      <c r="K937" s="27"/>
      <c r="M937" s="63"/>
      <c r="N937" s="54"/>
      <c r="O937" s="64"/>
    </row>
    <row r="938" spans="1:15" ht="2.5499999999999998" customHeight="1" outlineLevel="2">
      <c r="A938" s="195"/>
      <c r="B938" s="216"/>
      <c r="C938" s="143"/>
      <c r="D938" s="107"/>
      <c r="F938" s="116"/>
      <c r="G938" s="116"/>
      <c r="I938" s="102" t="str">
        <f t="shared" si="14"/>
        <v/>
      </c>
      <c r="K938" s="11"/>
      <c r="L938" s="8"/>
      <c r="M938" s="19"/>
      <c r="N938" s="67"/>
      <c r="O938" s="68"/>
    </row>
    <row r="939" spans="1:15" s="51" customFormat="1" ht="13.05" customHeight="1" outlineLevel="2">
      <c r="A939" s="136" t="s">
        <v>857</v>
      </c>
      <c r="B939" s="136" t="s">
        <v>1511</v>
      </c>
      <c r="C939" s="137"/>
      <c r="D939" s="46"/>
      <c r="F939" s="436"/>
      <c r="G939" s="436"/>
      <c r="H939" s="48" t="s">
        <v>203</v>
      </c>
      <c r="I939" s="102" t="str">
        <f t="shared" si="14"/>
        <v/>
      </c>
      <c r="J939" s="56"/>
      <c r="K939" s="50"/>
      <c r="M939" s="52"/>
      <c r="N939" s="54"/>
      <c r="O939" s="29"/>
    </row>
    <row r="940" spans="1:15" s="51" customFormat="1" ht="13.05" customHeight="1" outlineLevel="2">
      <c r="A940" s="138"/>
      <c r="B940" s="138"/>
      <c r="C940" s="140"/>
      <c r="D940" s="55"/>
      <c r="F940" s="115"/>
      <c r="G940" s="115"/>
      <c r="H940" s="86"/>
      <c r="I940" s="102" t="str">
        <f t="shared" si="14"/>
        <v/>
      </c>
      <c r="J940" s="56"/>
      <c r="K940" s="27"/>
      <c r="M940" s="63"/>
      <c r="N940" s="54"/>
      <c r="O940" s="64"/>
    </row>
    <row r="941" spans="1:15" ht="2.5499999999999998" customHeight="1" outlineLevel="2">
      <c r="A941" s="195"/>
      <c r="B941" s="216"/>
      <c r="C941" s="143"/>
      <c r="D941" s="107"/>
      <c r="F941" s="116"/>
      <c r="G941" s="116"/>
      <c r="I941" s="102" t="str">
        <f t="shared" si="14"/>
        <v/>
      </c>
      <c r="K941" s="11"/>
      <c r="L941" s="8"/>
      <c r="M941" s="19"/>
      <c r="N941" s="67"/>
      <c r="O941" s="68"/>
    </row>
    <row r="942" spans="1:15" s="51" customFormat="1" ht="13.05" customHeight="1" outlineLevel="2">
      <c r="A942" s="136" t="s">
        <v>859</v>
      </c>
      <c r="B942" s="136" t="s">
        <v>860</v>
      </c>
      <c r="C942" s="137"/>
      <c r="D942" s="46"/>
      <c r="F942" s="436"/>
      <c r="G942" s="436"/>
      <c r="H942" s="48" t="s">
        <v>203</v>
      </c>
      <c r="I942" s="102" t="str">
        <f t="shared" si="14"/>
        <v/>
      </c>
      <c r="J942" s="56"/>
      <c r="K942" s="50"/>
      <c r="M942" s="52"/>
      <c r="N942" s="54"/>
      <c r="O942" s="29"/>
    </row>
    <row r="943" spans="1:15" s="51" customFormat="1" ht="13.05" customHeight="1" outlineLevel="2">
      <c r="A943" s="138"/>
      <c r="B943" s="138"/>
      <c r="C943" s="140"/>
      <c r="D943" s="55"/>
      <c r="F943" s="115"/>
      <c r="G943" s="115"/>
      <c r="H943" s="86"/>
      <c r="I943" s="102" t="str">
        <f t="shared" si="14"/>
        <v/>
      </c>
      <c r="J943" s="56"/>
      <c r="K943" s="27"/>
      <c r="M943" s="63"/>
      <c r="N943" s="54"/>
      <c r="O943" s="64"/>
    </row>
    <row r="944" spans="1:15" ht="2.5499999999999998" customHeight="1" outlineLevel="2">
      <c r="A944" s="195"/>
      <c r="B944" s="215"/>
      <c r="C944" s="143"/>
      <c r="D944" s="107"/>
      <c r="F944" s="116"/>
      <c r="G944" s="116"/>
      <c r="I944" s="102" t="str">
        <f t="shared" si="14"/>
        <v/>
      </c>
      <c r="K944" s="11"/>
      <c r="L944" s="8"/>
      <c r="M944" s="19"/>
      <c r="N944" s="67"/>
      <c r="O944" s="68"/>
    </row>
    <row r="945" spans="1:15" s="51" customFormat="1" ht="13.05" customHeight="1" outlineLevel="2">
      <c r="A945" s="136" t="s">
        <v>861</v>
      </c>
      <c r="B945" s="136" t="s">
        <v>1512</v>
      </c>
      <c r="C945" s="137"/>
      <c r="D945" s="46"/>
      <c r="F945" s="436"/>
      <c r="G945" s="436"/>
      <c r="H945" s="48" t="s">
        <v>203</v>
      </c>
      <c r="I945" s="102" t="str">
        <f t="shared" si="14"/>
        <v/>
      </c>
      <c r="J945" s="56"/>
      <c r="K945" s="50"/>
      <c r="M945" s="52"/>
      <c r="N945" s="54"/>
      <c r="O945" s="29"/>
    </row>
    <row r="946" spans="1:15" s="51" customFormat="1" ht="13.05" customHeight="1" outlineLevel="2">
      <c r="A946" s="138"/>
      <c r="B946" s="138"/>
      <c r="C946" s="140"/>
      <c r="D946" s="55"/>
      <c r="F946" s="115"/>
      <c r="G946" s="115"/>
      <c r="H946" s="86"/>
      <c r="I946" s="102" t="str">
        <f t="shared" si="14"/>
        <v/>
      </c>
      <c r="J946" s="56"/>
      <c r="K946" s="27"/>
      <c r="M946" s="63"/>
      <c r="N946" s="54"/>
      <c r="O946" s="64"/>
    </row>
    <row r="947" spans="1:15" ht="2.5499999999999998" customHeight="1" outlineLevel="2">
      <c r="A947" s="195"/>
      <c r="B947" s="215"/>
      <c r="C947" s="143"/>
      <c r="D947" s="93"/>
      <c r="F947" s="116"/>
      <c r="G947" s="116"/>
      <c r="I947" s="102" t="str">
        <f t="shared" si="14"/>
        <v/>
      </c>
      <c r="K947" s="11"/>
      <c r="L947" s="8"/>
      <c r="M947" s="19"/>
      <c r="N947" s="67"/>
      <c r="O947" s="68"/>
    </row>
    <row r="948" spans="1:15" s="65" customFormat="1" ht="15" customHeight="1" outlineLevel="1" thickBot="1">
      <c r="A948" s="186" t="s">
        <v>863</v>
      </c>
      <c r="B948" s="186" t="s">
        <v>864</v>
      </c>
      <c r="C948" s="194"/>
      <c r="D948" s="70"/>
      <c r="E948" s="69"/>
      <c r="F948" s="117"/>
      <c r="G948" s="117"/>
      <c r="H948" s="31"/>
      <c r="I948" s="102" t="str">
        <f t="shared" si="14"/>
        <v/>
      </c>
      <c r="J948" s="71"/>
      <c r="K948" s="13"/>
      <c r="L948" s="88"/>
      <c r="M948" s="15"/>
      <c r="N948" s="89"/>
      <c r="O948" s="17"/>
    </row>
    <row r="949" spans="1:15" ht="5.25" customHeight="1" outlineLevel="2" thickTop="1">
      <c r="A949" s="141"/>
      <c r="B949" s="142"/>
      <c r="C949" s="143"/>
      <c r="D949" s="40"/>
      <c r="F949" s="116"/>
      <c r="G949" s="116"/>
      <c r="H949" s="39"/>
      <c r="I949" s="102" t="str">
        <f t="shared" si="14"/>
        <v/>
      </c>
      <c r="K949" s="41"/>
      <c r="L949" s="8"/>
      <c r="M949" s="59"/>
      <c r="N949" s="67"/>
      <c r="O949" s="68"/>
    </row>
    <row r="950" spans="1:15" s="54" customFormat="1" ht="13.05" customHeight="1" outlineLevel="2">
      <c r="A950" s="136" t="s">
        <v>865</v>
      </c>
      <c r="B950" s="136" t="s">
        <v>866</v>
      </c>
      <c r="C950" s="137"/>
      <c r="D950" s="46"/>
      <c r="E950" s="51"/>
      <c r="F950" s="436"/>
      <c r="G950" s="436"/>
      <c r="H950" s="48" t="s">
        <v>203</v>
      </c>
      <c r="I950" s="102" t="str">
        <f t="shared" si="14"/>
        <v/>
      </c>
      <c r="J950" s="56"/>
      <c r="K950" s="50"/>
      <c r="L950" s="51"/>
      <c r="M950" s="52"/>
      <c r="O950" s="29"/>
    </row>
    <row r="951" spans="1:15" s="51" customFormat="1" ht="13.05" customHeight="1" outlineLevel="2">
      <c r="A951" s="138"/>
      <c r="B951" s="138"/>
      <c r="C951" s="140"/>
      <c r="D951" s="55"/>
      <c r="F951" s="115"/>
      <c r="G951" s="115"/>
      <c r="H951" s="86"/>
      <c r="I951" s="102" t="str">
        <f t="shared" si="14"/>
        <v/>
      </c>
      <c r="J951" s="56"/>
      <c r="K951" s="27"/>
      <c r="M951" s="63"/>
      <c r="N951" s="54"/>
      <c r="O951" s="64"/>
    </row>
    <row r="952" spans="1:15" ht="2.5499999999999998" customHeight="1" outlineLevel="2">
      <c r="A952" s="195"/>
      <c r="B952" s="200"/>
      <c r="C952" s="143"/>
      <c r="D952" s="107"/>
      <c r="F952" s="116"/>
      <c r="G952" s="116"/>
      <c r="I952" s="102" t="str">
        <f t="shared" si="14"/>
        <v/>
      </c>
      <c r="K952" s="11"/>
      <c r="L952" s="8"/>
      <c r="M952" s="19"/>
      <c r="N952" s="67"/>
      <c r="O952" s="68"/>
    </row>
    <row r="953" spans="1:15" s="54" customFormat="1" ht="13.05" customHeight="1" outlineLevel="2">
      <c r="A953" s="136" t="s">
        <v>867</v>
      </c>
      <c r="B953" s="136" t="s">
        <v>1272</v>
      </c>
      <c r="C953" s="137"/>
      <c r="D953" s="46"/>
      <c r="E953" s="51"/>
      <c r="F953" s="436"/>
      <c r="G953" s="436"/>
      <c r="H953" s="48" t="s">
        <v>203</v>
      </c>
      <c r="I953" s="102" t="str">
        <f t="shared" si="14"/>
        <v/>
      </c>
      <c r="J953" s="56"/>
      <c r="K953" s="50"/>
      <c r="L953" s="51"/>
      <c r="M953" s="52"/>
      <c r="O953" s="29"/>
    </row>
    <row r="954" spans="1:15" s="51" customFormat="1" ht="13.05" customHeight="1" outlineLevel="2">
      <c r="A954" s="138"/>
      <c r="B954" s="138"/>
      <c r="C954" s="140"/>
      <c r="D954" s="55"/>
      <c r="F954" s="115"/>
      <c r="G954" s="115"/>
      <c r="H954" s="86"/>
      <c r="I954" s="102" t="str">
        <f t="shared" si="14"/>
        <v/>
      </c>
      <c r="J954" s="56"/>
      <c r="K954" s="27"/>
      <c r="M954" s="63"/>
      <c r="N954" s="54"/>
      <c r="O954" s="64"/>
    </row>
    <row r="955" spans="1:15" ht="2.5499999999999998" customHeight="1" outlineLevel="2">
      <c r="A955" s="195"/>
      <c r="B955" s="200"/>
      <c r="C955" s="143"/>
      <c r="D955" s="107"/>
      <c r="F955" s="116"/>
      <c r="G955" s="116"/>
      <c r="I955" s="102" t="str">
        <f t="shared" si="14"/>
        <v/>
      </c>
      <c r="K955" s="11"/>
      <c r="L955" s="8"/>
      <c r="M955" s="19"/>
      <c r="N955" s="67"/>
      <c r="O955" s="68"/>
    </row>
    <row r="956" spans="1:15" s="51" customFormat="1" ht="13.05" customHeight="1" outlineLevel="2">
      <c r="A956" s="136" t="s">
        <v>868</v>
      </c>
      <c r="B956" s="136" t="s">
        <v>1273</v>
      </c>
      <c r="C956" s="137"/>
      <c r="D956" s="46"/>
      <c r="F956" s="436"/>
      <c r="G956" s="436"/>
      <c r="H956" s="48" t="s">
        <v>203</v>
      </c>
      <c r="I956" s="102" t="str">
        <f t="shared" si="14"/>
        <v/>
      </c>
      <c r="J956" s="56"/>
      <c r="K956" s="50"/>
      <c r="M956" s="52"/>
      <c r="N956" s="54"/>
      <c r="O956" s="29"/>
    </row>
    <row r="957" spans="1:15" s="51" customFormat="1" ht="13.05" customHeight="1" outlineLevel="2">
      <c r="A957" s="138"/>
      <c r="B957" s="138"/>
      <c r="C957" s="140"/>
      <c r="D957" s="55"/>
      <c r="F957" s="115"/>
      <c r="G957" s="115"/>
      <c r="H957" s="86"/>
      <c r="I957" s="102" t="str">
        <f t="shared" si="14"/>
        <v/>
      </c>
      <c r="J957" s="56"/>
      <c r="K957" s="27"/>
      <c r="M957" s="63"/>
      <c r="N957" s="54"/>
      <c r="O957" s="64"/>
    </row>
    <row r="958" spans="1:15" ht="2.5499999999999998" customHeight="1" outlineLevel="2">
      <c r="A958" s="195"/>
      <c r="B958" s="200"/>
      <c r="C958" s="143"/>
      <c r="D958" s="107"/>
      <c r="F958" s="116"/>
      <c r="G958" s="116"/>
      <c r="I958" s="102" t="str">
        <f t="shared" si="14"/>
        <v/>
      </c>
      <c r="K958" s="11"/>
      <c r="L958" s="8"/>
      <c r="M958" s="19"/>
      <c r="N958" s="67"/>
      <c r="O958" s="68"/>
    </row>
    <row r="959" spans="1:15" s="51" customFormat="1" ht="13.05" customHeight="1" outlineLevel="2">
      <c r="A959" s="136" t="s">
        <v>869</v>
      </c>
      <c r="B959" s="136" t="s">
        <v>1274</v>
      </c>
      <c r="C959" s="137"/>
      <c r="D959" s="46"/>
      <c r="F959" s="436"/>
      <c r="G959" s="436"/>
      <c r="H959" s="48" t="s">
        <v>203</v>
      </c>
      <c r="I959" s="102" t="str">
        <f t="shared" si="14"/>
        <v/>
      </c>
      <c r="J959" s="56"/>
      <c r="K959" s="50"/>
      <c r="M959" s="52"/>
      <c r="N959" s="54"/>
      <c r="O959" s="29"/>
    </row>
    <row r="960" spans="1:15" s="51" customFormat="1" ht="13.05" customHeight="1" outlineLevel="2">
      <c r="A960" s="138"/>
      <c r="B960" s="138"/>
      <c r="C960" s="140"/>
      <c r="D960" s="55"/>
      <c r="F960" s="115"/>
      <c r="G960" s="115"/>
      <c r="H960" s="86"/>
      <c r="I960" s="102" t="str">
        <f t="shared" si="14"/>
        <v/>
      </c>
      <c r="J960" s="56"/>
      <c r="K960" s="27"/>
      <c r="M960" s="63"/>
      <c r="N960" s="54"/>
      <c r="O960" s="64"/>
    </row>
    <row r="961" spans="1:15" ht="2.5499999999999998" customHeight="1" outlineLevel="2">
      <c r="A961" s="197"/>
      <c r="B961" s="197"/>
      <c r="C961" s="143"/>
      <c r="D961" s="77"/>
      <c r="F961" s="116"/>
      <c r="G961" s="116"/>
      <c r="I961" s="102" t="str">
        <f t="shared" si="14"/>
        <v/>
      </c>
      <c r="K961" s="11"/>
      <c r="L961" s="8"/>
      <c r="M961" s="79"/>
      <c r="N961" s="67"/>
      <c r="O961" s="68"/>
    </row>
    <row r="962" spans="1:15" s="65" customFormat="1" ht="15" customHeight="1" outlineLevel="1" thickBot="1">
      <c r="A962" s="186" t="s">
        <v>870</v>
      </c>
      <c r="B962" s="186" t="s">
        <v>871</v>
      </c>
      <c r="C962" s="194"/>
      <c r="D962" s="70"/>
      <c r="E962" s="69"/>
      <c r="F962" s="117"/>
      <c r="G962" s="117"/>
      <c r="H962" s="31"/>
      <c r="I962" s="102" t="str">
        <f t="shared" si="14"/>
        <v/>
      </c>
      <c r="J962" s="71"/>
      <c r="K962" s="13"/>
      <c r="L962" s="88"/>
      <c r="M962" s="15"/>
      <c r="N962" s="89"/>
      <c r="O962" s="17"/>
    </row>
    <row r="963" spans="1:15" ht="5.25" customHeight="1" outlineLevel="2" thickTop="1">
      <c r="A963" s="141"/>
      <c r="B963" s="142"/>
      <c r="C963" s="143"/>
      <c r="D963" s="40"/>
      <c r="F963" s="116"/>
      <c r="G963" s="116"/>
      <c r="H963" s="39"/>
      <c r="I963" s="102" t="str">
        <f t="shared" si="14"/>
        <v/>
      </c>
      <c r="K963" s="41"/>
      <c r="L963" s="8"/>
      <c r="M963" s="59"/>
      <c r="N963" s="67"/>
      <c r="O963" s="68"/>
    </row>
    <row r="964" spans="1:15" s="54" customFormat="1" ht="13.05" customHeight="1" outlineLevel="2">
      <c r="A964" s="136" t="s">
        <v>872</v>
      </c>
      <c r="B964" s="136" t="s">
        <v>1634</v>
      </c>
      <c r="C964" s="137"/>
      <c r="D964" s="46"/>
      <c r="E964" s="51"/>
      <c r="F964" s="436"/>
      <c r="G964" s="436"/>
      <c r="H964" s="48" t="s">
        <v>203</v>
      </c>
      <c r="I964" s="102" t="str">
        <f t="shared" si="14"/>
        <v/>
      </c>
      <c r="J964" s="56"/>
      <c r="K964" s="50"/>
      <c r="L964" s="51"/>
      <c r="M964" s="52"/>
      <c r="O964" s="29"/>
    </row>
    <row r="965" spans="1:15" s="51" customFormat="1" ht="13.05" customHeight="1" outlineLevel="2">
      <c r="A965" s="138"/>
      <c r="B965" s="138"/>
      <c r="C965" s="140"/>
      <c r="D965" s="55"/>
      <c r="F965" s="115"/>
      <c r="G965" s="115"/>
      <c r="H965" s="86"/>
      <c r="I965" s="102" t="str">
        <f t="shared" si="14"/>
        <v/>
      </c>
      <c r="J965" s="56"/>
      <c r="K965" s="27"/>
      <c r="M965" s="63"/>
      <c r="N965" s="54"/>
      <c r="O965" s="64"/>
    </row>
    <row r="966" spans="1:15" ht="2.5499999999999998" customHeight="1" outlineLevel="2">
      <c r="A966" s="195"/>
      <c r="B966" s="200"/>
      <c r="C966" s="143"/>
      <c r="D966" s="107"/>
      <c r="F966" s="116"/>
      <c r="G966" s="116"/>
      <c r="I966" s="102" t="str">
        <f t="shared" si="14"/>
        <v/>
      </c>
      <c r="K966" s="11"/>
      <c r="L966" s="8"/>
      <c r="M966" s="19"/>
      <c r="N966" s="67"/>
      <c r="O966" s="68"/>
    </row>
    <row r="967" spans="1:15" s="54" customFormat="1" ht="13.05" customHeight="1" outlineLevel="2">
      <c r="A967" s="136" t="s">
        <v>873</v>
      </c>
      <c r="B967" s="136" t="s">
        <v>874</v>
      </c>
      <c r="C967" s="137"/>
      <c r="D967" s="46"/>
      <c r="E967" s="51"/>
      <c r="F967" s="436"/>
      <c r="G967" s="436"/>
      <c r="H967" s="48" t="s">
        <v>203</v>
      </c>
      <c r="I967" s="102" t="str">
        <f t="shared" si="14"/>
        <v/>
      </c>
      <c r="J967" s="56"/>
      <c r="K967" s="50"/>
      <c r="L967" s="51"/>
      <c r="M967" s="52"/>
      <c r="O967" s="29"/>
    </row>
    <row r="968" spans="1:15" s="51" customFormat="1" ht="13.05" customHeight="1" outlineLevel="2">
      <c r="A968" s="138"/>
      <c r="B968" s="138"/>
      <c r="C968" s="140"/>
      <c r="D968" s="55"/>
      <c r="F968" s="115"/>
      <c r="G968" s="115"/>
      <c r="H968" s="86"/>
      <c r="I968" s="102" t="str">
        <f t="shared" si="14"/>
        <v/>
      </c>
      <c r="J968" s="56"/>
      <c r="K968" s="27"/>
      <c r="M968" s="63"/>
      <c r="N968" s="54"/>
      <c r="O968" s="64"/>
    </row>
    <row r="969" spans="1:15" ht="2.5499999999999998" customHeight="1" outlineLevel="2">
      <c r="A969" s="195"/>
      <c r="B969" s="200"/>
      <c r="C969" s="143"/>
      <c r="D969" s="107"/>
      <c r="F969" s="116"/>
      <c r="G969" s="116"/>
      <c r="I969" s="102" t="str">
        <f t="shared" si="14"/>
        <v/>
      </c>
      <c r="K969" s="11"/>
      <c r="L969" s="8"/>
      <c r="M969" s="19"/>
      <c r="N969" s="67"/>
      <c r="O969" s="68"/>
    </row>
    <row r="970" spans="1:15" s="54" customFormat="1" ht="13.05" customHeight="1" outlineLevel="2">
      <c r="A970" s="136" t="s">
        <v>875</v>
      </c>
      <c r="B970" s="136" t="s">
        <v>1513</v>
      </c>
      <c r="C970" s="137"/>
      <c r="D970" s="46"/>
      <c r="E970" s="51"/>
      <c r="F970" s="436"/>
      <c r="G970" s="436"/>
      <c r="H970" s="48" t="s">
        <v>203</v>
      </c>
      <c r="I970" s="102" t="str">
        <f t="shared" si="14"/>
        <v/>
      </c>
      <c r="J970" s="56"/>
      <c r="K970" s="50"/>
      <c r="L970" s="51"/>
      <c r="M970" s="52"/>
      <c r="O970" s="29"/>
    </row>
    <row r="971" spans="1:15" s="51" customFormat="1" ht="13.05" customHeight="1" outlineLevel="2">
      <c r="A971" s="138"/>
      <c r="B971" s="138"/>
      <c r="C971" s="140"/>
      <c r="D971" s="55"/>
      <c r="F971" s="115"/>
      <c r="G971" s="115"/>
      <c r="H971" s="86"/>
      <c r="I971" s="102" t="str">
        <f t="shared" si="14"/>
        <v/>
      </c>
      <c r="J971" s="56"/>
      <c r="K971" s="27"/>
      <c r="M971" s="63"/>
      <c r="N971" s="54"/>
      <c r="O971" s="64"/>
    </row>
    <row r="972" spans="1:15" ht="2.5499999999999998" customHeight="1" outlineLevel="2">
      <c r="A972" s="195"/>
      <c r="B972" s="200"/>
      <c r="C972" s="143"/>
      <c r="D972" s="107"/>
      <c r="F972" s="116"/>
      <c r="G972" s="116"/>
      <c r="I972" s="102" t="str">
        <f t="shared" si="14"/>
        <v/>
      </c>
      <c r="K972" s="11"/>
      <c r="L972" s="8"/>
      <c r="M972" s="19"/>
      <c r="N972" s="67"/>
      <c r="O972" s="68"/>
    </row>
    <row r="973" spans="1:15" s="54" customFormat="1" ht="13.05" customHeight="1" outlineLevel="2">
      <c r="A973" s="136" t="s">
        <v>877</v>
      </c>
      <c r="B973" s="136" t="s">
        <v>1514</v>
      </c>
      <c r="C973" s="137"/>
      <c r="D973" s="46"/>
      <c r="E973" s="51"/>
      <c r="F973" s="436"/>
      <c r="G973" s="436"/>
      <c r="H973" s="48" t="s">
        <v>203</v>
      </c>
      <c r="I973" s="102" t="str">
        <f t="shared" si="14"/>
        <v/>
      </c>
      <c r="J973" s="56"/>
      <c r="K973" s="50"/>
      <c r="L973" s="51"/>
      <c r="M973" s="52"/>
      <c r="O973" s="29"/>
    </row>
    <row r="974" spans="1:15" s="51" customFormat="1" ht="13.05" customHeight="1" outlineLevel="2">
      <c r="A974" s="138"/>
      <c r="B974" s="138"/>
      <c r="C974" s="140"/>
      <c r="D974" s="55"/>
      <c r="F974" s="115"/>
      <c r="G974" s="115"/>
      <c r="H974" s="86"/>
      <c r="I974" s="102" t="str">
        <f t="shared" si="14"/>
        <v/>
      </c>
      <c r="J974" s="56"/>
      <c r="K974" s="27"/>
      <c r="M974" s="63"/>
      <c r="N974" s="54"/>
      <c r="O974" s="64"/>
    </row>
    <row r="975" spans="1:15" ht="2.5499999999999998" customHeight="1" outlineLevel="2">
      <c r="A975" s="197"/>
      <c r="B975" s="217"/>
      <c r="C975" s="143"/>
      <c r="D975" s="107"/>
      <c r="F975" s="116"/>
      <c r="G975" s="116"/>
      <c r="I975" s="102" t="str">
        <f t="shared" si="14"/>
        <v/>
      </c>
      <c r="K975" s="11"/>
      <c r="L975" s="8"/>
      <c r="M975" s="19"/>
      <c r="N975" s="67"/>
      <c r="O975" s="68"/>
    </row>
    <row r="976" spans="1:15" s="51" customFormat="1" ht="13.05" customHeight="1" outlineLevel="2">
      <c r="A976" s="136" t="s">
        <v>878</v>
      </c>
      <c r="B976" s="136" t="s">
        <v>1276</v>
      </c>
      <c r="C976" s="137"/>
      <c r="D976" s="46"/>
      <c r="F976" s="436"/>
      <c r="G976" s="436"/>
      <c r="H976" s="48" t="s">
        <v>203</v>
      </c>
      <c r="I976" s="102" t="str">
        <f t="shared" si="14"/>
        <v/>
      </c>
      <c r="J976" s="56"/>
      <c r="K976" s="50"/>
      <c r="M976" s="52"/>
      <c r="N976" s="54"/>
      <c r="O976" s="29"/>
    </row>
    <row r="977" spans="1:15" s="51" customFormat="1" ht="13.05" customHeight="1" outlineLevel="2">
      <c r="A977" s="138"/>
      <c r="B977" s="138"/>
      <c r="C977" s="140"/>
      <c r="D977" s="55"/>
      <c r="F977" s="115"/>
      <c r="G977" s="115"/>
      <c r="H977" s="86"/>
      <c r="I977" s="102" t="str">
        <f t="shared" si="14"/>
        <v/>
      </c>
      <c r="J977" s="56"/>
      <c r="K977" s="27"/>
      <c r="M977" s="63"/>
      <c r="N977" s="54"/>
      <c r="O977" s="64"/>
    </row>
    <row r="978" spans="1:15" ht="2.5499999999999998" customHeight="1" outlineLevel="2">
      <c r="A978" s="197"/>
      <c r="B978" s="217"/>
      <c r="C978" s="143"/>
      <c r="D978" s="107"/>
      <c r="F978" s="116"/>
      <c r="G978" s="116"/>
      <c r="I978" s="102" t="str">
        <f t="shared" si="14"/>
        <v/>
      </c>
      <c r="K978" s="11"/>
      <c r="L978" s="8"/>
      <c r="M978" s="19"/>
      <c r="N978" s="67"/>
      <c r="O978" s="68"/>
    </row>
    <row r="979" spans="1:15" s="51" customFormat="1" ht="13.05" customHeight="1" outlineLevel="2">
      <c r="A979" s="136" t="s">
        <v>879</v>
      </c>
      <c r="B979" s="136" t="s">
        <v>1277</v>
      </c>
      <c r="C979" s="137"/>
      <c r="D979" s="46"/>
      <c r="F979" s="436"/>
      <c r="G979" s="436"/>
      <c r="H979" s="48" t="s">
        <v>203</v>
      </c>
      <c r="I979" s="102" t="str">
        <f t="shared" si="14"/>
        <v/>
      </c>
      <c r="J979" s="56"/>
      <c r="K979" s="50"/>
      <c r="M979" s="52"/>
      <c r="N979" s="54"/>
      <c r="O979" s="29"/>
    </row>
    <row r="980" spans="1:15" s="51" customFormat="1" ht="13.05" customHeight="1" outlineLevel="2">
      <c r="A980" s="138"/>
      <c r="B980" s="138"/>
      <c r="C980" s="140"/>
      <c r="D980" s="55"/>
      <c r="F980" s="115"/>
      <c r="G980" s="115"/>
      <c r="H980" s="86"/>
      <c r="I980" s="102" t="str">
        <f t="shared" ref="I980:I1043" si="15">$K980&amp;$M980</f>
        <v/>
      </c>
      <c r="J980" s="56"/>
      <c r="K980" s="27"/>
      <c r="M980" s="63"/>
      <c r="N980" s="54"/>
      <c r="O980" s="64"/>
    </row>
    <row r="981" spans="1:15" ht="2.5499999999999998" customHeight="1" outlineLevel="2">
      <c r="A981" s="195"/>
      <c r="B981" s="200"/>
      <c r="C981" s="143"/>
      <c r="D981" s="107"/>
      <c r="F981" s="116"/>
      <c r="G981" s="116"/>
      <c r="I981" s="102" t="str">
        <f t="shared" si="15"/>
        <v/>
      </c>
      <c r="K981" s="11"/>
      <c r="L981" s="8"/>
      <c r="M981" s="19"/>
      <c r="N981" s="67"/>
      <c r="O981" s="68"/>
    </row>
    <row r="982" spans="1:15" s="54" customFormat="1" ht="13.05" customHeight="1" outlineLevel="2">
      <c r="A982" s="136" t="s">
        <v>880</v>
      </c>
      <c r="B982" s="136" t="s">
        <v>881</v>
      </c>
      <c r="C982" s="137"/>
      <c r="D982" s="46"/>
      <c r="E982" s="51"/>
      <c r="F982" s="436"/>
      <c r="G982" s="436"/>
      <c r="H982" s="48" t="s">
        <v>203</v>
      </c>
      <c r="I982" s="102" t="str">
        <f t="shared" si="15"/>
        <v/>
      </c>
      <c r="J982" s="56"/>
      <c r="K982" s="50"/>
      <c r="L982" s="51"/>
      <c r="M982" s="52"/>
      <c r="O982" s="29"/>
    </row>
    <row r="983" spans="1:15" s="51" customFormat="1" ht="13.05" customHeight="1" outlineLevel="2">
      <c r="A983" s="138"/>
      <c r="B983" s="138"/>
      <c r="C983" s="140"/>
      <c r="D983" s="55"/>
      <c r="F983" s="115"/>
      <c r="G983" s="115"/>
      <c r="H983" s="86"/>
      <c r="I983" s="102" t="str">
        <f t="shared" si="15"/>
        <v/>
      </c>
      <c r="J983" s="56"/>
      <c r="K983" s="27"/>
      <c r="M983" s="63"/>
      <c r="N983" s="54"/>
      <c r="O983" s="64"/>
    </row>
    <row r="984" spans="1:15" ht="2.5499999999999998" customHeight="1" outlineLevel="2">
      <c r="A984" s="195"/>
      <c r="B984" s="200"/>
      <c r="C984" s="143"/>
      <c r="D984" s="107"/>
      <c r="F984" s="116"/>
      <c r="G984" s="116"/>
      <c r="I984" s="102" t="str">
        <f t="shared" si="15"/>
        <v/>
      </c>
      <c r="K984" s="11"/>
      <c r="L984" s="8"/>
      <c r="M984" s="19"/>
      <c r="N984" s="67"/>
      <c r="O984" s="68"/>
    </row>
    <row r="985" spans="1:15" s="54" customFormat="1" ht="13.05" customHeight="1" outlineLevel="2">
      <c r="A985" s="136" t="s">
        <v>882</v>
      </c>
      <c r="B985" s="136" t="s">
        <v>1515</v>
      </c>
      <c r="C985" s="137"/>
      <c r="D985" s="46"/>
      <c r="E985" s="51"/>
      <c r="F985" s="436"/>
      <c r="G985" s="436"/>
      <c r="H985" s="48" t="s">
        <v>203</v>
      </c>
      <c r="I985" s="102" t="str">
        <f t="shared" si="15"/>
        <v/>
      </c>
      <c r="J985" s="56"/>
      <c r="K985" s="50"/>
      <c r="L985" s="51"/>
      <c r="M985" s="52"/>
      <c r="O985" s="29"/>
    </row>
    <row r="986" spans="1:15" s="51" customFormat="1" ht="13.05" customHeight="1" outlineLevel="2">
      <c r="A986" s="138"/>
      <c r="B986" s="138"/>
      <c r="C986" s="140"/>
      <c r="D986" s="55"/>
      <c r="F986" s="115"/>
      <c r="G986" s="115"/>
      <c r="H986" s="86"/>
      <c r="I986" s="102" t="str">
        <f t="shared" si="15"/>
        <v/>
      </c>
      <c r="J986" s="56"/>
      <c r="K986" s="27"/>
      <c r="M986" s="63"/>
      <c r="N986" s="54"/>
      <c r="O986" s="64"/>
    </row>
    <row r="987" spans="1:15" ht="2.5499999999999998" customHeight="1" outlineLevel="2">
      <c r="A987" s="195"/>
      <c r="B987" s="200"/>
      <c r="C987" s="143"/>
      <c r="D987" s="107"/>
      <c r="F987" s="116"/>
      <c r="G987" s="116"/>
      <c r="I987" s="102" t="str">
        <f t="shared" si="15"/>
        <v/>
      </c>
      <c r="K987" s="11"/>
      <c r="L987" s="8"/>
      <c r="M987" s="19"/>
      <c r="N987" s="67"/>
      <c r="O987" s="68"/>
    </row>
    <row r="988" spans="1:15" s="51" customFormat="1" ht="13.05" customHeight="1" outlineLevel="2">
      <c r="A988" s="136" t="s">
        <v>883</v>
      </c>
      <c r="B988" s="136" t="s">
        <v>1516</v>
      </c>
      <c r="C988" s="137"/>
      <c r="D988" s="46"/>
      <c r="F988" s="436"/>
      <c r="G988" s="436"/>
      <c r="H988" s="48" t="s">
        <v>203</v>
      </c>
      <c r="I988" s="102" t="str">
        <f t="shared" si="15"/>
        <v/>
      </c>
      <c r="J988" s="56"/>
      <c r="K988" s="50"/>
      <c r="M988" s="52"/>
      <c r="N988" s="54"/>
      <c r="O988" s="29"/>
    </row>
    <row r="989" spans="1:15" s="51" customFormat="1" ht="13.05" customHeight="1" outlineLevel="2">
      <c r="A989" s="138"/>
      <c r="B989" s="138"/>
      <c r="C989" s="140"/>
      <c r="D989" s="55"/>
      <c r="F989" s="115"/>
      <c r="G989" s="115"/>
      <c r="H989" s="86"/>
      <c r="I989" s="102" t="str">
        <f t="shared" si="15"/>
        <v/>
      </c>
      <c r="J989" s="56"/>
      <c r="K989" s="27"/>
      <c r="M989" s="63"/>
      <c r="N989" s="54"/>
      <c r="O989" s="64"/>
    </row>
    <row r="990" spans="1:15" ht="2.5499999999999998" customHeight="1" outlineLevel="2">
      <c r="A990" s="195"/>
      <c r="B990" s="200"/>
      <c r="C990" s="143"/>
      <c r="D990" s="107"/>
      <c r="F990" s="116"/>
      <c r="G990" s="116"/>
      <c r="I990" s="102" t="str">
        <f t="shared" si="15"/>
        <v/>
      </c>
      <c r="K990" s="11"/>
      <c r="L990" s="8"/>
      <c r="M990" s="19"/>
      <c r="N990" s="67"/>
      <c r="O990" s="68"/>
    </row>
    <row r="991" spans="1:15" s="51" customFormat="1" ht="13.05" customHeight="1" outlineLevel="2">
      <c r="A991" s="136" t="s">
        <v>885</v>
      </c>
      <c r="B991" s="136" t="s">
        <v>1517</v>
      </c>
      <c r="C991" s="137"/>
      <c r="D991" s="46"/>
      <c r="F991" s="436"/>
      <c r="G991" s="436"/>
      <c r="H991" s="48" t="s">
        <v>203</v>
      </c>
      <c r="I991" s="102" t="str">
        <f t="shared" si="15"/>
        <v/>
      </c>
      <c r="J991" s="56"/>
      <c r="K991" s="50"/>
      <c r="M991" s="52"/>
      <c r="N991" s="54"/>
      <c r="O991" s="29"/>
    </row>
    <row r="992" spans="1:15" s="51" customFormat="1" ht="13.05" customHeight="1" outlineLevel="2">
      <c r="A992" s="138"/>
      <c r="B992" s="138"/>
      <c r="C992" s="140"/>
      <c r="D992" s="55"/>
      <c r="F992" s="115"/>
      <c r="G992" s="115"/>
      <c r="H992" s="86"/>
      <c r="I992" s="102" t="str">
        <f t="shared" si="15"/>
        <v/>
      </c>
      <c r="J992" s="56"/>
      <c r="K992" s="27"/>
      <c r="M992" s="63"/>
      <c r="N992" s="54"/>
      <c r="O992" s="64"/>
    </row>
    <row r="993" spans="1:15" ht="2.5499999999999998" customHeight="1" outlineLevel="2">
      <c r="A993" s="195"/>
      <c r="B993" s="200"/>
      <c r="C993" s="143"/>
      <c r="D993" s="93"/>
      <c r="F993" s="116"/>
      <c r="G993" s="116"/>
      <c r="I993" s="102" t="str">
        <f t="shared" si="15"/>
        <v/>
      </c>
      <c r="K993" s="11"/>
      <c r="L993" s="8"/>
      <c r="M993" s="19"/>
      <c r="N993" s="67"/>
      <c r="O993" s="68"/>
    </row>
    <row r="994" spans="1:15" ht="15" customHeight="1" outlineLevel="1" thickBot="1">
      <c r="A994" s="186" t="s">
        <v>887</v>
      </c>
      <c r="B994" s="186" t="s">
        <v>888</v>
      </c>
      <c r="C994" s="194"/>
      <c r="D994" s="70"/>
      <c r="E994" s="69"/>
      <c r="F994" s="117"/>
      <c r="G994" s="117"/>
      <c r="H994" s="31"/>
      <c r="I994" s="102" t="str">
        <f t="shared" si="15"/>
        <v/>
      </c>
      <c r="J994" s="71"/>
      <c r="K994" s="13"/>
      <c r="L994" s="88"/>
      <c r="M994" s="15"/>
      <c r="N994" s="89"/>
      <c r="O994" s="17"/>
    </row>
    <row r="995" spans="1:15" ht="5.25" customHeight="1" outlineLevel="2" thickTop="1">
      <c r="A995" s="141"/>
      <c r="B995" s="142"/>
      <c r="C995" s="143"/>
      <c r="D995" s="40"/>
      <c r="F995" s="116"/>
      <c r="G995" s="116"/>
      <c r="H995" s="39"/>
      <c r="I995" s="102" t="str">
        <f t="shared" si="15"/>
        <v/>
      </c>
      <c r="K995" s="41"/>
      <c r="L995" s="8"/>
      <c r="M995" s="59"/>
      <c r="N995" s="67"/>
      <c r="O995" s="68"/>
    </row>
    <row r="996" spans="1:15" s="51" customFormat="1" ht="13.05" customHeight="1" outlineLevel="2">
      <c r="A996" s="136" t="s">
        <v>889</v>
      </c>
      <c r="B996" s="136" t="s">
        <v>1463</v>
      </c>
      <c r="C996" s="137"/>
      <c r="D996" s="46"/>
      <c r="F996" s="436"/>
      <c r="G996" s="436"/>
      <c r="H996" s="48" t="s">
        <v>203</v>
      </c>
      <c r="I996" s="102" t="str">
        <f t="shared" si="15"/>
        <v/>
      </c>
      <c r="J996" s="56"/>
      <c r="K996" s="50"/>
      <c r="M996" s="52"/>
      <c r="N996" s="54"/>
      <c r="O996" s="29"/>
    </row>
    <row r="997" spans="1:15" s="51" customFormat="1" ht="13.05" customHeight="1" outlineLevel="2">
      <c r="A997" s="138"/>
      <c r="B997" s="138"/>
      <c r="C997" s="140"/>
      <c r="D997" s="55"/>
      <c r="F997" s="115"/>
      <c r="G997" s="115"/>
      <c r="H997" s="86"/>
      <c r="I997" s="102" t="str">
        <f t="shared" si="15"/>
        <v/>
      </c>
      <c r="J997" s="56"/>
      <c r="K997" s="27"/>
      <c r="M997" s="63"/>
      <c r="N997" s="54"/>
      <c r="O997" s="64"/>
    </row>
    <row r="998" spans="1:15" ht="2.5499999999999998" customHeight="1" outlineLevel="2">
      <c r="A998" s="197"/>
      <c r="B998" s="217"/>
      <c r="C998" s="143"/>
      <c r="D998" s="107"/>
      <c r="F998" s="116"/>
      <c r="G998" s="116"/>
      <c r="I998" s="102" t="str">
        <f t="shared" si="15"/>
        <v/>
      </c>
      <c r="K998" s="11"/>
      <c r="L998" s="8"/>
      <c r="M998" s="19"/>
      <c r="N998" s="67"/>
      <c r="O998" s="68"/>
    </row>
    <row r="999" spans="1:15" s="51" customFormat="1" ht="13.05" customHeight="1" outlineLevel="2">
      <c r="A999" s="136" t="s">
        <v>890</v>
      </c>
      <c r="B999" s="136" t="s">
        <v>1339</v>
      </c>
      <c r="C999" s="137"/>
      <c r="D999" s="46"/>
      <c r="F999" s="436"/>
      <c r="G999" s="436"/>
      <c r="H999" s="48" t="s">
        <v>203</v>
      </c>
      <c r="I999" s="102" t="str">
        <f t="shared" si="15"/>
        <v/>
      </c>
      <c r="J999" s="56"/>
      <c r="K999" s="50"/>
      <c r="M999" s="52"/>
      <c r="N999" s="54"/>
      <c r="O999" s="29"/>
    </row>
    <row r="1000" spans="1:15" s="51" customFormat="1" ht="13.05" customHeight="1" outlineLevel="2">
      <c r="A1000" s="138"/>
      <c r="B1000" s="138"/>
      <c r="C1000" s="140"/>
      <c r="D1000" s="55"/>
      <c r="F1000" s="115"/>
      <c r="G1000" s="115"/>
      <c r="H1000" s="86"/>
      <c r="I1000" s="102" t="str">
        <f t="shared" si="15"/>
        <v/>
      </c>
      <c r="J1000" s="56"/>
      <c r="K1000" s="27"/>
      <c r="M1000" s="63"/>
      <c r="N1000" s="54"/>
      <c r="O1000" s="64"/>
    </row>
    <row r="1001" spans="1:15" ht="2.5499999999999998" customHeight="1" outlineLevel="2">
      <c r="A1001" s="197"/>
      <c r="B1001" s="217"/>
      <c r="C1001" s="143"/>
      <c r="D1001" s="105"/>
      <c r="F1001" s="116"/>
      <c r="G1001" s="116"/>
      <c r="I1001" s="102" t="str">
        <f t="shared" si="15"/>
        <v/>
      </c>
      <c r="K1001" s="11"/>
      <c r="L1001" s="8"/>
      <c r="M1001" s="19"/>
      <c r="N1001" s="67"/>
      <c r="O1001" s="68"/>
    </row>
    <row r="1002" spans="1:15" s="51" customFormat="1" ht="13.05" customHeight="1" outlineLevel="2">
      <c r="A1002" s="136" t="s">
        <v>891</v>
      </c>
      <c r="B1002" s="136" t="s">
        <v>892</v>
      </c>
      <c r="C1002" s="137"/>
      <c r="D1002" s="46"/>
      <c r="F1002" s="436"/>
      <c r="G1002" s="436"/>
      <c r="H1002" s="48" t="s">
        <v>203</v>
      </c>
      <c r="I1002" s="102" t="str">
        <f t="shared" si="15"/>
        <v/>
      </c>
      <c r="J1002" s="56"/>
      <c r="K1002" s="50"/>
      <c r="M1002" s="52"/>
      <c r="N1002" s="54"/>
      <c r="O1002" s="29"/>
    </row>
    <row r="1003" spans="1:15" s="51" customFormat="1" ht="13.05" customHeight="1" outlineLevel="2">
      <c r="A1003" s="138"/>
      <c r="B1003" s="138"/>
      <c r="C1003" s="140"/>
      <c r="D1003" s="55"/>
      <c r="F1003" s="115"/>
      <c r="G1003" s="115"/>
      <c r="H1003" s="86"/>
      <c r="I1003" s="102" t="str">
        <f t="shared" si="15"/>
        <v/>
      </c>
      <c r="J1003" s="56"/>
      <c r="K1003" s="27"/>
      <c r="M1003" s="63"/>
      <c r="N1003" s="54"/>
      <c r="O1003" s="64"/>
    </row>
    <row r="1004" spans="1:15" ht="2.5499999999999998" customHeight="1" outlineLevel="2">
      <c r="A1004" s="197"/>
      <c r="B1004" s="197"/>
      <c r="C1004" s="143"/>
      <c r="D1004" s="105"/>
      <c r="F1004" s="116"/>
      <c r="G1004" s="116"/>
      <c r="I1004" s="102" t="str">
        <f t="shared" si="15"/>
        <v/>
      </c>
      <c r="K1004" s="11"/>
      <c r="L1004" s="8"/>
      <c r="M1004" s="19"/>
      <c r="N1004" s="67"/>
      <c r="O1004" s="68"/>
    </row>
    <row r="1005" spans="1:15" s="51" customFormat="1" ht="13.05" customHeight="1" outlineLevel="2">
      <c r="A1005" s="136" t="s">
        <v>893</v>
      </c>
      <c r="B1005" s="136" t="s">
        <v>1518</v>
      </c>
      <c r="C1005" s="137"/>
      <c r="D1005" s="46"/>
      <c r="F1005" s="436"/>
      <c r="G1005" s="436"/>
      <c r="H1005" s="48" t="s">
        <v>203</v>
      </c>
      <c r="I1005" s="102" t="str">
        <f t="shared" si="15"/>
        <v/>
      </c>
      <c r="J1005" s="56"/>
      <c r="K1005" s="50"/>
      <c r="M1005" s="52"/>
      <c r="N1005" s="54"/>
      <c r="O1005" s="29"/>
    </row>
    <row r="1006" spans="1:15" s="51" customFormat="1" ht="13.05" customHeight="1" outlineLevel="2">
      <c r="A1006" s="138"/>
      <c r="B1006" s="138"/>
      <c r="C1006" s="140"/>
      <c r="D1006" s="55"/>
      <c r="F1006" s="115"/>
      <c r="G1006" s="115"/>
      <c r="H1006" s="86"/>
      <c r="I1006" s="102" t="str">
        <f t="shared" si="15"/>
        <v/>
      </c>
      <c r="J1006" s="56"/>
      <c r="K1006" s="27"/>
      <c r="M1006" s="63"/>
      <c r="N1006" s="54"/>
      <c r="O1006" s="64"/>
    </row>
    <row r="1007" spans="1:15" ht="2.5499999999999998" customHeight="1" outlineLevel="2">
      <c r="A1007" s="197"/>
      <c r="B1007" s="197"/>
      <c r="C1007" s="143"/>
      <c r="D1007" s="105"/>
      <c r="F1007" s="116"/>
      <c r="G1007" s="116"/>
      <c r="I1007" s="102" t="str">
        <f t="shared" si="15"/>
        <v/>
      </c>
      <c r="K1007" s="11"/>
      <c r="L1007" s="8"/>
      <c r="M1007" s="19"/>
      <c r="N1007" s="67"/>
      <c r="O1007" s="68"/>
    </row>
    <row r="1008" spans="1:15" s="51" customFormat="1" ht="13.05" customHeight="1" outlineLevel="2">
      <c r="A1008" s="136" t="s">
        <v>894</v>
      </c>
      <c r="B1008" s="136" t="s">
        <v>1519</v>
      </c>
      <c r="C1008" s="137"/>
      <c r="D1008" s="46"/>
      <c r="F1008" s="436"/>
      <c r="G1008" s="436"/>
      <c r="H1008" s="48" t="s">
        <v>203</v>
      </c>
      <c r="I1008" s="102" t="str">
        <f t="shared" si="15"/>
        <v/>
      </c>
      <c r="J1008" s="56"/>
      <c r="K1008" s="50"/>
      <c r="M1008" s="52"/>
      <c r="N1008" s="54"/>
      <c r="O1008" s="29"/>
    </row>
    <row r="1009" spans="1:15" s="51" customFormat="1" ht="13.05" customHeight="1" outlineLevel="2">
      <c r="A1009" s="138"/>
      <c r="B1009" s="138"/>
      <c r="C1009" s="140"/>
      <c r="D1009" s="55"/>
      <c r="F1009" s="115"/>
      <c r="G1009" s="115"/>
      <c r="H1009" s="86"/>
      <c r="I1009" s="102" t="str">
        <f t="shared" si="15"/>
        <v/>
      </c>
      <c r="J1009" s="56"/>
      <c r="K1009" s="27"/>
      <c r="M1009" s="63"/>
      <c r="N1009" s="54"/>
      <c r="O1009" s="64"/>
    </row>
    <row r="1010" spans="1:15" ht="2.5499999999999998" customHeight="1" outlineLevel="2">
      <c r="A1010" s="197"/>
      <c r="B1010" s="197"/>
      <c r="C1010" s="143"/>
      <c r="D1010" s="105"/>
      <c r="F1010" s="116"/>
      <c r="G1010" s="116"/>
      <c r="I1010" s="102" t="str">
        <f t="shared" si="15"/>
        <v/>
      </c>
      <c r="K1010" s="11"/>
      <c r="L1010" s="8"/>
      <c r="M1010" s="19"/>
      <c r="N1010" s="67"/>
      <c r="O1010" s="68"/>
    </row>
    <row r="1011" spans="1:15" s="51" customFormat="1" ht="13.05" customHeight="1" outlineLevel="2">
      <c r="A1011" s="136" t="s">
        <v>895</v>
      </c>
      <c r="B1011" s="136" t="s">
        <v>1340</v>
      </c>
      <c r="C1011" s="137"/>
      <c r="D1011" s="46"/>
      <c r="F1011" s="436"/>
      <c r="G1011" s="436"/>
      <c r="H1011" s="48" t="s">
        <v>203</v>
      </c>
      <c r="I1011" s="102" t="str">
        <f t="shared" si="15"/>
        <v/>
      </c>
      <c r="J1011" s="56"/>
      <c r="K1011" s="50"/>
      <c r="M1011" s="52"/>
      <c r="N1011" s="54"/>
      <c r="O1011" s="29"/>
    </row>
    <row r="1012" spans="1:15" s="51" customFormat="1" ht="13.05" customHeight="1" outlineLevel="2">
      <c r="A1012" s="138"/>
      <c r="B1012" s="138"/>
      <c r="C1012" s="140"/>
      <c r="D1012" s="55"/>
      <c r="F1012" s="115"/>
      <c r="G1012" s="115"/>
      <c r="H1012" s="86"/>
      <c r="I1012" s="102" t="str">
        <f t="shared" si="15"/>
        <v/>
      </c>
      <c r="J1012" s="56"/>
      <c r="K1012" s="27"/>
      <c r="M1012" s="63"/>
      <c r="N1012" s="54"/>
      <c r="O1012" s="64"/>
    </row>
    <row r="1013" spans="1:15" ht="2.5499999999999998" customHeight="1" outlineLevel="2">
      <c r="A1013" s="197"/>
      <c r="B1013" s="197"/>
      <c r="C1013" s="143"/>
      <c r="D1013" s="105"/>
      <c r="F1013" s="116"/>
      <c r="G1013" s="116"/>
      <c r="I1013" s="102" t="str">
        <f t="shared" si="15"/>
        <v/>
      </c>
      <c r="K1013" s="11"/>
      <c r="L1013" s="8"/>
      <c r="M1013" s="19"/>
      <c r="N1013" s="67"/>
      <c r="O1013" s="68"/>
    </row>
    <row r="1014" spans="1:15" s="51" customFormat="1" ht="13.05" customHeight="1" outlineLevel="2">
      <c r="A1014" s="136" t="s">
        <v>896</v>
      </c>
      <c r="B1014" s="136" t="s">
        <v>897</v>
      </c>
      <c r="C1014" s="137"/>
      <c r="D1014" s="46"/>
      <c r="F1014" s="436"/>
      <c r="G1014" s="436"/>
      <c r="H1014" s="48" t="s">
        <v>203</v>
      </c>
      <c r="I1014" s="102" t="str">
        <f t="shared" si="15"/>
        <v/>
      </c>
      <c r="J1014" s="56"/>
      <c r="K1014" s="50"/>
      <c r="M1014" s="52"/>
      <c r="N1014" s="54"/>
      <c r="O1014" s="29"/>
    </row>
    <row r="1015" spans="1:15" s="51" customFormat="1" ht="13.05" customHeight="1" outlineLevel="2">
      <c r="A1015" s="138"/>
      <c r="B1015" s="138"/>
      <c r="C1015" s="140"/>
      <c r="D1015" s="55"/>
      <c r="F1015" s="115"/>
      <c r="G1015" s="115"/>
      <c r="H1015" s="86"/>
      <c r="I1015" s="102" t="str">
        <f t="shared" si="15"/>
        <v/>
      </c>
      <c r="J1015" s="56"/>
      <c r="K1015" s="27"/>
      <c r="M1015" s="63"/>
      <c r="N1015" s="54"/>
      <c r="O1015" s="64"/>
    </row>
    <row r="1016" spans="1:15" ht="2.5499999999999998" customHeight="1" outlineLevel="2">
      <c r="A1016" s="197"/>
      <c r="B1016" s="197"/>
      <c r="C1016" s="143"/>
      <c r="D1016" s="105"/>
      <c r="F1016" s="116"/>
      <c r="G1016" s="116"/>
      <c r="I1016" s="102" t="str">
        <f t="shared" si="15"/>
        <v/>
      </c>
      <c r="K1016" s="11"/>
      <c r="L1016" s="8"/>
      <c r="M1016" s="19"/>
      <c r="N1016" s="67"/>
      <c r="O1016" s="68"/>
    </row>
    <row r="1017" spans="1:15" s="51" customFormat="1" ht="13.05" customHeight="1" outlineLevel="2">
      <c r="A1017" s="136" t="s">
        <v>898</v>
      </c>
      <c r="B1017" s="136" t="s">
        <v>1341</v>
      </c>
      <c r="C1017" s="137"/>
      <c r="D1017" s="46"/>
      <c r="F1017" s="436"/>
      <c r="G1017" s="436"/>
      <c r="H1017" s="48" t="s">
        <v>203</v>
      </c>
      <c r="I1017" s="102" t="str">
        <f t="shared" si="15"/>
        <v/>
      </c>
      <c r="J1017" s="56"/>
      <c r="K1017" s="50"/>
      <c r="M1017" s="52"/>
      <c r="N1017" s="54"/>
      <c r="O1017" s="29"/>
    </row>
    <row r="1018" spans="1:15" s="51" customFormat="1" ht="13.05" customHeight="1" outlineLevel="2">
      <c r="A1018" s="138"/>
      <c r="B1018" s="138"/>
      <c r="C1018" s="140"/>
      <c r="D1018" s="55"/>
      <c r="F1018" s="115"/>
      <c r="G1018" s="115"/>
      <c r="H1018" s="86"/>
      <c r="I1018" s="102" t="str">
        <f t="shared" si="15"/>
        <v/>
      </c>
      <c r="J1018" s="56"/>
      <c r="K1018" s="27"/>
      <c r="M1018" s="63"/>
      <c r="N1018" s="54"/>
      <c r="O1018" s="64"/>
    </row>
    <row r="1019" spans="1:15" ht="2.5499999999999998" customHeight="1" outlineLevel="2">
      <c r="A1019" s="207"/>
      <c r="B1019" s="200"/>
      <c r="C1019" s="143"/>
      <c r="D1019" s="77"/>
      <c r="F1019" s="116"/>
      <c r="G1019" s="116"/>
      <c r="H1019" s="3"/>
      <c r="I1019" s="102" t="str">
        <f t="shared" si="15"/>
        <v/>
      </c>
      <c r="K1019" s="11"/>
      <c r="L1019" s="8"/>
      <c r="M1019" s="19"/>
      <c r="N1019" s="67"/>
      <c r="O1019" s="68"/>
    </row>
    <row r="1020" spans="1:15" ht="16.05" customHeight="1">
      <c r="A1020" s="173" t="s">
        <v>899</v>
      </c>
      <c r="B1020" s="173" t="s">
        <v>900</v>
      </c>
      <c r="C1020" s="174"/>
      <c r="D1020" s="122"/>
      <c r="E1020" s="121"/>
      <c r="F1020" s="123"/>
      <c r="G1020" s="123"/>
      <c r="H1020" s="124"/>
      <c r="I1020" s="102" t="str">
        <f t="shared" si="15"/>
        <v/>
      </c>
      <c r="K1020" s="82"/>
      <c r="L1020" s="83"/>
      <c r="M1020" s="84"/>
      <c r="N1020" s="83"/>
      <c r="O1020" s="85"/>
    </row>
    <row r="1021" spans="1:15" ht="7.05" customHeight="1" outlineLevel="1">
      <c r="A1021" s="141"/>
      <c r="B1021" s="142"/>
      <c r="C1021" s="143"/>
      <c r="D1021" s="40"/>
      <c r="F1021" s="116"/>
      <c r="G1021" s="116"/>
      <c r="H1021" s="39"/>
      <c r="I1021" s="102" t="str">
        <f t="shared" si="15"/>
        <v/>
      </c>
      <c r="K1021" s="41"/>
      <c r="L1021" s="8"/>
      <c r="M1021" s="59"/>
      <c r="N1021" s="67"/>
      <c r="O1021" s="68"/>
    </row>
    <row r="1022" spans="1:15" ht="15" customHeight="1" outlineLevel="1">
      <c r="A1022" s="178" t="s">
        <v>901</v>
      </c>
      <c r="B1022" s="178" t="s">
        <v>1520</v>
      </c>
      <c r="C1022" s="201"/>
      <c r="D1022" s="81"/>
      <c r="E1022" s="80"/>
      <c r="F1022" s="118"/>
      <c r="G1022" s="118"/>
      <c r="H1022" s="32"/>
      <c r="I1022" s="102" t="str">
        <f t="shared" si="15"/>
        <v/>
      </c>
      <c r="K1022" s="12"/>
      <c r="L1022" s="8"/>
      <c r="M1022" s="16"/>
      <c r="N1022" s="67"/>
      <c r="O1022" s="18"/>
    </row>
    <row r="1023" spans="1:15" ht="5.55" customHeight="1" outlineLevel="1">
      <c r="A1023" s="141"/>
      <c r="B1023" s="142"/>
      <c r="C1023" s="143"/>
      <c r="D1023" s="40"/>
      <c r="F1023" s="116"/>
      <c r="G1023" s="116"/>
      <c r="H1023" s="39"/>
      <c r="I1023" s="102" t="str">
        <f t="shared" si="15"/>
        <v/>
      </c>
      <c r="K1023" s="41"/>
      <c r="L1023" s="8"/>
      <c r="M1023" s="59"/>
      <c r="N1023" s="67"/>
      <c r="O1023" s="68"/>
    </row>
    <row r="1024" spans="1:15" ht="15" customHeight="1" outlineLevel="1" thickBot="1">
      <c r="A1024" s="186" t="s">
        <v>902</v>
      </c>
      <c r="B1024" s="186" t="s">
        <v>903</v>
      </c>
      <c r="C1024" s="194"/>
      <c r="D1024" s="70"/>
      <c r="E1024" s="69"/>
      <c r="F1024" s="117"/>
      <c r="G1024" s="117"/>
      <c r="H1024" s="31"/>
      <c r="I1024" s="102" t="str">
        <f t="shared" si="15"/>
        <v/>
      </c>
      <c r="J1024" s="71"/>
      <c r="K1024" s="13"/>
      <c r="L1024" s="88"/>
      <c r="M1024" s="15"/>
      <c r="N1024" s="89"/>
      <c r="O1024" s="17"/>
    </row>
    <row r="1025" spans="1:15" ht="5.25" customHeight="1" outlineLevel="2" thickTop="1">
      <c r="A1025" s="141"/>
      <c r="B1025" s="142"/>
      <c r="C1025" s="143"/>
      <c r="D1025" s="40"/>
      <c r="F1025" s="116"/>
      <c r="G1025" s="116"/>
      <c r="H1025" s="39"/>
      <c r="I1025" s="102" t="str">
        <f t="shared" si="15"/>
        <v/>
      </c>
      <c r="K1025" s="41"/>
      <c r="L1025" s="8"/>
      <c r="M1025" s="59"/>
      <c r="N1025" s="67"/>
      <c r="O1025" s="68"/>
    </row>
    <row r="1026" spans="1:15" s="51" customFormat="1" ht="13.05" customHeight="1" outlineLevel="2">
      <c r="A1026" s="136" t="s">
        <v>904</v>
      </c>
      <c r="B1026" s="136" t="s">
        <v>1521</v>
      </c>
      <c r="C1026" s="137"/>
      <c r="D1026" s="46"/>
      <c r="F1026" s="436"/>
      <c r="G1026" s="436"/>
      <c r="H1026" s="48" t="s">
        <v>203</v>
      </c>
      <c r="I1026" s="102" t="str">
        <f t="shared" si="15"/>
        <v/>
      </c>
      <c r="J1026" s="56"/>
      <c r="K1026" s="50"/>
      <c r="M1026" s="52"/>
      <c r="N1026" s="54"/>
      <c r="O1026" s="29"/>
    </row>
    <row r="1027" spans="1:15" s="51" customFormat="1" ht="13.05" customHeight="1" outlineLevel="2">
      <c r="A1027" s="138"/>
      <c r="B1027" s="138"/>
      <c r="C1027" s="140"/>
      <c r="D1027" s="55"/>
      <c r="F1027" s="115"/>
      <c r="G1027" s="115"/>
      <c r="H1027" s="86"/>
      <c r="I1027" s="102" t="str">
        <f t="shared" si="15"/>
        <v/>
      </c>
      <c r="J1027" s="56"/>
      <c r="K1027" s="27"/>
      <c r="M1027" s="63"/>
      <c r="N1027" s="54"/>
      <c r="O1027" s="64"/>
    </row>
    <row r="1028" spans="1:15" ht="2.5499999999999998" customHeight="1" outlineLevel="2">
      <c r="A1028" s="197"/>
      <c r="B1028" s="197"/>
      <c r="C1028" s="143"/>
      <c r="D1028" s="105"/>
      <c r="F1028" s="116"/>
      <c r="G1028" s="116"/>
      <c r="I1028" s="102" t="str">
        <f t="shared" si="15"/>
        <v/>
      </c>
      <c r="K1028" s="92"/>
      <c r="L1028" s="8"/>
      <c r="M1028" s="79"/>
      <c r="N1028" s="67"/>
      <c r="O1028" s="20"/>
    </row>
    <row r="1029" spans="1:15" s="51" customFormat="1" ht="13.05" customHeight="1" outlineLevel="2">
      <c r="A1029" s="136" t="s">
        <v>906</v>
      </c>
      <c r="B1029" s="136" t="s">
        <v>1522</v>
      </c>
      <c r="C1029" s="137"/>
      <c r="D1029" s="46"/>
      <c r="F1029" s="436"/>
      <c r="G1029" s="436"/>
      <c r="H1029" s="48" t="s">
        <v>203</v>
      </c>
      <c r="I1029" s="102" t="str">
        <f t="shared" si="15"/>
        <v/>
      </c>
      <c r="J1029" s="56"/>
      <c r="K1029" s="50"/>
      <c r="M1029" s="52"/>
      <c r="N1029" s="54"/>
      <c r="O1029" s="29"/>
    </row>
    <row r="1030" spans="1:15" s="51" customFormat="1" ht="13.05" customHeight="1" outlineLevel="2">
      <c r="A1030" s="138"/>
      <c r="B1030" s="138"/>
      <c r="C1030" s="140"/>
      <c r="D1030" s="55"/>
      <c r="F1030" s="115"/>
      <c r="G1030" s="115"/>
      <c r="H1030" s="86"/>
      <c r="I1030" s="102" t="str">
        <f t="shared" si="15"/>
        <v/>
      </c>
      <c r="J1030" s="56"/>
      <c r="K1030" s="27"/>
      <c r="M1030" s="63"/>
      <c r="N1030" s="54"/>
      <c r="O1030" s="64"/>
    </row>
    <row r="1031" spans="1:15" ht="2.5499999999999998" customHeight="1" outlineLevel="2">
      <c r="A1031" s="197"/>
      <c r="B1031" s="197"/>
      <c r="C1031" s="143"/>
      <c r="D1031" s="105"/>
      <c r="F1031" s="116"/>
      <c r="G1031" s="116"/>
      <c r="I1031" s="102" t="str">
        <f t="shared" si="15"/>
        <v/>
      </c>
      <c r="K1031" s="92"/>
      <c r="L1031" s="8"/>
      <c r="M1031" s="79"/>
      <c r="N1031" s="67"/>
      <c r="O1031" s="20"/>
    </row>
    <row r="1032" spans="1:15" s="51" customFormat="1" ht="13.05" customHeight="1" outlineLevel="2">
      <c r="A1032" s="136" t="s">
        <v>907</v>
      </c>
      <c r="B1032" s="136" t="s">
        <v>1523</v>
      </c>
      <c r="C1032" s="137"/>
      <c r="D1032" s="46"/>
      <c r="F1032" s="436"/>
      <c r="G1032" s="436"/>
      <c r="H1032" s="48" t="s">
        <v>203</v>
      </c>
      <c r="I1032" s="102" t="str">
        <f t="shared" si="15"/>
        <v/>
      </c>
      <c r="J1032" s="56"/>
      <c r="K1032" s="50"/>
      <c r="M1032" s="52"/>
      <c r="N1032" s="54"/>
      <c r="O1032" s="29"/>
    </row>
    <row r="1033" spans="1:15" s="51" customFormat="1" ht="13.05" customHeight="1" outlineLevel="2">
      <c r="A1033" s="138"/>
      <c r="B1033" s="138"/>
      <c r="C1033" s="140"/>
      <c r="D1033" s="55"/>
      <c r="F1033" s="115"/>
      <c r="G1033" s="115"/>
      <c r="H1033" s="86"/>
      <c r="I1033" s="102" t="str">
        <f t="shared" si="15"/>
        <v/>
      </c>
      <c r="J1033" s="56"/>
      <c r="K1033" s="27"/>
      <c r="M1033" s="63"/>
      <c r="N1033" s="54"/>
      <c r="O1033" s="64"/>
    </row>
    <row r="1034" spans="1:15" ht="2.5499999999999998" customHeight="1" outlineLevel="2">
      <c r="A1034" s="197"/>
      <c r="B1034" s="197"/>
      <c r="C1034" s="143"/>
      <c r="D1034" s="105"/>
      <c r="F1034" s="116"/>
      <c r="G1034" s="116"/>
      <c r="I1034" s="102" t="str">
        <f t="shared" si="15"/>
        <v/>
      </c>
      <c r="K1034" s="92"/>
      <c r="L1034" s="8"/>
      <c r="M1034" s="79"/>
      <c r="N1034" s="67"/>
      <c r="O1034" s="20"/>
    </row>
    <row r="1035" spans="1:15" s="51" customFormat="1" ht="13.05" customHeight="1" outlineLevel="2">
      <c r="A1035" s="136" t="s">
        <v>909</v>
      </c>
      <c r="B1035" s="136" t="s">
        <v>1524</v>
      </c>
      <c r="C1035" s="137"/>
      <c r="D1035" s="46"/>
      <c r="F1035" s="436"/>
      <c r="G1035" s="436"/>
      <c r="H1035" s="48" t="s">
        <v>203</v>
      </c>
      <c r="I1035" s="102" t="str">
        <f t="shared" si="15"/>
        <v/>
      </c>
      <c r="J1035" s="56"/>
      <c r="K1035" s="50"/>
      <c r="M1035" s="52"/>
      <c r="N1035" s="54"/>
      <c r="O1035" s="29"/>
    </row>
    <row r="1036" spans="1:15" s="51" customFormat="1" ht="13.05" customHeight="1" outlineLevel="2">
      <c r="A1036" s="138"/>
      <c r="B1036" s="138"/>
      <c r="C1036" s="140"/>
      <c r="D1036" s="55"/>
      <c r="F1036" s="115"/>
      <c r="G1036" s="115"/>
      <c r="H1036" s="86"/>
      <c r="I1036" s="102" t="str">
        <f t="shared" si="15"/>
        <v/>
      </c>
      <c r="J1036" s="56"/>
      <c r="K1036" s="27"/>
      <c r="M1036" s="63"/>
      <c r="N1036" s="54"/>
      <c r="O1036" s="64"/>
    </row>
    <row r="1037" spans="1:15" ht="2.5499999999999998" customHeight="1" outlineLevel="2">
      <c r="A1037" s="197"/>
      <c r="B1037" s="197"/>
      <c r="C1037" s="143"/>
      <c r="D1037" s="105"/>
      <c r="F1037" s="116"/>
      <c r="G1037" s="116"/>
      <c r="I1037" s="102" t="str">
        <f t="shared" si="15"/>
        <v/>
      </c>
      <c r="K1037" s="92"/>
      <c r="L1037" s="8"/>
      <c r="M1037" s="79"/>
      <c r="N1037" s="67"/>
      <c r="O1037" s="20"/>
    </row>
    <row r="1038" spans="1:15" s="51" customFormat="1" ht="13.05" customHeight="1" outlineLevel="2">
      <c r="A1038" s="136" t="s">
        <v>911</v>
      </c>
      <c r="B1038" s="136" t="s">
        <v>1525</v>
      </c>
      <c r="C1038" s="137"/>
      <c r="D1038" s="46"/>
      <c r="F1038" s="436"/>
      <c r="G1038" s="436"/>
      <c r="H1038" s="48" t="s">
        <v>203</v>
      </c>
      <c r="I1038" s="102" t="str">
        <f t="shared" si="15"/>
        <v/>
      </c>
      <c r="J1038" s="56"/>
      <c r="K1038" s="50"/>
      <c r="M1038" s="52"/>
      <c r="N1038" s="54"/>
      <c r="O1038" s="29"/>
    </row>
    <row r="1039" spans="1:15" s="51" customFormat="1" ht="13.05" customHeight="1" outlineLevel="2">
      <c r="A1039" s="138"/>
      <c r="B1039" s="138"/>
      <c r="C1039" s="140"/>
      <c r="D1039" s="55"/>
      <c r="F1039" s="115"/>
      <c r="G1039" s="115"/>
      <c r="H1039" s="86"/>
      <c r="I1039" s="102" t="str">
        <f t="shared" si="15"/>
        <v/>
      </c>
      <c r="J1039" s="56"/>
      <c r="K1039" s="27"/>
      <c r="M1039" s="63"/>
      <c r="N1039" s="54"/>
      <c r="O1039" s="64"/>
    </row>
    <row r="1040" spans="1:15" ht="2.5499999999999998" customHeight="1" outlineLevel="2">
      <c r="A1040" s="197"/>
      <c r="B1040" s="197"/>
      <c r="C1040" s="143"/>
      <c r="D1040" s="105"/>
      <c r="F1040" s="116"/>
      <c r="G1040" s="116"/>
      <c r="I1040" s="102" t="str">
        <f t="shared" si="15"/>
        <v/>
      </c>
      <c r="K1040" s="92"/>
      <c r="L1040" s="8"/>
      <c r="M1040" s="79"/>
      <c r="N1040" s="67"/>
      <c r="O1040" s="20"/>
    </row>
    <row r="1041" spans="1:15" s="51" customFormat="1" ht="13.05" customHeight="1" outlineLevel="2">
      <c r="A1041" s="136" t="s">
        <v>913</v>
      </c>
      <c r="B1041" s="136" t="s">
        <v>1526</v>
      </c>
      <c r="C1041" s="137"/>
      <c r="D1041" s="46"/>
      <c r="F1041" s="436"/>
      <c r="G1041" s="436"/>
      <c r="H1041" s="48" t="s">
        <v>203</v>
      </c>
      <c r="I1041" s="102" t="str">
        <f t="shared" si="15"/>
        <v/>
      </c>
      <c r="J1041" s="56"/>
      <c r="K1041" s="50"/>
      <c r="M1041" s="52"/>
      <c r="N1041" s="54"/>
      <c r="O1041" s="29"/>
    </row>
    <row r="1042" spans="1:15" s="51" customFormat="1" ht="13.05" customHeight="1" outlineLevel="2">
      <c r="A1042" s="138"/>
      <c r="B1042" s="138"/>
      <c r="C1042" s="140"/>
      <c r="D1042" s="55"/>
      <c r="F1042" s="115"/>
      <c r="G1042" s="115"/>
      <c r="H1042" s="86"/>
      <c r="I1042" s="102" t="str">
        <f t="shared" si="15"/>
        <v/>
      </c>
      <c r="J1042" s="56"/>
      <c r="K1042" s="27"/>
      <c r="M1042" s="63"/>
      <c r="N1042" s="54"/>
      <c r="O1042" s="64"/>
    </row>
    <row r="1043" spans="1:15" ht="2.5499999999999998" customHeight="1" outlineLevel="2">
      <c r="A1043" s="197"/>
      <c r="B1043" s="197"/>
      <c r="C1043" s="143"/>
      <c r="D1043" s="105"/>
      <c r="F1043" s="116"/>
      <c r="G1043" s="116"/>
      <c r="I1043" s="102" t="str">
        <f t="shared" si="15"/>
        <v/>
      </c>
      <c r="K1043" s="92"/>
      <c r="L1043" s="8"/>
      <c r="M1043" s="79"/>
      <c r="N1043" s="67"/>
      <c r="O1043" s="20"/>
    </row>
    <row r="1044" spans="1:15" s="51" customFormat="1" ht="13.05" customHeight="1" outlineLevel="2">
      <c r="A1044" s="136" t="s">
        <v>915</v>
      </c>
      <c r="B1044" s="136" t="s">
        <v>1527</v>
      </c>
      <c r="C1044" s="137"/>
      <c r="D1044" s="46"/>
      <c r="F1044" s="436"/>
      <c r="G1044" s="436"/>
      <c r="H1044" s="48" t="s">
        <v>203</v>
      </c>
      <c r="I1044" s="102" t="str">
        <f t="shared" ref="I1044:I1107" si="16">$K1044&amp;$M1044</f>
        <v/>
      </c>
      <c r="J1044" s="56"/>
      <c r="K1044" s="50"/>
      <c r="M1044" s="52"/>
      <c r="N1044" s="54"/>
      <c r="O1044" s="29"/>
    </row>
    <row r="1045" spans="1:15" s="51" customFormat="1" ht="13.05" customHeight="1" outlineLevel="2">
      <c r="A1045" s="138"/>
      <c r="B1045" s="138"/>
      <c r="C1045" s="140"/>
      <c r="D1045" s="55"/>
      <c r="F1045" s="115"/>
      <c r="G1045" s="115"/>
      <c r="H1045" s="86"/>
      <c r="I1045" s="102" t="str">
        <f t="shared" si="16"/>
        <v/>
      </c>
      <c r="J1045" s="56"/>
      <c r="K1045" s="27"/>
      <c r="M1045" s="63"/>
      <c r="N1045" s="54"/>
      <c r="O1045" s="64"/>
    </row>
    <row r="1046" spans="1:15" ht="2.5499999999999998" customHeight="1" outlineLevel="2">
      <c r="A1046" s="197"/>
      <c r="B1046" s="197"/>
      <c r="C1046" s="143"/>
      <c r="D1046" s="105"/>
      <c r="F1046" s="116"/>
      <c r="G1046" s="116"/>
      <c r="I1046" s="102" t="str">
        <f t="shared" si="16"/>
        <v/>
      </c>
      <c r="K1046" s="92"/>
      <c r="L1046" s="8"/>
      <c r="M1046" s="79"/>
      <c r="N1046" s="67"/>
      <c r="O1046" s="20"/>
    </row>
    <row r="1047" spans="1:15" s="51" customFormat="1" ht="13.05" customHeight="1" outlineLevel="2">
      <c r="A1047" s="136" t="s">
        <v>917</v>
      </c>
      <c r="B1047" s="136" t="s">
        <v>1528</v>
      </c>
      <c r="C1047" s="137"/>
      <c r="D1047" s="46"/>
      <c r="F1047" s="436"/>
      <c r="G1047" s="436"/>
      <c r="H1047" s="48" t="s">
        <v>203</v>
      </c>
      <c r="I1047" s="102" t="str">
        <f t="shared" si="16"/>
        <v/>
      </c>
      <c r="J1047" s="56"/>
      <c r="K1047" s="50"/>
      <c r="M1047" s="52"/>
      <c r="N1047" s="54"/>
      <c r="O1047" s="29"/>
    </row>
    <row r="1048" spans="1:15" s="51" customFormat="1" ht="13.05" customHeight="1" outlineLevel="2">
      <c r="A1048" s="138"/>
      <c r="B1048" s="138"/>
      <c r="C1048" s="140"/>
      <c r="D1048" s="55"/>
      <c r="F1048" s="115"/>
      <c r="G1048" s="115"/>
      <c r="H1048" s="86"/>
      <c r="I1048" s="102" t="str">
        <f t="shared" si="16"/>
        <v/>
      </c>
      <c r="J1048" s="56"/>
      <c r="K1048" s="27"/>
      <c r="M1048" s="63"/>
      <c r="N1048" s="54"/>
      <c r="O1048" s="64"/>
    </row>
    <row r="1049" spans="1:15" ht="2.5499999999999998" customHeight="1" outlineLevel="2">
      <c r="A1049" s="197"/>
      <c r="B1049" s="197"/>
      <c r="C1049" s="143"/>
      <c r="D1049" s="105"/>
      <c r="F1049" s="116"/>
      <c r="G1049" s="116"/>
      <c r="I1049" s="102" t="str">
        <f t="shared" si="16"/>
        <v/>
      </c>
      <c r="K1049" s="92"/>
      <c r="L1049" s="8"/>
      <c r="M1049" s="79"/>
      <c r="N1049" s="67"/>
      <c r="O1049" s="20"/>
    </row>
    <row r="1050" spans="1:15" s="51" customFormat="1" ht="13.05" customHeight="1" outlineLevel="2">
      <c r="A1050" s="136" t="s">
        <v>919</v>
      </c>
      <c r="B1050" s="136" t="s">
        <v>920</v>
      </c>
      <c r="C1050" s="137"/>
      <c r="D1050" s="46"/>
      <c r="F1050" s="436"/>
      <c r="G1050" s="436"/>
      <c r="H1050" s="48" t="s">
        <v>203</v>
      </c>
      <c r="I1050" s="102" t="str">
        <f t="shared" si="16"/>
        <v/>
      </c>
      <c r="J1050" s="56"/>
      <c r="K1050" s="50"/>
      <c r="M1050" s="52"/>
      <c r="N1050" s="54"/>
      <c r="O1050" s="29"/>
    </row>
    <row r="1051" spans="1:15" s="51" customFormat="1" ht="13.05" customHeight="1" outlineLevel="2">
      <c r="A1051" s="138"/>
      <c r="B1051" s="138"/>
      <c r="C1051" s="140"/>
      <c r="D1051" s="55"/>
      <c r="F1051" s="115"/>
      <c r="G1051" s="115"/>
      <c r="H1051" s="86"/>
      <c r="I1051" s="102" t="str">
        <f t="shared" si="16"/>
        <v/>
      </c>
      <c r="J1051" s="56"/>
      <c r="K1051" s="27"/>
      <c r="M1051" s="63"/>
      <c r="N1051" s="54"/>
      <c r="O1051" s="64"/>
    </row>
    <row r="1052" spans="1:15" ht="2.5499999999999998" customHeight="1" outlineLevel="2">
      <c r="A1052" s="197"/>
      <c r="B1052" s="197"/>
      <c r="C1052" s="143"/>
      <c r="D1052" s="77"/>
      <c r="F1052" s="116"/>
      <c r="G1052" s="116"/>
      <c r="I1052" s="102" t="str">
        <f t="shared" si="16"/>
        <v/>
      </c>
      <c r="K1052" s="92"/>
      <c r="L1052" s="8"/>
      <c r="M1052" s="79"/>
      <c r="N1052" s="67"/>
      <c r="O1052" s="20"/>
    </row>
    <row r="1053" spans="1:15" ht="15" customHeight="1" outlineLevel="1" thickBot="1">
      <c r="A1053" s="186" t="s">
        <v>921</v>
      </c>
      <c r="B1053" s="186" t="s">
        <v>922</v>
      </c>
      <c r="C1053" s="194"/>
      <c r="D1053" s="70"/>
      <c r="E1053" s="69"/>
      <c r="F1053" s="117"/>
      <c r="G1053" s="117"/>
      <c r="H1053" s="31"/>
      <c r="I1053" s="102" t="str">
        <f t="shared" si="16"/>
        <v/>
      </c>
      <c r="J1053" s="71"/>
      <c r="K1053" s="13"/>
      <c r="L1053" s="88"/>
      <c r="M1053" s="15"/>
      <c r="N1053" s="89"/>
      <c r="O1053" s="17"/>
    </row>
    <row r="1054" spans="1:15" ht="5.25" customHeight="1" outlineLevel="2" thickTop="1">
      <c r="A1054" s="141"/>
      <c r="B1054" s="142"/>
      <c r="C1054" s="143"/>
      <c r="D1054" s="40"/>
      <c r="F1054" s="116"/>
      <c r="G1054" s="116"/>
      <c r="H1054" s="39"/>
      <c r="I1054" s="102" t="str">
        <f t="shared" si="16"/>
        <v/>
      </c>
      <c r="K1054" s="41"/>
      <c r="L1054" s="8"/>
      <c r="M1054" s="59"/>
      <c r="N1054" s="67"/>
      <c r="O1054" s="68"/>
    </row>
    <row r="1055" spans="1:15" s="51" customFormat="1" ht="13.05" customHeight="1" outlineLevel="2">
      <c r="A1055" s="136" t="s">
        <v>923</v>
      </c>
      <c r="B1055" s="136" t="s">
        <v>1529</v>
      </c>
      <c r="C1055" s="137"/>
      <c r="D1055" s="46"/>
      <c r="F1055" s="436"/>
      <c r="G1055" s="436"/>
      <c r="H1055" s="48" t="s">
        <v>203</v>
      </c>
      <c r="I1055" s="102" t="str">
        <f t="shared" si="16"/>
        <v/>
      </c>
      <c r="J1055" s="56"/>
      <c r="K1055" s="50"/>
      <c r="M1055" s="52"/>
      <c r="N1055" s="54"/>
      <c r="O1055" s="29"/>
    </row>
    <row r="1056" spans="1:15" s="51" customFormat="1" ht="13.05" customHeight="1" outlineLevel="2">
      <c r="A1056" s="138"/>
      <c r="B1056" s="138"/>
      <c r="C1056" s="140"/>
      <c r="D1056" s="55"/>
      <c r="F1056" s="115"/>
      <c r="G1056" s="115"/>
      <c r="H1056" s="86"/>
      <c r="I1056" s="102" t="str">
        <f t="shared" si="16"/>
        <v/>
      </c>
      <c r="J1056" s="56"/>
      <c r="K1056" s="27"/>
      <c r="M1056" s="63"/>
      <c r="N1056" s="54"/>
      <c r="O1056" s="64"/>
    </row>
    <row r="1057" spans="1:15" ht="2.5499999999999998" customHeight="1" outlineLevel="2">
      <c r="A1057" s="197"/>
      <c r="B1057" s="197"/>
      <c r="C1057" s="143"/>
      <c r="D1057" s="105"/>
      <c r="F1057" s="116"/>
      <c r="G1057" s="116"/>
      <c r="I1057" s="102" t="str">
        <f t="shared" si="16"/>
        <v/>
      </c>
      <c r="K1057" s="92"/>
      <c r="L1057" s="8"/>
      <c r="M1057" s="79"/>
      <c r="N1057" s="67"/>
      <c r="O1057" s="20"/>
    </row>
    <row r="1058" spans="1:15" s="51" customFormat="1" ht="13.05" customHeight="1" outlineLevel="2">
      <c r="A1058" s="136" t="s">
        <v>924</v>
      </c>
      <c r="B1058" s="136" t="s">
        <v>1530</v>
      </c>
      <c r="C1058" s="137"/>
      <c r="D1058" s="46"/>
      <c r="F1058" s="436"/>
      <c r="G1058" s="436"/>
      <c r="H1058" s="48" t="s">
        <v>203</v>
      </c>
      <c r="I1058" s="102" t="str">
        <f t="shared" si="16"/>
        <v/>
      </c>
      <c r="J1058" s="56"/>
      <c r="K1058" s="50"/>
      <c r="M1058" s="52"/>
      <c r="N1058" s="54"/>
      <c r="O1058" s="29"/>
    </row>
    <row r="1059" spans="1:15" s="51" customFormat="1" ht="13.05" customHeight="1" outlineLevel="2">
      <c r="A1059" s="138"/>
      <c r="B1059" s="138"/>
      <c r="C1059" s="140"/>
      <c r="D1059" s="55"/>
      <c r="F1059" s="115"/>
      <c r="G1059" s="115"/>
      <c r="H1059" s="86"/>
      <c r="I1059" s="102" t="str">
        <f t="shared" si="16"/>
        <v/>
      </c>
      <c r="J1059" s="56"/>
      <c r="K1059" s="27"/>
      <c r="M1059" s="63"/>
      <c r="N1059" s="54"/>
      <c r="O1059" s="64"/>
    </row>
    <row r="1060" spans="1:15" ht="2.5499999999999998" customHeight="1" outlineLevel="2">
      <c r="A1060" s="197"/>
      <c r="B1060" s="197"/>
      <c r="C1060" s="143"/>
      <c r="D1060" s="105"/>
      <c r="F1060" s="116"/>
      <c r="G1060" s="116"/>
      <c r="I1060" s="102" t="str">
        <f t="shared" si="16"/>
        <v/>
      </c>
      <c r="K1060" s="92"/>
      <c r="L1060" s="8"/>
      <c r="M1060" s="79"/>
      <c r="N1060" s="67"/>
      <c r="O1060" s="20"/>
    </row>
    <row r="1061" spans="1:15" s="51" customFormat="1" ht="13.05" customHeight="1" outlineLevel="2">
      <c r="A1061" s="136" t="s">
        <v>925</v>
      </c>
      <c r="B1061" s="136" t="s">
        <v>1429</v>
      </c>
      <c r="C1061" s="137"/>
      <c r="D1061" s="46"/>
      <c r="F1061" s="436"/>
      <c r="G1061" s="436"/>
      <c r="H1061" s="48" t="s">
        <v>203</v>
      </c>
      <c r="I1061" s="102" t="str">
        <f t="shared" si="16"/>
        <v/>
      </c>
      <c r="J1061" s="56"/>
      <c r="K1061" s="50"/>
      <c r="M1061" s="52"/>
      <c r="N1061" s="54"/>
      <c r="O1061" s="29"/>
    </row>
    <row r="1062" spans="1:15" s="51" customFormat="1" ht="13.05" customHeight="1" outlineLevel="2">
      <c r="A1062" s="138"/>
      <c r="B1062" s="138"/>
      <c r="C1062" s="140"/>
      <c r="D1062" s="55"/>
      <c r="F1062" s="115"/>
      <c r="G1062" s="115"/>
      <c r="H1062" s="86"/>
      <c r="I1062" s="102" t="str">
        <f t="shared" si="16"/>
        <v/>
      </c>
      <c r="J1062" s="56"/>
      <c r="K1062" s="27"/>
      <c r="M1062" s="63"/>
      <c r="N1062" s="54"/>
      <c r="O1062" s="64"/>
    </row>
    <row r="1063" spans="1:15" ht="2.5499999999999998" customHeight="1" outlineLevel="2">
      <c r="A1063" s="197"/>
      <c r="B1063" s="197"/>
      <c r="C1063" s="143"/>
      <c r="D1063" s="105"/>
      <c r="F1063" s="116"/>
      <c r="G1063" s="116"/>
      <c r="I1063" s="102" t="str">
        <f t="shared" si="16"/>
        <v/>
      </c>
      <c r="K1063" s="92"/>
      <c r="L1063" s="8"/>
      <c r="M1063" s="79"/>
      <c r="N1063" s="67"/>
      <c r="O1063" s="20"/>
    </row>
    <row r="1064" spans="1:15" s="51" customFormat="1" ht="13.05" customHeight="1" outlineLevel="2">
      <c r="A1064" s="136" t="s">
        <v>926</v>
      </c>
      <c r="B1064" s="136" t="s">
        <v>1531</v>
      </c>
      <c r="C1064" s="137"/>
      <c r="D1064" s="46"/>
      <c r="F1064" s="436"/>
      <c r="G1064" s="436"/>
      <c r="H1064" s="48" t="s">
        <v>203</v>
      </c>
      <c r="I1064" s="102" t="str">
        <f t="shared" si="16"/>
        <v/>
      </c>
      <c r="J1064" s="56"/>
      <c r="K1064" s="50"/>
      <c r="M1064" s="52"/>
      <c r="N1064" s="54"/>
      <c r="O1064" s="29"/>
    </row>
    <row r="1065" spans="1:15" s="51" customFormat="1" ht="13.05" customHeight="1" outlineLevel="2">
      <c r="A1065" s="138"/>
      <c r="B1065" s="138"/>
      <c r="C1065" s="140"/>
      <c r="D1065" s="55"/>
      <c r="F1065" s="115"/>
      <c r="G1065" s="115"/>
      <c r="H1065" s="86"/>
      <c r="I1065" s="102" t="str">
        <f t="shared" si="16"/>
        <v/>
      </c>
      <c r="J1065" s="56"/>
      <c r="K1065" s="27"/>
      <c r="M1065" s="63"/>
      <c r="N1065" s="54"/>
      <c r="O1065" s="64"/>
    </row>
    <row r="1066" spans="1:15" ht="2.5499999999999998" customHeight="1" outlineLevel="2">
      <c r="A1066" s="197"/>
      <c r="B1066" s="197"/>
      <c r="C1066" s="143"/>
      <c r="D1066" s="105"/>
      <c r="F1066" s="116"/>
      <c r="G1066" s="116"/>
      <c r="I1066" s="102" t="str">
        <f t="shared" si="16"/>
        <v/>
      </c>
      <c r="K1066" s="92"/>
      <c r="L1066" s="8"/>
      <c r="M1066" s="79"/>
      <c r="N1066" s="67"/>
      <c r="O1066" s="20"/>
    </row>
    <row r="1067" spans="1:15" s="51" customFormat="1" ht="13.05" customHeight="1" outlineLevel="2">
      <c r="A1067" s="136" t="s">
        <v>927</v>
      </c>
      <c r="B1067" s="136" t="s">
        <v>1532</v>
      </c>
      <c r="C1067" s="137"/>
      <c r="D1067" s="46"/>
      <c r="F1067" s="436"/>
      <c r="G1067" s="436"/>
      <c r="H1067" s="48" t="s">
        <v>203</v>
      </c>
      <c r="I1067" s="102" t="str">
        <f t="shared" si="16"/>
        <v/>
      </c>
      <c r="J1067" s="56"/>
      <c r="K1067" s="50"/>
      <c r="M1067" s="52"/>
      <c r="N1067" s="54"/>
      <c r="O1067" s="29"/>
    </row>
    <row r="1068" spans="1:15" s="51" customFormat="1" ht="13.05" customHeight="1" outlineLevel="2">
      <c r="A1068" s="138"/>
      <c r="B1068" s="138"/>
      <c r="C1068" s="140"/>
      <c r="D1068" s="55"/>
      <c r="F1068" s="115"/>
      <c r="G1068" s="115"/>
      <c r="H1068" s="86"/>
      <c r="I1068" s="102" t="str">
        <f t="shared" si="16"/>
        <v/>
      </c>
      <c r="J1068" s="56"/>
      <c r="K1068" s="27"/>
      <c r="M1068" s="63"/>
      <c r="N1068" s="54"/>
      <c r="O1068" s="64"/>
    </row>
    <row r="1069" spans="1:15" ht="2.5499999999999998" customHeight="1" outlineLevel="2">
      <c r="A1069" s="197"/>
      <c r="B1069" s="197"/>
      <c r="C1069" s="143"/>
      <c r="D1069" s="105"/>
      <c r="F1069" s="116"/>
      <c r="G1069" s="116"/>
      <c r="I1069" s="102" t="str">
        <f t="shared" si="16"/>
        <v/>
      </c>
      <c r="K1069" s="92"/>
      <c r="L1069" s="8"/>
      <c r="M1069" s="79"/>
      <c r="N1069" s="67"/>
      <c r="O1069" s="20"/>
    </row>
    <row r="1070" spans="1:15" s="51" customFormat="1" ht="13.05" customHeight="1" outlineLevel="2">
      <c r="A1070" s="136" t="s">
        <v>928</v>
      </c>
      <c r="B1070" s="136" t="s">
        <v>1533</v>
      </c>
      <c r="C1070" s="137"/>
      <c r="D1070" s="46"/>
      <c r="F1070" s="436"/>
      <c r="G1070" s="436"/>
      <c r="H1070" s="48" t="s">
        <v>203</v>
      </c>
      <c r="I1070" s="102" t="str">
        <f t="shared" si="16"/>
        <v/>
      </c>
      <c r="J1070" s="56"/>
      <c r="K1070" s="50"/>
      <c r="M1070" s="52"/>
      <c r="N1070" s="54"/>
      <c r="O1070" s="29"/>
    </row>
    <row r="1071" spans="1:15" s="51" customFormat="1" ht="13.05" customHeight="1" outlineLevel="2">
      <c r="A1071" s="138"/>
      <c r="B1071" s="138"/>
      <c r="C1071" s="140"/>
      <c r="D1071" s="55"/>
      <c r="F1071" s="115"/>
      <c r="G1071" s="115"/>
      <c r="H1071" s="86"/>
      <c r="I1071" s="102" t="str">
        <f t="shared" si="16"/>
        <v/>
      </c>
      <c r="J1071" s="56"/>
      <c r="K1071" s="27"/>
      <c r="M1071" s="63"/>
      <c r="N1071" s="54"/>
      <c r="O1071" s="64"/>
    </row>
    <row r="1072" spans="1:15" ht="2.5499999999999998" customHeight="1" outlineLevel="2">
      <c r="A1072" s="197"/>
      <c r="B1072" s="197"/>
      <c r="C1072" s="143"/>
      <c r="D1072" s="105"/>
      <c r="F1072" s="116"/>
      <c r="G1072" s="116"/>
      <c r="I1072" s="102" t="str">
        <f t="shared" si="16"/>
        <v/>
      </c>
      <c r="K1072" s="92"/>
      <c r="L1072" s="8"/>
      <c r="M1072" s="79"/>
      <c r="N1072" s="67"/>
      <c r="O1072" s="20"/>
    </row>
    <row r="1073" spans="1:15" s="51" customFormat="1" ht="13.05" customHeight="1" outlineLevel="2">
      <c r="A1073" s="136" t="s">
        <v>929</v>
      </c>
      <c r="B1073" s="136" t="s">
        <v>1534</v>
      </c>
      <c r="C1073" s="137"/>
      <c r="D1073" s="46"/>
      <c r="F1073" s="436"/>
      <c r="G1073" s="436"/>
      <c r="H1073" s="48" t="s">
        <v>203</v>
      </c>
      <c r="I1073" s="102" t="str">
        <f t="shared" si="16"/>
        <v/>
      </c>
      <c r="J1073" s="56"/>
      <c r="K1073" s="50"/>
      <c r="M1073" s="52"/>
      <c r="N1073" s="54"/>
      <c r="O1073" s="29"/>
    </row>
    <row r="1074" spans="1:15" s="51" customFormat="1" ht="13.05" customHeight="1" outlineLevel="2">
      <c r="A1074" s="138"/>
      <c r="B1074" s="138"/>
      <c r="C1074" s="140"/>
      <c r="D1074" s="55"/>
      <c r="F1074" s="115"/>
      <c r="G1074" s="115"/>
      <c r="H1074" s="86"/>
      <c r="I1074" s="102" t="str">
        <f t="shared" si="16"/>
        <v/>
      </c>
      <c r="J1074" s="56"/>
      <c r="K1074" s="27"/>
      <c r="M1074" s="63"/>
      <c r="N1074" s="54"/>
      <c r="O1074" s="64"/>
    </row>
    <row r="1075" spans="1:15" ht="2.5499999999999998" customHeight="1" outlineLevel="2">
      <c r="A1075" s="196"/>
      <c r="B1075" s="196"/>
      <c r="C1075" s="143"/>
      <c r="D1075" s="105"/>
      <c r="F1075" s="116"/>
      <c r="G1075" s="116"/>
      <c r="I1075" s="102" t="str">
        <f t="shared" si="16"/>
        <v/>
      </c>
      <c r="K1075" s="11"/>
      <c r="L1075" s="8"/>
      <c r="M1075" s="79"/>
      <c r="N1075" s="67"/>
      <c r="O1075" s="68"/>
    </row>
    <row r="1076" spans="1:15" s="51" customFormat="1" ht="13.05" customHeight="1" outlineLevel="2">
      <c r="A1076" s="136" t="s">
        <v>930</v>
      </c>
      <c r="B1076" s="136" t="s">
        <v>1535</v>
      </c>
      <c r="C1076" s="137"/>
      <c r="D1076" s="46"/>
      <c r="F1076" s="436"/>
      <c r="G1076" s="436"/>
      <c r="H1076" s="48" t="s">
        <v>203</v>
      </c>
      <c r="I1076" s="102" t="str">
        <f t="shared" si="16"/>
        <v/>
      </c>
      <c r="J1076" s="56"/>
      <c r="K1076" s="50"/>
      <c r="M1076" s="52"/>
      <c r="N1076" s="54"/>
      <c r="O1076" s="29"/>
    </row>
    <row r="1077" spans="1:15" s="51" customFormat="1" ht="13.05" customHeight="1" outlineLevel="2">
      <c r="A1077" s="138"/>
      <c r="B1077" s="138"/>
      <c r="C1077" s="140"/>
      <c r="D1077" s="55"/>
      <c r="F1077" s="115"/>
      <c r="G1077" s="115"/>
      <c r="H1077" s="86"/>
      <c r="I1077" s="102" t="str">
        <f t="shared" si="16"/>
        <v/>
      </c>
      <c r="J1077" s="56"/>
      <c r="K1077" s="27"/>
      <c r="M1077" s="63"/>
      <c r="N1077" s="54"/>
      <c r="O1077" s="64"/>
    </row>
    <row r="1078" spans="1:15" ht="2.5499999999999998" customHeight="1" outlineLevel="2">
      <c r="A1078" s="197"/>
      <c r="B1078" s="197"/>
      <c r="C1078" s="143"/>
      <c r="D1078" s="105"/>
      <c r="F1078" s="116"/>
      <c r="G1078" s="116"/>
      <c r="I1078" s="102" t="str">
        <f t="shared" si="16"/>
        <v/>
      </c>
      <c r="K1078" s="92"/>
      <c r="L1078" s="8"/>
      <c r="M1078" s="79"/>
      <c r="N1078" s="67"/>
      <c r="O1078" s="20"/>
    </row>
    <row r="1079" spans="1:15" s="51" customFormat="1" ht="13.05" customHeight="1" outlineLevel="2">
      <c r="A1079" s="136" t="s">
        <v>931</v>
      </c>
      <c r="B1079" s="136" t="s">
        <v>1536</v>
      </c>
      <c r="C1079" s="137"/>
      <c r="D1079" s="46"/>
      <c r="F1079" s="436"/>
      <c r="G1079" s="436"/>
      <c r="H1079" s="48" t="s">
        <v>203</v>
      </c>
      <c r="I1079" s="102" t="str">
        <f t="shared" si="16"/>
        <v/>
      </c>
      <c r="J1079" s="56"/>
      <c r="K1079" s="50"/>
      <c r="M1079" s="52"/>
      <c r="N1079" s="54"/>
      <c r="O1079" s="29"/>
    </row>
    <row r="1080" spans="1:15" s="51" customFormat="1" ht="13.05" customHeight="1" outlineLevel="2">
      <c r="A1080" s="138"/>
      <c r="B1080" s="138"/>
      <c r="C1080" s="140"/>
      <c r="D1080" s="55"/>
      <c r="F1080" s="115"/>
      <c r="G1080" s="115"/>
      <c r="H1080" s="86"/>
      <c r="I1080" s="102" t="str">
        <f t="shared" si="16"/>
        <v/>
      </c>
      <c r="J1080" s="56"/>
      <c r="K1080" s="27"/>
      <c r="M1080" s="63"/>
      <c r="N1080" s="54"/>
      <c r="O1080" s="64"/>
    </row>
    <row r="1081" spans="1:15" ht="2.5499999999999998" customHeight="1" outlineLevel="2">
      <c r="A1081" s="197"/>
      <c r="B1081" s="197"/>
      <c r="C1081" s="143"/>
      <c r="D1081" s="105"/>
      <c r="F1081" s="116"/>
      <c r="G1081" s="116"/>
      <c r="I1081" s="102" t="str">
        <f t="shared" si="16"/>
        <v/>
      </c>
      <c r="K1081" s="92"/>
      <c r="L1081" s="8"/>
      <c r="M1081" s="79"/>
      <c r="N1081" s="67"/>
      <c r="O1081" s="20"/>
    </row>
    <row r="1082" spans="1:15" s="51" customFormat="1" ht="13.05" customHeight="1" outlineLevel="2">
      <c r="A1082" s="136" t="s">
        <v>932</v>
      </c>
      <c r="B1082" s="136" t="s">
        <v>1537</v>
      </c>
      <c r="C1082" s="137"/>
      <c r="D1082" s="46"/>
      <c r="F1082" s="436"/>
      <c r="G1082" s="436"/>
      <c r="H1082" s="48" t="s">
        <v>203</v>
      </c>
      <c r="I1082" s="102" t="str">
        <f t="shared" si="16"/>
        <v/>
      </c>
      <c r="J1082" s="56"/>
      <c r="K1082" s="50"/>
      <c r="M1082" s="52"/>
      <c r="N1082" s="54"/>
      <c r="O1082" s="29"/>
    </row>
    <row r="1083" spans="1:15" s="51" customFormat="1" ht="13.05" customHeight="1" outlineLevel="2">
      <c r="A1083" s="138"/>
      <c r="B1083" s="138"/>
      <c r="C1083" s="140"/>
      <c r="D1083" s="55"/>
      <c r="F1083" s="115"/>
      <c r="G1083" s="115"/>
      <c r="H1083" s="86"/>
      <c r="I1083" s="102" t="str">
        <f t="shared" si="16"/>
        <v/>
      </c>
      <c r="J1083" s="56"/>
      <c r="K1083" s="27"/>
      <c r="M1083" s="63"/>
      <c r="N1083" s="54"/>
      <c r="O1083" s="64"/>
    </row>
    <row r="1084" spans="1:15" ht="2.5499999999999998" customHeight="1" outlineLevel="2">
      <c r="A1084" s="197"/>
      <c r="B1084" s="197"/>
      <c r="C1084" s="143"/>
      <c r="D1084" s="105"/>
      <c r="F1084" s="116"/>
      <c r="G1084" s="116"/>
      <c r="I1084" s="102" t="str">
        <f t="shared" si="16"/>
        <v/>
      </c>
      <c r="K1084" s="92"/>
      <c r="L1084" s="8"/>
      <c r="M1084" s="79"/>
      <c r="N1084" s="67"/>
      <c r="O1084" s="20"/>
    </row>
    <row r="1085" spans="1:15" s="51" customFormat="1" ht="13.05" customHeight="1" outlineLevel="2">
      <c r="A1085" s="136" t="s">
        <v>933</v>
      </c>
      <c r="B1085" s="136" t="s">
        <v>1538</v>
      </c>
      <c r="C1085" s="137"/>
      <c r="D1085" s="46"/>
      <c r="F1085" s="436"/>
      <c r="G1085" s="436"/>
      <c r="H1085" s="48" t="s">
        <v>203</v>
      </c>
      <c r="I1085" s="102" t="str">
        <f t="shared" si="16"/>
        <v/>
      </c>
      <c r="J1085" s="56"/>
      <c r="K1085" s="50"/>
      <c r="M1085" s="52"/>
      <c r="N1085" s="54"/>
      <c r="O1085" s="29"/>
    </row>
    <row r="1086" spans="1:15" s="51" customFormat="1" ht="13.05" customHeight="1" outlineLevel="2">
      <c r="A1086" s="138"/>
      <c r="B1086" s="138"/>
      <c r="C1086" s="140"/>
      <c r="D1086" s="55"/>
      <c r="F1086" s="115"/>
      <c r="G1086" s="115"/>
      <c r="H1086" s="86"/>
      <c r="I1086" s="102" t="str">
        <f t="shared" si="16"/>
        <v/>
      </c>
      <c r="J1086" s="56"/>
      <c r="K1086" s="27"/>
      <c r="M1086" s="63"/>
      <c r="N1086" s="54"/>
      <c r="O1086" s="64"/>
    </row>
    <row r="1087" spans="1:15" ht="2.5499999999999998" customHeight="1" outlineLevel="2">
      <c r="A1087" s="197"/>
      <c r="B1087" s="197"/>
      <c r="C1087" s="143"/>
      <c r="D1087" s="105"/>
      <c r="F1087" s="116"/>
      <c r="G1087" s="116"/>
      <c r="I1087" s="102" t="str">
        <f t="shared" si="16"/>
        <v/>
      </c>
      <c r="K1087" s="92"/>
      <c r="L1087" s="8"/>
      <c r="M1087" s="79"/>
      <c r="N1087" s="67"/>
      <c r="O1087" s="20"/>
    </row>
    <row r="1088" spans="1:15" s="51" customFormat="1" ht="13.05" customHeight="1" outlineLevel="2">
      <c r="A1088" s="136" t="s">
        <v>934</v>
      </c>
      <c r="B1088" s="136" t="s">
        <v>935</v>
      </c>
      <c r="C1088" s="137"/>
      <c r="D1088" s="46"/>
      <c r="F1088" s="436"/>
      <c r="G1088" s="436"/>
      <c r="H1088" s="48" t="s">
        <v>203</v>
      </c>
      <c r="I1088" s="102" t="str">
        <f t="shared" si="16"/>
        <v/>
      </c>
      <c r="J1088" s="56"/>
      <c r="K1088" s="50"/>
      <c r="M1088" s="52"/>
      <c r="N1088" s="54"/>
      <c r="O1088" s="29"/>
    </row>
    <row r="1089" spans="1:15" s="51" customFormat="1" ht="13.05" customHeight="1" outlineLevel="2">
      <c r="A1089" s="138"/>
      <c r="B1089" s="138"/>
      <c r="C1089" s="140"/>
      <c r="D1089" s="55"/>
      <c r="F1089" s="115"/>
      <c r="G1089" s="115"/>
      <c r="H1089" s="86"/>
      <c r="I1089" s="102" t="str">
        <f t="shared" si="16"/>
        <v/>
      </c>
      <c r="J1089" s="56"/>
      <c r="K1089" s="27"/>
      <c r="M1089" s="63"/>
      <c r="N1089" s="54"/>
      <c r="O1089" s="64"/>
    </row>
    <row r="1090" spans="1:15" ht="2.5499999999999998" customHeight="1" outlineLevel="2">
      <c r="A1090" s="197"/>
      <c r="B1090" s="200"/>
      <c r="C1090" s="143"/>
      <c r="D1090" s="77"/>
      <c r="F1090" s="116"/>
      <c r="G1090" s="116"/>
      <c r="H1090" s="3"/>
      <c r="I1090" s="102" t="str">
        <f t="shared" si="16"/>
        <v/>
      </c>
      <c r="K1090" s="92"/>
      <c r="L1090" s="8"/>
      <c r="M1090" s="79"/>
      <c r="N1090" s="67"/>
      <c r="O1090" s="20"/>
    </row>
    <row r="1091" spans="1:15" ht="15" customHeight="1" outlineLevel="1" thickBot="1">
      <c r="A1091" s="186" t="s">
        <v>936</v>
      </c>
      <c r="B1091" s="186" t="s">
        <v>937</v>
      </c>
      <c r="C1091" s="194"/>
      <c r="D1091" s="70"/>
      <c r="E1091" s="69"/>
      <c r="F1091" s="117"/>
      <c r="G1091" s="117"/>
      <c r="H1091" s="31"/>
      <c r="I1091" s="102" t="str">
        <f t="shared" si="16"/>
        <v/>
      </c>
      <c r="J1091" s="71"/>
      <c r="K1091" s="13"/>
      <c r="L1091" s="88"/>
      <c r="M1091" s="15"/>
      <c r="N1091" s="89"/>
      <c r="O1091" s="17"/>
    </row>
    <row r="1092" spans="1:15" ht="5.25" customHeight="1" outlineLevel="2" thickTop="1">
      <c r="A1092" s="141"/>
      <c r="B1092" s="142"/>
      <c r="C1092" s="143"/>
      <c r="D1092" s="40"/>
      <c r="F1092" s="116"/>
      <c r="G1092" s="116"/>
      <c r="H1092" s="39"/>
      <c r="I1092" s="102" t="str">
        <f t="shared" si="16"/>
        <v/>
      </c>
      <c r="K1092" s="41"/>
      <c r="L1092" s="8"/>
      <c r="M1092" s="59"/>
      <c r="N1092" s="67"/>
      <c r="O1092" s="68"/>
    </row>
    <row r="1093" spans="1:15" s="51" customFormat="1" ht="13.05" customHeight="1" outlineLevel="2">
      <c r="A1093" s="136" t="s">
        <v>938</v>
      </c>
      <c r="B1093" s="136" t="s">
        <v>1539</v>
      </c>
      <c r="C1093" s="137"/>
      <c r="D1093" s="46"/>
      <c r="F1093" s="436"/>
      <c r="G1093" s="436"/>
      <c r="H1093" s="48" t="s">
        <v>203</v>
      </c>
      <c r="I1093" s="102" t="str">
        <f t="shared" si="16"/>
        <v/>
      </c>
      <c r="J1093" s="56"/>
      <c r="K1093" s="50"/>
      <c r="M1093" s="52"/>
      <c r="N1093" s="54"/>
      <c r="O1093" s="29"/>
    </row>
    <row r="1094" spans="1:15" s="51" customFormat="1" ht="13.05" customHeight="1" outlineLevel="2">
      <c r="A1094" s="138"/>
      <c r="B1094" s="138"/>
      <c r="C1094" s="140"/>
      <c r="D1094" s="55"/>
      <c r="F1094" s="115"/>
      <c r="G1094" s="115"/>
      <c r="H1094" s="86"/>
      <c r="I1094" s="102" t="str">
        <f t="shared" si="16"/>
        <v/>
      </c>
      <c r="J1094" s="56"/>
      <c r="K1094" s="27"/>
      <c r="M1094" s="63"/>
      <c r="N1094" s="54"/>
      <c r="O1094" s="64"/>
    </row>
    <row r="1095" spans="1:15" ht="2.5499999999999998" customHeight="1" outlineLevel="2">
      <c r="A1095" s="197"/>
      <c r="B1095" s="197"/>
      <c r="C1095" s="143"/>
      <c r="D1095" s="105"/>
      <c r="F1095" s="116"/>
      <c r="G1095" s="116"/>
      <c r="I1095" s="102" t="str">
        <f t="shared" si="16"/>
        <v/>
      </c>
      <c r="K1095" s="92"/>
      <c r="L1095" s="8"/>
      <c r="M1095" s="79"/>
      <c r="N1095" s="67"/>
      <c r="O1095" s="20"/>
    </row>
    <row r="1096" spans="1:15" s="51" customFormat="1" ht="13.05" customHeight="1" outlineLevel="2">
      <c r="A1096" s="136" t="s">
        <v>940</v>
      </c>
      <c r="B1096" s="136" t="s">
        <v>1540</v>
      </c>
      <c r="C1096" s="137"/>
      <c r="D1096" s="46"/>
      <c r="F1096" s="436"/>
      <c r="G1096" s="436"/>
      <c r="H1096" s="48" t="s">
        <v>203</v>
      </c>
      <c r="I1096" s="102" t="str">
        <f t="shared" si="16"/>
        <v/>
      </c>
      <c r="J1096" s="56"/>
      <c r="K1096" s="50"/>
      <c r="M1096" s="52"/>
      <c r="N1096" s="54"/>
      <c r="O1096" s="29"/>
    </row>
    <row r="1097" spans="1:15" s="51" customFormat="1" ht="13.05" customHeight="1" outlineLevel="2">
      <c r="A1097" s="138"/>
      <c r="B1097" s="138"/>
      <c r="C1097" s="140"/>
      <c r="D1097" s="55"/>
      <c r="F1097" s="115"/>
      <c r="G1097" s="115"/>
      <c r="H1097" s="86"/>
      <c r="I1097" s="102" t="str">
        <f t="shared" si="16"/>
        <v/>
      </c>
      <c r="J1097" s="56"/>
      <c r="K1097" s="27"/>
      <c r="M1097" s="63"/>
      <c r="N1097" s="54"/>
      <c r="O1097" s="64"/>
    </row>
    <row r="1098" spans="1:15" ht="2.5499999999999998" customHeight="1" outlineLevel="2">
      <c r="A1098" s="197"/>
      <c r="B1098" s="197"/>
      <c r="C1098" s="143"/>
      <c r="D1098" s="105"/>
      <c r="F1098" s="116"/>
      <c r="G1098" s="116"/>
      <c r="I1098" s="102" t="str">
        <f t="shared" si="16"/>
        <v/>
      </c>
      <c r="K1098" s="92"/>
      <c r="L1098" s="8"/>
      <c r="M1098" s="79"/>
      <c r="N1098" s="67"/>
      <c r="O1098" s="20"/>
    </row>
    <row r="1099" spans="1:15" s="51" customFormat="1" ht="13.05" customHeight="1" outlineLevel="2">
      <c r="A1099" s="136" t="s">
        <v>942</v>
      </c>
      <c r="B1099" s="136" t="s">
        <v>1541</v>
      </c>
      <c r="C1099" s="137"/>
      <c r="D1099" s="46"/>
      <c r="F1099" s="436"/>
      <c r="G1099" s="436"/>
      <c r="H1099" s="48" t="s">
        <v>203</v>
      </c>
      <c r="I1099" s="102" t="str">
        <f t="shared" si="16"/>
        <v/>
      </c>
      <c r="J1099" s="56"/>
      <c r="K1099" s="50"/>
      <c r="M1099" s="52"/>
      <c r="N1099" s="54"/>
      <c r="O1099" s="29"/>
    </row>
    <row r="1100" spans="1:15" s="51" customFormat="1" ht="13.05" customHeight="1" outlineLevel="2">
      <c r="A1100" s="138"/>
      <c r="B1100" s="138"/>
      <c r="C1100" s="140"/>
      <c r="D1100" s="55"/>
      <c r="F1100" s="115"/>
      <c r="G1100" s="115"/>
      <c r="H1100" s="86"/>
      <c r="I1100" s="102" t="str">
        <f t="shared" si="16"/>
        <v/>
      </c>
      <c r="J1100" s="56"/>
      <c r="K1100" s="27"/>
      <c r="M1100" s="63"/>
      <c r="N1100" s="54"/>
      <c r="O1100" s="64"/>
    </row>
    <row r="1101" spans="1:15" ht="2.5499999999999998" customHeight="1" outlineLevel="2">
      <c r="A1101" s="197"/>
      <c r="B1101" s="197"/>
      <c r="C1101" s="143"/>
      <c r="D1101" s="105"/>
      <c r="F1101" s="116"/>
      <c r="G1101" s="116"/>
      <c r="I1101" s="102" t="str">
        <f t="shared" si="16"/>
        <v/>
      </c>
      <c r="K1101" s="92"/>
      <c r="L1101" s="8"/>
      <c r="M1101" s="79"/>
      <c r="N1101" s="67"/>
      <c r="O1101" s="20"/>
    </row>
    <row r="1102" spans="1:15" s="51" customFormat="1" ht="13.05" customHeight="1" outlineLevel="2">
      <c r="A1102" s="136" t="s">
        <v>943</v>
      </c>
      <c r="B1102" s="136" t="s">
        <v>944</v>
      </c>
      <c r="C1102" s="137"/>
      <c r="D1102" s="46"/>
      <c r="F1102" s="436"/>
      <c r="G1102" s="436"/>
      <c r="H1102" s="48" t="s">
        <v>203</v>
      </c>
      <c r="I1102" s="102" t="str">
        <f t="shared" si="16"/>
        <v/>
      </c>
      <c r="J1102" s="56"/>
      <c r="K1102" s="50"/>
      <c r="M1102" s="52"/>
      <c r="N1102" s="54"/>
      <c r="O1102" s="29"/>
    </row>
    <row r="1103" spans="1:15" s="51" customFormat="1" ht="13.05" customHeight="1" outlineLevel="2">
      <c r="A1103" s="138"/>
      <c r="B1103" s="138"/>
      <c r="C1103" s="140"/>
      <c r="D1103" s="55"/>
      <c r="F1103" s="115"/>
      <c r="G1103" s="115"/>
      <c r="H1103" s="86"/>
      <c r="I1103" s="102" t="str">
        <f t="shared" si="16"/>
        <v/>
      </c>
      <c r="J1103" s="56"/>
      <c r="K1103" s="27"/>
      <c r="M1103" s="63"/>
      <c r="N1103" s="54"/>
      <c r="O1103" s="64"/>
    </row>
    <row r="1104" spans="1:15" ht="2.5499999999999998" customHeight="1" outlineLevel="2">
      <c r="A1104" s="197"/>
      <c r="B1104" s="197"/>
      <c r="C1104" s="143"/>
      <c r="D1104" s="77"/>
      <c r="F1104" s="116"/>
      <c r="G1104" s="116"/>
      <c r="I1104" s="102" t="str">
        <f t="shared" si="16"/>
        <v/>
      </c>
      <c r="K1104" s="92"/>
      <c r="L1104" s="8"/>
      <c r="M1104" s="79"/>
      <c r="N1104" s="67"/>
      <c r="O1104" s="20"/>
    </row>
    <row r="1105" spans="1:15" ht="15" customHeight="1" outlineLevel="1" thickBot="1">
      <c r="A1105" s="186" t="s">
        <v>945</v>
      </c>
      <c r="B1105" s="186" t="s">
        <v>946</v>
      </c>
      <c r="C1105" s="194"/>
      <c r="D1105" s="70"/>
      <c r="E1105" s="69"/>
      <c r="F1105" s="117"/>
      <c r="G1105" s="117"/>
      <c r="H1105" s="31"/>
      <c r="I1105" s="102" t="str">
        <f t="shared" si="16"/>
        <v/>
      </c>
      <c r="J1105" s="71"/>
      <c r="K1105" s="13"/>
      <c r="L1105" s="88"/>
      <c r="M1105" s="15"/>
      <c r="N1105" s="89"/>
      <c r="O1105" s="17"/>
    </row>
    <row r="1106" spans="1:15" ht="5.25" customHeight="1" outlineLevel="2" thickTop="1">
      <c r="A1106" s="141"/>
      <c r="B1106" s="142"/>
      <c r="C1106" s="143"/>
      <c r="D1106" s="40"/>
      <c r="F1106" s="116"/>
      <c r="G1106" s="116"/>
      <c r="H1106" s="39"/>
      <c r="I1106" s="102" t="str">
        <f t="shared" si="16"/>
        <v/>
      </c>
      <c r="K1106" s="41"/>
      <c r="L1106" s="8"/>
      <c r="M1106" s="59"/>
      <c r="N1106" s="67"/>
      <c r="O1106" s="68"/>
    </row>
    <row r="1107" spans="1:15" s="51" customFormat="1" ht="13.05" customHeight="1" outlineLevel="2">
      <c r="A1107" s="136" t="s">
        <v>947</v>
      </c>
      <c r="B1107" s="136" t="s">
        <v>1542</v>
      </c>
      <c r="C1107" s="137"/>
      <c r="D1107" s="46"/>
      <c r="F1107" s="436"/>
      <c r="G1107" s="436"/>
      <c r="H1107" s="48" t="s">
        <v>203</v>
      </c>
      <c r="I1107" s="102" t="str">
        <f t="shared" si="16"/>
        <v/>
      </c>
      <c r="J1107" s="56"/>
      <c r="K1107" s="50"/>
      <c r="M1107" s="52"/>
      <c r="N1107" s="54"/>
      <c r="O1107" s="29"/>
    </row>
    <row r="1108" spans="1:15" s="51" customFormat="1" ht="13.05" customHeight="1" outlineLevel="2">
      <c r="A1108" s="138"/>
      <c r="B1108" s="138"/>
      <c r="C1108" s="140"/>
      <c r="D1108" s="55"/>
      <c r="F1108" s="115"/>
      <c r="G1108" s="115"/>
      <c r="H1108" s="86"/>
      <c r="I1108" s="102" t="str">
        <f t="shared" ref="I1108:I1171" si="17">$K1108&amp;$M1108</f>
        <v/>
      </c>
      <c r="J1108" s="56"/>
      <c r="K1108" s="27"/>
      <c r="M1108" s="63"/>
      <c r="N1108" s="54"/>
      <c r="O1108" s="64"/>
    </row>
    <row r="1109" spans="1:15" ht="2.5499999999999998" customHeight="1" outlineLevel="2">
      <c r="A1109" s="197"/>
      <c r="B1109" s="197"/>
      <c r="C1109" s="143"/>
      <c r="D1109" s="105"/>
      <c r="F1109" s="116"/>
      <c r="G1109" s="116"/>
      <c r="I1109" s="102" t="str">
        <f t="shared" si="17"/>
        <v/>
      </c>
      <c r="K1109" s="92"/>
      <c r="L1109" s="8"/>
      <c r="M1109" s="79"/>
      <c r="N1109" s="67"/>
      <c r="O1109" s="20"/>
    </row>
    <row r="1110" spans="1:15" s="51" customFormat="1" ht="13.05" customHeight="1" outlineLevel="2">
      <c r="A1110" s="136" t="s">
        <v>948</v>
      </c>
      <c r="B1110" s="136" t="s">
        <v>1543</v>
      </c>
      <c r="C1110" s="137"/>
      <c r="D1110" s="46"/>
      <c r="F1110" s="436"/>
      <c r="G1110" s="436"/>
      <c r="H1110" s="48" t="s">
        <v>203</v>
      </c>
      <c r="I1110" s="102" t="str">
        <f t="shared" si="17"/>
        <v/>
      </c>
      <c r="J1110" s="56"/>
      <c r="K1110" s="50"/>
      <c r="M1110" s="52"/>
      <c r="N1110" s="54"/>
      <c r="O1110" s="29"/>
    </row>
    <row r="1111" spans="1:15" s="51" customFormat="1" ht="13.05" customHeight="1" outlineLevel="2">
      <c r="A1111" s="138"/>
      <c r="B1111" s="138"/>
      <c r="C1111" s="140"/>
      <c r="D1111" s="55"/>
      <c r="F1111" s="115"/>
      <c r="G1111" s="115"/>
      <c r="H1111" s="86"/>
      <c r="I1111" s="102" t="str">
        <f t="shared" si="17"/>
        <v/>
      </c>
      <c r="J1111" s="56"/>
      <c r="K1111" s="27"/>
      <c r="M1111" s="63"/>
      <c r="N1111" s="54"/>
      <c r="O1111" s="64"/>
    </row>
    <row r="1112" spans="1:15" ht="2.5499999999999998" customHeight="1" outlineLevel="2">
      <c r="A1112" s="197"/>
      <c r="B1112" s="197"/>
      <c r="C1112" s="143"/>
      <c r="D1112" s="105"/>
      <c r="F1112" s="116"/>
      <c r="G1112" s="116"/>
      <c r="I1112" s="102" t="str">
        <f t="shared" si="17"/>
        <v/>
      </c>
      <c r="K1112" s="92"/>
      <c r="L1112" s="8"/>
      <c r="M1112" s="79"/>
      <c r="N1112" s="67"/>
      <c r="O1112" s="20"/>
    </row>
    <row r="1113" spans="1:15" s="51" customFormat="1" ht="13.05" customHeight="1" outlineLevel="2">
      <c r="A1113" s="136" t="s">
        <v>950</v>
      </c>
      <c r="B1113" s="136" t="s">
        <v>1544</v>
      </c>
      <c r="C1113" s="137"/>
      <c r="D1113" s="46"/>
      <c r="F1113" s="436"/>
      <c r="G1113" s="436"/>
      <c r="H1113" s="48" t="s">
        <v>203</v>
      </c>
      <c r="I1113" s="102" t="str">
        <f t="shared" si="17"/>
        <v/>
      </c>
      <c r="J1113" s="56"/>
      <c r="K1113" s="50"/>
      <c r="M1113" s="52"/>
      <c r="N1113" s="54"/>
      <c r="O1113" s="29"/>
    </row>
    <row r="1114" spans="1:15" s="51" customFormat="1" ht="13.05" customHeight="1" outlineLevel="2">
      <c r="A1114" s="138"/>
      <c r="B1114" s="138"/>
      <c r="C1114" s="140"/>
      <c r="D1114" s="55"/>
      <c r="F1114" s="115"/>
      <c r="G1114" s="115"/>
      <c r="H1114" s="86"/>
      <c r="I1114" s="102" t="str">
        <f t="shared" si="17"/>
        <v/>
      </c>
      <c r="J1114" s="56"/>
      <c r="K1114" s="27"/>
      <c r="M1114" s="63"/>
      <c r="N1114" s="54"/>
      <c r="O1114" s="64"/>
    </row>
    <row r="1115" spans="1:15" ht="2.5499999999999998" customHeight="1" outlineLevel="2">
      <c r="A1115" s="197"/>
      <c r="B1115" s="197"/>
      <c r="C1115" s="143"/>
      <c r="D1115" s="105"/>
      <c r="F1115" s="116"/>
      <c r="G1115" s="116"/>
      <c r="I1115" s="102" t="str">
        <f t="shared" si="17"/>
        <v/>
      </c>
      <c r="K1115" s="92"/>
      <c r="L1115" s="8"/>
      <c r="M1115" s="79"/>
      <c r="N1115" s="67"/>
      <c r="O1115" s="20"/>
    </row>
    <row r="1116" spans="1:15" s="51" customFormat="1" ht="13.05" customHeight="1" outlineLevel="2">
      <c r="A1116" s="136" t="s">
        <v>952</v>
      </c>
      <c r="B1116" s="136" t="s">
        <v>1545</v>
      </c>
      <c r="C1116" s="137"/>
      <c r="D1116" s="46"/>
      <c r="F1116" s="436"/>
      <c r="G1116" s="436"/>
      <c r="H1116" s="48" t="s">
        <v>203</v>
      </c>
      <c r="I1116" s="102" t="str">
        <f t="shared" si="17"/>
        <v/>
      </c>
      <c r="J1116" s="56"/>
      <c r="K1116" s="50"/>
      <c r="M1116" s="52"/>
      <c r="N1116" s="54"/>
      <c r="O1116" s="29"/>
    </row>
    <row r="1117" spans="1:15" s="51" customFormat="1" ht="13.05" customHeight="1" outlineLevel="2">
      <c r="A1117" s="138"/>
      <c r="B1117" s="138"/>
      <c r="C1117" s="140"/>
      <c r="D1117" s="55"/>
      <c r="F1117" s="115"/>
      <c r="G1117" s="115"/>
      <c r="H1117" s="86"/>
      <c r="I1117" s="102" t="str">
        <f t="shared" si="17"/>
        <v/>
      </c>
      <c r="J1117" s="56"/>
      <c r="K1117" s="27"/>
      <c r="M1117" s="63"/>
      <c r="N1117" s="54"/>
      <c r="O1117" s="64"/>
    </row>
    <row r="1118" spans="1:15" ht="2.5499999999999998" customHeight="1" outlineLevel="2">
      <c r="A1118" s="197"/>
      <c r="B1118" s="197"/>
      <c r="C1118" s="143"/>
      <c r="D1118" s="105"/>
      <c r="F1118" s="116"/>
      <c r="G1118" s="116"/>
      <c r="I1118" s="102" t="str">
        <f t="shared" si="17"/>
        <v/>
      </c>
      <c r="K1118" s="92"/>
      <c r="L1118" s="8"/>
      <c r="M1118" s="79"/>
      <c r="N1118" s="67"/>
      <c r="O1118" s="20"/>
    </row>
    <row r="1119" spans="1:15" s="51" customFormat="1" ht="13.05" customHeight="1" outlineLevel="2">
      <c r="A1119" s="136" t="s">
        <v>954</v>
      </c>
      <c r="B1119" s="136" t="s">
        <v>955</v>
      </c>
      <c r="C1119" s="137"/>
      <c r="D1119" s="46"/>
      <c r="F1119" s="436"/>
      <c r="G1119" s="436"/>
      <c r="H1119" s="48" t="s">
        <v>203</v>
      </c>
      <c r="I1119" s="102" t="str">
        <f t="shared" si="17"/>
        <v/>
      </c>
      <c r="J1119" s="56"/>
      <c r="K1119" s="50"/>
      <c r="M1119" s="52"/>
      <c r="N1119" s="54"/>
      <c r="O1119" s="29"/>
    </row>
    <row r="1120" spans="1:15" s="51" customFormat="1" ht="13.05" customHeight="1" outlineLevel="2">
      <c r="A1120" s="138"/>
      <c r="B1120" s="138"/>
      <c r="C1120" s="140"/>
      <c r="D1120" s="55"/>
      <c r="F1120" s="115"/>
      <c r="G1120" s="115"/>
      <c r="H1120" s="86"/>
      <c r="I1120" s="102" t="str">
        <f t="shared" si="17"/>
        <v/>
      </c>
      <c r="J1120" s="56"/>
      <c r="K1120" s="27"/>
      <c r="M1120" s="63"/>
      <c r="N1120" s="54"/>
      <c r="O1120" s="64"/>
    </row>
    <row r="1121" spans="1:15" ht="2.5499999999999998" customHeight="1" outlineLevel="2">
      <c r="A1121" s="197"/>
      <c r="B1121" s="197"/>
      <c r="C1121" s="143"/>
      <c r="D1121" s="105"/>
      <c r="F1121" s="116"/>
      <c r="G1121" s="116"/>
      <c r="I1121" s="102" t="str">
        <f t="shared" si="17"/>
        <v/>
      </c>
      <c r="K1121" s="92"/>
      <c r="L1121" s="8"/>
      <c r="M1121" s="79"/>
      <c r="N1121" s="67"/>
      <c r="O1121" s="20"/>
    </row>
    <row r="1122" spans="1:15" s="51" customFormat="1" ht="13.05" customHeight="1" outlineLevel="2">
      <c r="A1122" s="136" t="s">
        <v>956</v>
      </c>
      <c r="B1122" s="136" t="s">
        <v>1546</v>
      </c>
      <c r="C1122" s="137"/>
      <c r="D1122" s="46"/>
      <c r="F1122" s="436"/>
      <c r="G1122" s="436"/>
      <c r="H1122" s="48" t="s">
        <v>203</v>
      </c>
      <c r="I1122" s="102" t="str">
        <f t="shared" si="17"/>
        <v/>
      </c>
      <c r="J1122" s="56"/>
      <c r="K1122" s="50"/>
      <c r="M1122" s="52"/>
      <c r="N1122" s="54"/>
      <c r="O1122" s="29"/>
    </row>
    <row r="1123" spans="1:15" s="51" customFormat="1" ht="13.05" customHeight="1" outlineLevel="2">
      <c r="A1123" s="138"/>
      <c r="B1123" s="138"/>
      <c r="C1123" s="140"/>
      <c r="D1123" s="55"/>
      <c r="F1123" s="115"/>
      <c r="G1123" s="115"/>
      <c r="H1123" s="86"/>
      <c r="I1123" s="102" t="str">
        <f t="shared" si="17"/>
        <v/>
      </c>
      <c r="J1123" s="56"/>
      <c r="K1123" s="27"/>
      <c r="M1123" s="63"/>
      <c r="N1123" s="54"/>
      <c r="O1123" s="64"/>
    </row>
    <row r="1124" spans="1:15" ht="2.5499999999999998" customHeight="1" outlineLevel="2">
      <c r="A1124" s="197"/>
      <c r="B1124" s="197"/>
      <c r="C1124" s="143"/>
      <c r="D1124" s="105"/>
      <c r="F1124" s="116"/>
      <c r="G1124" s="116"/>
      <c r="I1124" s="102" t="str">
        <f t="shared" si="17"/>
        <v/>
      </c>
      <c r="K1124" s="92"/>
      <c r="L1124" s="8"/>
      <c r="M1124" s="79"/>
      <c r="N1124" s="67"/>
      <c r="O1124" s="20"/>
    </row>
    <row r="1125" spans="1:15" s="51" customFormat="1" ht="13.05" customHeight="1" outlineLevel="2">
      <c r="A1125" s="136" t="s">
        <v>958</v>
      </c>
      <c r="B1125" s="136" t="s">
        <v>1547</v>
      </c>
      <c r="C1125" s="137"/>
      <c r="D1125" s="46"/>
      <c r="F1125" s="436"/>
      <c r="G1125" s="436"/>
      <c r="H1125" s="48" t="s">
        <v>203</v>
      </c>
      <c r="I1125" s="102" t="str">
        <f t="shared" si="17"/>
        <v/>
      </c>
      <c r="J1125" s="56"/>
      <c r="K1125" s="50"/>
      <c r="M1125" s="52"/>
      <c r="N1125" s="54"/>
      <c r="O1125" s="29"/>
    </row>
    <row r="1126" spans="1:15" s="51" customFormat="1" ht="13.05" customHeight="1" outlineLevel="2">
      <c r="A1126" s="138"/>
      <c r="B1126" s="138"/>
      <c r="C1126" s="140"/>
      <c r="D1126" s="55"/>
      <c r="F1126" s="115"/>
      <c r="G1126" s="115"/>
      <c r="H1126" s="86"/>
      <c r="I1126" s="102" t="str">
        <f t="shared" si="17"/>
        <v/>
      </c>
      <c r="J1126" s="56"/>
      <c r="K1126" s="27"/>
      <c r="M1126" s="63"/>
      <c r="N1126" s="54"/>
      <c r="O1126" s="64"/>
    </row>
    <row r="1127" spans="1:15" ht="2.5499999999999998" customHeight="1" outlineLevel="2">
      <c r="A1127" s="197"/>
      <c r="B1127" s="197"/>
      <c r="C1127" s="143"/>
      <c r="D1127" s="105"/>
      <c r="F1127" s="116"/>
      <c r="G1127" s="116"/>
      <c r="I1127" s="102" t="str">
        <f t="shared" si="17"/>
        <v/>
      </c>
      <c r="K1127" s="92"/>
      <c r="L1127" s="8"/>
      <c r="M1127" s="79"/>
      <c r="N1127" s="67"/>
      <c r="O1127" s="20"/>
    </row>
    <row r="1128" spans="1:15" s="51" customFormat="1" ht="13.05" customHeight="1" outlineLevel="2">
      <c r="A1128" s="136" t="s">
        <v>960</v>
      </c>
      <c r="B1128" s="136" t="s">
        <v>1548</v>
      </c>
      <c r="C1128" s="137"/>
      <c r="D1128" s="46"/>
      <c r="F1128" s="436"/>
      <c r="G1128" s="436"/>
      <c r="H1128" s="48" t="s">
        <v>203</v>
      </c>
      <c r="I1128" s="102" t="str">
        <f t="shared" si="17"/>
        <v/>
      </c>
      <c r="J1128" s="56"/>
      <c r="K1128" s="50"/>
      <c r="M1128" s="52"/>
      <c r="N1128" s="54"/>
      <c r="O1128" s="29"/>
    </row>
    <row r="1129" spans="1:15" s="51" customFormat="1" ht="13.05" customHeight="1" outlineLevel="2">
      <c r="A1129" s="138"/>
      <c r="B1129" s="138"/>
      <c r="C1129" s="140"/>
      <c r="D1129" s="55"/>
      <c r="F1129" s="115"/>
      <c r="G1129" s="115"/>
      <c r="H1129" s="86"/>
      <c r="I1129" s="102" t="str">
        <f t="shared" si="17"/>
        <v/>
      </c>
      <c r="J1129" s="56"/>
      <c r="K1129" s="27"/>
      <c r="M1129" s="63"/>
      <c r="N1129" s="54"/>
      <c r="O1129" s="64"/>
    </row>
    <row r="1130" spans="1:15" ht="2.5499999999999998" customHeight="1" outlineLevel="2">
      <c r="A1130" s="197"/>
      <c r="B1130" s="197"/>
      <c r="C1130" s="143"/>
      <c r="D1130" s="105"/>
      <c r="F1130" s="116"/>
      <c r="G1130" s="116"/>
      <c r="I1130" s="102" t="str">
        <f t="shared" si="17"/>
        <v/>
      </c>
      <c r="K1130" s="92"/>
      <c r="L1130" s="8"/>
      <c r="M1130" s="79"/>
      <c r="N1130" s="67"/>
      <c r="O1130" s="20"/>
    </row>
    <row r="1131" spans="1:15" s="51" customFormat="1" ht="13.05" customHeight="1" outlineLevel="2">
      <c r="A1131" s="136" t="s">
        <v>962</v>
      </c>
      <c r="B1131" s="136" t="s">
        <v>1549</v>
      </c>
      <c r="C1131" s="137"/>
      <c r="D1131" s="46"/>
      <c r="F1131" s="436"/>
      <c r="G1131" s="436"/>
      <c r="H1131" s="48" t="s">
        <v>203</v>
      </c>
      <c r="I1131" s="102" t="str">
        <f t="shared" si="17"/>
        <v/>
      </c>
      <c r="J1131" s="56"/>
      <c r="K1131" s="50"/>
      <c r="M1131" s="52"/>
      <c r="N1131" s="54"/>
      <c r="O1131" s="29"/>
    </row>
    <row r="1132" spans="1:15" s="51" customFormat="1" ht="13.05" customHeight="1" outlineLevel="2">
      <c r="A1132" s="138"/>
      <c r="B1132" s="138"/>
      <c r="C1132" s="140"/>
      <c r="D1132" s="55"/>
      <c r="F1132" s="115"/>
      <c r="G1132" s="115"/>
      <c r="H1132" s="86"/>
      <c r="I1132" s="102" t="str">
        <f t="shared" si="17"/>
        <v/>
      </c>
      <c r="J1132" s="56"/>
      <c r="K1132" s="27"/>
      <c r="M1132" s="63"/>
      <c r="N1132" s="54"/>
      <c r="O1132" s="64"/>
    </row>
    <row r="1133" spans="1:15" ht="2.5499999999999998" customHeight="1" outlineLevel="2">
      <c r="A1133" s="197"/>
      <c r="B1133" s="197"/>
      <c r="C1133" s="143"/>
      <c r="D1133" s="105"/>
      <c r="F1133" s="116"/>
      <c r="G1133" s="116"/>
      <c r="I1133" s="102" t="str">
        <f t="shared" si="17"/>
        <v/>
      </c>
      <c r="K1133" s="92"/>
      <c r="L1133" s="8"/>
      <c r="M1133" s="79"/>
      <c r="N1133" s="67"/>
      <c r="O1133" s="20"/>
    </row>
    <row r="1134" spans="1:15" s="51" customFormat="1" ht="13.05" customHeight="1" outlineLevel="2">
      <c r="A1134" s="136" t="s">
        <v>963</v>
      </c>
      <c r="B1134" s="136" t="s">
        <v>1550</v>
      </c>
      <c r="C1134" s="137"/>
      <c r="D1134" s="46"/>
      <c r="F1134" s="436"/>
      <c r="G1134" s="436"/>
      <c r="H1134" s="48" t="s">
        <v>203</v>
      </c>
      <c r="I1134" s="102" t="str">
        <f t="shared" si="17"/>
        <v/>
      </c>
      <c r="J1134" s="56"/>
      <c r="K1134" s="50"/>
      <c r="M1134" s="52"/>
      <c r="N1134" s="54"/>
      <c r="O1134" s="29"/>
    </row>
    <row r="1135" spans="1:15" s="51" customFormat="1" ht="13.05" customHeight="1" outlineLevel="2">
      <c r="A1135" s="138"/>
      <c r="B1135" s="138"/>
      <c r="C1135" s="140"/>
      <c r="D1135" s="55"/>
      <c r="F1135" s="115"/>
      <c r="G1135" s="115"/>
      <c r="H1135" s="86"/>
      <c r="I1135" s="102" t="str">
        <f t="shared" si="17"/>
        <v/>
      </c>
      <c r="J1135" s="56"/>
      <c r="K1135" s="27"/>
      <c r="M1135" s="63"/>
      <c r="N1135" s="54"/>
      <c r="O1135" s="64"/>
    </row>
    <row r="1136" spans="1:15" ht="2.5499999999999998" customHeight="1" outlineLevel="2">
      <c r="A1136" s="197"/>
      <c r="B1136" s="197"/>
      <c r="C1136" s="143"/>
      <c r="D1136" s="105"/>
      <c r="F1136" s="116"/>
      <c r="G1136" s="116"/>
      <c r="I1136" s="102" t="str">
        <f t="shared" si="17"/>
        <v/>
      </c>
      <c r="K1136" s="92"/>
      <c r="L1136" s="8"/>
      <c r="M1136" s="79"/>
      <c r="N1136" s="67"/>
      <c r="O1136" s="20"/>
    </row>
    <row r="1137" spans="1:15" s="51" customFormat="1" ht="13.05" customHeight="1" outlineLevel="2">
      <c r="A1137" s="136" t="s">
        <v>964</v>
      </c>
      <c r="B1137" s="136" t="s">
        <v>965</v>
      </c>
      <c r="C1137" s="137"/>
      <c r="D1137" s="46"/>
      <c r="F1137" s="436"/>
      <c r="G1137" s="436"/>
      <c r="H1137" s="48" t="s">
        <v>203</v>
      </c>
      <c r="I1137" s="102" t="str">
        <f t="shared" si="17"/>
        <v/>
      </c>
      <c r="J1137" s="56"/>
      <c r="K1137" s="50"/>
      <c r="M1137" s="52"/>
      <c r="N1137" s="54"/>
      <c r="O1137" s="29"/>
    </row>
    <row r="1138" spans="1:15" s="51" customFormat="1" ht="13.05" customHeight="1" outlineLevel="2">
      <c r="A1138" s="138"/>
      <c r="B1138" s="138"/>
      <c r="C1138" s="140"/>
      <c r="D1138" s="55"/>
      <c r="F1138" s="115"/>
      <c r="G1138" s="115"/>
      <c r="H1138" s="86"/>
      <c r="I1138" s="102" t="str">
        <f t="shared" si="17"/>
        <v/>
      </c>
      <c r="J1138" s="56"/>
      <c r="K1138" s="27"/>
      <c r="M1138" s="63"/>
      <c r="N1138" s="54"/>
      <c r="O1138" s="64"/>
    </row>
    <row r="1139" spans="1:15" ht="2.5499999999999998" customHeight="1" outlineLevel="2">
      <c r="A1139" s="197"/>
      <c r="B1139" s="211"/>
      <c r="C1139" s="143"/>
      <c r="D1139" s="77"/>
      <c r="F1139" s="116"/>
      <c r="G1139" s="116"/>
      <c r="H1139" s="3"/>
      <c r="I1139" s="102" t="str">
        <f t="shared" si="17"/>
        <v/>
      </c>
      <c r="K1139" s="92"/>
      <c r="L1139" s="8"/>
      <c r="M1139" s="79"/>
      <c r="N1139" s="67"/>
      <c r="O1139" s="20"/>
    </row>
    <row r="1140" spans="1:15" ht="15" customHeight="1" outlineLevel="1">
      <c r="A1140" s="178" t="s">
        <v>966</v>
      </c>
      <c r="B1140" s="178" t="s">
        <v>967</v>
      </c>
      <c r="C1140" s="201"/>
      <c r="D1140" s="81"/>
      <c r="E1140" s="80"/>
      <c r="F1140" s="118"/>
      <c r="G1140" s="118"/>
      <c r="H1140" s="32"/>
      <c r="I1140" s="102" t="str">
        <f t="shared" si="17"/>
        <v/>
      </c>
      <c r="K1140" s="12"/>
      <c r="L1140" s="8"/>
      <c r="M1140" s="16"/>
      <c r="N1140" s="67"/>
      <c r="O1140" s="18"/>
    </row>
    <row r="1141" spans="1:15" ht="5.55" customHeight="1" outlineLevel="1">
      <c r="A1141" s="141"/>
      <c r="B1141" s="142"/>
      <c r="C1141" s="143"/>
      <c r="D1141" s="40"/>
      <c r="F1141" s="116"/>
      <c r="G1141" s="116"/>
      <c r="H1141" s="39"/>
      <c r="I1141" s="102" t="str">
        <f t="shared" si="17"/>
        <v/>
      </c>
      <c r="K1141" s="41"/>
      <c r="L1141" s="8"/>
      <c r="M1141" s="59"/>
      <c r="N1141" s="67"/>
      <c r="O1141" s="68"/>
    </row>
    <row r="1142" spans="1:15" ht="15" customHeight="1" outlineLevel="1" thickBot="1">
      <c r="A1142" s="186" t="s">
        <v>968</v>
      </c>
      <c r="B1142" s="186" t="s">
        <v>1551</v>
      </c>
      <c r="C1142" s="194"/>
      <c r="D1142" s="70"/>
      <c r="E1142" s="69"/>
      <c r="F1142" s="117"/>
      <c r="G1142" s="117"/>
      <c r="H1142" s="31"/>
      <c r="I1142" s="102" t="str">
        <f t="shared" si="17"/>
        <v/>
      </c>
      <c r="J1142" s="71"/>
      <c r="K1142" s="13"/>
      <c r="L1142" s="88"/>
      <c r="M1142" s="15"/>
      <c r="N1142" s="89"/>
      <c r="O1142" s="17"/>
    </row>
    <row r="1143" spans="1:15" ht="5.25" customHeight="1" outlineLevel="2" thickTop="1">
      <c r="A1143" s="141"/>
      <c r="B1143" s="142"/>
      <c r="C1143" s="143"/>
      <c r="D1143" s="40"/>
      <c r="F1143" s="116"/>
      <c r="G1143" s="116"/>
      <c r="H1143" s="39"/>
      <c r="I1143" s="102" t="str">
        <f t="shared" si="17"/>
        <v/>
      </c>
      <c r="K1143" s="41"/>
      <c r="L1143" s="8"/>
      <c r="M1143" s="59"/>
      <c r="N1143" s="67"/>
      <c r="O1143" s="68"/>
    </row>
    <row r="1144" spans="1:15" s="51" customFormat="1" ht="13.05" customHeight="1" outlineLevel="2">
      <c r="A1144" s="136" t="s">
        <v>969</v>
      </c>
      <c r="B1144" s="136" t="s">
        <v>1347</v>
      </c>
      <c r="C1144" s="137"/>
      <c r="D1144" s="46"/>
      <c r="F1144" s="436"/>
      <c r="G1144" s="436"/>
      <c r="H1144" s="48" t="s">
        <v>203</v>
      </c>
      <c r="I1144" s="102" t="str">
        <f t="shared" si="17"/>
        <v/>
      </c>
      <c r="J1144" s="56"/>
      <c r="K1144" s="50"/>
      <c r="M1144" s="52"/>
      <c r="N1144" s="54"/>
      <c r="O1144" s="29"/>
    </row>
    <row r="1145" spans="1:15" s="51" customFormat="1" ht="13.05" customHeight="1" outlineLevel="2">
      <c r="A1145" s="138"/>
      <c r="B1145" s="138"/>
      <c r="C1145" s="140"/>
      <c r="D1145" s="55"/>
      <c r="F1145" s="115"/>
      <c r="G1145" s="115"/>
      <c r="H1145" s="86"/>
      <c r="I1145" s="102" t="str">
        <f t="shared" si="17"/>
        <v/>
      </c>
      <c r="J1145" s="56"/>
      <c r="K1145" s="27"/>
      <c r="M1145" s="63"/>
      <c r="N1145" s="54"/>
      <c r="O1145" s="64"/>
    </row>
    <row r="1146" spans="1:15" ht="2.5499999999999998" customHeight="1" outlineLevel="2">
      <c r="A1146" s="197"/>
      <c r="B1146" s="197"/>
      <c r="C1146" s="143"/>
      <c r="D1146" s="105"/>
      <c r="F1146" s="116"/>
      <c r="G1146" s="116"/>
      <c r="I1146" s="102" t="str">
        <f t="shared" si="17"/>
        <v/>
      </c>
      <c r="K1146" s="92"/>
      <c r="L1146" s="8"/>
      <c r="M1146" s="79"/>
      <c r="N1146" s="67"/>
      <c r="O1146" s="20"/>
    </row>
    <row r="1147" spans="1:15" s="51" customFormat="1" ht="13.05" customHeight="1" outlineLevel="2">
      <c r="A1147" s="136" t="s">
        <v>970</v>
      </c>
      <c r="B1147" s="136" t="s">
        <v>971</v>
      </c>
      <c r="C1147" s="137"/>
      <c r="D1147" s="46"/>
      <c r="F1147" s="436"/>
      <c r="G1147" s="436"/>
      <c r="H1147" s="48" t="s">
        <v>203</v>
      </c>
      <c r="I1147" s="102" t="str">
        <f t="shared" si="17"/>
        <v/>
      </c>
      <c r="J1147" s="56"/>
      <c r="K1147" s="50"/>
      <c r="M1147" s="52"/>
      <c r="N1147" s="54"/>
      <c r="O1147" s="29"/>
    </row>
    <row r="1148" spans="1:15" s="51" customFormat="1" ht="13.05" customHeight="1" outlineLevel="2">
      <c r="A1148" s="138"/>
      <c r="B1148" s="138"/>
      <c r="C1148" s="140"/>
      <c r="D1148" s="55"/>
      <c r="F1148" s="115"/>
      <c r="G1148" s="115"/>
      <c r="H1148" s="86"/>
      <c r="I1148" s="102" t="str">
        <f t="shared" si="17"/>
        <v/>
      </c>
      <c r="J1148" s="56"/>
      <c r="K1148" s="27"/>
      <c r="M1148" s="63"/>
      <c r="N1148" s="54"/>
      <c r="O1148" s="64"/>
    </row>
    <row r="1149" spans="1:15" ht="2.5499999999999998" customHeight="1" outlineLevel="2">
      <c r="A1149" s="197"/>
      <c r="B1149" s="197"/>
      <c r="C1149" s="143"/>
      <c r="D1149" s="105"/>
      <c r="F1149" s="116"/>
      <c r="G1149" s="116"/>
      <c r="I1149" s="102" t="str">
        <f t="shared" si="17"/>
        <v/>
      </c>
      <c r="K1149" s="92"/>
      <c r="L1149" s="8"/>
      <c r="M1149" s="79"/>
      <c r="N1149" s="67"/>
      <c r="O1149" s="20"/>
    </row>
    <row r="1150" spans="1:15" s="51" customFormat="1" ht="13.05" customHeight="1" outlineLevel="2">
      <c r="A1150" s="136" t="s">
        <v>972</v>
      </c>
      <c r="B1150" s="136" t="s">
        <v>973</v>
      </c>
      <c r="C1150" s="137"/>
      <c r="D1150" s="46"/>
      <c r="F1150" s="436"/>
      <c r="G1150" s="436"/>
      <c r="H1150" s="48" t="s">
        <v>203</v>
      </c>
      <c r="I1150" s="102" t="str">
        <f t="shared" si="17"/>
        <v/>
      </c>
      <c r="J1150" s="56"/>
      <c r="K1150" s="50"/>
      <c r="M1150" s="52"/>
      <c r="N1150" s="54"/>
      <c r="O1150" s="29"/>
    </row>
    <row r="1151" spans="1:15" s="51" customFormat="1" ht="13.05" customHeight="1" outlineLevel="2">
      <c r="A1151" s="138"/>
      <c r="B1151" s="138"/>
      <c r="C1151" s="140"/>
      <c r="D1151" s="55"/>
      <c r="F1151" s="115"/>
      <c r="G1151" s="115"/>
      <c r="H1151" s="86"/>
      <c r="I1151" s="102" t="str">
        <f t="shared" si="17"/>
        <v/>
      </c>
      <c r="J1151" s="56"/>
      <c r="K1151" s="27"/>
      <c r="M1151" s="63"/>
      <c r="N1151" s="54"/>
      <c r="O1151" s="64"/>
    </row>
    <row r="1152" spans="1:15" ht="2.5499999999999998" customHeight="1" outlineLevel="2">
      <c r="A1152" s="197"/>
      <c r="B1152" s="197"/>
      <c r="C1152" s="143"/>
      <c r="D1152" s="105"/>
      <c r="F1152" s="116"/>
      <c r="G1152" s="116"/>
      <c r="I1152" s="102" t="str">
        <f t="shared" si="17"/>
        <v/>
      </c>
      <c r="K1152" s="92"/>
      <c r="L1152" s="8"/>
      <c r="M1152" s="79"/>
      <c r="N1152" s="67"/>
      <c r="O1152" s="20"/>
    </row>
    <row r="1153" spans="1:15" s="51" customFormat="1" ht="13.05" customHeight="1" outlineLevel="2">
      <c r="A1153" s="136" t="s">
        <v>974</v>
      </c>
      <c r="B1153" s="136" t="s">
        <v>1552</v>
      </c>
      <c r="C1153" s="137"/>
      <c r="D1153" s="46"/>
      <c r="F1153" s="436"/>
      <c r="G1153" s="436"/>
      <c r="H1153" s="48" t="s">
        <v>203</v>
      </c>
      <c r="I1153" s="102" t="str">
        <f t="shared" si="17"/>
        <v/>
      </c>
      <c r="J1153" s="56"/>
      <c r="K1153" s="50"/>
      <c r="M1153" s="52"/>
      <c r="N1153" s="54"/>
      <c r="O1153" s="29"/>
    </row>
    <row r="1154" spans="1:15" s="51" customFormat="1" ht="13.05" customHeight="1" outlineLevel="2">
      <c r="A1154" s="138"/>
      <c r="B1154" s="138"/>
      <c r="C1154" s="140"/>
      <c r="D1154" s="55"/>
      <c r="F1154" s="115"/>
      <c r="G1154" s="115"/>
      <c r="H1154" s="86"/>
      <c r="I1154" s="102" t="str">
        <f t="shared" si="17"/>
        <v/>
      </c>
      <c r="J1154" s="56"/>
      <c r="K1154" s="27"/>
      <c r="M1154" s="63"/>
      <c r="N1154" s="54"/>
      <c r="O1154" s="64"/>
    </row>
    <row r="1155" spans="1:15" ht="2.5499999999999998" customHeight="1" outlineLevel="2">
      <c r="A1155" s="197"/>
      <c r="B1155" s="197"/>
      <c r="C1155" s="143"/>
      <c r="D1155" s="105"/>
      <c r="F1155" s="116"/>
      <c r="G1155" s="116"/>
      <c r="I1155" s="102" t="str">
        <f t="shared" si="17"/>
        <v/>
      </c>
      <c r="K1155" s="92"/>
      <c r="L1155" s="8"/>
      <c r="M1155" s="79"/>
      <c r="N1155" s="67"/>
      <c r="O1155" s="20"/>
    </row>
    <row r="1156" spans="1:15" s="51" customFormat="1" ht="13.05" customHeight="1" outlineLevel="2">
      <c r="A1156" s="136" t="s">
        <v>976</v>
      </c>
      <c r="B1156" s="136" t="s">
        <v>977</v>
      </c>
      <c r="C1156" s="137"/>
      <c r="D1156" s="46"/>
      <c r="F1156" s="436"/>
      <c r="G1156" s="436"/>
      <c r="H1156" s="48" t="s">
        <v>203</v>
      </c>
      <c r="I1156" s="102" t="str">
        <f t="shared" si="17"/>
        <v/>
      </c>
      <c r="J1156" s="56"/>
      <c r="K1156" s="50"/>
      <c r="M1156" s="52"/>
      <c r="N1156" s="54"/>
      <c r="O1156" s="29"/>
    </row>
    <row r="1157" spans="1:15" s="51" customFormat="1" ht="13.05" customHeight="1" outlineLevel="2">
      <c r="A1157" s="138"/>
      <c r="B1157" s="138"/>
      <c r="C1157" s="140"/>
      <c r="D1157" s="55"/>
      <c r="F1157" s="115"/>
      <c r="G1157" s="115"/>
      <c r="H1157" s="86"/>
      <c r="I1157" s="102" t="str">
        <f t="shared" si="17"/>
        <v/>
      </c>
      <c r="J1157" s="56"/>
      <c r="K1157" s="27"/>
      <c r="M1157" s="63"/>
      <c r="N1157" s="54"/>
      <c r="O1157" s="64"/>
    </row>
    <row r="1158" spans="1:15" ht="2.5499999999999998" customHeight="1" outlineLevel="2">
      <c r="A1158" s="197"/>
      <c r="B1158" s="200"/>
      <c r="C1158" s="143"/>
      <c r="D1158" s="105"/>
      <c r="F1158" s="116"/>
      <c r="G1158" s="116"/>
      <c r="H1158" s="3"/>
      <c r="I1158" s="102" t="str">
        <f t="shared" si="17"/>
        <v/>
      </c>
      <c r="K1158" s="92"/>
      <c r="L1158" s="8"/>
      <c r="M1158" s="79"/>
      <c r="N1158" s="67"/>
      <c r="O1158" s="20"/>
    </row>
    <row r="1159" spans="1:15" s="51" customFormat="1" ht="13.05" customHeight="1" outlineLevel="2">
      <c r="A1159" s="136" t="s">
        <v>978</v>
      </c>
      <c r="B1159" s="136" t="s">
        <v>1285</v>
      </c>
      <c r="C1159" s="137"/>
      <c r="D1159" s="46"/>
      <c r="F1159" s="436"/>
      <c r="G1159" s="436"/>
      <c r="H1159" s="48" t="s">
        <v>203</v>
      </c>
      <c r="I1159" s="102" t="str">
        <f t="shared" si="17"/>
        <v/>
      </c>
      <c r="J1159" s="56"/>
      <c r="K1159" s="50"/>
      <c r="M1159" s="52"/>
      <c r="N1159" s="54"/>
      <c r="O1159" s="29"/>
    </row>
    <row r="1160" spans="1:15" s="51" customFormat="1" ht="13.05" customHeight="1" outlineLevel="2">
      <c r="A1160" s="138"/>
      <c r="B1160" s="138"/>
      <c r="C1160" s="140"/>
      <c r="D1160" s="55"/>
      <c r="F1160" s="115"/>
      <c r="G1160" s="115"/>
      <c r="H1160" s="86"/>
      <c r="I1160" s="102" t="str">
        <f t="shared" si="17"/>
        <v/>
      </c>
      <c r="J1160" s="56"/>
      <c r="K1160" s="27"/>
      <c r="M1160" s="63"/>
      <c r="N1160" s="54"/>
      <c r="O1160" s="64"/>
    </row>
    <row r="1161" spans="1:15" ht="2.5499999999999998" customHeight="1" outlineLevel="2">
      <c r="A1161" s="197"/>
      <c r="B1161" s="197"/>
      <c r="C1161" s="143"/>
      <c r="D1161" s="77"/>
      <c r="F1161" s="116"/>
      <c r="G1161" s="116"/>
      <c r="I1161" s="102" t="str">
        <f t="shared" si="17"/>
        <v/>
      </c>
      <c r="K1161" s="92"/>
      <c r="L1161" s="8"/>
      <c r="M1161" s="79"/>
      <c r="N1161" s="67"/>
      <c r="O1161" s="20"/>
    </row>
    <row r="1162" spans="1:15" ht="15" customHeight="1" outlineLevel="1" thickBot="1">
      <c r="A1162" s="186" t="s">
        <v>979</v>
      </c>
      <c r="B1162" s="186" t="s">
        <v>1349</v>
      </c>
      <c r="C1162" s="194"/>
      <c r="D1162" s="70"/>
      <c r="E1162" s="69"/>
      <c r="F1162" s="117"/>
      <c r="G1162" s="117"/>
      <c r="H1162" s="31"/>
      <c r="I1162" s="102" t="str">
        <f t="shared" si="17"/>
        <v/>
      </c>
      <c r="J1162" s="71"/>
      <c r="K1162" s="13"/>
      <c r="L1162" s="88"/>
      <c r="M1162" s="15"/>
      <c r="N1162" s="89"/>
      <c r="O1162" s="17"/>
    </row>
    <row r="1163" spans="1:15" ht="5.25" customHeight="1" outlineLevel="2" thickTop="1">
      <c r="A1163" s="141"/>
      <c r="B1163" s="142"/>
      <c r="C1163" s="143"/>
      <c r="D1163" s="40"/>
      <c r="F1163" s="116"/>
      <c r="G1163" s="116"/>
      <c r="H1163" s="39"/>
      <c r="I1163" s="102" t="str">
        <f t="shared" si="17"/>
        <v/>
      </c>
      <c r="K1163" s="41"/>
      <c r="L1163" s="8"/>
      <c r="M1163" s="59"/>
      <c r="N1163" s="67"/>
      <c r="O1163" s="68"/>
    </row>
    <row r="1164" spans="1:15" s="51" customFormat="1" ht="13.05" customHeight="1" outlineLevel="2">
      <c r="A1164" s="136" t="s">
        <v>980</v>
      </c>
      <c r="B1164" s="136" t="s">
        <v>1348</v>
      </c>
      <c r="C1164" s="137"/>
      <c r="D1164" s="46"/>
      <c r="F1164" s="436"/>
      <c r="G1164" s="436"/>
      <c r="H1164" s="48" t="s">
        <v>203</v>
      </c>
      <c r="I1164" s="102" t="str">
        <f t="shared" si="17"/>
        <v/>
      </c>
      <c r="J1164" s="56"/>
      <c r="K1164" s="50"/>
      <c r="M1164" s="52"/>
      <c r="N1164" s="54"/>
      <c r="O1164" s="29"/>
    </row>
    <row r="1165" spans="1:15" s="51" customFormat="1" ht="13.05" customHeight="1" outlineLevel="2">
      <c r="A1165" s="138"/>
      <c r="B1165" s="138"/>
      <c r="C1165" s="140"/>
      <c r="D1165" s="55"/>
      <c r="F1165" s="115"/>
      <c r="G1165" s="115"/>
      <c r="H1165" s="86"/>
      <c r="I1165" s="102" t="str">
        <f t="shared" si="17"/>
        <v/>
      </c>
      <c r="J1165" s="56"/>
      <c r="K1165" s="27"/>
      <c r="M1165" s="63"/>
      <c r="N1165" s="54"/>
      <c r="O1165" s="64"/>
    </row>
    <row r="1166" spans="1:15" ht="2.5499999999999998" customHeight="1" outlineLevel="2">
      <c r="A1166" s="196"/>
      <c r="B1166" s="196"/>
      <c r="C1166" s="143"/>
      <c r="D1166" s="105"/>
      <c r="F1166" s="116"/>
      <c r="G1166" s="116"/>
      <c r="I1166" s="102" t="str">
        <f t="shared" si="17"/>
        <v/>
      </c>
      <c r="K1166" s="11"/>
      <c r="L1166" s="8"/>
      <c r="M1166" s="79"/>
      <c r="N1166" s="67"/>
      <c r="O1166" s="68"/>
    </row>
    <row r="1167" spans="1:15" s="51" customFormat="1" ht="13.05" customHeight="1" outlineLevel="2">
      <c r="A1167" s="136" t="s">
        <v>981</v>
      </c>
      <c r="B1167" s="136" t="s">
        <v>982</v>
      </c>
      <c r="C1167" s="137"/>
      <c r="D1167" s="46"/>
      <c r="F1167" s="436"/>
      <c r="G1167" s="436"/>
      <c r="H1167" s="48" t="s">
        <v>203</v>
      </c>
      <c r="I1167" s="102" t="str">
        <f t="shared" si="17"/>
        <v/>
      </c>
      <c r="J1167" s="56"/>
      <c r="K1167" s="50"/>
      <c r="M1167" s="52"/>
      <c r="N1167" s="54"/>
      <c r="O1167" s="29"/>
    </row>
    <row r="1168" spans="1:15" s="51" customFormat="1" ht="13.05" customHeight="1" outlineLevel="2">
      <c r="A1168" s="138"/>
      <c r="B1168" s="138"/>
      <c r="C1168" s="140"/>
      <c r="D1168" s="55"/>
      <c r="F1168" s="115"/>
      <c r="G1168" s="115"/>
      <c r="H1168" s="86"/>
      <c r="I1168" s="102" t="str">
        <f t="shared" si="17"/>
        <v/>
      </c>
      <c r="J1168" s="56"/>
      <c r="K1168" s="27"/>
      <c r="M1168" s="63"/>
      <c r="N1168" s="54"/>
      <c r="O1168" s="64"/>
    </row>
    <row r="1169" spans="1:15" ht="2.5499999999999998" customHeight="1" outlineLevel="2">
      <c r="A1169" s="197"/>
      <c r="B1169" s="197"/>
      <c r="C1169" s="143"/>
      <c r="D1169" s="105"/>
      <c r="F1169" s="116"/>
      <c r="G1169" s="116"/>
      <c r="I1169" s="102" t="str">
        <f t="shared" si="17"/>
        <v/>
      </c>
      <c r="K1169" s="92"/>
      <c r="L1169" s="8"/>
      <c r="M1169" s="79"/>
      <c r="N1169" s="67"/>
      <c r="O1169" s="20"/>
    </row>
    <row r="1170" spans="1:15" s="51" customFormat="1" ht="13.05" customHeight="1" outlineLevel="2">
      <c r="A1170" s="136" t="s">
        <v>983</v>
      </c>
      <c r="B1170" s="136" t="s">
        <v>984</v>
      </c>
      <c r="C1170" s="137"/>
      <c r="D1170" s="46"/>
      <c r="F1170" s="436"/>
      <c r="G1170" s="436"/>
      <c r="H1170" s="48" t="s">
        <v>203</v>
      </c>
      <c r="I1170" s="102" t="str">
        <f t="shared" si="17"/>
        <v/>
      </c>
      <c r="J1170" s="56"/>
      <c r="K1170" s="50"/>
      <c r="M1170" s="52"/>
      <c r="N1170" s="54"/>
      <c r="O1170" s="29"/>
    </row>
    <row r="1171" spans="1:15" s="51" customFormat="1" ht="13.05" customHeight="1" outlineLevel="2">
      <c r="A1171" s="138"/>
      <c r="B1171" s="138"/>
      <c r="C1171" s="140"/>
      <c r="D1171" s="55"/>
      <c r="F1171" s="115"/>
      <c r="G1171" s="115"/>
      <c r="H1171" s="86"/>
      <c r="I1171" s="102" t="str">
        <f t="shared" si="17"/>
        <v/>
      </c>
      <c r="J1171" s="56"/>
      <c r="K1171" s="27"/>
      <c r="M1171" s="63"/>
      <c r="N1171" s="54"/>
      <c r="O1171" s="64"/>
    </row>
    <row r="1172" spans="1:15" ht="2.5499999999999998" customHeight="1" outlineLevel="2">
      <c r="A1172" s="197"/>
      <c r="B1172" s="197"/>
      <c r="C1172" s="143"/>
      <c r="D1172" s="105"/>
      <c r="F1172" s="116"/>
      <c r="G1172" s="116"/>
      <c r="I1172" s="102" t="str">
        <f t="shared" ref="I1172:I1235" si="18">$K1172&amp;$M1172</f>
        <v/>
      </c>
      <c r="K1172" s="92"/>
      <c r="L1172" s="8"/>
      <c r="M1172" s="79"/>
      <c r="N1172" s="67"/>
      <c r="O1172" s="20"/>
    </row>
    <row r="1173" spans="1:15" s="51" customFormat="1" ht="13.05" customHeight="1" outlineLevel="2">
      <c r="A1173" s="136" t="s">
        <v>985</v>
      </c>
      <c r="B1173" s="136" t="s">
        <v>1553</v>
      </c>
      <c r="C1173" s="137"/>
      <c r="D1173" s="46"/>
      <c r="F1173" s="436"/>
      <c r="G1173" s="436"/>
      <c r="H1173" s="48" t="s">
        <v>203</v>
      </c>
      <c r="I1173" s="102" t="str">
        <f t="shared" si="18"/>
        <v/>
      </c>
      <c r="J1173" s="56"/>
      <c r="K1173" s="50"/>
      <c r="M1173" s="52"/>
      <c r="N1173" s="54"/>
      <c r="O1173" s="29"/>
    </row>
    <row r="1174" spans="1:15" s="51" customFormat="1" ht="13.05" customHeight="1" outlineLevel="2">
      <c r="A1174" s="138"/>
      <c r="B1174" s="138"/>
      <c r="C1174" s="140"/>
      <c r="D1174" s="55"/>
      <c r="F1174" s="115"/>
      <c r="G1174" s="115"/>
      <c r="H1174" s="86"/>
      <c r="I1174" s="102" t="str">
        <f t="shared" si="18"/>
        <v/>
      </c>
      <c r="J1174" s="56"/>
      <c r="K1174" s="27"/>
      <c r="M1174" s="63"/>
      <c r="N1174" s="54"/>
      <c r="O1174" s="64"/>
    </row>
    <row r="1175" spans="1:15" ht="2.5499999999999998" customHeight="1" outlineLevel="2">
      <c r="A1175" s="197"/>
      <c r="B1175" s="197"/>
      <c r="C1175" s="143"/>
      <c r="D1175" s="105"/>
      <c r="F1175" s="116"/>
      <c r="G1175" s="116"/>
      <c r="I1175" s="102" t="str">
        <f t="shared" si="18"/>
        <v/>
      </c>
      <c r="K1175" s="92"/>
      <c r="L1175" s="8"/>
      <c r="M1175" s="79"/>
      <c r="N1175" s="67"/>
      <c r="O1175" s="20"/>
    </row>
    <row r="1176" spans="1:15" s="51" customFormat="1" ht="13.05" customHeight="1" outlineLevel="2">
      <c r="A1176" s="136" t="s">
        <v>987</v>
      </c>
      <c r="B1176" s="136" t="s">
        <v>988</v>
      </c>
      <c r="C1176" s="137"/>
      <c r="D1176" s="46"/>
      <c r="F1176" s="436"/>
      <c r="G1176" s="436"/>
      <c r="H1176" s="48" t="s">
        <v>203</v>
      </c>
      <c r="I1176" s="102" t="str">
        <f t="shared" si="18"/>
        <v/>
      </c>
      <c r="J1176" s="56"/>
      <c r="K1176" s="50"/>
      <c r="M1176" s="52"/>
      <c r="N1176" s="54"/>
      <c r="O1176" s="29"/>
    </row>
    <row r="1177" spans="1:15" s="51" customFormat="1" ht="13.05" customHeight="1" outlineLevel="2">
      <c r="A1177" s="138"/>
      <c r="B1177" s="138"/>
      <c r="C1177" s="140"/>
      <c r="D1177" s="55"/>
      <c r="F1177" s="115"/>
      <c r="G1177" s="115"/>
      <c r="H1177" s="86"/>
      <c r="I1177" s="102" t="str">
        <f t="shared" si="18"/>
        <v/>
      </c>
      <c r="J1177" s="56"/>
      <c r="K1177" s="27"/>
      <c r="M1177" s="63"/>
      <c r="N1177" s="54"/>
      <c r="O1177" s="64"/>
    </row>
    <row r="1178" spans="1:15" ht="2.5499999999999998" customHeight="1" outlineLevel="2">
      <c r="A1178" s="197"/>
      <c r="B1178" s="197"/>
      <c r="C1178" s="143"/>
      <c r="D1178" s="105"/>
      <c r="F1178" s="116"/>
      <c r="G1178" s="116"/>
      <c r="I1178" s="102" t="str">
        <f t="shared" si="18"/>
        <v/>
      </c>
      <c r="K1178" s="92"/>
      <c r="L1178" s="8"/>
      <c r="M1178" s="79"/>
      <c r="N1178" s="67"/>
      <c r="O1178" s="20"/>
    </row>
    <row r="1179" spans="1:15" s="51" customFormat="1" ht="13.05" customHeight="1" outlineLevel="2">
      <c r="A1179" s="136" t="s">
        <v>989</v>
      </c>
      <c r="B1179" s="136" t="s">
        <v>990</v>
      </c>
      <c r="C1179" s="137"/>
      <c r="D1179" s="46"/>
      <c r="F1179" s="436"/>
      <c r="G1179" s="436"/>
      <c r="H1179" s="48" t="s">
        <v>203</v>
      </c>
      <c r="I1179" s="102" t="str">
        <f t="shared" si="18"/>
        <v/>
      </c>
      <c r="J1179" s="56"/>
      <c r="K1179" s="50"/>
      <c r="M1179" s="52"/>
      <c r="N1179" s="54"/>
      <c r="O1179" s="29"/>
    </row>
    <row r="1180" spans="1:15" s="51" customFormat="1" ht="13.05" customHeight="1" outlineLevel="2">
      <c r="A1180" s="138"/>
      <c r="B1180" s="138"/>
      <c r="C1180" s="140"/>
      <c r="D1180" s="55"/>
      <c r="F1180" s="115"/>
      <c r="G1180" s="115"/>
      <c r="H1180" s="86"/>
      <c r="I1180" s="102" t="str">
        <f t="shared" si="18"/>
        <v/>
      </c>
      <c r="J1180" s="56"/>
      <c r="K1180" s="27"/>
      <c r="M1180" s="63"/>
      <c r="N1180" s="54"/>
      <c r="O1180" s="64"/>
    </row>
    <row r="1181" spans="1:15" ht="2.5499999999999998" customHeight="1" outlineLevel="2">
      <c r="A1181" s="197"/>
      <c r="B1181" s="197"/>
      <c r="C1181" s="143"/>
      <c r="D1181" s="105"/>
      <c r="F1181" s="116"/>
      <c r="G1181" s="116"/>
      <c r="I1181" s="102" t="str">
        <f t="shared" si="18"/>
        <v/>
      </c>
      <c r="K1181" s="92"/>
      <c r="L1181" s="8"/>
      <c r="M1181" s="79"/>
      <c r="N1181" s="67"/>
      <c r="O1181" s="20"/>
    </row>
    <row r="1182" spans="1:15" s="51" customFormat="1" ht="13.05" customHeight="1" outlineLevel="2">
      <c r="A1182" s="136" t="s">
        <v>991</v>
      </c>
      <c r="B1182" s="136" t="s">
        <v>1287</v>
      </c>
      <c r="C1182" s="137"/>
      <c r="D1182" s="46"/>
      <c r="F1182" s="436"/>
      <c r="G1182" s="436"/>
      <c r="H1182" s="48" t="s">
        <v>203</v>
      </c>
      <c r="I1182" s="102" t="str">
        <f t="shared" si="18"/>
        <v/>
      </c>
      <c r="J1182" s="56"/>
      <c r="K1182" s="50"/>
      <c r="M1182" s="52"/>
      <c r="N1182" s="54"/>
      <c r="O1182" s="29"/>
    </row>
    <row r="1183" spans="1:15" s="51" customFormat="1" ht="13.05" customHeight="1" outlineLevel="2">
      <c r="A1183" s="138"/>
      <c r="B1183" s="138"/>
      <c r="C1183" s="140"/>
      <c r="D1183" s="55"/>
      <c r="F1183" s="115"/>
      <c r="G1183" s="115"/>
      <c r="H1183" s="86"/>
      <c r="I1183" s="102" t="str">
        <f t="shared" si="18"/>
        <v/>
      </c>
      <c r="J1183" s="56"/>
      <c r="K1183" s="27"/>
      <c r="M1183" s="63"/>
      <c r="N1183" s="54"/>
      <c r="O1183" s="64"/>
    </row>
    <row r="1184" spans="1:15" ht="2.5499999999999998" customHeight="1" outlineLevel="2">
      <c r="A1184" s="197"/>
      <c r="B1184" s="200"/>
      <c r="C1184" s="143"/>
      <c r="D1184" s="77"/>
      <c r="F1184" s="116"/>
      <c r="G1184" s="116"/>
      <c r="H1184" s="3"/>
      <c r="I1184" s="102" t="str">
        <f t="shared" si="18"/>
        <v/>
      </c>
      <c r="K1184" s="92"/>
      <c r="L1184" s="8"/>
      <c r="M1184" s="79"/>
      <c r="N1184" s="67"/>
      <c r="O1184" s="20"/>
    </row>
    <row r="1185" spans="1:15" ht="16.05" customHeight="1">
      <c r="A1185" s="173" t="s">
        <v>992</v>
      </c>
      <c r="B1185" s="173" t="s">
        <v>993</v>
      </c>
      <c r="C1185" s="174"/>
      <c r="D1185" s="122"/>
      <c r="E1185" s="121"/>
      <c r="F1185" s="123"/>
      <c r="G1185" s="123"/>
      <c r="H1185" s="124"/>
      <c r="I1185" s="102" t="str">
        <f t="shared" si="18"/>
        <v/>
      </c>
      <c r="K1185" s="82"/>
      <c r="L1185" s="83"/>
      <c r="M1185" s="84"/>
      <c r="N1185" s="83"/>
      <c r="O1185" s="85"/>
    </row>
    <row r="1186" spans="1:15" ht="7.05" customHeight="1" outlineLevel="1">
      <c r="A1186" s="141"/>
      <c r="B1186" s="142"/>
      <c r="C1186" s="143"/>
      <c r="D1186" s="40"/>
      <c r="F1186" s="116"/>
      <c r="G1186" s="116"/>
      <c r="H1186" s="39"/>
      <c r="I1186" s="102" t="str">
        <f t="shared" si="18"/>
        <v/>
      </c>
      <c r="K1186" s="41"/>
      <c r="L1186" s="8"/>
      <c r="M1186" s="59"/>
      <c r="N1186" s="67"/>
      <c r="O1186" s="68"/>
    </row>
    <row r="1187" spans="1:15" ht="15" customHeight="1" outlineLevel="1">
      <c r="A1187" s="178" t="s">
        <v>994</v>
      </c>
      <c r="B1187" s="178" t="s">
        <v>995</v>
      </c>
      <c r="C1187" s="201"/>
      <c r="D1187" s="81"/>
      <c r="E1187" s="80"/>
      <c r="F1187" s="118"/>
      <c r="G1187" s="118"/>
      <c r="H1187" s="32"/>
      <c r="I1187" s="102" t="str">
        <f t="shared" si="18"/>
        <v/>
      </c>
      <c r="K1187" s="12"/>
      <c r="L1187" s="8"/>
      <c r="M1187" s="16"/>
      <c r="N1187" s="67"/>
      <c r="O1187" s="18"/>
    </row>
    <row r="1188" spans="1:15" ht="5.55" customHeight="1" outlineLevel="1">
      <c r="A1188" s="141"/>
      <c r="B1188" s="142"/>
      <c r="C1188" s="143"/>
      <c r="D1188" s="40"/>
      <c r="F1188" s="116"/>
      <c r="G1188" s="116"/>
      <c r="H1188" s="39"/>
      <c r="I1188" s="102" t="str">
        <f t="shared" si="18"/>
        <v/>
      </c>
      <c r="K1188" s="41"/>
      <c r="L1188" s="8"/>
      <c r="M1188" s="59"/>
      <c r="N1188" s="67"/>
      <c r="O1188" s="68"/>
    </row>
    <row r="1189" spans="1:15" ht="15" customHeight="1" outlineLevel="1" thickBot="1">
      <c r="A1189" s="186" t="s">
        <v>996</v>
      </c>
      <c r="B1189" s="186" t="s">
        <v>997</v>
      </c>
      <c r="C1189" s="194"/>
      <c r="D1189" s="70"/>
      <c r="E1189" s="69"/>
      <c r="F1189" s="117"/>
      <c r="G1189" s="117"/>
      <c r="H1189" s="31"/>
      <c r="I1189" s="102" t="str">
        <f t="shared" si="18"/>
        <v/>
      </c>
      <c r="J1189" s="71"/>
      <c r="K1189" s="13"/>
      <c r="L1189" s="88"/>
      <c r="M1189" s="15"/>
      <c r="N1189" s="89"/>
      <c r="O1189" s="17"/>
    </row>
    <row r="1190" spans="1:15" ht="5.25" customHeight="1" outlineLevel="2" thickTop="1">
      <c r="A1190" s="141"/>
      <c r="B1190" s="142"/>
      <c r="C1190" s="143"/>
      <c r="D1190" s="40"/>
      <c r="F1190" s="116"/>
      <c r="G1190" s="116"/>
      <c r="H1190" s="39"/>
      <c r="I1190" s="102" t="str">
        <f t="shared" si="18"/>
        <v/>
      </c>
      <c r="K1190" s="41"/>
      <c r="L1190" s="8"/>
      <c r="M1190" s="59"/>
      <c r="N1190" s="67"/>
      <c r="O1190" s="68"/>
    </row>
    <row r="1191" spans="1:15" s="51" customFormat="1" ht="13.05" customHeight="1" outlineLevel="2">
      <c r="A1191" s="136" t="s">
        <v>998</v>
      </c>
      <c r="B1191" s="136" t="s">
        <v>999</v>
      </c>
      <c r="C1191" s="137"/>
      <c r="D1191" s="46"/>
      <c r="F1191" s="436"/>
      <c r="G1191" s="436"/>
      <c r="H1191" s="48" t="s">
        <v>203</v>
      </c>
      <c r="I1191" s="102" t="str">
        <f t="shared" si="18"/>
        <v>1</v>
      </c>
      <c r="J1191" s="56"/>
      <c r="K1191" s="50">
        <v>1</v>
      </c>
      <c r="M1191" s="52"/>
      <c r="N1191" s="54"/>
      <c r="O1191" s="29"/>
    </row>
    <row r="1192" spans="1:15" s="51" customFormat="1" ht="13.05" customHeight="1" outlineLevel="2">
      <c r="A1192" s="138"/>
      <c r="B1192" s="138"/>
      <c r="C1192" s="140"/>
      <c r="D1192" s="55"/>
      <c r="F1192" s="115"/>
      <c r="G1192" s="115"/>
      <c r="H1192" s="86"/>
      <c r="I1192" s="102" t="str">
        <f t="shared" si="18"/>
        <v/>
      </c>
      <c r="J1192" s="56"/>
      <c r="K1192" s="27"/>
      <c r="M1192" s="63"/>
      <c r="N1192" s="54"/>
      <c r="O1192" s="64"/>
    </row>
    <row r="1193" spans="1:15" ht="2.5499999999999998" customHeight="1" outlineLevel="2">
      <c r="A1193" s="197"/>
      <c r="B1193" s="197"/>
      <c r="C1193" s="143"/>
      <c r="D1193" s="105"/>
      <c r="F1193" s="116"/>
      <c r="G1193" s="116"/>
      <c r="I1193" s="102" t="str">
        <f t="shared" si="18"/>
        <v/>
      </c>
      <c r="K1193" s="92"/>
      <c r="L1193" s="8"/>
      <c r="M1193" s="79"/>
      <c r="N1193" s="67"/>
      <c r="O1193" s="20"/>
    </row>
    <row r="1194" spans="1:15" s="51" customFormat="1" ht="13.05" customHeight="1" outlineLevel="2">
      <c r="A1194" s="136" t="s">
        <v>1000</v>
      </c>
      <c r="B1194" s="136" t="s">
        <v>1288</v>
      </c>
      <c r="C1194" s="137"/>
      <c r="D1194" s="46"/>
      <c r="F1194" s="436"/>
      <c r="G1194" s="436"/>
      <c r="H1194" s="48" t="s">
        <v>203</v>
      </c>
      <c r="I1194" s="102" t="str">
        <f t="shared" si="18"/>
        <v>1</v>
      </c>
      <c r="J1194" s="56"/>
      <c r="K1194" s="50">
        <v>1</v>
      </c>
      <c r="M1194" s="52"/>
      <c r="N1194" s="54"/>
      <c r="O1194" s="29"/>
    </row>
    <row r="1195" spans="1:15" s="51" customFormat="1" ht="13.05" customHeight="1" outlineLevel="2">
      <c r="A1195" s="138"/>
      <c r="B1195" s="138"/>
      <c r="C1195" s="140"/>
      <c r="D1195" s="55"/>
      <c r="F1195" s="115"/>
      <c r="G1195" s="115"/>
      <c r="H1195" s="86"/>
      <c r="I1195" s="102" t="str">
        <f t="shared" si="18"/>
        <v/>
      </c>
      <c r="J1195" s="56"/>
      <c r="K1195" s="27"/>
      <c r="M1195" s="63"/>
      <c r="N1195" s="54"/>
      <c r="O1195" s="64"/>
    </row>
    <row r="1196" spans="1:15" ht="2.5499999999999998" customHeight="1" outlineLevel="2">
      <c r="A1196" s="197"/>
      <c r="B1196" s="197"/>
      <c r="C1196" s="143"/>
      <c r="D1196" s="105"/>
      <c r="F1196" s="116"/>
      <c r="G1196" s="116"/>
      <c r="I1196" s="102" t="str">
        <f t="shared" si="18"/>
        <v/>
      </c>
      <c r="K1196" s="92"/>
      <c r="L1196" s="8"/>
      <c r="M1196" s="79"/>
      <c r="N1196" s="67"/>
      <c r="O1196" s="20"/>
    </row>
    <row r="1197" spans="1:15" s="51" customFormat="1" ht="13.05" customHeight="1" outlineLevel="2">
      <c r="A1197" s="136" t="s">
        <v>1001</v>
      </c>
      <c r="B1197" s="136" t="s">
        <v>1002</v>
      </c>
      <c r="C1197" s="137"/>
      <c r="D1197" s="46"/>
      <c r="F1197" s="436"/>
      <c r="G1197" s="436"/>
      <c r="H1197" s="48" t="s">
        <v>203</v>
      </c>
      <c r="I1197" s="102" t="str">
        <f t="shared" si="18"/>
        <v>1</v>
      </c>
      <c r="J1197" s="56"/>
      <c r="K1197" s="50">
        <v>1</v>
      </c>
      <c r="M1197" s="52"/>
      <c r="N1197" s="54"/>
      <c r="O1197" s="29"/>
    </row>
    <row r="1198" spans="1:15" s="51" customFormat="1" ht="13.05" customHeight="1" outlineLevel="2">
      <c r="A1198" s="138"/>
      <c r="B1198" s="138"/>
      <c r="C1198" s="140"/>
      <c r="D1198" s="55"/>
      <c r="F1198" s="115"/>
      <c r="G1198" s="115"/>
      <c r="H1198" s="86"/>
      <c r="I1198" s="102" t="str">
        <f t="shared" si="18"/>
        <v/>
      </c>
      <c r="J1198" s="56"/>
      <c r="K1198" s="27"/>
      <c r="M1198" s="63"/>
      <c r="N1198" s="54"/>
      <c r="O1198" s="64"/>
    </row>
    <row r="1199" spans="1:15" ht="2.5499999999999998" customHeight="1" outlineLevel="2">
      <c r="A1199" s="197"/>
      <c r="B1199" s="197"/>
      <c r="C1199" s="143"/>
      <c r="D1199" s="105"/>
      <c r="F1199" s="116"/>
      <c r="G1199" s="116"/>
      <c r="I1199" s="102" t="str">
        <f t="shared" si="18"/>
        <v/>
      </c>
      <c r="K1199" s="92"/>
      <c r="L1199" s="8"/>
      <c r="M1199" s="79"/>
      <c r="N1199" s="67"/>
      <c r="O1199" s="20"/>
    </row>
    <row r="1200" spans="1:15" s="51" customFormat="1" ht="13.05" customHeight="1" outlineLevel="2">
      <c r="A1200" s="136" t="s">
        <v>1003</v>
      </c>
      <c r="B1200" s="136" t="s">
        <v>199</v>
      </c>
      <c r="C1200" s="137"/>
      <c r="D1200" s="46"/>
      <c r="F1200" s="436"/>
      <c r="G1200" s="436"/>
      <c r="H1200" s="48" t="s">
        <v>203</v>
      </c>
      <c r="I1200" s="102" t="str">
        <f t="shared" si="18"/>
        <v>1</v>
      </c>
      <c r="J1200" s="56"/>
      <c r="K1200" s="50">
        <v>1</v>
      </c>
      <c r="M1200" s="52"/>
      <c r="N1200" s="54"/>
      <c r="O1200" s="29"/>
    </row>
    <row r="1201" spans="1:15" s="51" customFormat="1" ht="13.05" customHeight="1" outlineLevel="2">
      <c r="A1201" s="138"/>
      <c r="B1201" s="138"/>
      <c r="C1201" s="140"/>
      <c r="D1201" s="55"/>
      <c r="F1201" s="115"/>
      <c r="G1201" s="115"/>
      <c r="H1201" s="86"/>
      <c r="I1201" s="102" t="str">
        <f t="shared" si="18"/>
        <v/>
      </c>
      <c r="J1201" s="56"/>
      <c r="K1201" s="27"/>
      <c r="M1201" s="63"/>
      <c r="N1201" s="54"/>
      <c r="O1201" s="64"/>
    </row>
    <row r="1202" spans="1:15" ht="2.5499999999999998" customHeight="1" outlineLevel="2">
      <c r="A1202" s="197"/>
      <c r="B1202" s="200"/>
      <c r="C1202" s="143"/>
      <c r="D1202" s="77"/>
      <c r="F1202" s="116"/>
      <c r="G1202" s="116"/>
      <c r="H1202" s="3"/>
      <c r="I1202" s="102" t="str">
        <f t="shared" si="18"/>
        <v/>
      </c>
      <c r="K1202" s="92"/>
      <c r="L1202" s="8"/>
      <c r="M1202" s="79"/>
      <c r="N1202" s="67"/>
      <c r="O1202" s="20"/>
    </row>
    <row r="1203" spans="1:15" ht="15" customHeight="1" outlineLevel="1" thickBot="1">
      <c r="A1203" s="186" t="s">
        <v>1005</v>
      </c>
      <c r="B1203" s="186" t="s">
        <v>1006</v>
      </c>
      <c r="C1203" s="194"/>
      <c r="D1203" s="70"/>
      <c r="E1203" s="69"/>
      <c r="F1203" s="117"/>
      <c r="G1203" s="117"/>
      <c r="H1203" s="31"/>
      <c r="I1203" s="102" t="str">
        <f t="shared" si="18"/>
        <v/>
      </c>
      <c r="J1203" s="71"/>
      <c r="K1203" s="13"/>
      <c r="L1203" s="88"/>
      <c r="M1203" s="15"/>
      <c r="N1203" s="89"/>
      <c r="O1203" s="17"/>
    </row>
    <row r="1204" spans="1:15" ht="5.25" customHeight="1" outlineLevel="2" thickTop="1">
      <c r="A1204" s="141"/>
      <c r="B1204" s="142"/>
      <c r="C1204" s="143"/>
      <c r="D1204" s="40"/>
      <c r="F1204" s="116"/>
      <c r="G1204" s="116"/>
      <c r="H1204" s="39"/>
      <c r="I1204" s="102" t="str">
        <f t="shared" si="18"/>
        <v/>
      </c>
      <c r="K1204" s="41"/>
      <c r="L1204" s="8"/>
      <c r="M1204" s="59"/>
      <c r="N1204" s="67"/>
      <c r="O1204" s="68"/>
    </row>
    <row r="1205" spans="1:15" s="51" customFormat="1" ht="13.05" customHeight="1" outlineLevel="2">
      <c r="A1205" s="136" t="s">
        <v>1007</v>
      </c>
      <c r="B1205" s="136" t="s">
        <v>1554</v>
      </c>
      <c r="C1205" s="137"/>
      <c r="D1205" s="46"/>
      <c r="F1205" s="436"/>
      <c r="G1205" s="436"/>
      <c r="H1205" s="48" t="s">
        <v>203</v>
      </c>
      <c r="I1205" s="102" t="str">
        <f t="shared" si="18"/>
        <v/>
      </c>
      <c r="J1205" s="56"/>
      <c r="K1205" s="50"/>
      <c r="M1205" s="52"/>
      <c r="N1205" s="54"/>
      <c r="O1205" s="29"/>
    </row>
    <row r="1206" spans="1:15" s="51" customFormat="1" ht="13.05" customHeight="1" outlineLevel="2">
      <c r="A1206" s="138"/>
      <c r="B1206" s="138"/>
      <c r="C1206" s="140"/>
      <c r="D1206" s="55"/>
      <c r="F1206" s="115"/>
      <c r="G1206" s="115"/>
      <c r="H1206" s="86"/>
      <c r="I1206" s="102" t="str">
        <f t="shared" si="18"/>
        <v/>
      </c>
      <c r="J1206" s="56"/>
      <c r="K1206" s="27"/>
      <c r="M1206" s="63"/>
      <c r="N1206" s="54"/>
      <c r="O1206" s="64"/>
    </row>
    <row r="1207" spans="1:15" ht="2.5499999999999998" customHeight="1" outlineLevel="2">
      <c r="A1207" s="197"/>
      <c r="B1207" s="197"/>
      <c r="C1207" s="143"/>
      <c r="D1207" s="105"/>
      <c r="F1207" s="116"/>
      <c r="G1207" s="116"/>
      <c r="I1207" s="102" t="str">
        <f t="shared" si="18"/>
        <v/>
      </c>
      <c r="K1207" s="92"/>
      <c r="L1207" s="8"/>
      <c r="M1207" s="79"/>
      <c r="N1207" s="67"/>
      <c r="O1207" s="20"/>
    </row>
    <row r="1208" spans="1:15" s="51" customFormat="1" ht="13.05" customHeight="1" outlineLevel="2">
      <c r="A1208" s="136" t="s">
        <v>1009</v>
      </c>
      <c r="B1208" s="136" t="s">
        <v>1010</v>
      </c>
      <c r="C1208" s="137"/>
      <c r="D1208" s="46"/>
      <c r="F1208" s="436"/>
      <c r="G1208" s="436"/>
      <c r="H1208" s="48" t="s">
        <v>203</v>
      </c>
      <c r="I1208" s="102" t="str">
        <f t="shared" si="18"/>
        <v/>
      </c>
      <c r="J1208" s="56"/>
      <c r="K1208" s="50"/>
      <c r="M1208" s="52"/>
      <c r="N1208" s="54"/>
      <c r="O1208" s="29"/>
    </row>
    <row r="1209" spans="1:15" s="51" customFormat="1" ht="13.05" customHeight="1" outlineLevel="2">
      <c r="A1209" s="138"/>
      <c r="B1209" s="138"/>
      <c r="C1209" s="140"/>
      <c r="D1209" s="55"/>
      <c r="F1209" s="115"/>
      <c r="G1209" s="115"/>
      <c r="H1209" s="86"/>
      <c r="I1209" s="102" t="str">
        <f t="shared" si="18"/>
        <v/>
      </c>
      <c r="J1209" s="56"/>
      <c r="K1209" s="27"/>
      <c r="M1209" s="63"/>
      <c r="N1209" s="54"/>
      <c r="O1209" s="64"/>
    </row>
    <row r="1210" spans="1:15" ht="2.5499999999999998" customHeight="1" outlineLevel="2">
      <c r="A1210" s="196"/>
      <c r="B1210" s="196"/>
      <c r="C1210" s="143"/>
      <c r="D1210" s="105"/>
      <c r="F1210" s="116"/>
      <c r="G1210" s="116"/>
      <c r="I1210" s="102" t="str">
        <f t="shared" si="18"/>
        <v/>
      </c>
      <c r="K1210" s="11"/>
      <c r="L1210" s="8"/>
      <c r="M1210" s="79"/>
      <c r="N1210" s="67"/>
      <c r="O1210" s="68"/>
    </row>
    <row r="1211" spans="1:15" s="51" customFormat="1" ht="13.05" customHeight="1" outlineLevel="2">
      <c r="A1211" s="136" t="s">
        <v>1011</v>
      </c>
      <c r="B1211" s="136" t="s">
        <v>1555</v>
      </c>
      <c r="C1211" s="137"/>
      <c r="D1211" s="46"/>
      <c r="F1211" s="436"/>
      <c r="G1211" s="436"/>
      <c r="H1211" s="48" t="s">
        <v>203</v>
      </c>
      <c r="I1211" s="102" t="str">
        <f t="shared" si="18"/>
        <v/>
      </c>
      <c r="J1211" s="56"/>
      <c r="K1211" s="50"/>
      <c r="M1211" s="52"/>
      <c r="N1211" s="54"/>
      <c r="O1211" s="29"/>
    </row>
    <row r="1212" spans="1:15" s="51" customFormat="1" ht="13.05" customHeight="1" outlineLevel="2">
      <c r="A1212" s="138"/>
      <c r="B1212" s="138"/>
      <c r="C1212" s="140"/>
      <c r="D1212" s="55"/>
      <c r="F1212" s="115"/>
      <c r="G1212" s="115"/>
      <c r="H1212" s="86"/>
      <c r="I1212" s="102" t="str">
        <f t="shared" si="18"/>
        <v/>
      </c>
      <c r="J1212" s="56"/>
      <c r="K1212" s="27"/>
      <c r="M1212" s="63"/>
      <c r="N1212" s="54"/>
      <c r="O1212" s="64"/>
    </row>
    <row r="1213" spans="1:15" ht="2.5499999999999998" customHeight="1" outlineLevel="2">
      <c r="A1213" s="197"/>
      <c r="B1213" s="200"/>
      <c r="C1213" s="143"/>
      <c r="D1213" s="77"/>
      <c r="F1213" s="116"/>
      <c r="G1213" s="116"/>
      <c r="H1213" s="3"/>
      <c r="I1213" s="102" t="str">
        <f t="shared" si="18"/>
        <v/>
      </c>
      <c r="K1213" s="92"/>
      <c r="L1213" s="8"/>
      <c r="M1213" s="79"/>
      <c r="N1213" s="67"/>
      <c r="O1213" s="20"/>
    </row>
    <row r="1214" spans="1:15" ht="15" customHeight="1" outlineLevel="1" thickBot="1">
      <c r="A1214" s="186" t="s">
        <v>1013</v>
      </c>
      <c r="B1214" s="186" t="s">
        <v>1350</v>
      </c>
      <c r="C1214" s="194"/>
      <c r="D1214" s="70"/>
      <c r="E1214" s="69"/>
      <c r="F1214" s="117"/>
      <c r="G1214" s="117"/>
      <c r="H1214" s="31"/>
      <c r="I1214" s="102" t="str">
        <f t="shared" si="18"/>
        <v/>
      </c>
      <c r="J1214" s="71"/>
      <c r="K1214" s="13"/>
      <c r="L1214" s="88"/>
      <c r="M1214" s="15"/>
      <c r="N1214" s="89"/>
      <c r="O1214" s="17"/>
    </row>
    <row r="1215" spans="1:15" ht="5.25" customHeight="1" outlineLevel="2" thickTop="1">
      <c r="A1215" s="141"/>
      <c r="B1215" s="142"/>
      <c r="C1215" s="143"/>
      <c r="D1215" s="40"/>
      <c r="F1215" s="116"/>
      <c r="G1215" s="116"/>
      <c r="H1215" s="39"/>
      <c r="I1215" s="102" t="str">
        <f t="shared" si="18"/>
        <v/>
      </c>
      <c r="K1215" s="41"/>
      <c r="L1215" s="8"/>
      <c r="M1215" s="59"/>
      <c r="N1215" s="67"/>
      <c r="O1215" s="68"/>
    </row>
    <row r="1216" spans="1:15" s="51" customFormat="1" ht="13.05" customHeight="1" outlineLevel="2">
      <c r="A1216" s="136" t="s">
        <v>1014</v>
      </c>
      <c r="B1216" s="136" t="s">
        <v>1015</v>
      </c>
      <c r="C1216" s="137"/>
      <c r="D1216" s="46"/>
      <c r="F1216" s="436"/>
      <c r="G1216" s="436"/>
      <c r="H1216" s="48" t="s">
        <v>203</v>
      </c>
      <c r="I1216" s="102" t="str">
        <f t="shared" si="18"/>
        <v/>
      </c>
      <c r="J1216" s="56"/>
      <c r="K1216" s="50"/>
      <c r="M1216" s="52"/>
      <c r="N1216" s="54"/>
      <c r="O1216" s="29"/>
    </row>
    <row r="1217" spans="1:15" s="51" customFormat="1" ht="13.05" customHeight="1" outlineLevel="2">
      <c r="A1217" s="138"/>
      <c r="B1217" s="138"/>
      <c r="C1217" s="140"/>
      <c r="D1217" s="55"/>
      <c r="F1217" s="115"/>
      <c r="G1217" s="115"/>
      <c r="H1217" s="86"/>
      <c r="I1217" s="102" t="str">
        <f t="shared" si="18"/>
        <v/>
      </c>
      <c r="J1217" s="56"/>
      <c r="K1217" s="27"/>
      <c r="M1217" s="63"/>
      <c r="N1217" s="54"/>
      <c r="O1217" s="64"/>
    </row>
    <row r="1218" spans="1:15" ht="2.5499999999999998" customHeight="1" outlineLevel="2">
      <c r="A1218" s="197"/>
      <c r="B1218" s="197"/>
      <c r="C1218" s="143"/>
      <c r="D1218" s="105"/>
      <c r="F1218" s="116"/>
      <c r="G1218" s="116"/>
      <c r="I1218" s="102" t="str">
        <f t="shared" si="18"/>
        <v/>
      </c>
      <c r="K1218" s="92"/>
      <c r="L1218" s="8"/>
      <c r="M1218" s="79"/>
      <c r="N1218" s="67"/>
      <c r="O1218" s="20"/>
    </row>
    <row r="1219" spans="1:15" s="51" customFormat="1" ht="13.05" customHeight="1" outlineLevel="2">
      <c r="A1219" s="136" t="s">
        <v>1016</v>
      </c>
      <c r="B1219" s="136" t="s">
        <v>1017</v>
      </c>
      <c r="C1219" s="137"/>
      <c r="D1219" s="46"/>
      <c r="F1219" s="436"/>
      <c r="G1219" s="436"/>
      <c r="H1219" s="48" t="s">
        <v>203</v>
      </c>
      <c r="I1219" s="102" t="str">
        <f t="shared" si="18"/>
        <v/>
      </c>
      <c r="J1219" s="56"/>
      <c r="K1219" s="50"/>
      <c r="M1219" s="52"/>
      <c r="N1219" s="54"/>
      <c r="O1219" s="29"/>
    </row>
    <row r="1220" spans="1:15" s="51" customFormat="1" ht="13.05" customHeight="1" outlineLevel="2">
      <c r="A1220" s="138"/>
      <c r="B1220" s="138"/>
      <c r="C1220" s="140"/>
      <c r="D1220" s="55"/>
      <c r="F1220" s="115"/>
      <c r="G1220" s="115"/>
      <c r="H1220" s="86"/>
      <c r="I1220" s="102" t="str">
        <f t="shared" si="18"/>
        <v/>
      </c>
      <c r="J1220" s="56"/>
      <c r="K1220" s="27"/>
      <c r="M1220" s="63"/>
      <c r="N1220" s="54"/>
      <c r="O1220" s="64"/>
    </row>
    <row r="1221" spans="1:15" ht="2.5499999999999998" customHeight="1" outlineLevel="2">
      <c r="A1221" s="197"/>
      <c r="B1221" s="197"/>
      <c r="C1221" s="143"/>
      <c r="D1221" s="105"/>
      <c r="F1221" s="116"/>
      <c r="G1221" s="116"/>
      <c r="I1221" s="102" t="str">
        <f t="shared" si="18"/>
        <v/>
      </c>
      <c r="K1221" s="92"/>
      <c r="L1221" s="8"/>
      <c r="M1221" s="79"/>
      <c r="N1221" s="67"/>
      <c r="O1221" s="20"/>
    </row>
    <row r="1222" spans="1:15" s="51" customFormat="1" ht="13.05" customHeight="1" outlineLevel="2">
      <c r="A1222" s="136" t="s">
        <v>1018</v>
      </c>
      <c r="B1222" s="136" t="s">
        <v>1019</v>
      </c>
      <c r="C1222" s="137"/>
      <c r="D1222" s="46"/>
      <c r="F1222" s="436"/>
      <c r="G1222" s="436"/>
      <c r="H1222" s="48" t="s">
        <v>203</v>
      </c>
      <c r="I1222" s="102" t="str">
        <f t="shared" si="18"/>
        <v/>
      </c>
      <c r="J1222" s="56"/>
      <c r="K1222" s="50"/>
      <c r="M1222" s="52"/>
      <c r="N1222" s="54"/>
      <c r="O1222" s="29"/>
    </row>
    <row r="1223" spans="1:15" s="51" customFormat="1" ht="13.05" customHeight="1" outlineLevel="2">
      <c r="A1223" s="138"/>
      <c r="B1223" s="138"/>
      <c r="C1223" s="140"/>
      <c r="D1223" s="55"/>
      <c r="F1223" s="115"/>
      <c r="G1223" s="115"/>
      <c r="H1223" s="86"/>
      <c r="I1223" s="102" t="str">
        <f t="shared" si="18"/>
        <v/>
      </c>
      <c r="J1223" s="56"/>
      <c r="K1223" s="27"/>
      <c r="M1223" s="63"/>
      <c r="N1223" s="54"/>
      <c r="O1223" s="64"/>
    </row>
    <row r="1224" spans="1:15" ht="2.5499999999999998" customHeight="1" outlineLevel="2">
      <c r="A1224" s="197"/>
      <c r="B1224" s="197"/>
      <c r="C1224" s="143"/>
      <c r="D1224" s="105"/>
      <c r="F1224" s="116"/>
      <c r="G1224" s="116"/>
      <c r="I1224" s="102" t="str">
        <f t="shared" si="18"/>
        <v/>
      </c>
      <c r="K1224" s="92"/>
      <c r="L1224" s="8"/>
      <c r="M1224" s="79"/>
      <c r="N1224" s="67"/>
      <c r="O1224" s="20"/>
    </row>
    <row r="1225" spans="1:15" s="51" customFormat="1" ht="13.05" customHeight="1" outlineLevel="2">
      <c r="A1225" s="136" t="s">
        <v>1020</v>
      </c>
      <c r="B1225" s="136" t="s">
        <v>1556</v>
      </c>
      <c r="C1225" s="137"/>
      <c r="D1225" s="46"/>
      <c r="F1225" s="436"/>
      <c r="G1225" s="436"/>
      <c r="H1225" s="48" t="s">
        <v>203</v>
      </c>
      <c r="I1225" s="102" t="str">
        <f t="shared" si="18"/>
        <v/>
      </c>
      <c r="J1225" s="56"/>
      <c r="K1225" s="50"/>
      <c r="M1225" s="52"/>
      <c r="N1225" s="54"/>
      <c r="O1225" s="29"/>
    </row>
    <row r="1226" spans="1:15" s="51" customFormat="1" ht="13.05" customHeight="1" outlineLevel="2">
      <c r="A1226" s="138"/>
      <c r="B1226" s="138"/>
      <c r="C1226" s="140"/>
      <c r="D1226" s="55"/>
      <c r="F1226" s="115"/>
      <c r="G1226" s="115"/>
      <c r="H1226" s="86"/>
      <c r="I1226" s="102" t="str">
        <f t="shared" si="18"/>
        <v/>
      </c>
      <c r="J1226" s="56"/>
      <c r="K1226" s="27"/>
      <c r="M1226" s="63"/>
      <c r="N1226" s="54"/>
      <c r="O1226" s="64"/>
    </row>
    <row r="1227" spans="1:15" ht="2.5499999999999998" customHeight="1" outlineLevel="2">
      <c r="A1227" s="197"/>
      <c r="B1227" s="197"/>
      <c r="C1227" s="143"/>
      <c r="D1227" s="105"/>
      <c r="F1227" s="116"/>
      <c r="G1227" s="116"/>
      <c r="I1227" s="102" t="str">
        <f t="shared" si="18"/>
        <v/>
      </c>
      <c r="K1227" s="92"/>
      <c r="L1227" s="8"/>
      <c r="M1227" s="79"/>
      <c r="N1227" s="67"/>
      <c r="O1227" s="20"/>
    </row>
    <row r="1228" spans="1:15" s="51" customFormat="1" ht="13.05" customHeight="1" outlineLevel="2">
      <c r="A1228" s="136" t="s">
        <v>1022</v>
      </c>
      <c r="B1228" s="136" t="s">
        <v>1023</v>
      </c>
      <c r="C1228" s="137"/>
      <c r="D1228" s="46"/>
      <c r="F1228" s="436"/>
      <c r="G1228" s="436"/>
      <c r="H1228" s="48" t="s">
        <v>203</v>
      </c>
      <c r="I1228" s="102" t="str">
        <f t="shared" si="18"/>
        <v/>
      </c>
      <c r="J1228" s="56"/>
      <c r="K1228" s="50"/>
      <c r="M1228" s="52"/>
      <c r="N1228" s="54"/>
      <c r="O1228" s="29"/>
    </row>
    <row r="1229" spans="1:15" s="51" customFormat="1" ht="13.05" customHeight="1" outlineLevel="2">
      <c r="A1229" s="138"/>
      <c r="B1229" s="138"/>
      <c r="C1229" s="140"/>
      <c r="D1229" s="55"/>
      <c r="F1229" s="115"/>
      <c r="G1229" s="115"/>
      <c r="H1229" s="86"/>
      <c r="I1229" s="102" t="str">
        <f t="shared" si="18"/>
        <v/>
      </c>
      <c r="J1229" s="56"/>
      <c r="K1229" s="27"/>
      <c r="M1229" s="63"/>
      <c r="N1229" s="54"/>
      <c r="O1229" s="64"/>
    </row>
    <row r="1230" spans="1:15" ht="2.5499999999999998" customHeight="1" outlineLevel="2">
      <c r="A1230" s="197"/>
      <c r="B1230" s="197"/>
      <c r="C1230" s="143"/>
      <c r="D1230" s="105"/>
      <c r="F1230" s="116"/>
      <c r="G1230" s="116"/>
      <c r="I1230" s="102" t="str">
        <f t="shared" si="18"/>
        <v/>
      </c>
      <c r="K1230" s="92"/>
      <c r="L1230" s="8"/>
      <c r="M1230" s="79"/>
      <c r="N1230" s="67"/>
      <c r="O1230" s="20"/>
    </row>
    <row r="1231" spans="1:15" s="51" customFormat="1" ht="13.05" customHeight="1" outlineLevel="2">
      <c r="A1231" s="136" t="s">
        <v>1024</v>
      </c>
      <c r="B1231" s="136" t="s">
        <v>1025</v>
      </c>
      <c r="C1231" s="137"/>
      <c r="D1231" s="46"/>
      <c r="F1231" s="436"/>
      <c r="G1231" s="436"/>
      <c r="H1231" s="48" t="s">
        <v>203</v>
      </c>
      <c r="I1231" s="102" t="str">
        <f t="shared" si="18"/>
        <v/>
      </c>
      <c r="J1231" s="56"/>
      <c r="K1231" s="50"/>
      <c r="M1231" s="52"/>
      <c r="N1231" s="54"/>
      <c r="O1231" s="29"/>
    </row>
    <row r="1232" spans="1:15" s="51" customFormat="1" ht="13.05" customHeight="1" outlineLevel="2">
      <c r="A1232" s="138"/>
      <c r="B1232" s="138"/>
      <c r="C1232" s="140"/>
      <c r="D1232" s="55"/>
      <c r="F1232" s="115"/>
      <c r="G1232" s="115"/>
      <c r="H1232" s="86"/>
      <c r="I1232" s="102" t="str">
        <f t="shared" si="18"/>
        <v/>
      </c>
      <c r="J1232" s="56"/>
      <c r="K1232" s="27"/>
      <c r="M1232" s="63"/>
      <c r="N1232" s="54"/>
      <c r="O1232" s="64"/>
    </row>
    <row r="1233" spans="1:15" ht="2.5499999999999998" customHeight="1" outlineLevel="2">
      <c r="A1233" s="197"/>
      <c r="B1233" s="200"/>
      <c r="C1233" s="143"/>
      <c r="D1233" s="77"/>
      <c r="F1233" s="116"/>
      <c r="G1233" s="116"/>
      <c r="H1233" s="3"/>
      <c r="I1233" s="102" t="str">
        <f t="shared" si="18"/>
        <v/>
      </c>
      <c r="K1233" s="92"/>
      <c r="L1233" s="8"/>
      <c r="M1233" s="79"/>
      <c r="N1233" s="67"/>
      <c r="O1233" s="20"/>
    </row>
    <row r="1234" spans="1:15" ht="15" customHeight="1" outlineLevel="1" thickBot="1">
      <c r="A1234" s="186" t="s">
        <v>1026</v>
      </c>
      <c r="B1234" s="186" t="s">
        <v>1027</v>
      </c>
      <c r="C1234" s="194"/>
      <c r="D1234" s="70"/>
      <c r="E1234" s="69"/>
      <c r="F1234" s="117"/>
      <c r="G1234" s="117"/>
      <c r="H1234" s="31"/>
      <c r="I1234" s="102" t="str">
        <f t="shared" si="18"/>
        <v/>
      </c>
      <c r="J1234" s="71"/>
      <c r="K1234" s="13"/>
      <c r="L1234" s="88"/>
      <c r="M1234" s="15"/>
      <c r="N1234" s="89"/>
      <c r="O1234" s="17"/>
    </row>
    <row r="1235" spans="1:15" ht="5.25" customHeight="1" outlineLevel="2" thickTop="1">
      <c r="A1235" s="141"/>
      <c r="B1235" s="142"/>
      <c r="C1235" s="143"/>
      <c r="D1235" s="40"/>
      <c r="F1235" s="116"/>
      <c r="G1235" s="116"/>
      <c r="H1235" s="39"/>
      <c r="I1235" s="102" t="str">
        <f t="shared" si="18"/>
        <v/>
      </c>
      <c r="K1235" s="41"/>
      <c r="L1235" s="8"/>
      <c r="M1235" s="59"/>
      <c r="N1235" s="67"/>
      <c r="O1235" s="68"/>
    </row>
    <row r="1236" spans="1:15" s="51" customFormat="1" ht="13.05" customHeight="1" outlineLevel="2">
      <c r="A1236" s="136" t="s">
        <v>1028</v>
      </c>
      <c r="B1236" s="136" t="s">
        <v>1029</v>
      </c>
      <c r="C1236" s="137"/>
      <c r="D1236" s="46"/>
      <c r="F1236" s="436"/>
      <c r="G1236" s="436"/>
      <c r="H1236" s="48" t="s">
        <v>203</v>
      </c>
      <c r="I1236" s="102" t="str">
        <f t="shared" ref="I1236:I1299" si="19">$K1236&amp;$M1236</f>
        <v/>
      </c>
      <c r="J1236" s="56"/>
      <c r="K1236" s="50"/>
      <c r="M1236" s="52"/>
      <c r="N1236" s="54"/>
      <c r="O1236" s="29"/>
    </row>
    <row r="1237" spans="1:15" s="51" customFormat="1" ht="13.05" customHeight="1" outlineLevel="2">
      <c r="A1237" s="138"/>
      <c r="B1237" s="138"/>
      <c r="C1237" s="140"/>
      <c r="D1237" s="55"/>
      <c r="F1237" s="115"/>
      <c r="G1237" s="115"/>
      <c r="H1237" s="86"/>
      <c r="I1237" s="102" t="str">
        <f t="shared" si="19"/>
        <v/>
      </c>
      <c r="J1237" s="56"/>
      <c r="K1237" s="27"/>
      <c r="M1237" s="63"/>
      <c r="N1237" s="54"/>
      <c r="O1237" s="64"/>
    </row>
    <row r="1238" spans="1:15" ht="2.5499999999999998" customHeight="1" outlineLevel="2">
      <c r="A1238" s="197"/>
      <c r="B1238" s="197"/>
      <c r="C1238" s="143"/>
      <c r="D1238" s="105"/>
      <c r="F1238" s="116"/>
      <c r="G1238" s="116"/>
      <c r="I1238" s="102" t="str">
        <f t="shared" si="19"/>
        <v/>
      </c>
      <c r="K1238" s="92"/>
      <c r="L1238" s="8"/>
      <c r="M1238" s="79"/>
      <c r="N1238" s="67"/>
      <c r="O1238" s="20"/>
    </row>
    <row r="1239" spans="1:15" s="51" customFormat="1" ht="13.05" customHeight="1" outlineLevel="2">
      <c r="A1239" s="136" t="s">
        <v>1030</v>
      </c>
      <c r="B1239" s="136" t="s">
        <v>1031</v>
      </c>
      <c r="C1239" s="137"/>
      <c r="D1239" s="46"/>
      <c r="F1239" s="436"/>
      <c r="G1239" s="436"/>
      <c r="H1239" s="48" t="s">
        <v>203</v>
      </c>
      <c r="I1239" s="102" t="str">
        <f t="shared" si="19"/>
        <v/>
      </c>
      <c r="J1239" s="56"/>
      <c r="K1239" s="50"/>
      <c r="M1239" s="52"/>
      <c r="N1239" s="54"/>
      <c r="O1239" s="29"/>
    </row>
    <row r="1240" spans="1:15" s="51" customFormat="1" ht="13.05" customHeight="1" outlineLevel="2">
      <c r="A1240" s="138"/>
      <c r="B1240" s="138"/>
      <c r="C1240" s="140"/>
      <c r="D1240" s="55"/>
      <c r="F1240" s="115"/>
      <c r="G1240" s="115"/>
      <c r="H1240" s="86"/>
      <c r="I1240" s="102" t="str">
        <f t="shared" si="19"/>
        <v/>
      </c>
      <c r="J1240" s="56"/>
      <c r="K1240" s="27"/>
      <c r="M1240" s="63"/>
      <c r="N1240" s="54"/>
      <c r="O1240" s="64"/>
    </row>
    <row r="1241" spans="1:15" ht="2.5499999999999998" customHeight="1" outlineLevel="2">
      <c r="A1241" s="197"/>
      <c r="B1241" s="200"/>
      <c r="C1241" s="143"/>
      <c r="D1241" s="105"/>
      <c r="F1241" s="116"/>
      <c r="G1241" s="116"/>
      <c r="I1241" s="102" t="str">
        <f t="shared" si="19"/>
        <v/>
      </c>
      <c r="K1241" s="92"/>
      <c r="L1241" s="8"/>
      <c r="M1241" s="79"/>
      <c r="N1241" s="67"/>
      <c r="O1241" s="20"/>
    </row>
    <row r="1242" spans="1:15" s="51" customFormat="1" ht="13.05" customHeight="1" outlineLevel="2">
      <c r="A1242" s="136" t="s">
        <v>1032</v>
      </c>
      <c r="B1242" s="136" t="s">
        <v>1557</v>
      </c>
      <c r="C1242" s="137"/>
      <c r="D1242" s="46"/>
      <c r="F1242" s="436"/>
      <c r="G1242" s="436"/>
      <c r="H1242" s="48" t="s">
        <v>203</v>
      </c>
      <c r="I1242" s="102" t="str">
        <f t="shared" si="19"/>
        <v/>
      </c>
      <c r="J1242" s="56"/>
      <c r="K1242" s="50"/>
      <c r="M1242" s="52"/>
      <c r="N1242" s="54"/>
      <c r="O1242" s="29"/>
    </row>
    <row r="1243" spans="1:15" s="51" customFormat="1" ht="13.05" customHeight="1" outlineLevel="2">
      <c r="A1243" s="138"/>
      <c r="B1243" s="138"/>
      <c r="C1243" s="140"/>
      <c r="D1243" s="55"/>
      <c r="F1243" s="115"/>
      <c r="G1243" s="115"/>
      <c r="H1243" s="86"/>
      <c r="I1243" s="102" t="str">
        <f t="shared" si="19"/>
        <v/>
      </c>
      <c r="J1243" s="56"/>
      <c r="K1243" s="27"/>
      <c r="M1243" s="63"/>
      <c r="N1243" s="54"/>
      <c r="O1243" s="64"/>
    </row>
    <row r="1244" spans="1:15" ht="2.5499999999999998" customHeight="1" outlineLevel="2">
      <c r="A1244" s="197"/>
      <c r="B1244" s="200"/>
      <c r="C1244" s="143"/>
      <c r="D1244" s="105"/>
      <c r="F1244" s="116"/>
      <c r="G1244" s="116"/>
      <c r="I1244" s="102" t="str">
        <f t="shared" si="19"/>
        <v/>
      </c>
      <c r="K1244" s="92"/>
      <c r="L1244" s="8"/>
      <c r="M1244" s="79"/>
      <c r="N1244" s="67"/>
      <c r="O1244" s="20"/>
    </row>
    <row r="1245" spans="1:15" s="51" customFormat="1" ht="13.05" customHeight="1" outlineLevel="2">
      <c r="A1245" s="136" t="s">
        <v>1034</v>
      </c>
      <c r="B1245" s="136" t="s">
        <v>1558</v>
      </c>
      <c r="C1245" s="137"/>
      <c r="D1245" s="46"/>
      <c r="F1245" s="436"/>
      <c r="G1245" s="436"/>
      <c r="H1245" s="48" t="s">
        <v>203</v>
      </c>
      <c r="I1245" s="102" t="str">
        <f t="shared" si="19"/>
        <v/>
      </c>
      <c r="J1245" s="56"/>
      <c r="K1245" s="50"/>
      <c r="M1245" s="52"/>
      <c r="N1245" s="54"/>
      <c r="O1245" s="29"/>
    </row>
    <row r="1246" spans="1:15" s="51" customFormat="1" ht="13.05" customHeight="1" outlineLevel="2">
      <c r="A1246" s="138"/>
      <c r="B1246" s="138"/>
      <c r="C1246" s="140"/>
      <c r="D1246" s="55"/>
      <c r="F1246" s="115"/>
      <c r="G1246" s="115"/>
      <c r="H1246" s="86"/>
      <c r="I1246" s="102" t="str">
        <f t="shared" si="19"/>
        <v/>
      </c>
      <c r="J1246" s="56"/>
      <c r="K1246" s="27"/>
      <c r="M1246" s="63"/>
      <c r="N1246" s="54"/>
      <c r="O1246" s="64"/>
    </row>
    <row r="1247" spans="1:15" ht="2.5499999999999998" customHeight="1" outlineLevel="2">
      <c r="A1247" s="197"/>
      <c r="B1247" s="197"/>
      <c r="C1247" s="143"/>
      <c r="D1247" s="105"/>
      <c r="F1247" s="116"/>
      <c r="G1247" s="116"/>
      <c r="I1247" s="102" t="str">
        <f t="shared" si="19"/>
        <v/>
      </c>
      <c r="K1247" s="92"/>
      <c r="L1247" s="8"/>
      <c r="M1247" s="79"/>
      <c r="N1247" s="67"/>
      <c r="O1247" s="20"/>
    </row>
    <row r="1248" spans="1:15" s="51" customFormat="1" ht="13.05" customHeight="1" outlineLevel="2">
      <c r="A1248" s="136" t="s">
        <v>1036</v>
      </c>
      <c r="B1248" s="136" t="s">
        <v>1037</v>
      </c>
      <c r="C1248" s="137"/>
      <c r="D1248" s="46"/>
      <c r="F1248" s="436"/>
      <c r="G1248" s="436"/>
      <c r="H1248" s="48" t="s">
        <v>203</v>
      </c>
      <c r="I1248" s="102" t="str">
        <f t="shared" si="19"/>
        <v/>
      </c>
      <c r="J1248" s="56"/>
      <c r="K1248" s="50"/>
      <c r="M1248" s="52"/>
      <c r="N1248" s="54"/>
      <c r="O1248" s="29"/>
    </row>
    <row r="1249" spans="1:15" s="51" customFormat="1" ht="13.05" customHeight="1" outlineLevel="2">
      <c r="A1249" s="138"/>
      <c r="B1249" s="138"/>
      <c r="C1249" s="140"/>
      <c r="D1249" s="55"/>
      <c r="F1249" s="115"/>
      <c r="G1249" s="115"/>
      <c r="H1249" s="86"/>
      <c r="I1249" s="102" t="str">
        <f t="shared" si="19"/>
        <v/>
      </c>
      <c r="J1249" s="56"/>
      <c r="K1249" s="27"/>
      <c r="M1249" s="63"/>
      <c r="N1249" s="54"/>
      <c r="O1249" s="64"/>
    </row>
    <row r="1250" spans="1:15" ht="2.5499999999999998" customHeight="1" outlineLevel="2">
      <c r="A1250" s="197"/>
      <c r="B1250" s="197"/>
      <c r="C1250" s="143"/>
      <c r="D1250" s="105"/>
      <c r="F1250" s="116"/>
      <c r="G1250" s="116"/>
      <c r="I1250" s="102" t="str">
        <f t="shared" si="19"/>
        <v/>
      </c>
      <c r="K1250" s="92"/>
      <c r="L1250" s="8"/>
      <c r="M1250" s="79"/>
      <c r="N1250" s="67"/>
      <c r="O1250" s="20"/>
    </row>
    <row r="1251" spans="1:15" s="51" customFormat="1" ht="13.05" customHeight="1" outlineLevel="2">
      <c r="A1251" s="136" t="s">
        <v>1038</v>
      </c>
      <c r="B1251" s="136" t="s">
        <v>1039</v>
      </c>
      <c r="C1251" s="137"/>
      <c r="D1251" s="46"/>
      <c r="F1251" s="436"/>
      <c r="G1251" s="436"/>
      <c r="H1251" s="48" t="s">
        <v>203</v>
      </c>
      <c r="I1251" s="102" t="str">
        <f t="shared" si="19"/>
        <v/>
      </c>
      <c r="J1251" s="56"/>
      <c r="K1251" s="50"/>
      <c r="M1251" s="52"/>
      <c r="N1251" s="54"/>
      <c r="O1251" s="29"/>
    </row>
    <row r="1252" spans="1:15" s="51" customFormat="1" ht="13.05" customHeight="1" outlineLevel="2">
      <c r="A1252" s="138"/>
      <c r="B1252" s="138"/>
      <c r="C1252" s="140"/>
      <c r="D1252" s="55"/>
      <c r="F1252" s="115"/>
      <c r="G1252" s="115"/>
      <c r="H1252" s="86"/>
      <c r="I1252" s="102" t="str">
        <f t="shared" si="19"/>
        <v/>
      </c>
      <c r="J1252" s="56"/>
      <c r="K1252" s="27"/>
      <c r="M1252" s="63"/>
      <c r="N1252" s="54"/>
      <c r="O1252" s="64"/>
    </row>
    <row r="1253" spans="1:15" ht="2.5499999999999998" customHeight="1" outlineLevel="2">
      <c r="A1253" s="197"/>
      <c r="B1253" s="200"/>
      <c r="C1253" s="143"/>
      <c r="D1253" s="77"/>
      <c r="F1253" s="116"/>
      <c r="G1253" s="116"/>
      <c r="H1253" s="3"/>
      <c r="I1253" s="102" t="str">
        <f t="shared" si="19"/>
        <v/>
      </c>
      <c r="K1253" s="92"/>
      <c r="L1253" s="8"/>
      <c r="M1253" s="79"/>
      <c r="N1253" s="67"/>
      <c r="O1253" s="20"/>
    </row>
    <row r="1254" spans="1:15" ht="15" customHeight="1" outlineLevel="1" thickBot="1">
      <c r="A1254" s="186" t="s">
        <v>1040</v>
      </c>
      <c r="B1254" s="186" t="s">
        <v>1041</v>
      </c>
      <c r="C1254" s="194"/>
      <c r="D1254" s="70"/>
      <c r="E1254" s="69"/>
      <c r="F1254" s="117"/>
      <c r="G1254" s="117"/>
      <c r="H1254" s="31"/>
      <c r="I1254" s="102" t="str">
        <f t="shared" si="19"/>
        <v/>
      </c>
      <c r="J1254" s="71"/>
      <c r="K1254" s="13"/>
      <c r="L1254" s="88"/>
      <c r="M1254" s="15"/>
      <c r="N1254" s="89"/>
      <c r="O1254" s="17"/>
    </row>
    <row r="1255" spans="1:15" ht="5.25" customHeight="1" outlineLevel="2" thickTop="1">
      <c r="A1255" s="141"/>
      <c r="B1255" s="142"/>
      <c r="C1255" s="143"/>
      <c r="D1255" s="40"/>
      <c r="F1255" s="116"/>
      <c r="G1255" s="116"/>
      <c r="H1255" s="39"/>
      <c r="I1255" s="102" t="str">
        <f t="shared" si="19"/>
        <v/>
      </c>
      <c r="K1255" s="41"/>
      <c r="L1255" s="8"/>
      <c r="M1255" s="59"/>
      <c r="N1255" s="67"/>
      <c r="O1255" s="68"/>
    </row>
    <row r="1256" spans="1:15" s="51" customFormat="1" ht="13.05" customHeight="1" outlineLevel="2">
      <c r="A1256" s="136" t="s">
        <v>1042</v>
      </c>
      <c r="B1256" s="136" t="s">
        <v>1043</v>
      </c>
      <c r="C1256" s="137"/>
      <c r="D1256" s="46"/>
      <c r="F1256" s="436"/>
      <c r="G1256" s="436"/>
      <c r="H1256" s="48" t="s">
        <v>203</v>
      </c>
      <c r="I1256" s="102" t="str">
        <f t="shared" si="19"/>
        <v/>
      </c>
      <c r="J1256" s="56"/>
      <c r="K1256" s="50"/>
      <c r="M1256" s="52"/>
      <c r="N1256" s="54"/>
      <c r="O1256" s="29"/>
    </row>
    <row r="1257" spans="1:15" s="51" customFormat="1" ht="13.05" customHeight="1" outlineLevel="2">
      <c r="A1257" s="138"/>
      <c r="B1257" s="138"/>
      <c r="C1257" s="140"/>
      <c r="D1257" s="55"/>
      <c r="F1257" s="115"/>
      <c r="G1257" s="115"/>
      <c r="H1257" s="86"/>
      <c r="I1257" s="102" t="str">
        <f t="shared" si="19"/>
        <v/>
      </c>
      <c r="J1257" s="56"/>
      <c r="K1257" s="27"/>
      <c r="M1257" s="63"/>
      <c r="N1257" s="54"/>
      <c r="O1257" s="64"/>
    </row>
    <row r="1258" spans="1:15" ht="2.5499999999999998" customHeight="1" outlineLevel="2">
      <c r="A1258" s="196"/>
      <c r="B1258" s="196"/>
      <c r="C1258" s="143"/>
      <c r="D1258" s="105"/>
      <c r="F1258" s="116"/>
      <c r="G1258" s="116"/>
      <c r="I1258" s="102" t="str">
        <f t="shared" si="19"/>
        <v/>
      </c>
      <c r="K1258" s="11"/>
      <c r="L1258" s="8"/>
      <c r="M1258" s="79"/>
      <c r="N1258" s="67"/>
      <c r="O1258" s="68"/>
    </row>
    <row r="1259" spans="1:15" s="51" customFormat="1" ht="13.05" customHeight="1" outlineLevel="2">
      <c r="A1259" s="136" t="s">
        <v>1044</v>
      </c>
      <c r="B1259" s="136" t="s">
        <v>1559</v>
      </c>
      <c r="C1259" s="137"/>
      <c r="D1259" s="46"/>
      <c r="F1259" s="436"/>
      <c r="G1259" s="436"/>
      <c r="H1259" s="48" t="s">
        <v>203</v>
      </c>
      <c r="I1259" s="102" t="str">
        <f t="shared" si="19"/>
        <v/>
      </c>
      <c r="J1259" s="56"/>
      <c r="K1259" s="50"/>
      <c r="M1259" s="52"/>
      <c r="N1259" s="54"/>
      <c r="O1259" s="29"/>
    </row>
    <row r="1260" spans="1:15" s="51" customFormat="1" ht="13.05" customHeight="1" outlineLevel="2">
      <c r="A1260" s="138"/>
      <c r="B1260" s="138"/>
      <c r="C1260" s="140"/>
      <c r="D1260" s="55"/>
      <c r="F1260" s="115"/>
      <c r="G1260" s="115"/>
      <c r="H1260" s="86"/>
      <c r="I1260" s="102" t="str">
        <f t="shared" si="19"/>
        <v/>
      </c>
      <c r="J1260" s="56"/>
      <c r="K1260" s="27"/>
      <c r="M1260" s="63"/>
      <c r="N1260" s="54"/>
      <c r="O1260" s="64"/>
    </row>
    <row r="1261" spans="1:15" ht="2.5499999999999998" customHeight="1" outlineLevel="2">
      <c r="A1261" s="197"/>
      <c r="B1261" s="197"/>
      <c r="C1261" s="143"/>
      <c r="D1261" s="105"/>
      <c r="F1261" s="116"/>
      <c r="G1261" s="116"/>
      <c r="I1261" s="102" t="str">
        <f t="shared" si="19"/>
        <v/>
      </c>
      <c r="K1261" s="92"/>
      <c r="L1261" s="8"/>
      <c r="M1261" s="79"/>
      <c r="N1261" s="67"/>
      <c r="O1261" s="20"/>
    </row>
    <row r="1262" spans="1:15" s="51" customFormat="1" ht="13.05" customHeight="1" outlineLevel="2">
      <c r="A1262" s="136" t="s">
        <v>1045</v>
      </c>
      <c r="B1262" s="136" t="s">
        <v>1290</v>
      </c>
      <c r="C1262" s="137"/>
      <c r="D1262" s="46"/>
      <c r="F1262" s="436"/>
      <c r="G1262" s="436"/>
      <c r="H1262" s="48" t="s">
        <v>203</v>
      </c>
      <c r="I1262" s="102" t="str">
        <f t="shared" si="19"/>
        <v/>
      </c>
      <c r="J1262" s="56"/>
      <c r="K1262" s="50"/>
      <c r="M1262" s="52"/>
      <c r="N1262" s="54"/>
      <c r="O1262" s="29"/>
    </row>
    <row r="1263" spans="1:15" s="51" customFormat="1" ht="13.05" customHeight="1" outlineLevel="2">
      <c r="A1263" s="138"/>
      <c r="B1263" s="138"/>
      <c r="C1263" s="140"/>
      <c r="D1263" s="55"/>
      <c r="F1263" s="115"/>
      <c r="G1263" s="115"/>
      <c r="H1263" s="86"/>
      <c r="I1263" s="102" t="str">
        <f t="shared" si="19"/>
        <v/>
      </c>
      <c r="J1263" s="56"/>
      <c r="K1263" s="27"/>
      <c r="M1263" s="63"/>
      <c r="N1263" s="54"/>
      <c r="O1263" s="64"/>
    </row>
    <row r="1264" spans="1:15" ht="2.5499999999999998" customHeight="1" outlineLevel="2">
      <c r="A1264" s="197"/>
      <c r="B1264" s="200"/>
      <c r="C1264" s="143"/>
      <c r="D1264" s="77"/>
      <c r="F1264" s="116"/>
      <c r="G1264" s="116"/>
      <c r="H1264" s="3"/>
      <c r="I1264" s="102" t="str">
        <f t="shared" si="19"/>
        <v/>
      </c>
      <c r="K1264" s="92"/>
      <c r="L1264" s="8"/>
      <c r="M1264" s="79"/>
      <c r="N1264" s="67"/>
      <c r="O1264" s="20"/>
    </row>
    <row r="1265" spans="1:15" ht="15" customHeight="1" outlineLevel="1">
      <c r="A1265" s="178" t="s">
        <v>1046</v>
      </c>
      <c r="B1265" s="178" t="s">
        <v>1047</v>
      </c>
      <c r="C1265" s="201"/>
      <c r="D1265" s="81"/>
      <c r="E1265" s="80"/>
      <c r="F1265" s="118"/>
      <c r="G1265" s="118"/>
      <c r="H1265" s="32"/>
      <c r="I1265" s="102" t="str">
        <f t="shared" si="19"/>
        <v/>
      </c>
      <c r="K1265" s="12"/>
      <c r="L1265" s="8"/>
      <c r="M1265" s="16"/>
      <c r="N1265" s="67"/>
      <c r="O1265" s="18"/>
    </row>
    <row r="1266" spans="1:15" ht="5.55" customHeight="1" outlineLevel="1">
      <c r="A1266" s="141"/>
      <c r="B1266" s="142"/>
      <c r="C1266" s="143"/>
      <c r="D1266" s="40"/>
      <c r="F1266" s="116"/>
      <c r="G1266" s="116"/>
      <c r="H1266" s="39"/>
      <c r="I1266" s="102" t="str">
        <f t="shared" si="19"/>
        <v/>
      </c>
      <c r="K1266" s="41"/>
      <c r="L1266" s="8"/>
      <c r="M1266" s="59"/>
      <c r="N1266" s="67"/>
      <c r="O1266" s="68"/>
    </row>
    <row r="1267" spans="1:15" s="65" customFormat="1" ht="15" customHeight="1" outlineLevel="1" thickBot="1">
      <c r="A1267" s="186" t="s">
        <v>1048</v>
      </c>
      <c r="B1267" s="186" t="s">
        <v>1049</v>
      </c>
      <c r="C1267" s="194"/>
      <c r="D1267" s="70"/>
      <c r="E1267" s="69"/>
      <c r="F1267" s="117"/>
      <c r="G1267" s="117"/>
      <c r="H1267" s="31"/>
      <c r="I1267" s="102" t="str">
        <f t="shared" si="19"/>
        <v/>
      </c>
      <c r="J1267" s="71"/>
      <c r="K1267" s="13"/>
      <c r="L1267" s="88"/>
      <c r="M1267" s="15"/>
      <c r="N1267" s="89"/>
      <c r="O1267" s="17"/>
    </row>
    <row r="1268" spans="1:15" ht="5.25" customHeight="1" outlineLevel="2" thickTop="1">
      <c r="A1268" s="141"/>
      <c r="B1268" s="142"/>
      <c r="C1268" s="143"/>
      <c r="D1268" s="40"/>
      <c r="F1268" s="116"/>
      <c r="G1268" s="116"/>
      <c r="H1268" s="39"/>
      <c r="I1268" s="102" t="str">
        <f t="shared" si="19"/>
        <v/>
      </c>
      <c r="K1268" s="41"/>
      <c r="L1268" s="8"/>
      <c r="M1268" s="59"/>
      <c r="N1268" s="67"/>
      <c r="O1268" s="68"/>
    </row>
    <row r="1269" spans="1:15" s="54" customFormat="1" ht="13.05" customHeight="1" outlineLevel="2">
      <c r="A1269" s="136" t="s">
        <v>1050</v>
      </c>
      <c r="B1269" s="136" t="s">
        <v>1623</v>
      </c>
      <c r="C1269" s="137"/>
      <c r="D1269" s="46"/>
      <c r="E1269" s="51"/>
      <c r="F1269" s="436"/>
      <c r="G1269" s="436"/>
      <c r="H1269" s="48" t="s">
        <v>203</v>
      </c>
      <c r="I1269" s="102" t="str">
        <f t="shared" si="19"/>
        <v/>
      </c>
      <c r="J1269" s="56"/>
      <c r="K1269" s="50"/>
      <c r="L1269" s="51"/>
      <c r="M1269" s="52"/>
      <c r="O1269" s="29"/>
    </row>
    <row r="1270" spans="1:15" s="51" customFormat="1" ht="13.05" customHeight="1" outlineLevel="2">
      <c r="A1270" s="138"/>
      <c r="B1270" s="138"/>
      <c r="C1270" s="140"/>
      <c r="D1270" s="55"/>
      <c r="F1270" s="115"/>
      <c r="G1270" s="115"/>
      <c r="H1270" s="86"/>
      <c r="I1270" s="102" t="str">
        <f t="shared" si="19"/>
        <v/>
      </c>
      <c r="J1270" s="56"/>
      <c r="K1270" s="27"/>
      <c r="M1270" s="63"/>
      <c r="N1270" s="54"/>
      <c r="O1270" s="64"/>
    </row>
    <row r="1271" spans="1:15" ht="2.5499999999999998" customHeight="1" outlineLevel="2">
      <c r="A1271" s="195"/>
      <c r="B1271" s="200"/>
      <c r="C1271" s="143"/>
      <c r="D1271" s="105"/>
      <c r="F1271" s="116"/>
      <c r="G1271" s="116"/>
      <c r="H1271" s="3"/>
      <c r="I1271" s="102" t="str">
        <f t="shared" si="19"/>
        <v/>
      </c>
      <c r="K1271" s="11"/>
      <c r="L1271" s="8"/>
      <c r="M1271" s="19"/>
      <c r="N1271" s="67"/>
      <c r="O1271" s="68"/>
    </row>
    <row r="1272" spans="1:15" s="51" customFormat="1" ht="13.05" customHeight="1" outlineLevel="2">
      <c r="A1272" s="136" t="s">
        <v>1051</v>
      </c>
      <c r="B1272" s="136" t="s">
        <v>1291</v>
      </c>
      <c r="C1272" s="137"/>
      <c r="D1272" s="46"/>
      <c r="F1272" s="436"/>
      <c r="G1272" s="436"/>
      <c r="H1272" s="48" t="s">
        <v>203</v>
      </c>
      <c r="I1272" s="102" t="str">
        <f t="shared" si="19"/>
        <v/>
      </c>
      <c r="J1272" s="56"/>
      <c r="K1272" s="50"/>
      <c r="M1272" s="52"/>
      <c r="N1272" s="54"/>
      <c r="O1272" s="29"/>
    </row>
    <row r="1273" spans="1:15" s="51" customFormat="1" ht="13.05" customHeight="1" outlineLevel="2">
      <c r="A1273" s="138"/>
      <c r="B1273" s="138"/>
      <c r="C1273" s="140"/>
      <c r="D1273" s="55"/>
      <c r="F1273" s="115"/>
      <c r="G1273" s="115"/>
      <c r="H1273" s="86"/>
      <c r="I1273" s="102" t="str">
        <f t="shared" si="19"/>
        <v/>
      </c>
      <c r="J1273" s="56"/>
      <c r="K1273" s="27"/>
      <c r="M1273" s="63"/>
      <c r="N1273" s="54"/>
      <c r="O1273" s="64"/>
    </row>
    <row r="1274" spans="1:15" ht="2.5499999999999998" customHeight="1" outlineLevel="2">
      <c r="A1274" s="195"/>
      <c r="B1274" s="200"/>
      <c r="C1274" s="143"/>
      <c r="D1274" s="105"/>
      <c r="F1274" s="116"/>
      <c r="G1274" s="116"/>
      <c r="H1274" s="3"/>
      <c r="I1274" s="102" t="str">
        <f t="shared" si="19"/>
        <v/>
      </c>
      <c r="K1274" s="11"/>
      <c r="L1274" s="8"/>
      <c r="M1274" s="19"/>
      <c r="N1274" s="67"/>
      <c r="O1274" s="68"/>
    </row>
    <row r="1275" spans="1:15" s="51" customFormat="1" ht="13.05" customHeight="1" outlineLevel="2">
      <c r="A1275" s="136" t="s">
        <v>1052</v>
      </c>
      <c r="B1275" s="136" t="s">
        <v>1053</v>
      </c>
      <c r="C1275" s="137"/>
      <c r="D1275" s="46"/>
      <c r="F1275" s="436"/>
      <c r="G1275" s="436"/>
      <c r="H1275" s="48" t="s">
        <v>203</v>
      </c>
      <c r="I1275" s="102" t="str">
        <f t="shared" si="19"/>
        <v/>
      </c>
      <c r="J1275" s="56"/>
      <c r="K1275" s="50"/>
      <c r="M1275" s="52"/>
      <c r="N1275" s="54"/>
      <c r="O1275" s="29"/>
    </row>
    <row r="1276" spans="1:15" s="51" customFormat="1" ht="13.05" customHeight="1" outlineLevel="2">
      <c r="A1276" s="138"/>
      <c r="B1276" s="138"/>
      <c r="C1276" s="140"/>
      <c r="D1276" s="55"/>
      <c r="F1276" s="115"/>
      <c r="G1276" s="115"/>
      <c r="H1276" s="86"/>
      <c r="I1276" s="102" t="str">
        <f t="shared" si="19"/>
        <v/>
      </c>
      <c r="J1276" s="56"/>
      <c r="K1276" s="27"/>
      <c r="M1276" s="63"/>
      <c r="N1276" s="54"/>
      <c r="O1276" s="64"/>
    </row>
    <row r="1277" spans="1:15" ht="2.5499999999999998" customHeight="1" outlineLevel="2">
      <c r="A1277" s="197"/>
      <c r="B1277" s="197"/>
      <c r="C1277" s="143"/>
      <c r="D1277" s="105"/>
      <c r="F1277" s="116"/>
      <c r="G1277" s="116"/>
      <c r="I1277" s="102" t="str">
        <f t="shared" si="19"/>
        <v/>
      </c>
      <c r="K1277" s="92"/>
      <c r="L1277" s="8"/>
      <c r="M1277" s="79"/>
      <c r="N1277" s="67"/>
      <c r="O1277" s="20"/>
    </row>
    <row r="1278" spans="1:15" s="51" customFormat="1" ht="13.05" customHeight="1" outlineLevel="2">
      <c r="A1278" s="136" t="s">
        <v>1054</v>
      </c>
      <c r="B1278" s="136" t="s">
        <v>1071</v>
      </c>
      <c r="C1278" s="137"/>
      <c r="D1278" s="46"/>
      <c r="F1278" s="436"/>
      <c r="G1278" s="436"/>
      <c r="H1278" s="48" t="s">
        <v>203</v>
      </c>
      <c r="I1278" s="102" t="str">
        <f t="shared" si="19"/>
        <v/>
      </c>
      <c r="J1278" s="56"/>
      <c r="K1278" s="50"/>
      <c r="M1278" s="52"/>
      <c r="N1278" s="54"/>
      <c r="O1278" s="29"/>
    </row>
    <row r="1279" spans="1:15" s="51" customFormat="1" ht="13.05" customHeight="1" outlineLevel="2">
      <c r="A1279" s="138"/>
      <c r="B1279" s="138"/>
      <c r="C1279" s="140"/>
      <c r="D1279" s="55"/>
      <c r="F1279" s="115"/>
      <c r="G1279" s="115"/>
      <c r="H1279" s="86"/>
      <c r="I1279" s="102" t="str">
        <f t="shared" si="19"/>
        <v/>
      </c>
      <c r="J1279" s="56"/>
      <c r="K1279" s="27"/>
      <c r="M1279" s="63"/>
      <c r="N1279" s="54"/>
      <c r="O1279" s="64"/>
    </row>
    <row r="1280" spans="1:15" ht="2.5499999999999998" customHeight="1" outlineLevel="2">
      <c r="A1280" s="195"/>
      <c r="B1280" s="200"/>
      <c r="C1280" s="143"/>
      <c r="D1280" s="105"/>
      <c r="F1280" s="116"/>
      <c r="G1280" s="116"/>
      <c r="H1280" s="3"/>
      <c r="I1280" s="102" t="str">
        <f t="shared" si="19"/>
        <v/>
      </c>
      <c r="K1280" s="11"/>
      <c r="L1280" s="8"/>
      <c r="M1280" s="19"/>
      <c r="N1280" s="67"/>
      <c r="O1280" s="68"/>
    </row>
    <row r="1281" spans="1:15" s="51" customFormat="1" ht="13.05" customHeight="1" outlineLevel="2">
      <c r="A1281" s="136" t="s">
        <v>1056</v>
      </c>
      <c r="B1281" s="136" t="s">
        <v>1660</v>
      </c>
      <c r="C1281" s="137"/>
      <c r="D1281" s="46"/>
      <c r="F1281" s="436"/>
      <c r="G1281" s="436"/>
      <c r="H1281" s="48" t="s">
        <v>203</v>
      </c>
      <c r="I1281" s="102" t="str">
        <f t="shared" si="19"/>
        <v/>
      </c>
      <c r="J1281" s="56"/>
      <c r="K1281" s="50"/>
      <c r="M1281" s="52"/>
      <c r="N1281" s="54"/>
      <c r="O1281" s="29"/>
    </row>
    <row r="1282" spans="1:15" s="51" customFormat="1" ht="13.05" customHeight="1" outlineLevel="2">
      <c r="A1282" s="138"/>
      <c r="B1282" s="138"/>
      <c r="C1282" s="140"/>
      <c r="D1282" s="55"/>
      <c r="F1282" s="115"/>
      <c r="G1282" s="115"/>
      <c r="H1282" s="86"/>
      <c r="I1282" s="102" t="str">
        <f t="shared" si="19"/>
        <v/>
      </c>
      <c r="J1282" s="56"/>
      <c r="K1282" s="27"/>
      <c r="M1282" s="63"/>
      <c r="N1282" s="54"/>
      <c r="O1282" s="64"/>
    </row>
    <row r="1283" spans="1:15" ht="2.5499999999999998" customHeight="1" outlineLevel="2">
      <c r="A1283" s="197"/>
      <c r="B1283" s="197"/>
      <c r="C1283" s="143"/>
      <c r="D1283" s="105"/>
      <c r="F1283" s="116"/>
      <c r="G1283" s="116"/>
      <c r="I1283" s="102" t="str">
        <f t="shared" si="19"/>
        <v/>
      </c>
      <c r="K1283" s="92"/>
      <c r="L1283" s="8"/>
      <c r="M1283" s="79"/>
      <c r="N1283" s="67"/>
      <c r="O1283" s="20"/>
    </row>
    <row r="1284" spans="1:15" s="51" customFormat="1" ht="13.05" customHeight="1" outlineLevel="2">
      <c r="A1284" s="136" t="s">
        <v>1058</v>
      </c>
      <c r="B1284" s="136" t="s">
        <v>1661</v>
      </c>
      <c r="C1284" s="137"/>
      <c r="D1284" s="46"/>
      <c r="F1284" s="436"/>
      <c r="G1284" s="436"/>
      <c r="H1284" s="48" t="s">
        <v>203</v>
      </c>
      <c r="I1284" s="102" t="str">
        <f t="shared" si="19"/>
        <v/>
      </c>
      <c r="J1284" s="56"/>
      <c r="K1284" s="50"/>
      <c r="M1284" s="52"/>
      <c r="N1284" s="54"/>
      <c r="O1284" s="29"/>
    </row>
    <row r="1285" spans="1:15" s="51" customFormat="1" ht="13.05" customHeight="1" outlineLevel="2">
      <c r="A1285" s="138"/>
      <c r="B1285" s="138"/>
      <c r="C1285" s="140"/>
      <c r="D1285" s="55"/>
      <c r="F1285" s="115"/>
      <c r="G1285" s="115"/>
      <c r="H1285" s="86"/>
      <c r="I1285" s="102" t="str">
        <f t="shared" si="19"/>
        <v/>
      </c>
      <c r="J1285" s="56"/>
      <c r="K1285" s="27"/>
      <c r="M1285" s="63"/>
      <c r="N1285" s="54"/>
      <c r="O1285" s="64"/>
    </row>
    <row r="1286" spans="1:15" ht="2.5499999999999998" customHeight="1" outlineLevel="2">
      <c r="A1286" s="197"/>
      <c r="B1286" s="197"/>
      <c r="C1286" s="143"/>
      <c r="D1286" s="105"/>
      <c r="F1286" s="116"/>
      <c r="G1286" s="116"/>
      <c r="I1286" s="102" t="str">
        <f t="shared" si="19"/>
        <v/>
      </c>
      <c r="K1286" s="92"/>
      <c r="L1286" s="8"/>
      <c r="M1286" s="79"/>
      <c r="N1286" s="67"/>
      <c r="O1286" s="20"/>
    </row>
    <row r="1287" spans="1:15" s="51" customFormat="1" ht="13.05" customHeight="1" outlineLevel="2">
      <c r="A1287" s="136" t="s">
        <v>1060</v>
      </c>
      <c r="B1287" s="136" t="s">
        <v>1662</v>
      </c>
      <c r="C1287" s="137"/>
      <c r="D1287" s="46"/>
      <c r="F1287" s="436"/>
      <c r="G1287" s="436"/>
      <c r="H1287" s="48" t="s">
        <v>203</v>
      </c>
      <c r="I1287" s="102" t="str">
        <f t="shared" si="19"/>
        <v/>
      </c>
      <c r="J1287" s="56"/>
      <c r="K1287" s="50"/>
      <c r="M1287" s="52"/>
      <c r="N1287" s="54"/>
      <c r="O1287" s="29"/>
    </row>
    <row r="1288" spans="1:15" s="51" customFormat="1" ht="13.05" customHeight="1" outlineLevel="2">
      <c r="A1288" s="138"/>
      <c r="B1288" s="138"/>
      <c r="C1288" s="140"/>
      <c r="D1288" s="55"/>
      <c r="F1288" s="115"/>
      <c r="G1288" s="115"/>
      <c r="H1288" s="86"/>
      <c r="I1288" s="102" t="str">
        <f t="shared" si="19"/>
        <v/>
      </c>
      <c r="J1288" s="56"/>
      <c r="K1288" s="27"/>
      <c r="M1288" s="63"/>
      <c r="N1288" s="54"/>
      <c r="O1288" s="64"/>
    </row>
    <row r="1289" spans="1:15" ht="2.5499999999999998" customHeight="1" outlineLevel="2">
      <c r="A1289" s="210"/>
      <c r="B1289" s="197"/>
      <c r="C1289" s="143"/>
      <c r="D1289" s="105"/>
      <c r="F1289" s="116"/>
      <c r="G1289" s="116"/>
      <c r="I1289" s="102" t="str">
        <f t="shared" si="19"/>
        <v/>
      </c>
      <c r="K1289" s="11"/>
      <c r="L1289" s="8"/>
      <c r="M1289" s="19"/>
      <c r="N1289" s="67"/>
      <c r="O1289" s="20"/>
    </row>
    <row r="1290" spans="1:15" s="51" customFormat="1" ht="13.05" customHeight="1" outlineLevel="2">
      <c r="A1290" s="136" t="s">
        <v>1062</v>
      </c>
      <c r="B1290" s="136" t="s">
        <v>1589</v>
      </c>
      <c r="C1290" s="137"/>
      <c r="D1290" s="46"/>
      <c r="F1290" s="436"/>
      <c r="G1290" s="436"/>
      <c r="H1290" s="48" t="s">
        <v>203</v>
      </c>
      <c r="I1290" s="102" t="str">
        <f t="shared" si="19"/>
        <v/>
      </c>
      <c r="J1290" s="56"/>
      <c r="K1290" s="50"/>
      <c r="M1290" s="52"/>
      <c r="N1290" s="54"/>
      <c r="O1290" s="29"/>
    </row>
    <row r="1291" spans="1:15" s="51" customFormat="1" ht="13.05" customHeight="1" outlineLevel="2">
      <c r="A1291" s="138"/>
      <c r="B1291" s="138"/>
      <c r="C1291" s="140"/>
      <c r="D1291" s="55"/>
      <c r="F1291" s="115"/>
      <c r="G1291" s="115"/>
      <c r="H1291" s="86"/>
      <c r="I1291" s="102" t="str">
        <f t="shared" si="19"/>
        <v/>
      </c>
      <c r="J1291" s="56"/>
      <c r="K1291" s="27"/>
      <c r="M1291" s="63"/>
      <c r="N1291" s="54"/>
      <c r="O1291" s="64"/>
    </row>
    <row r="1292" spans="1:15" ht="2.5499999999999998" customHeight="1" outlineLevel="2">
      <c r="A1292" s="197"/>
      <c r="B1292" s="197"/>
      <c r="C1292" s="143"/>
      <c r="D1292" s="105"/>
      <c r="F1292" s="116"/>
      <c r="G1292" s="116"/>
      <c r="I1292" s="102" t="str">
        <f t="shared" si="19"/>
        <v/>
      </c>
      <c r="K1292" s="92"/>
      <c r="L1292" s="8"/>
      <c r="M1292" s="79"/>
      <c r="N1292" s="67"/>
      <c r="O1292" s="20"/>
    </row>
    <row r="1293" spans="1:15" s="51" customFormat="1" ht="13.05" customHeight="1" outlineLevel="2">
      <c r="A1293" s="136" t="s">
        <v>1064</v>
      </c>
      <c r="B1293" s="136" t="s">
        <v>1351</v>
      </c>
      <c r="C1293" s="137"/>
      <c r="D1293" s="46"/>
      <c r="F1293" s="436"/>
      <c r="G1293" s="436"/>
      <c r="H1293" s="48" t="s">
        <v>203</v>
      </c>
      <c r="I1293" s="102" t="str">
        <f t="shared" si="19"/>
        <v/>
      </c>
      <c r="J1293" s="56"/>
      <c r="K1293" s="50"/>
      <c r="M1293" s="52"/>
      <c r="N1293" s="54"/>
      <c r="O1293" s="29"/>
    </row>
    <row r="1294" spans="1:15" s="51" customFormat="1" ht="13.05" customHeight="1" outlineLevel="2">
      <c r="A1294" s="138"/>
      <c r="B1294" s="138"/>
      <c r="C1294" s="140"/>
      <c r="D1294" s="55"/>
      <c r="F1294" s="115"/>
      <c r="G1294" s="115"/>
      <c r="H1294" s="86"/>
      <c r="I1294" s="102" t="str">
        <f t="shared" si="19"/>
        <v/>
      </c>
      <c r="J1294" s="56"/>
      <c r="K1294" s="27"/>
      <c r="M1294" s="63"/>
      <c r="N1294" s="54"/>
      <c r="O1294" s="64"/>
    </row>
    <row r="1295" spans="1:15" ht="2.5499999999999998" customHeight="1" outlineLevel="2">
      <c r="A1295" s="197"/>
      <c r="B1295" s="200"/>
      <c r="C1295" s="143"/>
      <c r="D1295" s="77"/>
      <c r="F1295" s="116"/>
      <c r="G1295" s="116"/>
      <c r="H1295" s="3"/>
      <c r="I1295" s="102" t="str">
        <f t="shared" si="19"/>
        <v/>
      </c>
      <c r="K1295" s="92"/>
      <c r="L1295" s="8"/>
      <c r="M1295" s="79"/>
      <c r="N1295" s="67"/>
      <c r="O1295" s="20"/>
    </row>
    <row r="1296" spans="1:15" ht="15" customHeight="1" outlineLevel="1" thickBot="1">
      <c r="A1296" s="186" t="s">
        <v>1066</v>
      </c>
      <c r="B1296" s="186" t="s">
        <v>1352</v>
      </c>
      <c r="C1296" s="194"/>
      <c r="D1296" s="70"/>
      <c r="E1296" s="69"/>
      <c r="F1296" s="117"/>
      <c r="G1296" s="117"/>
      <c r="H1296" s="31"/>
      <c r="I1296" s="102" t="str">
        <f t="shared" si="19"/>
        <v/>
      </c>
      <c r="J1296" s="71"/>
      <c r="K1296" s="13"/>
      <c r="L1296" s="88"/>
      <c r="M1296" s="15"/>
      <c r="N1296" s="89"/>
      <c r="O1296" s="17"/>
    </row>
    <row r="1297" spans="1:15" ht="5.25" customHeight="1" outlineLevel="2" thickTop="1">
      <c r="A1297" s="141"/>
      <c r="B1297" s="142"/>
      <c r="C1297" s="143"/>
      <c r="D1297" s="40"/>
      <c r="F1297" s="116"/>
      <c r="G1297" s="116"/>
      <c r="H1297" s="39"/>
      <c r="I1297" s="102" t="str">
        <f t="shared" si="19"/>
        <v/>
      </c>
      <c r="K1297" s="41"/>
      <c r="L1297" s="8"/>
      <c r="M1297" s="59"/>
      <c r="N1297" s="67"/>
      <c r="O1297" s="68"/>
    </row>
    <row r="1298" spans="1:15" s="51" customFormat="1" ht="13.05" customHeight="1" outlineLevel="2">
      <c r="A1298" s="136" t="s">
        <v>1067</v>
      </c>
      <c r="B1298" s="136" t="s">
        <v>1623</v>
      </c>
      <c r="C1298" s="137"/>
      <c r="D1298" s="46"/>
      <c r="F1298" s="436"/>
      <c r="G1298" s="436"/>
      <c r="H1298" s="48" t="s">
        <v>203</v>
      </c>
      <c r="I1298" s="102" t="str">
        <f t="shared" si="19"/>
        <v/>
      </c>
      <c r="J1298" s="56"/>
      <c r="K1298" s="50"/>
      <c r="M1298" s="52"/>
      <c r="N1298" s="54"/>
      <c r="O1298" s="29"/>
    </row>
    <row r="1299" spans="1:15" s="51" customFormat="1" ht="13.05" customHeight="1" outlineLevel="2">
      <c r="A1299" s="138"/>
      <c r="B1299" s="138"/>
      <c r="C1299" s="140"/>
      <c r="D1299" s="55"/>
      <c r="F1299" s="115"/>
      <c r="G1299" s="115"/>
      <c r="H1299" s="86"/>
      <c r="I1299" s="102" t="str">
        <f t="shared" si="19"/>
        <v/>
      </c>
      <c r="J1299" s="56"/>
      <c r="K1299" s="27"/>
      <c r="M1299" s="63"/>
      <c r="N1299" s="54"/>
      <c r="O1299" s="64"/>
    </row>
    <row r="1300" spans="1:15" ht="2.5499999999999998" customHeight="1" outlineLevel="2">
      <c r="A1300" s="197"/>
      <c r="B1300" s="198"/>
      <c r="C1300" s="143"/>
      <c r="D1300" s="105"/>
      <c r="F1300" s="116"/>
      <c r="G1300" s="116"/>
      <c r="H1300" s="3"/>
      <c r="I1300" s="102" t="str">
        <f t="shared" ref="I1300:I1363" si="20">$K1300&amp;$M1300</f>
        <v/>
      </c>
      <c r="K1300" s="92"/>
      <c r="L1300" s="8"/>
      <c r="M1300" s="79"/>
      <c r="N1300" s="67"/>
      <c r="O1300" s="20"/>
    </row>
    <row r="1301" spans="1:15" s="51" customFormat="1" ht="13.05" customHeight="1" outlineLevel="2">
      <c r="A1301" s="136" t="s">
        <v>1068</v>
      </c>
      <c r="B1301" s="136" t="s">
        <v>1291</v>
      </c>
      <c r="C1301" s="137"/>
      <c r="D1301" s="46"/>
      <c r="F1301" s="436"/>
      <c r="G1301" s="436"/>
      <c r="H1301" s="48" t="s">
        <v>203</v>
      </c>
      <c r="I1301" s="102" t="str">
        <f t="shared" si="20"/>
        <v/>
      </c>
      <c r="J1301" s="56"/>
      <c r="K1301" s="50"/>
      <c r="M1301" s="52"/>
      <c r="N1301" s="54"/>
      <c r="O1301" s="29"/>
    </row>
    <row r="1302" spans="1:15" s="51" customFormat="1" ht="13.05" customHeight="1" outlineLevel="2">
      <c r="A1302" s="138"/>
      <c r="B1302" s="138"/>
      <c r="C1302" s="140"/>
      <c r="D1302" s="55"/>
      <c r="F1302" s="115"/>
      <c r="G1302" s="115"/>
      <c r="H1302" s="86"/>
      <c r="I1302" s="102" t="str">
        <f t="shared" si="20"/>
        <v/>
      </c>
      <c r="J1302" s="56"/>
      <c r="K1302" s="27"/>
      <c r="M1302" s="63"/>
      <c r="N1302" s="54"/>
      <c r="O1302" s="64"/>
    </row>
    <row r="1303" spans="1:15" ht="2.5499999999999998" customHeight="1" outlineLevel="2">
      <c r="A1303" s="197"/>
      <c r="B1303" s="200"/>
      <c r="C1303" s="143"/>
      <c r="D1303" s="105"/>
      <c r="F1303" s="116"/>
      <c r="G1303" s="116"/>
      <c r="H1303" s="3"/>
      <c r="I1303" s="102" t="str">
        <f t="shared" si="20"/>
        <v/>
      </c>
      <c r="K1303" s="92"/>
      <c r="L1303" s="8"/>
      <c r="M1303" s="79"/>
      <c r="N1303" s="67"/>
      <c r="O1303" s="20"/>
    </row>
    <row r="1304" spans="1:15" s="51" customFormat="1" ht="13.05" customHeight="1" outlineLevel="2">
      <c r="A1304" s="136" t="s">
        <v>1069</v>
      </c>
      <c r="B1304" s="136" t="s">
        <v>1053</v>
      </c>
      <c r="C1304" s="137"/>
      <c r="D1304" s="46"/>
      <c r="F1304" s="436"/>
      <c r="G1304" s="436"/>
      <c r="H1304" s="48" t="s">
        <v>203</v>
      </c>
      <c r="I1304" s="102" t="str">
        <f t="shared" si="20"/>
        <v/>
      </c>
      <c r="J1304" s="56"/>
      <c r="K1304" s="50"/>
      <c r="M1304" s="52"/>
      <c r="N1304" s="54"/>
      <c r="O1304" s="29"/>
    </row>
    <row r="1305" spans="1:15" s="51" customFormat="1" ht="13.05" customHeight="1" outlineLevel="2">
      <c r="A1305" s="138"/>
      <c r="B1305" s="138"/>
      <c r="C1305" s="140"/>
      <c r="D1305" s="55"/>
      <c r="F1305" s="115"/>
      <c r="G1305" s="115"/>
      <c r="H1305" s="86"/>
      <c r="I1305" s="102" t="str">
        <f t="shared" si="20"/>
        <v/>
      </c>
      <c r="J1305" s="56"/>
      <c r="K1305" s="27"/>
      <c r="M1305" s="63"/>
      <c r="N1305" s="54"/>
      <c r="O1305" s="64"/>
    </row>
    <row r="1306" spans="1:15" ht="2.5499999999999998" customHeight="1" outlineLevel="2">
      <c r="A1306" s="197"/>
      <c r="B1306" s="200"/>
      <c r="C1306" s="143"/>
      <c r="D1306" s="105"/>
      <c r="F1306" s="116"/>
      <c r="G1306" s="116"/>
      <c r="H1306" s="3"/>
      <c r="I1306" s="102" t="str">
        <f t="shared" si="20"/>
        <v/>
      </c>
      <c r="K1306" s="92"/>
      <c r="L1306" s="8"/>
      <c r="M1306" s="79"/>
      <c r="N1306" s="67"/>
      <c r="O1306" s="20"/>
    </row>
    <row r="1307" spans="1:15" s="51" customFormat="1" ht="13.05" customHeight="1" outlineLevel="2">
      <c r="A1307" s="136" t="s">
        <v>1070</v>
      </c>
      <c r="B1307" s="136" t="s">
        <v>1071</v>
      </c>
      <c r="C1307" s="137"/>
      <c r="D1307" s="46"/>
      <c r="F1307" s="436"/>
      <c r="G1307" s="436"/>
      <c r="H1307" s="48" t="s">
        <v>203</v>
      </c>
      <c r="I1307" s="102" t="str">
        <f t="shared" si="20"/>
        <v/>
      </c>
      <c r="J1307" s="56"/>
      <c r="K1307" s="50"/>
      <c r="M1307" s="52"/>
      <c r="N1307" s="54"/>
      <c r="O1307" s="29"/>
    </row>
    <row r="1308" spans="1:15" s="51" customFormat="1" ht="13.05" customHeight="1" outlineLevel="2">
      <c r="A1308" s="138"/>
      <c r="B1308" s="138"/>
      <c r="C1308" s="140"/>
      <c r="D1308" s="55"/>
      <c r="F1308" s="115"/>
      <c r="G1308" s="115"/>
      <c r="H1308" s="86"/>
      <c r="I1308" s="102" t="str">
        <f t="shared" si="20"/>
        <v/>
      </c>
      <c r="J1308" s="56"/>
      <c r="K1308" s="27"/>
      <c r="M1308" s="63"/>
      <c r="N1308" s="54"/>
      <c r="O1308" s="64"/>
    </row>
    <row r="1309" spans="1:15" ht="2.5499999999999998" customHeight="1" outlineLevel="2">
      <c r="A1309" s="197"/>
      <c r="B1309" s="200"/>
      <c r="C1309" s="143"/>
      <c r="D1309" s="105"/>
      <c r="F1309" s="116"/>
      <c r="G1309" s="116"/>
      <c r="H1309" s="3"/>
      <c r="I1309" s="102" t="str">
        <f t="shared" si="20"/>
        <v/>
      </c>
      <c r="K1309" s="92"/>
      <c r="L1309" s="8"/>
      <c r="M1309" s="79"/>
      <c r="N1309" s="67"/>
      <c r="O1309" s="20"/>
    </row>
    <row r="1310" spans="1:15" s="51" customFormat="1" ht="13.05" customHeight="1" outlineLevel="2">
      <c r="A1310" s="136" t="s">
        <v>1072</v>
      </c>
      <c r="B1310" s="136" t="s">
        <v>1660</v>
      </c>
      <c r="C1310" s="137"/>
      <c r="D1310" s="46"/>
      <c r="F1310" s="436"/>
      <c r="G1310" s="436"/>
      <c r="H1310" s="48" t="s">
        <v>203</v>
      </c>
      <c r="I1310" s="102" t="str">
        <f t="shared" si="20"/>
        <v/>
      </c>
      <c r="J1310" s="56"/>
      <c r="K1310" s="50"/>
      <c r="M1310" s="52"/>
      <c r="N1310" s="54"/>
      <c r="O1310" s="29"/>
    </row>
    <row r="1311" spans="1:15" s="51" customFormat="1" ht="13.05" customHeight="1" outlineLevel="2">
      <c r="A1311" s="138"/>
      <c r="B1311" s="138"/>
      <c r="C1311" s="140"/>
      <c r="D1311" s="55"/>
      <c r="F1311" s="115"/>
      <c r="G1311" s="115"/>
      <c r="H1311" s="86"/>
      <c r="I1311" s="102" t="str">
        <f t="shared" si="20"/>
        <v/>
      </c>
      <c r="J1311" s="56"/>
      <c r="K1311" s="27"/>
      <c r="M1311" s="63"/>
      <c r="N1311" s="54"/>
      <c r="O1311" s="64"/>
    </row>
    <row r="1312" spans="1:15" ht="2.5499999999999998" customHeight="1" outlineLevel="2">
      <c r="A1312" s="197"/>
      <c r="B1312" s="200"/>
      <c r="C1312" s="143"/>
      <c r="D1312" s="105"/>
      <c r="F1312" s="116"/>
      <c r="G1312" s="116"/>
      <c r="H1312" s="3"/>
      <c r="I1312" s="102" t="str">
        <f t="shared" si="20"/>
        <v/>
      </c>
      <c r="K1312" s="92"/>
      <c r="L1312" s="8"/>
      <c r="M1312" s="79"/>
      <c r="N1312" s="67"/>
      <c r="O1312" s="20"/>
    </row>
    <row r="1313" spans="1:15" s="51" customFormat="1" ht="13.05" customHeight="1" outlineLevel="2">
      <c r="A1313" s="136" t="s">
        <v>1073</v>
      </c>
      <c r="B1313" s="136" t="s">
        <v>1661</v>
      </c>
      <c r="C1313" s="137"/>
      <c r="D1313" s="46"/>
      <c r="F1313" s="436"/>
      <c r="G1313" s="436"/>
      <c r="H1313" s="48" t="s">
        <v>203</v>
      </c>
      <c r="I1313" s="102" t="str">
        <f t="shared" si="20"/>
        <v/>
      </c>
      <c r="J1313" s="56"/>
      <c r="K1313" s="50"/>
      <c r="M1313" s="52"/>
      <c r="N1313" s="54"/>
      <c r="O1313" s="29"/>
    </row>
    <row r="1314" spans="1:15" s="51" customFormat="1" ht="13.05" customHeight="1" outlineLevel="2">
      <c r="A1314" s="138"/>
      <c r="B1314" s="138"/>
      <c r="C1314" s="140"/>
      <c r="D1314" s="55"/>
      <c r="F1314" s="115"/>
      <c r="G1314" s="115"/>
      <c r="H1314" s="86"/>
      <c r="I1314" s="102" t="str">
        <f t="shared" si="20"/>
        <v/>
      </c>
      <c r="J1314" s="56"/>
      <c r="K1314" s="27"/>
      <c r="M1314" s="63"/>
      <c r="N1314" s="54"/>
      <c r="O1314" s="64"/>
    </row>
    <row r="1315" spans="1:15" ht="2.5499999999999998" customHeight="1" outlineLevel="2">
      <c r="A1315" s="197"/>
      <c r="B1315" s="200"/>
      <c r="C1315" s="143"/>
      <c r="D1315" s="105"/>
      <c r="F1315" s="116"/>
      <c r="G1315" s="116"/>
      <c r="H1315" s="3"/>
      <c r="I1315" s="102" t="str">
        <f t="shared" si="20"/>
        <v/>
      </c>
      <c r="K1315" s="92"/>
      <c r="L1315" s="8"/>
      <c r="M1315" s="79"/>
      <c r="N1315" s="67"/>
      <c r="O1315" s="20"/>
    </row>
    <row r="1316" spans="1:15" s="51" customFormat="1" ht="13.05" customHeight="1" outlineLevel="2">
      <c r="A1316" s="136" t="s">
        <v>1074</v>
      </c>
      <c r="B1316" s="136" t="s">
        <v>1662</v>
      </c>
      <c r="C1316" s="137"/>
      <c r="D1316" s="46"/>
      <c r="F1316" s="436"/>
      <c r="G1316" s="436"/>
      <c r="H1316" s="48" t="s">
        <v>203</v>
      </c>
      <c r="I1316" s="102" t="str">
        <f t="shared" si="20"/>
        <v/>
      </c>
      <c r="J1316" s="56"/>
      <c r="K1316" s="50"/>
      <c r="M1316" s="52"/>
      <c r="N1316" s="54"/>
      <c r="O1316" s="29"/>
    </row>
    <row r="1317" spans="1:15" s="51" customFormat="1" ht="13.05" customHeight="1" outlineLevel="2">
      <c r="A1317" s="138"/>
      <c r="B1317" s="138"/>
      <c r="C1317" s="140"/>
      <c r="D1317" s="55"/>
      <c r="F1317" s="115"/>
      <c r="G1317" s="115"/>
      <c r="H1317" s="86"/>
      <c r="I1317" s="102" t="str">
        <f t="shared" si="20"/>
        <v/>
      </c>
      <c r="J1317" s="56"/>
      <c r="K1317" s="27"/>
      <c r="M1317" s="63"/>
      <c r="N1317" s="54"/>
      <c r="O1317" s="64"/>
    </row>
    <row r="1318" spans="1:15" ht="2.5499999999999998" customHeight="1" outlineLevel="2">
      <c r="A1318" s="197"/>
      <c r="B1318" s="200"/>
      <c r="C1318" s="143"/>
      <c r="D1318" s="105"/>
      <c r="F1318" s="116"/>
      <c r="G1318" s="116"/>
      <c r="H1318" s="3"/>
      <c r="I1318" s="102" t="str">
        <f t="shared" si="20"/>
        <v/>
      </c>
      <c r="K1318" s="92"/>
      <c r="L1318" s="8"/>
      <c r="M1318" s="79"/>
      <c r="N1318" s="67"/>
      <c r="O1318" s="20"/>
    </row>
    <row r="1319" spans="1:15" s="51" customFormat="1" ht="13.05" customHeight="1" outlineLevel="2">
      <c r="A1319" s="136" t="s">
        <v>1075</v>
      </c>
      <c r="B1319" s="136" t="s">
        <v>1589</v>
      </c>
      <c r="C1319" s="137"/>
      <c r="D1319" s="46"/>
      <c r="F1319" s="436"/>
      <c r="G1319" s="436"/>
      <c r="H1319" s="48" t="s">
        <v>203</v>
      </c>
      <c r="I1319" s="102" t="str">
        <f t="shared" si="20"/>
        <v/>
      </c>
      <c r="J1319" s="56"/>
      <c r="K1319" s="50"/>
      <c r="M1319" s="52"/>
      <c r="N1319" s="54"/>
      <c r="O1319" s="29"/>
    </row>
    <row r="1320" spans="1:15" s="51" customFormat="1" ht="13.05" customHeight="1" outlineLevel="2">
      <c r="A1320" s="138"/>
      <c r="B1320" s="138"/>
      <c r="C1320" s="140"/>
      <c r="D1320" s="55"/>
      <c r="F1320" s="115"/>
      <c r="G1320" s="115"/>
      <c r="H1320" s="86"/>
      <c r="I1320" s="102" t="str">
        <f t="shared" si="20"/>
        <v/>
      </c>
      <c r="J1320" s="56"/>
      <c r="K1320" s="27"/>
      <c r="M1320" s="63"/>
      <c r="N1320" s="54"/>
      <c r="O1320" s="64"/>
    </row>
    <row r="1321" spans="1:15" ht="2.5499999999999998" customHeight="1" outlineLevel="2">
      <c r="A1321" s="197"/>
      <c r="B1321" s="200"/>
      <c r="C1321" s="143"/>
      <c r="D1321" s="105"/>
      <c r="F1321" s="116"/>
      <c r="G1321" s="116"/>
      <c r="H1321" s="3"/>
      <c r="I1321" s="102" t="str">
        <f t="shared" si="20"/>
        <v/>
      </c>
      <c r="K1321" s="92"/>
      <c r="L1321" s="8"/>
      <c r="M1321" s="79"/>
      <c r="N1321" s="67"/>
      <c r="O1321" s="20"/>
    </row>
    <row r="1322" spans="1:15" s="51" customFormat="1" ht="13.05" customHeight="1" outlineLevel="2">
      <c r="A1322" s="136" t="s">
        <v>1076</v>
      </c>
      <c r="B1322" s="136" t="s">
        <v>1353</v>
      </c>
      <c r="C1322" s="137"/>
      <c r="D1322" s="46"/>
      <c r="F1322" s="436"/>
      <c r="G1322" s="436"/>
      <c r="H1322" s="48" t="s">
        <v>203</v>
      </c>
      <c r="I1322" s="102" t="str">
        <f t="shared" si="20"/>
        <v/>
      </c>
      <c r="J1322" s="56"/>
      <c r="K1322" s="50"/>
      <c r="M1322" s="52"/>
      <c r="N1322" s="54"/>
      <c r="O1322" s="29"/>
    </row>
    <row r="1323" spans="1:15" s="51" customFormat="1" ht="13.05" customHeight="1" outlineLevel="2">
      <c r="A1323" s="138"/>
      <c r="B1323" s="138"/>
      <c r="C1323" s="140"/>
      <c r="D1323" s="55"/>
      <c r="F1323" s="115"/>
      <c r="G1323" s="115"/>
      <c r="H1323" s="86"/>
      <c r="I1323" s="102" t="str">
        <f t="shared" si="20"/>
        <v/>
      </c>
      <c r="J1323" s="56"/>
      <c r="K1323" s="27"/>
      <c r="M1323" s="63"/>
      <c r="N1323" s="54"/>
      <c r="O1323" s="64"/>
    </row>
    <row r="1324" spans="1:15" ht="2.5499999999999998" customHeight="1" outlineLevel="2">
      <c r="A1324" s="197"/>
      <c r="B1324" s="200"/>
      <c r="C1324" s="143"/>
      <c r="D1324" s="77"/>
      <c r="F1324" s="116"/>
      <c r="G1324" s="116"/>
      <c r="H1324" s="3"/>
      <c r="I1324" s="102" t="str">
        <f t="shared" si="20"/>
        <v/>
      </c>
      <c r="K1324" s="92"/>
      <c r="L1324" s="8"/>
      <c r="M1324" s="79"/>
      <c r="N1324" s="67"/>
      <c r="O1324" s="20"/>
    </row>
    <row r="1325" spans="1:15" ht="16.05" customHeight="1">
      <c r="A1325" s="173" t="s">
        <v>1078</v>
      </c>
      <c r="B1325" s="173" t="s">
        <v>1354</v>
      </c>
      <c r="C1325" s="174"/>
      <c r="D1325" s="122"/>
      <c r="E1325" s="121"/>
      <c r="F1325" s="123"/>
      <c r="G1325" s="123"/>
      <c r="H1325" s="124"/>
      <c r="I1325" s="102" t="str">
        <f t="shared" si="20"/>
        <v/>
      </c>
      <c r="K1325" s="82"/>
      <c r="L1325" s="83"/>
      <c r="M1325" s="84"/>
      <c r="N1325" s="83"/>
      <c r="O1325" s="85"/>
    </row>
    <row r="1326" spans="1:15" ht="7.05" customHeight="1" outlineLevel="1">
      <c r="A1326" s="141"/>
      <c r="B1326" s="142"/>
      <c r="C1326" s="143"/>
      <c r="D1326" s="40"/>
      <c r="F1326" s="116"/>
      <c r="G1326" s="116"/>
      <c r="H1326" s="39"/>
      <c r="I1326" s="102" t="str">
        <f t="shared" si="20"/>
        <v/>
      </c>
      <c r="K1326" s="41"/>
      <c r="L1326" s="8"/>
      <c r="M1326" s="59"/>
      <c r="N1326" s="67"/>
      <c r="O1326" s="68"/>
    </row>
    <row r="1327" spans="1:15" ht="15" customHeight="1" outlineLevel="1">
      <c r="A1327" s="178" t="s">
        <v>1079</v>
      </c>
      <c r="B1327" s="178" t="s">
        <v>1355</v>
      </c>
      <c r="C1327" s="201"/>
      <c r="D1327" s="81"/>
      <c r="E1327" s="80"/>
      <c r="F1327" s="118"/>
      <c r="G1327" s="118"/>
      <c r="H1327" s="32"/>
      <c r="I1327" s="102" t="str">
        <f t="shared" si="20"/>
        <v/>
      </c>
      <c r="K1327" s="12"/>
      <c r="L1327" s="8"/>
      <c r="M1327" s="16"/>
      <c r="N1327" s="67"/>
      <c r="O1327" s="18"/>
    </row>
    <row r="1328" spans="1:15" ht="5.55" customHeight="1" outlineLevel="1">
      <c r="A1328" s="141"/>
      <c r="B1328" s="142"/>
      <c r="C1328" s="143"/>
      <c r="D1328" s="40"/>
      <c r="F1328" s="116"/>
      <c r="G1328" s="116"/>
      <c r="H1328" s="39"/>
      <c r="I1328" s="102" t="str">
        <f t="shared" si="20"/>
        <v/>
      </c>
      <c r="K1328" s="41"/>
      <c r="L1328" s="8"/>
      <c r="M1328" s="59"/>
      <c r="N1328" s="67"/>
      <c r="O1328" s="68"/>
    </row>
    <row r="1329" spans="1:15" ht="15" customHeight="1" outlineLevel="1" thickBot="1">
      <c r="A1329" s="186" t="s">
        <v>1080</v>
      </c>
      <c r="B1329" s="186" t="s">
        <v>1356</v>
      </c>
      <c r="C1329" s="194"/>
      <c r="D1329" s="70"/>
      <c r="E1329" s="69"/>
      <c r="F1329" s="117"/>
      <c r="G1329" s="117"/>
      <c r="H1329" s="31"/>
      <c r="I1329" s="102" t="str">
        <f t="shared" si="20"/>
        <v/>
      </c>
      <c r="J1329" s="71"/>
      <c r="K1329" s="13"/>
      <c r="L1329" s="88"/>
      <c r="M1329" s="15"/>
      <c r="N1329" s="89"/>
      <c r="O1329" s="17"/>
    </row>
    <row r="1330" spans="1:15" ht="5.25" customHeight="1" outlineLevel="2" thickTop="1">
      <c r="A1330" s="141"/>
      <c r="B1330" s="142"/>
      <c r="C1330" s="143"/>
      <c r="D1330" s="40"/>
      <c r="F1330" s="116"/>
      <c r="G1330" s="116"/>
      <c r="H1330" s="39"/>
      <c r="I1330" s="102" t="str">
        <f t="shared" si="20"/>
        <v/>
      </c>
      <c r="K1330" s="41"/>
      <c r="L1330" s="8"/>
      <c r="M1330" s="59"/>
      <c r="N1330" s="67"/>
      <c r="O1330" s="68"/>
    </row>
    <row r="1331" spans="1:15" s="51" customFormat="1" ht="13.05" customHeight="1" outlineLevel="2">
      <c r="A1331" s="136" t="s">
        <v>1081</v>
      </c>
      <c r="B1331" s="136" t="s">
        <v>1082</v>
      </c>
      <c r="C1331" s="137"/>
      <c r="D1331" s="46"/>
      <c r="F1331" s="436"/>
      <c r="G1331" s="436"/>
      <c r="H1331" s="48" t="s">
        <v>203</v>
      </c>
      <c r="I1331" s="102" t="str">
        <f t="shared" si="20"/>
        <v/>
      </c>
      <c r="J1331" s="56"/>
      <c r="K1331" s="50"/>
      <c r="M1331" s="52"/>
      <c r="N1331" s="54"/>
      <c r="O1331" s="29"/>
    </row>
    <row r="1332" spans="1:15" s="51" customFormat="1" ht="13.05" customHeight="1" outlineLevel="2">
      <c r="A1332" s="138"/>
      <c r="B1332" s="138"/>
      <c r="C1332" s="140"/>
      <c r="D1332" s="55"/>
      <c r="F1332" s="115"/>
      <c r="G1332" s="115"/>
      <c r="H1332" s="86"/>
      <c r="I1332" s="102" t="str">
        <f t="shared" si="20"/>
        <v/>
      </c>
      <c r="J1332" s="56"/>
      <c r="K1332" s="27"/>
      <c r="M1332" s="63"/>
      <c r="N1332" s="54"/>
      <c r="O1332" s="64"/>
    </row>
    <row r="1333" spans="1:15" ht="2.5499999999999998" customHeight="1" outlineLevel="2">
      <c r="A1333" s="218"/>
      <c r="B1333" s="211"/>
      <c r="C1333" s="143"/>
      <c r="D1333" s="105"/>
      <c r="F1333" s="116"/>
      <c r="G1333" s="116"/>
      <c r="H1333" s="10"/>
      <c r="I1333" s="102" t="str">
        <f t="shared" si="20"/>
        <v/>
      </c>
      <c r="K1333" s="92"/>
      <c r="L1333" s="8"/>
      <c r="M1333" s="79"/>
      <c r="N1333" s="67"/>
      <c r="O1333" s="22"/>
    </row>
    <row r="1334" spans="1:15" s="51" customFormat="1" ht="13.05" customHeight="1" outlineLevel="2">
      <c r="A1334" s="136" t="s">
        <v>1083</v>
      </c>
      <c r="B1334" s="136" t="s">
        <v>1084</v>
      </c>
      <c r="C1334" s="137"/>
      <c r="D1334" s="46"/>
      <c r="F1334" s="436"/>
      <c r="G1334" s="436"/>
      <c r="H1334" s="48" t="s">
        <v>203</v>
      </c>
      <c r="I1334" s="102" t="str">
        <f t="shared" si="20"/>
        <v/>
      </c>
      <c r="J1334" s="56"/>
      <c r="K1334" s="50"/>
      <c r="M1334" s="52"/>
      <c r="N1334" s="54"/>
      <c r="O1334" s="29"/>
    </row>
    <row r="1335" spans="1:15" s="51" customFormat="1" ht="13.05" customHeight="1" outlineLevel="2">
      <c r="A1335" s="138"/>
      <c r="B1335" s="138"/>
      <c r="C1335" s="140"/>
      <c r="D1335" s="55"/>
      <c r="F1335" s="115"/>
      <c r="G1335" s="115"/>
      <c r="H1335" s="86"/>
      <c r="I1335" s="102" t="str">
        <f t="shared" si="20"/>
        <v/>
      </c>
      <c r="J1335" s="56"/>
      <c r="K1335" s="27"/>
      <c r="M1335" s="63"/>
      <c r="N1335" s="54"/>
      <c r="O1335" s="64"/>
    </row>
    <row r="1336" spans="1:15" ht="2.5499999999999998" customHeight="1" outlineLevel="2">
      <c r="A1336" s="218"/>
      <c r="B1336" s="211"/>
      <c r="C1336" s="143"/>
      <c r="D1336" s="105"/>
      <c r="F1336" s="116"/>
      <c r="G1336" s="116"/>
      <c r="H1336" s="10"/>
      <c r="I1336" s="102" t="str">
        <f t="shared" si="20"/>
        <v/>
      </c>
      <c r="K1336" s="92"/>
      <c r="L1336" s="8"/>
      <c r="M1336" s="79"/>
      <c r="N1336" s="67"/>
      <c r="O1336" s="22"/>
    </row>
    <row r="1337" spans="1:15" s="51" customFormat="1" ht="13.05" customHeight="1" outlineLevel="2">
      <c r="A1337" s="136" t="s">
        <v>1085</v>
      </c>
      <c r="B1337" s="136" t="s">
        <v>1086</v>
      </c>
      <c r="C1337" s="137"/>
      <c r="D1337" s="46"/>
      <c r="F1337" s="436"/>
      <c r="G1337" s="436"/>
      <c r="H1337" s="48" t="s">
        <v>203</v>
      </c>
      <c r="I1337" s="102" t="str">
        <f t="shared" si="20"/>
        <v/>
      </c>
      <c r="J1337" s="56"/>
      <c r="K1337" s="50"/>
      <c r="M1337" s="52"/>
      <c r="N1337" s="54"/>
      <c r="O1337" s="29"/>
    </row>
    <row r="1338" spans="1:15" s="51" customFormat="1" ht="13.05" customHeight="1" outlineLevel="2">
      <c r="A1338" s="138"/>
      <c r="B1338" s="138"/>
      <c r="C1338" s="140"/>
      <c r="D1338" s="55"/>
      <c r="F1338" s="115"/>
      <c r="G1338" s="115"/>
      <c r="H1338" s="86"/>
      <c r="I1338" s="102" t="str">
        <f t="shared" si="20"/>
        <v/>
      </c>
      <c r="J1338" s="56"/>
      <c r="K1338" s="27"/>
      <c r="M1338" s="63"/>
      <c r="N1338" s="54"/>
      <c r="O1338" s="64"/>
    </row>
    <row r="1339" spans="1:15" ht="2.5499999999999998" customHeight="1" outlineLevel="2">
      <c r="A1339" s="218"/>
      <c r="B1339" s="211"/>
      <c r="C1339" s="143"/>
      <c r="D1339" s="105"/>
      <c r="F1339" s="116"/>
      <c r="G1339" s="116"/>
      <c r="H1339" s="10"/>
      <c r="I1339" s="102" t="str">
        <f t="shared" si="20"/>
        <v/>
      </c>
      <c r="K1339" s="92"/>
      <c r="L1339" s="8"/>
      <c r="M1339" s="79"/>
      <c r="N1339" s="67"/>
      <c r="O1339" s="22"/>
    </row>
    <row r="1340" spans="1:15" s="51" customFormat="1" ht="13.05" customHeight="1" outlineLevel="2">
      <c r="A1340" s="136" t="s">
        <v>1087</v>
      </c>
      <c r="B1340" s="136" t="s">
        <v>1088</v>
      </c>
      <c r="C1340" s="137"/>
      <c r="D1340" s="46"/>
      <c r="F1340" s="436"/>
      <c r="G1340" s="436"/>
      <c r="H1340" s="48" t="s">
        <v>203</v>
      </c>
      <c r="I1340" s="102" t="str">
        <f t="shared" si="20"/>
        <v/>
      </c>
      <c r="J1340" s="56"/>
      <c r="K1340" s="50"/>
      <c r="M1340" s="52"/>
      <c r="N1340" s="54"/>
      <c r="O1340" s="29"/>
    </row>
    <row r="1341" spans="1:15" s="51" customFormat="1" ht="13.05" customHeight="1" outlineLevel="2">
      <c r="A1341" s="138"/>
      <c r="B1341" s="138"/>
      <c r="C1341" s="140"/>
      <c r="D1341" s="55"/>
      <c r="F1341" s="115"/>
      <c r="G1341" s="115"/>
      <c r="H1341" s="86"/>
      <c r="I1341" s="102" t="str">
        <f t="shared" si="20"/>
        <v/>
      </c>
      <c r="J1341" s="56"/>
      <c r="K1341" s="27"/>
      <c r="M1341" s="63"/>
      <c r="N1341" s="54"/>
      <c r="O1341" s="64"/>
    </row>
    <row r="1342" spans="1:15" ht="2.5499999999999998" customHeight="1" outlineLevel="2">
      <c r="A1342" s="218"/>
      <c r="B1342" s="211"/>
      <c r="C1342" s="143"/>
      <c r="D1342" s="77"/>
      <c r="F1342" s="116"/>
      <c r="G1342" s="116"/>
      <c r="H1342" s="3"/>
      <c r="I1342" s="102" t="str">
        <f t="shared" si="20"/>
        <v/>
      </c>
      <c r="K1342" s="92"/>
      <c r="L1342" s="8"/>
      <c r="M1342" s="79"/>
      <c r="N1342" s="67"/>
      <c r="O1342" s="20"/>
    </row>
    <row r="1343" spans="1:15" s="65" customFormat="1" ht="15" customHeight="1" outlineLevel="1" thickBot="1">
      <c r="A1343" s="186" t="s">
        <v>1089</v>
      </c>
      <c r="B1343" s="186" t="s">
        <v>1357</v>
      </c>
      <c r="C1343" s="194"/>
      <c r="D1343" s="70"/>
      <c r="E1343" s="69"/>
      <c r="F1343" s="117"/>
      <c r="G1343" s="117"/>
      <c r="H1343" s="31"/>
      <c r="I1343" s="102" t="str">
        <f t="shared" si="20"/>
        <v/>
      </c>
      <c r="J1343" s="71"/>
      <c r="K1343" s="13"/>
      <c r="L1343" s="88"/>
      <c r="M1343" s="15"/>
      <c r="N1343" s="89"/>
      <c r="O1343" s="17"/>
    </row>
    <row r="1344" spans="1:15" ht="5.25" customHeight="1" outlineLevel="2" thickTop="1">
      <c r="A1344" s="141"/>
      <c r="B1344" s="142"/>
      <c r="C1344" s="143"/>
      <c r="D1344" s="40"/>
      <c r="F1344" s="116"/>
      <c r="G1344" s="116"/>
      <c r="H1344" s="39"/>
      <c r="I1344" s="102" t="str">
        <f t="shared" si="20"/>
        <v/>
      </c>
      <c r="K1344" s="41"/>
      <c r="L1344" s="8"/>
      <c r="M1344" s="59"/>
      <c r="N1344" s="67"/>
      <c r="O1344" s="68"/>
    </row>
    <row r="1345" spans="1:15" s="51" customFormat="1" ht="13.05" customHeight="1" outlineLevel="2">
      <c r="A1345" s="136" t="s">
        <v>1090</v>
      </c>
      <c r="B1345" s="136" t="s">
        <v>1091</v>
      </c>
      <c r="C1345" s="137"/>
      <c r="D1345" s="46"/>
      <c r="F1345" s="436"/>
      <c r="G1345" s="436"/>
      <c r="H1345" s="48" t="s">
        <v>203</v>
      </c>
      <c r="I1345" s="102" t="str">
        <f t="shared" si="20"/>
        <v/>
      </c>
      <c r="J1345" s="56"/>
      <c r="K1345" s="50"/>
      <c r="M1345" s="52"/>
      <c r="N1345" s="54"/>
      <c r="O1345" s="29"/>
    </row>
    <row r="1346" spans="1:15" s="51" customFormat="1" ht="13.05" customHeight="1" outlineLevel="2">
      <c r="A1346" s="138"/>
      <c r="B1346" s="138"/>
      <c r="C1346" s="140"/>
      <c r="D1346" s="55"/>
      <c r="F1346" s="115"/>
      <c r="G1346" s="115"/>
      <c r="H1346" s="86"/>
      <c r="I1346" s="102" t="str">
        <f t="shared" si="20"/>
        <v/>
      </c>
      <c r="J1346" s="56"/>
      <c r="K1346" s="27"/>
      <c r="M1346" s="63"/>
      <c r="N1346" s="54"/>
      <c r="O1346" s="64"/>
    </row>
    <row r="1347" spans="1:15" ht="2.5499999999999998" customHeight="1" outlineLevel="2">
      <c r="A1347" s="218"/>
      <c r="B1347" s="197"/>
      <c r="C1347" s="143"/>
      <c r="D1347" s="105"/>
      <c r="F1347" s="116"/>
      <c r="G1347" s="116"/>
      <c r="I1347" s="102" t="str">
        <f t="shared" si="20"/>
        <v/>
      </c>
      <c r="K1347" s="92"/>
      <c r="L1347" s="8"/>
      <c r="M1347" s="79"/>
      <c r="N1347" s="67"/>
      <c r="O1347" s="20"/>
    </row>
    <row r="1348" spans="1:15" s="54" customFormat="1" ht="13.05" customHeight="1" outlineLevel="2">
      <c r="A1348" s="136" t="s">
        <v>1092</v>
      </c>
      <c r="B1348" s="136" t="s">
        <v>1294</v>
      </c>
      <c r="C1348" s="137"/>
      <c r="D1348" s="46"/>
      <c r="E1348" s="51"/>
      <c r="F1348" s="436"/>
      <c r="G1348" s="436"/>
      <c r="H1348" s="48" t="s">
        <v>203</v>
      </c>
      <c r="I1348" s="102" t="str">
        <f t="shared" si="20"/>
        <v/>
      </c>
      <c r="J1348" s="56"/>
      <c r="K1348" s="50"/>
      <c r="L1348" s="51"/>
      <c r="M1348" s="52"/>
      <c r="O1348" s="29"/>
    </row>
    <row r="1349" spans="1:15" s="51" customFormat="1" ht="13.05" customHeight="1" outlineLevel="2">
      <c r="A1349" s="138"/>
      <c r="B1349" s="138"/>
      <c r="C1349" s="140"/>
      <c r="D1349" s="55"/>
      <c r="F1349" s="115"/>
      <c r="G1349" s="115"/>
      <c r="H1349" s="86"/>
      <c r="I1349" s="102" t="str">
        <f t="shared" si="20"/>
        <v/>
      </c>
      <c r="J1349" s="56"/>
      <c r="K1349" s="27"/>
      <c r="M1349" s="63"/>
      <c r="N1349" s="54"/>
      <c r="O1349" s="64"/>
    </row>
    <row r="1350" spans="1:15" ht="2.5499999999999998" customHeight="1" outlineLevel="2">
      <c r="A1350" s="219"/>
      <c r="B1350" s="197"/>
      <c r="C1350" s="143"/>
      <c r="D1350" s="105"/>
      <c r="F1350" s="116"/>
      <c r="G1350" s="116"/>
      <c r="I1350" s="102" t="str">
        <f t="shared" si="20"/>
        <v/>
      </c>
      <c r="K1350" s="11"/>
      <c r="L1350" s="8"/>
      <c r="M1350" s="19"/>
      <c r="N1350" s="67"/>
      <c r="O1350" s="20"/>
    </row>
    <row r="1351" spans="1:15" s="51" customFormat="1" ht="13.05" customHeight="1" outlineLevel="2">
      <c r="A1351" s="136" t="s">
        <v>1093</v>
      </c>
      <c r="B1351" s="136" t="s">
        <v>1663</v>
      </c>
      <c r="C1351" s="137"/>
      <c r="D1351" s="46"/>
      <c r="F1351" s="436"/>
      <c r="G1351" s="436"/>
      <c r="H1351" s="48" t="s">
        <v>203</v>
      </c>
      <c r="I1351" s="102" t="str">
        <f t="shared" si="20"/>
        <v/>
      </c>
      <c r="J1351" s="56"/>
      <c r="K1351" s="50"/>
      <c r="M1351" s="52"/>
      <c r="N1351" s="54"/>
      <c r="O1351" s="29"/>
    </row>
    <row r="1352" spans="1:15" s="51" customFormat="1" ht="13.05" customHeight="1" outlineLevel="2">
      <c r="A1352" s="138"/>
      <c r="B1352" s="138"/>
      <c r="C1352" s="140"/>
      <c r="D1352" s="55"/>
      <c r="F1352" s="115"/>
      <c r="G1352" s="115"/>
      <c r="H1352" s="86"/>
      <c r="I1352" s="102" t="str">
        <f t="shared" si="20"/>
        <v/>
      </c>
      <c r="J1352" s="56"/>
      <c r="K1352" s="27"/>
      <c r="M1352" s="63"/>
      <c r="N1352" s="54"/>
      <c r="O1352" s="64"/>
    </row>
    <row r="1353" spans="1:15" ht="2.5499999999999998" customHeight="1" outlineLevel="2">
      <c r="A1353" s="218"/>
      <c r="B1353" s="197"/>
      <c r="C1353" s="143"/>
      <c r="D1353" s="105"/>
      <c r="F1353" s="116"/>
      <c r="G1353" s="116"/>
      <c r="I1353" s="102" t="str">
        <f t="shared" si="20"/>
        <v/>
      </c>
      <c r="K1353" s="92"/>
      <c r="L1353" s="8"/>
      <c r="M1353" s="79"/>
      <c r="N1353" s="67"/>
      <c r="O1353" s="20"/>
    </row>
    <row r="1354" spans="1:15" s="51" customFormat="1" ht="13.05" customHeight="1" outlineLevel="2">
      <c r="A1354" s="136" t="s">
        <v>1094</v>
      </c>
      <c r="B1354" s="136" t="s">
        <v>1095</v>
      </c>
      <c r="C1354" s="137"/>
      <c r="D1354" s="46"/>
      <c r="F1354" s="436"/>
      <c r="G1354" s="436"/>
      <c r="H1354" s="48" t="s">
        <v>203</v>
      </c>
      <c r="I1354" s="102" t="str">
        <f t="shared" si="20"/>
        <v/>
      </c>
      <c r="J1354" s="56"/>
      <c r="K1354" s="50"/>
      <c r="M1354" s="52"/>
      <c r="N1354" s="54"/>
      <c r="O1354" s="29"/>
    </row>
    <row r="1355" spans="1:15" s="51" customFormat="1" ht="13.05" customHeight="1" outlineLevel="2">
      <c r="A1355" s="138"/>
      <c r="B1355" s="138"/>
      <c r="C1355" s="140"/>
      <c r="D1355" s="55"/>
      <c r="F1355" s="115"/>
      <c r="G1355" s="115"/>
      <c r="H1355" s="86"/>
      <c r="I1355" s="102" t="str">
        <f t="shared" si="20"/>
        <v/>
      </c>
      <c r="J1355" s="56"/>
      <c r="K1355" s="27"/>
      <c r="M1355" s="63"/>
      <c r="N1355" s="54"/>
      <c r="O1355" s="64"/>
    </row>
    <row r="1356" spans="1:15" ht="2.5499999999999998" customHeight="1" outlineLevel="2">
      <c r="A1356" s="218"/>
      <c r="B1356" s="197"/>
      <c r="C1356" s="143"/>
      <c r="D1356" s="105"/>
      <c r="F1356" s="116"/>
      <c r="G1356" s="116"/>
      <c r="I1356" s="102" t="str">
        <f t="shared" si="20"/>
        <v/>
      </c>
      <c r="K1356" s="92"/>
      <c r="L1356" s="8"/>
      <c r="M1356" s="79"/>
      <c r="N1356" s="67"/>
      <c r="O1356" s="20"/>
    </row>
    <row r="1357" spans="1:15" s="51" customFormat="1" ht="13.05" customHeight="1" outlineLevel="2">
      <c r="A1357" s="136" t="s">
        <v>1096</v>
      </c>
      <c r="B1357" s="136" t="s">
        <v>1097</v>
      </c>
      <c r="C1357" s="137"/>
      <c r="D1357" s="46"/>
      <c r="F1357" s="436"/>
      <c r="G1357" s="436"/>
      <c r="H1357" s="48" t="s">
        <v>203</v>
      </c>
      <c r="I1357" s="102" t="str">
        <f t="shared" si="20"/>
        <v/>
      </c>
      <c r="J1357" s="56"/>
      <c r="K1357" s="50"/>
      <c r="M1357" s="52"/>
      <c r="N1357" s="54"/>
      <c r="O1357" s="29"/>
    </row>
    <row r="1358" spans="1:15" s="51" customFormat="1" ht="13.05" customHeight="1" outlineLevel="2">
      <c r="A1358" s="138"/>
      <c r="B1358" s="138"/>
      <c r="C1358" s="140"/>
      <c r="D1358" s="55"/>
      <c r="F1358" s="115"/>
      <c r="G1358" s="115"/>
      <c r="H1358" s="86"/>
      <c r="I1358" s="102" t="str">
        <f t="shared" si="20"/>
        <v/>
      </c>
      <c r="J1358" s="56"/>
      <c r="K1358" s="27"/>
      <c r="M1358" s="63"/>
      <c r="N1358" s="54"/>
      <c r="O1358" s="64"/>
    </row>
    <row r="1359" spans="1:15" ht="2.5499999999999998" customHeight="1" outlineLevel="2">
      <c r="A1359" s="218"/>
      <c r="B1359" s="197"/>
      <c r="C1359" s="143"/>
      <c r="D1359" s="105"/>
      <c r="F1359" s="116"/>
      <c r="G1359" s="116"/>
      <c r="I1359" s="102" t="str">
        <f t="shared" si="20"/>
        <v/>
      </c>
      <c r="K1359" s="92"/>
      <c r="L1359" s="8"/>
      <c r="M1359" s="79"/>
      <c r="N1359" s="67"/>
      <c r="O1359" s="20"/>
    </row>
    <row r="1360" spans="1:15" s="51" customFormat="1" ht="13.05" customHeight="1" outlineLevel="2">
      <c r="A1360" s="136" t="s">
        <v>1098</v>
      </c>
      <c r="B1360" s="136" t="s">
        <v>1099</v>
      </c>
      <c r="C1360" s="137"/>
      <c r="D1360" s="46"/>
      <c r="F1360" s="436"/>
      <c r="G1360" s="436"/>
      <c r="H1360" s="48" t="s">
        <v>203</v>
      </c>
      <c r="I1360" s="102" t="str">
        <f t="shared" si="20"/>
        <v/>
      </c>
      <c r="J1360" s="56"/>
      <c r="K1360" s="50"/>
      <c r="M1360" s="52"/>
      <c r="N1360" s="54"/>
      <c r="O1360" s="29"/>
    </row>
    <row r="1361" spans="1:15" s="51" customFormat="1" ht="13.05" customHeight="1" outlineLevel="2">
      <c r="A1361" s="138"/>
      <c r="B1361" s="138"/>
      <c r="C1361" s="140"/>
      <c r="D1361" s="55"/>
      <c r="F1361" s="115"/>
      <c r="G1361" s="115"/>
      <c r="H1361" s="86"/>
      <c r="I1361" s="102" t="str">
        <f t="shared" si="20"/>
        <v/>
      </c>
      <c r="J1361" s="56"/>
      <c r="K1361" s="27"/>
      <c r="M1361" s="63"/>
      <c r="N1361" s="54"/>
      <c r="O1361" s="64"/>
    </row>
    <row r="1362" spans="1:15" ht="2.5499999999999998" customHeight="1" outlineLevel="2">
      <c r="A1362" s="218"/>
      <c r="B1362" s="197"/>
      <c r="C1362" s="143"/>
      <c r="D1362" s="105"/>
      <c r="F1362" s="116"/>
      <c r="G1362" s="116"/>
      <c r="I1362" s="102" t="str">
        <f t="shared" si="20"/>
        <v/>
      </c>
      <c r="K1362" s="92"/>
      <c r="L1362" s="8"/>
      <c r="M1362" s="79"/>
      <c r="N1362" s="67"/>
      <c r="O1362" s="20"/>
    </row>
    <row r="1363" spans="1:15" s="51" customFormat="1" ht="13.05" customHeight="1" outlineLevel="2">
      <c r="A1363" s="136" t="s">
        <v>1100</v>
      </c>
      <c r="B1363" s="136" t="s">
        <v>1101</v>
      </c>
      <c r="C1363" s="137"/>
      <c r="D1363" s="46"/>
      <c r="F1363" s="436"/>
      <c r="G1363" s="436"/>
      <c r="H1363" s="48" t="s">
        <v>203</v>
      </c>
      <c r="I1363" s="102" t="str">
        <f t="shared" si="20"/>
        <v/>
      </c>
      <c r="J1363" s="56"/>
      <c r="K1363" s="50"/>
      <c r="M1363" s="52"/>
      <c r="N1363" s="54"/>
      <c r="O1363" s="29"/>
    </row>
    <row r="1364" spans="1:15" s="51" customFormat="1" ht="13.05" customHeight="1" outlineLevel="2">
      <c r="A1364" s="138"/>
      <c r="B1364" s="138"/>
      <c r="C1364" s="140"/>
      <c r="D1364" s="55"/>
      <c r="F1364" s="115"/>
      <c r="G1364" s="115"/>
      <c r="H1364" s="86"/>
      <c r="I1364" s="102" t="str">
        <f t="shared" ref="I1364:I1427" si="21">$K1364&amp;$M1364</f>
        <v/>
      </c>
      <c r="J1364" s="56"/>
      <c r="K1364" s="27"/>
      <c r="M1364" s="63"/>
      <c r="N1364" s="54"/>
      <c r="O1364" s="64"/>
    </row>
    <row r="1365" spans="1:15" ht="2.5499999999999998" customHeight="1" outlineLevel="2">
      <c r="A1365" s="218"/>
      <c r="B1365" s="200"/>
      <c r="C1365" s="143"/>
      <c r="D1365" s="105"/>
      <c r="F1365" s="116"/>
      <c r="G1365" s="116"/>
      <c r="H1365" s="3"/>
      <c r="I1365" s="102" t="str">
        <f t="shared" si="21"/>
        <v/>
      </c>
      <c r="K1365" s="92"/>
      <c r="L1365" s="8"/>
      <c r="M1365" s="79"/>
      <c r="N1365" s="67"/>
      <c r="O1365" s="20"/>
    </row>
    <row r="1366" spans="1:15" s="51" customFormat="1" ht="13.05" customHeight="1" outlineLevel="2">
      <c r="A1366" s="136" t="s">
        <v>1102</v>
      </c>
      <c r="B1366" s="136" t="s">
        <v>1560</v>
      </c>
      <c r="C1366" s="137"/>
      <c r="D1366" s="46"/>
      <c r="F1366" s="436"/>
      <c r="G1366" s="436"/>
      <c r="H1366" s="48" t="s">
        <v>203</v>
      </c>
      <c r="I1366" s="102" t="str">
        <f t="shared" si="21"/>
        <v/>
      </c>
      <c r="J1366" s="56"/>
      <c r="K1366" s="50"/>
      <c r="M1366" s="52"/>
      <c r="N1366" s="54"/>
      <c r="O1366" s="29"/>
    </row>
    <row r="1367" spans="1:15" s="51" customFormat="1" ht="13.05" customHeight="1" outlineLevel="2">
      <c r="A1367" s="138"/>
      <c r="B1367" s="138"/>
      <c r="C1367" s="140"/>
      <c r="D1367" s="55"/>
      <c r="F1367" s="115"/>
      <c r="G1367" s="115"/>
      <c r="H1367" s="86"/>
      <c r="I1367" s="102" t="str">
        <f t="shared" si="21"/>
        <v/>
      </c>
      <c r="J1367" s="56"/>
      <c r="K1367" s="27"/>
      <c r="M1367" s="63"/>
      <c r="N1367" s="54"/>
      <c r="O1367" s="64"/>
    </row>
    <row r="1368" spans="1:15" ht="2.5499999999999998" customHeight="1" outlineLevel="2">
      <c r="A1368" s="218"/>
      <c r="B1368" s="200"/>
      <c r="C1368" s="143"/>
      <c r="D1368" s="77"/>
      <c r="F1368" s="116"/>
      <c r="G1368" s="116"/>
      <c r="H1368" s="3"/>
      <c r="I1368" s="102" t="str">
        <f t="shared" si="21"/>
        <v/>
      </c>
      <c r="K1368" s="92"/>
      <c r="L1368" s="8"/>
      <c r="M1368" s="79"/>
      <c r="N1368" s="67"/>
      <c r="O1368" s="20"/>
    </row>
    <row r="1369" spans="1:15" ht="15" customHeight="1" outlineLevel="1" thickBot="1">
      <c r="A1369" s="186" t="s">
        <v>1104</v>
      </c>
      <c r="B1369" s="186" t="s">
        <v>1105</v>
      </c>
      <c r="C1369" s="194"/>
      <c r="D1369" s="70"/>
      <c r="E1369" s="69"/>
      <c r="F1369" s="117"/>
      <c r="G1369" s="117"/>
      <c r="H1369" s="31"/>
      <c r="I1369" s="102" t="str">
        <f t="shared" si="21"/>
        <v/>
      </c>
      <c r="J1369" s="71"/>
      <c r="K1369" s="13"/>
      <c r="L1369" s="88"/>
      <c r="M1369" s="15"/>
      <c r="N1369" s="89"/>
      <c r="O1369" s="17"/>
    </row>
    <row r="1370" spans="1:15" ht="5.25" customHeight="1" outlineLevel="2" thickTop="1">
      <c r="A1370" s="141"/>
      <c r="B1370" s="142"/>
      <c r="C1370" s="143"/>
      <c r="D1370" s="40"/>
      <c r="F1370" s="116"/>
      <c r="G1370" s="116"/>
      <c r="H1370" s="39"/>
      <c r="I1370" s="102" t="str">
        <f t="shared" si="21"/>
        <v/>
      </c>
      <c r="K1370" s="41"/>
      <c r="L1370" s="8"/>
      <c r="M1370" s="59"/>
      <c r="N1370" s="67"/>
      <c r="O1370" s="68"/>
    </row>
    <row r="1371" spans="1:15" s="51" customFormat="1" ht="13.05" customHeight="1" outlineLevel="2">
      <c r="A1371" s="136" t="s">
        <v>1106</v>
      </c>
      <c r="B1371" s="136" t="s">
        <v>1107</v>
      </c>
      <c r="C1371" s="137"/>
      <c r="D1371" s="46"/>
      <c r="F1371" s="436"/>
      <c r="G1371" s="436"/>
      <c r="H1371" s="48" t="s">
        <v>203</v>
      </c>
      <c r="I1371" s="102" t="str">
        <f t="shared" si="21"/>
        <v/>
      </c>
      <c r="J1371" s="56"/>
      <c r="K1371" s="50"/>
      <c r="M1371" s="52"/>
      <c r="N1371" s="54"/>
      <c r="O1371" s="29"/>
    </row>
    <row r="1372" spans="1:15" s="51" customFormat="1" ht="13.05" customHeight="1" outlineLevel="2">
      <c r="A1372" s="138"/>
      <c r="B1372" s="138"/>
      <c r="C1372" s="140"/>
      <c r="D1372" s="55"/>
      <c r="F1372" s="115"/>
      <c r="G1372" s="115"/>
      <c r="H1372" s="86"/>
      <c r="I1372" s="102" t="str">
        <f t="shared" si="21"/>
        <v/>
      </c>
      <c r="J1372" s="56"/>
      <c r="K1372" s="27"/>
      <c r="M1372" s="63"/>
      <c r="N1372" s="54"/>
      <c r="O1372" s="64"/>
    </row>
    <row r="1373" spans="1:15" ht="2.5499999999999998" customHeight="1" outlineLevel="2">
      <c r="A1373" s="218"/>
      <c r="B1373" s="197"/>
      <c r="C1373" s="143"/>
      <c r="D1373" s="105"/>
      <c r="F1373" s="116"/>
      <c r="G1373" s="116"/>
      <c r="I1373" s="102" t="str">
        <f t="shared" si="21"/>
        <v/>
      </c>
      <c r="K1373" s="92"/>
      <c r="L1373" s="8"/>
      <c r="M1373" s="79"/>
      <c r="N1373" s="67"/>
      <c r="O1373" s="20"/>
    </row>
    <row r="1374" spans="1:15" s="51" customFormat="1" ht="13.05" customHeight="1" outlineLevel="2">
      <c r="A1374" s="136" t="s">
        <v>1108</v>
      </c>
      <c r="B1374" s="136" t="s">
        <v>1109</v>
      </c>
      <c r="C1374" s="137"/>
      <c r="D1374" s="46"/>
      <c r="F1374" s="436"/>
      <c r="G1374" s="436"/>
      <c r="H1374" s="48" t="s">
        <v>203</v>
      </c>
      <c r="I1374" s="102" t="str">
        <f t="shared" si="21"/>
        <v/>
      </c>
      <c r="J1374" s="56"/>
      <c r="K1374" s="50"/>
      <c r="M1374" s="52"/>
      <c r="N1374" s="54"/>
      <c r="O1374" s="29"/>
    </row>
    <row r="1375" spans="1:15" s="51" customFormat="1" ht="13.05" customHeight="1" outlineLevel="2">
      <c r="A1375" s="138"/>
      <c r="B1375" s="138"/>
      <c r="C1375" s="140"/>
      <c r="D1375" s="55"/>
      <c r="F1375" s="115"/>
      <c r="G1375" s="115"/>
      <c r="H1375" s="86"/>
      <c r="I1375" s="102" t="str">
        <f t="shared" si="21"/>
        <v/>
      </c>
      <c r="J1375" s="56"/>
      <c r="K1375" s="27"/>
      <c r="M1375" s="63"/>
      <c r="N1375" s="54"/>
      <c r="O1375" s="64"/>
    </row>
    <row r="1376" spans="1:15" ht="2.5499999999999998" customHeight="1" outlineLevel="2">
      <c r="A1376" s="218"/>
      <c r="B1376" s="197"/>
      <c r="C1376" s="143"/>
      <c r="D1376" s="105"/>
      <c r="F1376" s="116"/>
      <c r="G1376" s="116"/>
      <c r="I1376" s="102" t="str">
        <f t="shared" si="21"/>
        <v/>
      </c>
      <c r="K1376" s="92"/>
      <c r="L1376" s="8"/>
      <c r="M1376" s="79"/>
      <c r="N1376" s="67"/>
      <c r="O1376" s="20"/>
    </row>
    <row r="1377" spans="1:15" s="51" customFormat="1" ht="13.05" customHeight="1" outlineLevel="2">
      <c r="A1377" s="136" t="s">
        <v>1110</v>
      </c>
      <c r="B1377" s="136" t="s">
        <v>1358</v>
      </c>
      <c r="C1377" s="137"/>
      <c r="D1377" s="46"/>
      <c r="F1377" s="436"/>
      <c r="G1377" s="436"/>
      <c r="H1377" s="48" t="s">
        <v>203</v>
      </c>
      <c r="I1377" s="102" t="str">
        <f t="shared" si="21"/>
        <v/>
      </c>
      <c r="J1377" s="56"/>
      <c r="K1377" s="50"/>
      <c r="M1377" s="52"/>
      <c r="N1377" s="54"/>
      <c r="O1377" s="29"/>
    </row>
    <row r="1378" spans="1:15" s="51" customFormat="1" ht="13.05" customHeight="1" outlineLevel="2">
      <c r="A1378" s="138"/>
      <c r="B1378" s="138"/>
      <c r="C1378" s="140"/>
      <c r="D1378" s="55"/>
      <c r="F1378" s="115"/>
      <c r="G1378" s="115"/>
      <c r="H1378" s="86"/>
      <c r="I1378" s="102" t="str">
        <f t="shared" si="21"/>
        <v/>
      </c>
      <c r="J1378" s="56"/>
      <c r="K1378" s="27"/>
      <c r="M1378" s="63"/>
      <c r="N1378" s="54"/>
      <c r="O1378" s="64"/>
    </row>
    <row r="1379" spans="1:15" ht="2.5499999999999998" customHeight="1" outlineLevel="2">
      <c r="A1379" s="218"/>
      <c r="B1379" s="197"/>
      <c r="C1379" s="143"/>
      <c r="D1379" s="105"/>
      <c r="F1379" s="116"/>
      <c r="G1379" s="116"/>
      <c r="I1379" s="102" t="str">
        <f t="shared" si="21"/>
        <v/>
      </c>
      <c r="K1379" s="92"/>
      <c r="L1379" s="8"/>
      <c r="M1379" s="79"/>
      <c r="N1379" s="67"/>
      <c r="O1379" s="20"/>
    </row>
    <row r="1380" spans="1:15" s="51" customFormat="1" ht="13.05" customHeight="1" outlineLevel="2">
      <c r="A1380" s="136" t="s">
        <v>1112</v>
      </c>
      <c r="B1380" s="136" t="s">
        <v>1113</v>
      </c>
      <c r="C1380" s="137"/>
      <c r="D1380" s="46"/>
      <c r="F1380" s="436"/>
      <c r="G1380" s="436"/>
      <c r="H1380" s="48" t="s">
        <v>203</v>
      </c>
      <c r="I1380" s="102" t="str">
        <f t="shared" si="21"/>
        <v/>
      </c>
      <c r="J1380" s="56"/>
      <c r="K1380" s="50"/>
      <c r="M1380" s="52"/>
      <c r="N1380" s="54"/>
      <c r="O1380" s="29"/>
    </row>
    <row r="1381" spans="1:15" s="51" customFormat="1" ht="13.05" customHeight="1" outlineLevel="2">
      <c r="A1381" s="138"/>
      <c r="B1381" s="138"/>
      <c r="C1381" s="140"/>
      <c r="D1381" s="55"/>
      <c r="F1381" s="115"/>
      <c r="G1381" s="115"/>
      <c r="H1381" s="86"/>
      <c r="I1381" s="102" t="str">
        <f t="shared" si="21"/>
        <v/>
      </c>
      <c r="J1381" s="56"/>
      <c r="K1381" s="27"/>
      <c r="M1381" s="63"/>
      <c r="N1381" s="54"/>
      <c r="O1381" s="64"/>
    </row>
    <row r="1382" spans="1:15" ht="2.5499999999999998" customHeight="1" outlineLevel="2">
      <c r="A1382" s="218"/>
      <c r="B1382" s="197"/>
      <c r="C1382" s="143"/>
      <c r="D1382" s="105"/>
      <c r="F1382" s="116"/>
      <c r="G1382" s="116"/>
      <c r="I1382" s="102" t="str">
        <f t="shared" si="21"/>
        <v/>
      </c>
      <c r="K1382" s="92"/>
      <c r="L1382" s="8"/>
      <c r="M1382" s="79"/>
      <c r="N1382" s="67"/>
      <c r="O1382" s="20"/>
    </row>
    <row r="1383" spans="1:15" s="51" customFormat="1" ht="13.05" customHeight="1" outlineLevel="2">
      <c r="A1383" s="136" t="s">
        <v>1114</v>
      </c>
      <c r="B1383" s="136" t="s">
        <v>1359</v>
      </c>
      <c r="C1383" s="137"/>
      <c r="D1383" s="46"/>
      <c r="F1383" s="436"/>
      <c r="G1383" s="436"/>
      <c r="H1383" s="48" t="s">
        <v>203</v>
      </c>
      <c r="I1383" s="102" t="str">
        <f t="shared" si="21"/>
        <v/>
      </c>
      <c r="J1383" s="56"/>
      <c r="K1383" s="50"/>
      <c r="M1383" s="52"/>
      <c r="N1383" s="54"/>
      <c r="O1383" s="29"/>
    </row>
    <row r="1384" spans="1:15" s="51" customFormat="1" ht="13.05" customHeight="1" outlineLevel="2">
      <c r="A1384" s="138"/>
      <c r="B1384" s="138"/>
      <c r="C1384" s="140"/>
      <c r="D1384" s="55"/>
      <c r="F1384" s="115"/>
      <c r="G1384" s="115"/>
      <c r="H1384" s="86"/>
      <c r="I1384" s="102" t="str">
        <f t="shared" si="21"/>
        <v/>
      </c>
      <c r="J1384" s="56"/>
      <c r="K1384" s="27"/>
      <c r="M1384" s="63"/>
      <c r="N1384" s="54"/>
      <c r="O1384" s="64"/>
    </row>
    <row r="1385" spans="1:15" ht="2.5499999999999998" customHeight="1" outlineLevel="2">
      <c r="A1385" s="218"/>
      <c r="B1385" s="197"/>
      <c r="C1385" s="143"/>
      <c r="D1385" s="105"/>
      <c r="F1385" s="116"/>
      <c r="G1385" s="116"/>
      <c r="I1385" s="102" t="str">
        <f t="shared" si="21"/>
        <v/>
      </c>
      <c r="K1385" s="92"/>
      <c r="L1385" s="8"/>
      <c r="M1385" s="79"/>
      <c r="N1385" s="67"/>
      <c r="O1385" s="20"/>
    </row>
    <row r="1386" spans="1:15" s="51" customFormat="1" ht="13.05" customHeight="1" outlineLevel="2">
      <c r="A1386" s="136" t="s">
        <v>1116</v>
      </c>
      <c r="B1386" s="136" t="s">
        <v>1117</v>
      </c>
      <c r="C1386" s="137"/>
      <c r="D1386" s="46"/>
      <c r="F1386" s="436"/>
      <c r="G1386" s="436"/>
      <c r="H1386" s="48" t="s">
        <v>203</v>
      </c>
      <c r="I1386" s="102" t="str">
        <f t="shared" si="21"/>
        <v/>
      </c>
      <c r="J1386" s="56"/>
      <c r="K1386" s="50"/>
      <c r="M1386" s="52"/>
      <c r="N1386" s="54"/>
      <c r="O1386" s="29"/>
    </row>
    <row r="1387" spans="1:15" s="51" customFormat="1" ht="13.05" customHeight="1" outlineLevel="2">
      <c r="A1387" s="138"/>
      <c r="B1387" s="138"/>
      <c r="C1387" s="140"/>
      <c r="D1387" s="55"/>
      <c r="F1387" s="115"/>
      <c r="G1387" s="115"/>
      <c r="H1387" s="86"/>
      <c r="I1387" s="102" t="str">
        <f t="shared" si="21"/>
        <v/>
      </c>
      <c r="J1387" s="56"/>
      <c r="K1387" s="27"/>
      <c r="M1387" s="63"/>
      <c r="N1387" s="54"/>
      <c r="O1387" s="64"/>
    </row>
    <row r="1388" spans="1:15" ht="2.5499999999999998" customHeight="1" outlineLevel="2">
      <c r="A1388" s="218"/>
      <c r="B1388" s="197"/>
      <c r="C1388" s="143"/>
      <c r="D1388" s="105"/>
      <c r="F1388" s="116"/>
      <c r="G1388" s="116"/>
      <c r="I1388" s="102" t="str">
        <f t="shared" si="21"/>
        <v/>
      </c>
      <c r="K1388" s="92"/>
      <c r="L1388" s="8"/>
      <c r="M1388" s="79"/>
      <c r="N1388" s="67"/>
      <c r="O1388" s="20"/>
    </row>
    <row r="1389" spans="1:15" s="51" customFormat="1" ht="13.05" customHeight="1" outlineLevel="2">
      <c r="A1389" s="136" t="s">
        <v>1118</v>
      </c>
      <c r="B1389" s="136" t="s">
        <v>1119</v>
      </c>
      <c r="C1389" s="137"/>
      <c r="D1389" s="46"/>
      <c r="F1389" s="436"/>
      <c r="G1389" s="436"/>
      <c r="H1389" s="48" t="s">
        <v>203</v>
      </c>
      <c r="I1389" s="102" t="str">
        <f t="shared" si="21"/>
        <v/>
      </c>
      <c r="J1389" s="56"/>
      <c r="K1389" s="50"/>
      <c r="M1389" s="52"/>
      <c r="N1389" s="54"/>
      <c r="O1389" s="29"/>
    </row>
    <row r="1390" spans="1:15" s="51" customFormat="1" ht="13.05" customHeight="1" outlineLevel="2">
      <c r="A1390" s="138"/>
      <c r="B1390" s="138"/>
      <c r="C1390" s="140"/>
      <c r="D1390" s="55"/>
      <c r="F1390" s="115"/>
      <c r="G1390" s="115"/>
      <c r="H1390" s="86"/>
      <c r="I1390" s="102" t="str">
        <f t="shared" si="21"/>
        <v/>
      </c>
      <c r="J1390" s="56"/>
      <c r="K1390" s="27"/>
      <c r="M1390" s="63"/>
      <c r="N1390" s="54"/>
      <c r="O1390" s="64"/>
    </row>
    <row r="1391" spans="1:15" ht="2.5499999999999998" customHeight="1" outlineLevel="2">
      <c r="A1391" s="218"/>
      <c r="B1391" s="200"/>
      <c r="C1391" s="143"/>
      <c r="D1391" s="105"/>
      <c r="F1391" s="116"/>
      <c r="G1391" s="116"/>
      <c r="H1391" s="3"/>
      <c r="I1391" s="102" t="str">
        <f t="shared" si="21"/>
        <v/>
      </c>
      <c r="K1391" s="92"/>
      <c r="L1391" s="8"/>
      <c r="M1391" s="79"/>
      <c r="N1391" s="67"/>
      <c r="O1391" s="20"/>
    </row>
    <row r="1392" spans="1:15" s="51" customFormat="1" ht="13.05" customHeight="1" outlineLevel="2">
      <c r="A1392" s="136" t="s">
        <v>1120</v>
      </c>
      <c r="B1392" s="136" t="s">
        <v>1121</v>
      </c>
      <c r="C1392" s="137"/>
      <c r="D1392" s="46"/>
      <c r="F1392" s="436"/>
      <c r="G1392" s="436"/>
      <c r="H1392" s="48" t="s">
        <v>203</v>
      </c>
      <c r="I1392" s="102" t="str">
        <f t="shared" si="21"/>
        <v/>
      </c>
      <c r="J1392" s="56"/>
      <c r="K1392" s="50"/>
      <c r="M1392" s="52"/>
      <c r="N1392" s="54"/>
      <c r="O1392" s="29"/>
    </row>
    <row r="1393" spans="1:15" s="51" customFormat="1" ht="13.05" customHeight="1" outlineLevel="2">
      <c r="A1393" s="138"/>
      <c r="B1393" s="138"/>
      <c r="C1393" s="140"/>
      <c r="D1393" s="55"/>
      <c r="F1393" s="115"/>
      <c r="G1393" s="115"/>
      <c r="H1393" s="86"/>
      <c r="I1393" s="102" t="str">
        <f t="shared" si="21"/>
        <v/>
      </c>
      <c r="J1393" s="56"/>
      <c r="K1393" s="27"/>
      <c r="M1393" s="63"/>
      <c r="N1393" s="54"/>
      <c r="O1393" s="64"/>
    </row>
    <row r="1394" spans="1:15" ht="2.5499999999999998" customHeight="1" outlineLevel="2">
      <c r="A1394" s="218"/>
      <c r="B1394" s="200"/>
      <c r="C1394" s="143"/>
      <c r="D1394" s="105"/>
      <c r="F1394" s="116"/>
      <c r="G1394" s="116"/>
      <c r="H1394" s="3"/>
      <c r="I1394" s="102" t="str">
        <f t="shared" si="21"/>
        <v/>
      </c>
      <c r="K1394" s="92"/>
      <c r="L1394" s="8"/>
      <c r="M1394" s="79"/>
      <c r="N1394" s="67"/>
      <c r="O1394" s="20"/>
    </row>
    <row r="1395" spans="1:15" s="51" customFormat="1" ht="13.05" customHeight="1" outlineLevel="2">
      <c r="A1395" s="136" t="s">
        <v>1122</v>
      </c>
      <c r="B1395" s="136" t="s">
        <v>1561</v>
      </c>
      <c r="C1395" s="137"/>
      <c r="D1395" s="46"/>
      <c r="F1395" s="436"/>
      <c r="G1395" s="436"/>
      <c r="H1395" s="48" t="s">
        <v>203</v>
      </c>
      <c r="I1395" s="102" t="str">
        <f t="shared" si="21"/>
        <v/>
      </c>
      <c r="J1395" s="56"/>
      <c r="K1395" s="50"/>
      <c r="M1395" s="52"/>
      <c r="N1395" s="54"/>
      <c r="O1395" s="29"/>
    </row>
    <row r="1396" spans="1:15" s="51" customFormat="1" ht="13.05" customHeight="1" outlineLevel="2">
      <c r="A1396" s="138"/>
      <c r="B1396" s="138"/>
      <c r="C1396" s="140"/>
      <c r="D1396" s="55"/>
      <c r="F1396" s="115"/>
      <c r="G1396" s="115"/>
      <c r="H1396" s="86"/>
      <c r="I1396" s="102" t="str">
        <f t="shared" si="21"/>
        <v/>
      </c>
      <c r="J1396" s="56"/>
      <c r="K1396" s="27"/>
      <c r="M1396" s="63"/>
      <c r="N1396" s="54"/>
      <c r="O1396" s="64"/>
    </row>
    <row r="1397" spans="1:15" ht="2.5499999999999998" customHeight="1" outlineLevel="2">
      <c r="A1397" s="218"/>
      <c r="B1397" s="200"/>
      <c r="C1397" s="143"/>
      <c r="D1397" s="105"/>
      <c r="F1397" s="116"/>
      <c r="G1397" s="116"/>
      <c r="H1397" s="3"/>
      <c r="I1397" s="102" t="str">
        <f t="shared" si="21"/>
        <v/>
      </c>
      <c r="K1397" s="92"/>
      <c r="L1397" s="8"/>
      <c r="M1397" s="79"/>
      <c r="N1397" s="67"/>
      <c r="O1397" s="20"/>
    </row>
    <row r="1398" spans="1:15" s="51" customFormat="1" ht="13.05" customHeight="1" outlineLevel="2">
      <c r="A1398" s="136" t="s">
        <v>1124</v>
      </c>
      <c r="B1398" s="136" t="s">
        <v>1295</v>
      </c>
      <c r="C1398" s="137"/>
      <c r="D1398" s="46"/>
      <c r="F1398" s="436"/>
      <c r="G1398" s="436"/>
      <c r="H1398" s="48" t="s">
        <v>203</v>
      </c>
      <c r="I1398" s="102" t="str">
        <f t="shared" si="21"/>
        <v/>
      </c>
      <c r="J1398" s="56"/>
      <c r="K1398" s="50"/>
      <c r="M1398" s="52"/>
      <c r="N1398" s="54"/>
      <c r="O1398" s="29"/>
    </row>
    <row r="1399" spans="1:15" s="51" customFormat="1" ht="13.05" customHeight="1" outlineLevel="2">
      <c r="A1399" s="138"/>
      <c r="B1399" s="138"/>
      <c r="C1399" s="140"/>
      <c r="D1399" s="55"/>
      <c r="F1399" s="115"/>
      <c r="G1399" s="115"/>
      <c r="H1399" s="86"/>
      <c r="I1399" s="102" t="str">
        <f t="shared" si="21"/>
        <v/>
      </c>
      <c r="J1399" s="56"/>
      <c r="K1399" s="27"/>
      <c r="M1399" s="63"/>
      <c r="N1399" s="54"/>
      <c r="O1399" s="64"/>
    </row>
    <row r="1400" spans="1:15" ht="2.5499999999999998" customHeight="1" outlineLevel="2">
      <c r="A1400" s="218"/>
      <c r="B1400" s="200"/>
      <c r="C1400" s="143"/>
      <c r="D1400" s="105"/>
      <c r="F1400" s="116"/>
      <c r="G1400" s="116"/>
      <c r="H1400" s="3"/>
      <c r="I1400" s="102" t="str">
        <f t="shared" si="21"/>
        <v/>
      </c>
      <c r="K1400" s="92"/>
      <c r="L1400" s="8"/>
      <c r="M1400" s="79"/>
      <c r="N1400" s="67"/>
      <c r="O1400" s="20"/>
    </row>
    <row r="1401" spans="1:15" s="51" customFormat="1" ht="13.05" customHeight="1" outlineLevel="2">
      <c r="A1401" s="136" t="s">
        <v>1125</v>
      </c>
      <c r="B1401" s="136" t="s">
        <v>1360</v>
      </c>
      <c r="C1401" s="137"/>
      <c r="D1401" s="46"/>
      <c r="F1401" s="436"/>
      <c r="G1401" s="436"/>
      <c r="H1401" s="48" t="s">
        <v>203</v>
      </c>
      <c r="I1401" s="102" t="str">
        <f t="shared" si="21"/>
        <v/>
      </c>
      <c r="J1401" s="56"/>
      <c r="K1401" s="50"/>
      <c r="M1401" s="52"/>
      <c r="N1401" s="54"/>
      <c r="O1401" s="29"/>
    </row>
    <row r="1402" spans="1:15" s="51" customFormat="1" ht="13.05" customHeight="1" outlineLevel="2">
      <c r="A1402" s="138"/>
      <c r="B1402" s="138"/>
      <c r="C1402" s="140"/>
      <c r="D1402" s="55"/>
      <c r="F1402" s="115"/>
      <c r="G1402" s="115"/>
      <c r="H1402" s="86"/>
      <c r="I1402" s="102" t="str">
        <f t="shared" si="21"/>
        <v/>
      </c>
      <c r="J1402" s="56"/>
      <c r="K1402" s="27"/>
      <c r="M1402" s="63"/>
      <c r="N1402" s="54"/>
      <c r="O1402" s="64"/>
    </row>
    <row r="1403" spans="1:15" ht="2.5499999999999998" customHeight="1" outlineLevel="2">
      <c r="A1403" s="218"/>
      <c r="B1403" s="200"/>
      <c r="C1403" s="143"/>
      <c r="D1403" s="105"/>
      <c r="F1403" s="116"/>
      <c r="G1403" s="116"/>
      <c r="H1403" s="3"/>
      <c r="I1403" s="102" t="str">
        <f t="shared" si="21"/>
        <v/>
      </c>
      <c r="K1403" s="92"/>
      <c r="L1403" s="8"/>
      <c r="M1403" s="79"/>
      <c r="N1403" s="67"/>
      <c r="O1403" s="20"/>
    </row>
    <row r="1404" spans="1:15" s="51" customFormat="1" ht="13.05" customHeight="1" outlineLevel="2">
      <c r="A1404" s="136" t="s">
        <v>1126</v>
      </c>
      <c r="B1404" s="136" t="s">
        <v>1127</v>
      </c>
      <c r="C1404" s="137"/>
      <c r="D1404" s="46"/>
      <c r="F1404" s="436"/>
      <c r="G1404" s="436"/>
      <c r="H1404" s="48" t="s">
        <v>203</v>
      </c>
      <c r="I1404" s="102" t="str">
        <f t="shared" si="21"/>
        <v/>
      </c>
      <c r="J1404" s="56"/>
      <c r="K1404" s="50"/>
      <c r="M1404" s="52"/>
      <c r="N1404" s="54"/>
      <c r="O1404" s="29"/>
    </row>
    <row r="1405" spans="1:15" s="51" customFormat="1" ht="13.05" customHeight="1" outlineLevel="2">
      <c r="A1405" s="138"/>
      <c r="B1405" s="138"/>
      <c r="C1405" s="140"/>
      <c r="D1405" s="55"/>
      <c r="F1405" s="115"/>
      <c r="G1405" s="115"/>
      <c r="H1405" s="86"/>
      <c r="I1405" s="102" t="str">
        <f t="shared" si="21"/>
        <v/>
      </c>
      <c r="J1405" s="56"/>
      <c r="K1405" s="27"/>
      <c r="M1405" s="63"/>
      <c r="N1405" s="54"/>
      <c r="O1405" s="64"/>
    </row>
    <row r="1406" spans="1:15" ht="2.5499999999999998" customHeight="1" outlineLevel="2">
      <c r="A1406" s="218"/>
      <c r="B1406" s="200"/>
      <c r="C1406" s="143"/>
      <c r="D1406" s="77"/>
      <c r="F1406" s="116"/>
      <c r="G1406" s="116"/>
      <c r="H1406" s="3"/>
      <c r="I1406" s="102" t="str">
        <f t="shared" si="21"/>
        <v/>
      </c>
      <c r="K1406" s="92"/>
      <c r="L1406" s="8"/>
      <c r="M1406" s="79"/>
      <c r="N1406" s="67"/>
      <c r="O1406" s="20"/>
    </row>
    <row r="1407" spans="1:15" ht="15" customHeight="1" outlineLevel="1" thickBot="1">
      <c r="A1407" s="186" t="s">
        <v>1128</v>
      </c>
      <c r="B1407" s="186" t="s">
        <v>1562</v>
      </c>
      <c r="C1407" s="194"/>
      <c r="D1407" s="70"/>
      <c r="E1407" s="69"/>
      <c r="F1407" s="117"/>
      <c r="G1407" s="117"/>
      <c r="H1407" s="31"/>
      <c r="I1407" s="102" t="str">
        <f t="shared" si="21"/>
        <v/>
      </c>
      <c r="J1407" s="71"/>
      <c r="K1407" s="13"/>
      <c r="L1407" s="88"/>
      <c r="M1407" s="15"/>
      <c r="N1407" s="89"/>
      <c r="O1407" s="17"/>
    </row>
    <row r="1408" spans="1:15" ht="5.25" customHeight="1" outlineLevel="2" thickTop="1">
      <c r="A1408" s="141"/>
      <c r="B1408" s="142"/>
      <c r="C1408" s="143"/>
      <c r="D1408" s="40"/>
      <c r="F1408" s="116"/>
      <c r="G1408" s="116"/>
      <c r="H1408" s="39"/>
      <c r="I1408" s="102" t="str">
        <f t="shared" si="21"/>
        <v/>
      </c>
      <c r="K1408" s="41"/>
      <c r="L1408" s="8"/>
      <c r="M1408" s="59"/>
      <c r="N1408" s="67"/>
      <c r="O1408" s="68"/>
    </row>
    <row r="1409" spans="1:15" s="51" customFormat="1" ht="13.05" customHeight="1" outlineLevel="2">
      <c r="A1409" s="136" t="s">
        <v>1129</v>
      </c>
      <c r="B1409" s="136" t="s">
        <v>1563</v>
      </c>
      <c r="C1409" s="137"/>
      <c r="D1409" s="46"/>
      <c r="F1409" s="436"/>
      <c r="G1409" s="436"/>
      <c r="H1409" s="48" t="s">
        <v>203</v>
      </c>
      <c r="I1409" s="102" t="str">
        <f t="shared" si="21"/>
        <v/>
      </c>
      <c r="J1409" s="56"/>
      <c r="K1409" s="50"/>
      <c r="M1409" s="52"/>
      <c r="N1409" s="54"/>
      <c r="O1409" s="29"/>
    </row>
    <row r="1410" spans="1:15" s="51" customFormat="1" ht="13.05" customHeight="1" outlineLevel="2">
      <c r="A1410" s="138"/>
      <c r="B1410" s="138"/>
      <c r="C1410" s="140"/>
      <c r="D1410" s="55"/>
      <c r="F1410" s="115"/>
      <c r="G1410" s="115"/>
      <c r="H1410" s="86"/>
      <c r="I1410" s="102" t="str">
        <f t="shared" si="21"/>
        <v/>
      </c>
      <c r="J1410" s="56"/>
      <c r="K1410" s="27"/>
      <c r="M1410" s="63"/>
      <c r="N1410" s="54"/>
      <c r="O1410" s="64"/>
    </row>
    <row r="1411" spans="1:15" ht="2.5499999999999998" customHeight="1" outlineLevel="2">
      <c r="A1411" s="218"/>
      <c r="B1411" s="197"/>
      <c r="C1411" s="143"/>
      <c r="D1411" s="105"/>
      <c r="F1411" s="116"/>
      <c r="G1411" s="116"/>
      <c r="I1411" s="102" t="str">
        <f t="shared" si="21"/>
        <v/>
      </c>
      <c r="K1411" s="92"/>
      <c r="L1411" s="8"/>
      <c r="M1411" s="79"/>
      <c r="N1411" s="67"/>
      <c r="O1411" s="20"/>
    </row>
    <row r="1412" spans="1:15" s="51" customFormat="1" ht="13.05" customHeight="1" outlineLevel="2">
      <c r="A1412" s="136" t="s">
        <v>1131</v>
      </c>
      <c r="B1412" s="136" t="s">
        <v>1132</v>
      </c>
      <c r="C1412" s="137"/>
      <c r="D1412" s="46"/>
      <c r="F1412" s="436"/>
      <c r="G1412" s="436"/>
      <c r="H1412" s="48" t="s">
        <v>203</v>
      </c>
      <c r="I1412" s="102" t="str">
        <f t="shared" si="21"/>
        <v/>
      </c>
      <c r="J1412" s="56"/>
      <c r="K1412" s="50"/>
      <c r="M1412" s="52"/>
      <c r="N1412" s="54"/>
      <c r="O1412" s="29"/>
    </row>
    <row r="1413" spans="1:15" s="51" customFormat="1" ht="13.05" customHeight="1" outlineLevel="2">
      <c r="A1413" s="138"/>
      <c r="B1413" s="138"/>
      <c r="C1413" s="140"/>
      <c r="D1413" s="55"/>
      <c r="F1413" s="115"/>
      <c r="G1413" s="115"/>
      <c r="H1413" s="86"/>
      <c r="I1413" s="102" t="str">
        <f t="shared" si="21"/>
        <v/>
      </c>
      <c r="J1413" s="56"/>
      <c r="K1413" s="27"/>
      <c r="M1413" s="63"/>
      <c r="N1413" s="54"/>
      <c r="O1413" s="64"/>
    </row>
    <row r="1414" spans="1:15" ht="2.5499999999999998" customHeight="1" outlineLevel="2">
      <c r="A1414" s="218"/>
      <c r="B1414" s="197"/>
      <c r="C1414" s="143"/>
      <c r="D1414" s="105"/>
      <c r="F1414" s="116"/>
      <c r="G1414" s="116"/>
      <c r="I1414" s="102" t="str">
        <f t="shared" si="21"/>
        <v/>
      </c>
      <c r="K1414" s="92"/>
      <c r="L1414" s="8"/>
      <c r="M1414" s="79"/>
      <c r="N1414" s="67"/>
      <c r="O1414" s="20"/>
    </row>
    <row r="1415" spans="1:15" s="51" customFormat="1" ht="13.05" customHeight="1" outlineLevel="2">
      <c r="A1415" s="136" t="s">
        <v>1133</v>
      </c>
      <c r="B1415" s="136" t="s">
        <v>1564</v>
      </c>
      <c r="C1415" s="137"/>
      <c r="D1415" s="46"/>
      <c r="F1415" s="436"/>
      <c r="G1415" s="436"/>
      <c r="H1415" s="48" t="s">
        <v>203</v>
      </c>
      <c r="I1415" s="102" t="str">
        <f t="shared" si="21"/>
        <v/>
      </c>
      <c r="J1415" s="56"/>
      <c r="K1415" s="50"/>
      <c r="M1415" s="52"/>
      <c r="N1415" s="54"/>
      <c r="O1415" s="29"/>
    </row>
    <row r="1416" spans="1:15" s="51" customFormat="1" ht="13.05" customHeight="1" outlineLevel="2">
      <c r="A1416" s="138"/>
      <c r="B1416" s="138"/>
      <c r="C1416" s="140"/>
      <c r="D1416" s="55"/>
      <c r="F1416" s="115"/>
      <c r="G1416" s="115"/>
      <c r="H1416" s="86"/>
      <c r="I1416" s="102" t="str">
        <f t="shared" si="21"/>
        <v/>
      </c>
      <c r="J1416" s="56"/>
      <c r="K1416" s="27"/>
      <c r="M1416" s="63"/>
      <c r="N1416" s="54"/>
      <c r="O1416" s="64"/>
    </row>
    <row r="1417" spans="1:15" ht="2.5499999999999998" customHeight="1" outlineLevel="2">
      <c r="A1417" s="218"/>
      <c r="B1417" s="197"/>
      <c r="C1417" s="143"/>
      <c r="D1417" s="105"/>
      <c r="F1417" s="116"/>
      <c r="G1417" s="116"/>
      <c r="I1417" s="102" t="str">
        <f t="shared" si="21"/>
        <v/>
      </c>
      <c r="K1417" s="92"/>
      <c r="L1417" s="8"/>
      <c r="M1417" s="79"/>
      <c r="N1417" s="67"/>
      <c r="O1417" s="20"/>
    </row>
    <row r="1418" spans="1:15" s="51" customFormat="1" ht="13.05" customHeight="1" outlineLevel="2">
      <c r="A1418" s="136" t="s">
        <v>1135</v>
      </c>
      <c r="B1418" s="136" t="s">
        <v>1136</v>
      </c>
      <c r="C1418" s="137"/>
      <c r="D1418" s="46"/>
      <c r="F1418" s="436"/>
      <c r="G1418" s="436"/>
      <c r="H1418" s="48" t="s">
        <v>203</v>
      </c>
      <c r="I1418" s="102" t="str">
        <f t="shared" si="21"/>
        <v/>
      </c>
      <c r="J1418" s="56"/>
      <c r="K1418" s="50"/>
      <c r="M1418" s="52"/>
      <c r="N1418" s="54"/>
      <c r="O1418" s="29"/>
    </row>
    <row r="1419" spans="1:15" s="51" customFormat="1" ht="13.05" customHeight="1" outlineLevel="2">
      <c r="A1419" s="138"/>
      <c r="B1419" s="138"/>
      <c r="C1419" s="140"/>
      <c r="D1419" s="55"/>
      <c r="F1419" s="115"/>
      <c r="G1419" s="115"/>
      <c r="H1419" s="86"/>
      <c r="I1419" s="102" t="str">
        <f t="shared" si="21"/>
        <v/>
      </c>
      <c r="J1419" s="56"/>
      <c r="K1419" s="27"/>
      <c r="M1419" s="63"/>
      <c r="N1419" s="54"/>
      <c r="O1419" s="64"/>
    </row>
    <row r="1420" spans="1:15" ht="2.5499999999999998" customHeight="1" outlineLevel="2">
      <c r="A1420" s="218"/>
      <c r="B1420" s="197"/>
      <c r="C1420" s="143"/>
      <c r="D1420" s="105"/>
      <c r="F1420" s="116"/>
      <c r="G1420" s="116"/>
      <c r="I1420" s="102" t="str">
        <f t="shared" si="21"/>
        <v/>
      </c>
      <c r="K1420" s="92"/>
      <c r="L1420" s="8"/>
      <c r="M1420" s="79"/>
      <c r="N1420" s="67"/>
      <c r="O1420" s="20"/>
    </row>
    <row r="1421" spans="1:15" s="51" customFormat="1" ht="13.05" customHeight="1" outlineLevel="2">
      <c r="A1421" s="136" t="s">
        <v>1137</v>
      </c>
      <c r="B1421" s="136" t="s">
        <v>1565</v>
      </c>
      <c r="C1421" s="137"/>
      <c r="D1421" s="46"/>
      <c r="F1421" s="436"/>
      <c r="G1421" s="436"/>
      <c r="H1421" s="48" t="s">
        <v>203</v>
      </c>
      <c r="I1421" s="102" t="str">
        <f t="shared" si="21"/>
        <v/>
      </c>
      <c r="J1421" s="56"/>
      <c r="K1421" s="50"/>
      <c r="M1421" s="52"/>
      <c r="N1421" s="54"/>
      <c r="O1421" s="29"/>
    </row>
    <row r="1422" spans="1:15" s="51" customFormat="1" ht="13.05" customHeight="1" outlineLevel="2">
      <c r="A1422" s="138"/>
      <c r="B1422" s="138"/>
      <c r="C1422" s="140"/>
      <c r="D1422" s="55"/>
      <c r="F1422" s="115"/>
      <c r="G1422" s="115"/>
      <c r="H1422" s="86"/>
      <c r="I1422" s="102" t="str">
        <f t="shared" si="21"/>
        <v/>
      </c>
      <c r="J1422" s="56"/>
      <c r="K1422" s="27"/>
      <c r="M1422" s="63"/>
      <c r="N1422" s="54"/>
      <c r="O1422" s="64"/>
    </row>
    <row r="1423" spans="1:15" ht="2.5499999999999998" customHeight="1" outlineLevel="2">
      <c r="A1423" s="218"/>
      <c r="B1423" s="200"/>
      <c r="C1423" s="143"/>
      <c r="D1423" s="77"/>
      <c r="F1423" s="116"/>
      <c r="G1423" s="116"/>
      <c r="H1423" s="3"/>
      <c r="I1423" s="102" t="str">
        <f t="shared" si="21"/>
        <v/>
      </c>
      <c r="K1423" s="92"/>
      <c r="L1423" s="8"/>
      <c r="M1423" s="79"/>
      <c r="N1423" s="67"/>
      <c r="O1423" s="20"/>
    </row>
    <row r="1424" spans="1:15" ht="15" customHeight="1" outlineLevel="1">
      <c r="A1424" s="178" t="s">
        <v>1138</v>
      </c>
      <c r="B1424" s="178" t="s">
        <v>1361</v>
      </c>
      <c r="C1424" s="201"/>
      <c r="D1424" s="81"/>
      <c r="E1424" s="80"/>
      <c r="F1424" s="118"/>
      <c r="G1424" s="118"/>
      <c r="H1424" s="32"/>
      <c r="I1424" s="102" t="str">
        <f t="shared" si="21"/>
        <v/>
      </c>
      <c r="K1424" s="12"/>
      <c r="L1424" s="8"/>
      <c r="M1424" s="16"/>
      <c r="N1424" s="67"/>
      <c r="O1424" s="18"/>
    </row>
    <row r="1425" spans="1:15" ht="5.55" customHeight="1" outlineLevel="1">
      <c r="A1425" s="141"/>
      <c r="B1425" s="142"/>
      <c r="C1425" s="143"/>
      <c r="D1425" s="40"/>
      <c r="F1425" s="116"/>
      <c r="G1425" s="116"/>
      <c r="H1425" s="39"/>
      <c r="I1425" s="102" t="str">
        <f t="shared" si="21"/>
        <v/>
      </c>
      <c r="K1425" s="41"/>
      <c r="L1425" s="8"/>
      <c r="M1425" s="59"/>
      <c r="N1425" s="67"/>
      <c r="O1425" s="68"/>
    </row>
    <row r="1426" spans="1:15" ht="15" customHeight="1" outlineLevel="1" thickBot="1">
      <c r="A1426" s="186" t="s">
        <v>1139</v>
      </c>
      <c r="B1426" s="186" t="s">
        <v>1140</v>
      </c>
      <c r="C1426" s="194"/>
      <c r="D1426" s="70"/>
      <c r="E1426" s="69"/>
      <c r="F1426" s="117"/>
      <c r="G1426" s="117"/>
      <c r="H1426" s="31"/>
      <c r="I1426" s="102" t="str">
        <f t="shared" si="21"/>
        <v/>
      </c>
      <c r="J1426" s="71"/>
      <c r="K1426" s="13"/>
      <c r="L1426" s="88"/>
      <c r="M1426" s="15"/>
      <c r="N1426" s="89"/>
      <c r="O1426" s="17"/>
    </row>
    <row r="1427" spans="1:15" ht="5.25" customHeight="1" outlineLevel="2" thickTop="1">
      <c r="A1427" s="141"/>
      <c r="B1427" s="142"/>
      <c r="C1427" s="143"/>
      <c r="D1427" s="40"/>
      <c r="F1427" s="116"/>
      <c r="G1427" s="116"/>
      <c r="H1427" s="39"/>
      <c r="I1427" s="102" t="str">
        <f t="shared" si="21"/>
        <v/>
      </c>
      <c r="K1427" s="41"/>
      <c r="L1427" s="8"/>
      <c r="M1427" s="59"/>
      <c r="N1427" s="67"/>
      <c r="O1427" s="68"/>
    </row>
    <row r="1428" spans="1:15" s="51" customFormat="1" ht="13.05" customHeight="1" outlineLevel="2">
      <c r="A1428" s="136" t="s">
        <v>1141</v>
      </c>
      <c r="B1428" s="136" t="s">
        <v>1602</v>
      </c>
      <c r="C1428" s="137"/>
      <c r="D1428" s="46"/>
      <c r="F1428" s="436"/>
      <c r="G1428" s="436"/>
      <c r="H1428" s="48" t="s">
        <v>203</v>
      </c>
      <c r="I1428" s="102" t="str">
        <f t="shared" ref="I1428:I1491" si="22">$K1428&amp;$M1428</f>
        <v/>
      </c>
      <c r="J1428" s="56"/>
      <c r="K1428" s="50"/>
      <c r="M1428" s="52"/>
      <c r="N1428" s="54"/>
      <c r="O1428" s="29"/>
    </row>
    <row r="1429" spans="1:15" s="51" customFormat="1" ht="13.05" customHeight="1" outlineLevel="2">
      <c r="A1429" s="138"/>
      <c r="B1429" s="138"/>
      <c r="C1429" s="140"/>
      <c r="D1429" s="55"/>
      <c r="F1429" s="115"/>
      <c r="G1429" s="115"/>
      <c r="H1429" s="86"/>
      <c r="I1429" s="102" t="str">
        <f t="shared" si="22"/>
        <v/>
      </c>
      <c r="J1429" s="56"/>
      <c r="K1429" s="27"/>
      <c r="M1429" s="63"/>
      <c r="N1429" s="54"/>
      <c r="O1429" s="64"/>
    </row>
    <row r="1430" spans="1:15" ht="2.5499999999999998" customHeight="1" outlineLevel="2">
      <c r="A1430" s="218"/>
      <c r="B1430" s="197"/>
      <c r="C1430" s="143"/>
      <c r="D1430" s="105"/>
      <c r="F1430" s="116"/>
      <c r="G1430" s="116"/>
      <c r="I1430" s="102" t="str">
        <f t="shared" si="22"/>
        <v/>
      </c>
      <c r="K1430" s="92"/>
      <c r="L1430" s="8"/>
      <c r="M1430" s="79"/>
      <c r="N1430" s="67"/>
      <c r="O1430" s="20"/>
    </row>
    <row r="1431" spans="1:15" s="51" customFormat="1" ht="13.05" customHeight="1" outlineLevel="2">
      <c r="A1431" s="136" t="s">
        <v>1142</v>
      </c>
      <c r="B1431" s="136" t="s">
        <v>1143</v>
      </c>
      <c r="C1431" s="137"/>
      <c r="D1431" s="46"/>
      <c r="F1431" s="436"/>
      <c r="G1431" s="436"/>
      <c r="H1431" s="48" t="s">
        <v>203</v>
      </c>
      <c r="I1431" s="102" t="str">
        <f t="shared" si="22"/>
        <v/>
      </c>
      <c r="J1431" s="56"/>
      <c r="K1431" s="50"/>
      <c r="M1431" s="52"/>
      <c r="N1431" s="54"/>
      <c r="O1431" s="29"/>
    </row>
    <row r="1432" spans="1:15" s="51" customFormat="1" ht="13.05" customHeight="1" outlineLevel="2">
      <c r="A1432" s="138"/>
      <c r="B1432" s="138"/>
      <c r="C1432" s="140"/>
      <c r="D1432" s="55"/>
      <c r="F1432" s="115"/>
      <c r="G1432" s="115"/>
      <c r="H1432" s="86"/>
      <c r="I1432" s="102" t="str">
        <f t="shared" si="22"/>
        <v/>
      </c>
      <c r="J1432" s="56"/>
      <c r="K1432" s="27"/>
      <c r="M1432" s="63"/>
      <c r="N1432" s="54"/>
      <c r="O1432" s="64"/>
    </row>
    <row r="1433" spans="1:15" ht="2.5499999999999998" customHeight="1" outlineLevel="2">
      <c r="A1433" s="218"/>
      <c r="B1433" s="197"/>
      <c r="C1433" s="143"/>
      <c r="D1433" s="105"/>
      <c r="F1433" s="116"/>
      <c r="G1433" s="116"/>
      <c r="I1433" s="102" t="str">
        <f t="shared" si="22"/>
        <v/>
      </c>
      <c r="K1433" s="92"/>
      <c r="L1433" s="8"/>
      <c r="M1433" s="79"/>
      <c r="N1433" s="67"/>
      <c r="O1433" s="20"/>
    </row>
    <row r="1434" spans="1:15" s="51" customFormat="1" ht="13.05" customHeight="1" outlineLevel="2">
      <c r="A1434" s="136" t="s">
        <v>1144</v>
      </c>
      <c r="B1434" s="136" t="s">
        <v>1145</v>
      </c>
      <c r="C1434" s="137"/>
      <c r="D1434" s="46"/>
      <c r="F1434" s="436"/>
      <c r="G1434" s="436"/>
      <c r="H1434" s="48" t="s">
        <v>203</v>
      </c>
      <c r="I1434" s="102" t="str">
        <f t="shared" si="22"/>
        <v/>
      </c>
      <c r="J1434" s="56"/>
      <c r="K1434" s="50"/>
      <c r="M1434" s="52"/>
      <c r="N1434" s="54"/>
      <c r="O1434" s="29"/>
    </row>
    <row r="1435" spans="1:15" s="51" customFormat="1" ht="13.05" customHeight="1" outlineLevel="2">
      <c r="A1435" s="138"/>
      <c r="B1435" s="138"/>
      <c r="C1435" s="140"/>
      <c r="D1435" s="55"/>
      <c r="F1435" s="115"/>
      <c r="G1435" s="115"/>
      <c r="H1435" s="86"/>
      <c r="I1435" s="102" t="str">
        <f t="shared" si="22"/>
        <v/>
      </c>
      <c r="J1435" s="56"/>
      <c r="K1435" s="27"/>
      <c r="M1435" s="63"/>
      <c r="N1435" s="54"/>
      <c r="O1435" s="64"/>
    </row>
    <row r="1436" spans="1:15" ht="2.5499999999999998" customHeight="1" outlineLevel="2">
      <c r="A1436" s="218"/>
      <c r="B1436" s="197"/>
      <c r="C1436" s="143"/>
      <c r="D1436" s="105"/>
      <c r="F1436" s="116"/>
      <c r="G1436" s="116"/>
      <c r="I1436" s="102" t="str">
        <f t="shared" si="22"/>
        <v/>
      </c>
      <c r="K1436" s="92"/>
      <c r="L1436" s="8"/>
      <c r="M1436" s="79"/>
      <c r="N1436" s="67"/>
      <c r="O1436" s="20"/>
    </row>
    <row r="1437" spans="1:15" s="51" customFormat="1" ht="13.05" customHeight="1" outlineLevel="2">
      <c r="A1437" s="136" t="s">
        <v>1146</v>
      </c>
      <c r="B1437" s="136" t="s">
        <v>1147</v>
      </c>
      <c r="C1437" s="137"/>
      <c r="D1437" s="46"/>
      <c r="F1437" s="436"/>
      <c r="G1437" s="436"/>
      <c r="H1437" s="48" t="s">
        <v>203</v>
      </c>
      <c r="I1437" s="102" t="str">
        <f t="shared" si="22"/>
        <v/>
      </c>
      <c r="J1437" s="56"/>
      <c r="K1437" s="50"/>
      <c r="M1437" s="52"/>
      <c r="N1437" s="54"/>
      <c r="O1437" s="29"/>
    </row>
    <row r="1438" spans="1:15" s="51" customFormat="1" ht="13.05" customHeight="1" outlineLevel="2">
      <c r="A1438" s="138"/>
      <c r="B1438" s="138"/>
      <c r="C1438" s="140"/>
      <c r="D1438" s="55"/>
      <c r="F1438" s="115"/>
      <c r="G1438" s="115"/>
      <c r="H1438" s="86"/>
      <c r="I1438" s="102" t="str">
        <f t="shared" si="22"/>
        <v/>
      </c>
      <c r="J1438" s="56"/>
      <c r="K1438" s="27"/>
      <c r="M1438" s="63"/>
      <c r="N1438" s="54"/>
      <c r="O1438" s="64"/>
    </row>
    <row r="1439" spans="1:15" ht="2.5499999999999998" customHeight="1" outlineLevel="2">
      <c r="A1439" s="218"/>
      <c r="B1439" s="197"/>
      <c r="C1439" s="143"/>
      <c r="D1439" s="105"/>
      <c r="F1439" s="116"/>
      <c r="G1439" s="116"/>
      <c r="I1439" s="102" t="str">
        <f t="shared" si="22"/>
        <v/>
      </c>
      <c r="K1439" s="92"/>
      <c r="L1439" s="8"/>
      <c r="M1439" s="79"/>
      <c r="N1439" s="67"/>
      <c r="O1439" s="20"/>
    </row>
    <row r="1440" spans="1:15" s="51" customFormat="1" ht="13.05" customHeight="1" outlineLevel="2">
      <c r="A1440" s="136" t="s">
        <v>1148</v>
      </c>
      <c r="B1440" s="136" t="s">
        <v>1149</v>
      </c>
      <c r="C1440" s="137"/>
      <c r="D1440" s="46"/>
      <c r="F1440" s="436"/>
      <c r="G1440" s="436"/>
      <c r="H1440" s="48" t="s">
        <v>203</v>
      </c>
      <c r="I1440" s="102" t="str">
        <f t="shared" si="22"/>
        <v/>
      </c>
      <c r="J1440" s="56"/>
      <c r="K1440" s="50"/>
      <c r="M1440" s="52"/>
      <c r="N1440" s="54"/>
      <c r="O1440" s="29"/>
    </row>
    <row r="1441" spans="1:15" s="51" customFormat="1" ht="13.05" customHeight="1" outlineLevel="2">
      <c r="A1441" s="138"/>
      <c r="B1441" s="138"/>
      <c r="C1441" s="140"/>
      <c r="D1441" s="55"/>
      <c r="F1441" s="115"/>
      <c r="G1441" s="115"/>
      <c r="H1441" s="86"/>
      <c r="I1441" s="102" t="str">
        <f t="shared" si="22"/>
        <v/>
      </c>
      <c r="J1441" s="56"/>
      <c r="K1441" s="27"/>
      <c r="M1441" s="63"/>
      <c r="N1441" s="54"/>
      <c r="O1441" s="64"/>
    </row>
    <row r="1442" spans="1:15" ht="2.5499999999999998" customHeight="1" outlineLevel="2">
      <c r="A1442" s="218"/>
      <c r="B1442" s="197"/>
      <c r="C1442" s="143"/>
      <c r="D1442" s="105"/>
      <c r="F1442" s="116"/>
      <c r="G1442" s="116"/>
      <c r="I1442" s="102" t="str">
        <f t="shared" si="22"/>
        <v/>
      </c>
      <c r="K1442" s="92"/>
      <c r="L1442" s="8"/>
      <c r="M1442" s="79"/>
      <c r="N1442" s="67"/>
      <c r="O1442" s="20"/>
    </row>
    <row r="1443" spans="1:15" s="51" customFormat="1" ht="13.05" customHeight="1" outlineLevel="2">
      <c r="A1443" s="136" t="s">
        <v>1150</v>
      </c>
      <c r="B1443" s="136" t="s">
        <v>1151</v>
      </c>
      <c r="C1443" s="137"/>
      <c r="D1443" s="46"/>
      <c r="F1443" s="436"/>
      <c r="G1443" s="436"/>
      <c r="H1443" s="48" t="s">
        <v>203</v>
      </c>
      <c r="I1443" s="102" t="str">
        <f t="shared" si="22"/>
        <v/>
      </c>
      <c r="J1443" s="56"/>
      <c r="K1443" s="50"/>
      <c r="M1443" s="52"/>
      <c r="N1443" s="54"/>
      <c r="O1443" s="29"/>
    </row>
    <row r="1444" spans="1:15" s="51" customFormat="1" ht="13.05" customHeight="1" outlineLevel="2">
      <c r="A1444" s="138"/>
      <c r="B1444" s="138"/>
      <c r="C1444" s="140"/>
      <c r="D1444" s="55"/>
      <c r="F1444" s="115"/>
      <c r="G1444" s="115"/>
      <c r="H1444" s="86"/>
      <c r="I1444" s="102" t="str">
        <f t="shared" si="22"/>
        <v/>
      </c>
      <c r="J1444" s="56"/>
      <c r="K1444" s="27"/>
      <c r="M1444" s="63"/>
      <c r="N1444" s="54"/>
      <c r="O1444" s="64"/>
    </row>
    <row r="1445" spans="1:15" ht="2.5499999999999998" customHeight="1" outlineLevel="2">
      <c r="A1445" s="220"/>
      <c r="B1445" s="196"/>
      <c r="C1445" s="143"/>
      <c r="D1445" s="105"/>
      <c r="F1445" s="116"/>
      <c r="G1445" s="116"/>
      <c r="I1445" s="102" t="str">
        <f t="shared" si="22"/>
        <v/>
      </c>
      <c r="K1445" s="92"/>
      <c r="L1445" s="8"/>
      <c r="M1445" s="79"/>
      <c r="N1445" s="67"/>
      <c r="O1445" s="68"/>
    </row>
    <row r="1446" spans="1:15" s="51" customFormat="1" ht="13.05" customHeight="1" outlineLevel="2">
      <c r="A1446" s="136" t="s">
        <v>1152</v>
      </c>
      <c r="B1446" s="136" t="s">
        <v>1153</v>
      </c>
      <c r="C1446" s="137"/>
      <c r="D1446" s="46"/>
      <c r="F1446" s="436"/>
      <c r="G1446" s="436"/>
      <c r="H1446" s="48" t="s">
        <v>203</v>
      </c>
      <c r="I1446" s="102" t="str">
        <f t="shared" si="22"/>
        <v/>
      </c>
      <c r="J1446" s="56"/>
      <c r="K1446" s="50"/>
      <c r="M1446" s="52"/>
      <c r="N1446" s="54"/>
      <c r="O1446" s="29"/>
    </row>
    <row r="1447" spans="1:15" s="51" customFormat="1" ht="13.05" customHeight="1" outlineLevel="2">
      <c r="A1447" s="138"/>
      <c r="B1447" s="138"/>
      <c r="C1447" s="140"/>
      <c r="D1447" s="55"/>
      <c r="F1447" s="115"/>
      <c r="G1447" s="115"/>
      <c r="H1447" s="86"/>
      <c r="I1447" s="102" t="str">
        <f t="shared" si="22"/>
        <v/>
      </c>
      <c r="J1447" s="56"/>
      <c r="K1447" s="27"/>
      <c r="M1447" s="63"/>
      <c r="N1447" s="54"/>
      <c r="O1447" s="64"/>
    </row>
    <row r="1448" spans="1:15" ht="2.5499999999999998" customHeight="1" outlineLevel="2">
      <c r="A1448" s="220"/>
      <c r="B1448" s="196"/>
      <c r="C1448" s="143"/>
      <c r="D1448" s="105"/>
      <c r="F1448" s="116"/>
      <c r="G1448" s="116"/>
      <c r="I1448" s="102" t="str">
        <f t="shared" si="22"/>
        <v/>
      </c>
      <c r="K1448" s="92"/>
      <c r="L1448" s="8"/>
      <c r="M1448" s="79"/>
      <c r="N1448" s="67"/>
      <c r="O1448" s="68"/>
    </row>
    <row r="1449" spans="1:15" s="51" customFormat="1" ht="13.05" customHeight="1" outlineLevel="2">
      <c r="A1449" s="136" t="s">
        <v>1154</v>
      </c>
      <c r="B1449" s="136" t="s">
        <v>1155</v>
      </c>
      <c r="C1449" s="137"/>
      <c r="D1449" s="46"/>
      <c r="F1449" s="436"/>
      <c r="G1449" s="436"/>
      <c r="H1449" s="48" t="s">
        <v>203</v>
      </c>
      <c r="I1449" s="102" t="str">
        <f t="shared" si="22"/>
        <v/>
      </c>
      <c r="J1449" s="56"/>
      <c r="K1449" s="50"/>
      <c r="M1449" s="52"/>
      <c r="N1449" s="54"/>
      <c r="O1449" s="29"/>
    </row>
    <row r="1450" spans="1:15" s="51" customFormat="1" ht="13.05" customHeight="1" outlineLevel="2">
      <c r="A1450" s="138"/>
      <c r="B1450" s="138"/>
      <c r="C1450" s="140"/>
      <c r="D1450" s="55"/>
      <c r="F1450" s="115"/>
      <c r="G1450" s="115"/>
      <c r="H1450" s="86"/>
      <c r="I1450" s="102" t="str">
        <f t="shared" si="22"/>
        <v/>
      </c>
      <c r="J1450" s="56"/>
      <c r="K1450" s="27"/>
      <c r="M1450" s="63"/>
      <c r="N1450" s="54"/>
      <c r="O1450" s="64"/>
    </row>
    <row r="1451" spans="1:15" ht="2.5499999999999998" customHeight="1" outlineLevel="2">
      <c r="A1451" s="220"/>
      <c r="B1451" s="196"/>
      <c r="C1451" s="143"/>
      <c r="D1451" s="105"/>
      <c r="F1451" s="116"/>
      <c r="G1451" s="116"/>
      <c r="I1451" s="102" t="str">
        <f t="shared" si="22"/>
        <v/>
      </c>
      <c r="K1451" s="92"/>
      <c r="L1451" s="8"/>
      <c r="M1451" s="79"/>
      <c r="N1451" s="67"/>
      <c r="O1451" s="68"/>
    </row>
    <row r="1452" spans="1:15" s="51" customFormat="1" ht="13.05" customHeight="1" outlineLevel="2">
      <c r="A1452" s="136" t="s">
        <v>1156</v>
      </c>
      <c r="B1452" s="136" t="s">
        <v>1157</v>
      </c>
      <c r="C1452" s="137"/>
      <c r="D1452" s="46"/>
      <c r="F1452" s="436"/>
      <c r="G1452" s="436"/>
      <c r="H1452" s="48" t="s">
        <v>203</v>
      </c>
      <c r="I1452" s="102" t="str">
        <f t="shared" si="22"/>
        <v/>
      </c>
      <c r="J1452" s="56"/>
      <c r="K1452" s="50"/>
      <c r="M1452" s="52"/>
      <c r="N1452" s="54"/>
      <c r="O1452" s="29"/>
    </row>
    <row r="1453" spans="1:15" s="51" customFormat="1" ht="13.05" customHeight="1" outlineLevel="2">
      <c r="A1453" s="138"/>
      <c r="B1453" s="138"/>
      <c r="C1453" s="140"/>
      <c r="D1453" s="55"/>
      <c r="F1453" s="115"/>
      <c r="G1453" s="115"/>
      <c r="H1453" s="86"/>
      <c r="I1453" s="102" t="str">
        <f t="shared" si="22"/>
        <v/>
      </c>
      <c r="J1453" s="56"/>
      <c r="K1453" s="27"/>
      <c r="M1453" s="63"/>
      <c r="N1453" s="54"/>
      <c r="O1453" s="64"/>
    </row>
    <row r="1454" spans="1:15" ht="2.5499999999999998" customHeight="1" outlineLevel="2">
      <c r="A1454" s="220"/>
      <c r="B1454" s="200"/>
      <c r="C1454" s="143"/>
      <c r="D1454" s="77"/>
      <c r="F1454" s="116"/>
      <c r="G1454" s="116"/>
      <c r="I1454" s="102" t="str">
        <f t="shared" si="22"/>
        <v/>
      </c>
      <c r="K1454" s="92"/>
      <c r="L1454" s="8"/>
      <c r="M1454" s="79"/>
      <c r="N1454" s="67"/>
      <c r="O1454" s="68"/>
    </row>
    <row r="1455" spans="1:15" ht="15" customHeight="1" outlineLevel="1" thickBot="1">
      <c r="A1455" s="186" t="s">
        <v>1158</v>
      </c>
      <c r="B1455" s="186" t="s">
        <v>1159</v>
      </c>
      <c r="C1455" s="194"/>
      <c r="D1455" s="70"/>
      <c r="E1455" s="69"/>
      <c r="F1455" s="117"/>
      <c r="G1455" s="117"/>
      <c r="H1455" s="31"/>
      <c r="I1455" s="102" t="str">
        <f t="shared" si="22"/>
        <v/>
      </c>
      <c r="J1455" s="71"/>
      <c r="K1455" s="13"/>
      <c r="L1455" s="88"/>
      <c r="M1455" s="15"/>
      <c r="N1455" s="89"/>
      <c r="O1455" s="17"/>
    </row>
    <row r="1456" spans="1:15" ht="5.25" customHeight="1" outlineLevel="2" thickTop="1">
      <c r="A1456" s="141"/>
      <c r="B1456" s="142"/>
      <c r="C1456" s="143"/>
      <c r="D1456" s="40"/>
      <c r="F1456" s="116"/>
      <c r="G1456" s="116"/>
      <c r="H1456" s="39"/>
      <c r="I1456" s="102" t="str">
        <f t="shared" si="22"/>
        <v/>
      </c>
      <c r="K1456" s="41"/>
      <c r="L1456" s="8"/>
      <c r="M1456" s="59"/>
      <c r="N1456" s="67"/>
      <c r="O1456" s="68"/>
    </row>
    <row r="1457" spans="1:15" s="51" customFormat="1" ht="13.05" customHeight="1" outlineLevel="2">
      <c r="A1457" s="136" t="s">
        <v>1160</v>
      </c>
      <c r="B1457" s="136" t="s">
        <v>1603</v>
      </c>
      <c r="C1457" s="137"/>
      <c r="D1457" s="46"/>
      <c r="F1457" s="436"/>
      <c r="G1457" s="436"/>
      <c r="H1457" s="48" t="s">
        <v>203</v>
      </c>
      <c r="I1457" s="102" t="str">
        <f t="shared" si="22"/>
        <v/>
      </c>
      <c r="J1457" s="56"/>
      <c r="K1457" s="50"/>
      <c r="M1457" s="52"/>
      <c r="N1457" s="54"/>
      <c r="O1457" s="29"/>
    </row>
    <row r="1458" spans="1:15" s="51" customFormat="1" ht="13.05" customHeight="1" outlineLevel="2">
      <c r="A1458" s="138"/>
      <c r="B1458" s="138"/>
      <c r="C1458" s="140"/>
      <c r="D1458" s="55"/>
      <c r="F1458" s="115"/>
      <c r="G1458" s="115"/>
      <c r="H1458" s="86"/>
      <c r="I1458" s="102" t="str">
        <f t="shared" si="22"/>
        <v/>
      </c>
      <c r="J1458" s="56"/>
      <c r="K1458" s="27"/>
      <c r="M1458" s="63"/>
      <c r="N1458" s="54"/>
      <c r="O1458" s="64"/>
    </row>
    <row r="1459" spans="1:15" ht="2.5499999999999998" customHeight="1" outlineLevel="2">
      <c r="A1459" s="218"/>
      <c r="B1459" s="197"/>
      <c r="C1459" s="143"/>
      <c r="D1459" s="105"/>
      <c r="F1459" s="116"/>
      <c r="G1459" s="116"/>
      <c r="I1459" s="102" t="str">
        <f t="shared" si="22"/>
        <v/>
      </c>
      <c r="K1459" s="92"/>
      <c r="L1459" s="8"/>
      <c r="M1459" s="79"/>
      <c r="N1459" s="67"/>
      <c r="O1459" s="20"/>
    </row>
    <row r="1460" spans="1:15" s="51" customFormat="1" ht="13.05" customHeight="1" outlineLevel="2">
      <c r="A1460" s="136" t="s">
        <v>1161</v>
      </c>
      <c r="B1460" s="136" t="s">
        <v>1162</v>
      </c>
      <c r="C1460" s="137"/>
      <c r="D1460" s="46"/>
      <c r="F1460" s="436"/>
      <c r="G1460" s="436"/>
      <c r="H1460" s="48" t="s">
        <v>203</v>
      </c>
      <c r="I1460" s="102" t="str">
        <f t="shared" si="22"/>
        <v/>
      </c>
      <c r="J1460" s="56"/>
      <c r="K1460" s="50"/>
      <c r="M1460" s="52"/>
      <c r="N1460" s="54"/>
      <c r="O1460" s="29"/>
    </row>
    <row r="1461" spans="1:15" s="51" customFormat="1" ht="13.05" customHeight="1" outlineLevel="2">
      <c r="A1461" s="138"/>
      <c r="B1461" s="138"/>
      <c r="C1461" s="140"/>
      <c r="D1461" s="55"/>
      <c r="F1461" s="115"/>
      <c r="G1461" s="115"/>
      <c r="H1461" s="86"/>
      <c r="I1461" s="102" t="str">
        <f t="shared" si="22"/>
        <v/>
      </c>
      <c r="J1461" s="56"/>
      <c r="K1461" s="27"/>
      <c r="M1461" s="63"/>
      <c r="N1461" s="54"/>
      <c r="O1461" s="64"/>
    </row>
    <row r="1462" spans="1:15" ht="2.5499999999999998" customHeight="1" outlineLevel="2">
      <c r="A1462" s="221"/>
      <c r="B1462" s="197"/>
      <c r="C1462" s="143"/>
      <c r="D1462" s="105"/>
      <c r="F1462" s="116"/>
      <c r="G1462" s="116"/>
      <c r="I1462" s="102" t="str">
        <f t="shared" si="22"/>
        <v/>
      </c>
      <c r="K1462" s="92"/>
      <c r="L1462" s="8"/>
      <c r="M1462" s="79"/>
      <c r="N1462" s="67"/>
      <c r="O1462" s="68"/>
    </row>
    <row r="1463" spans="1:15" s="51" customFormat="1" ht="13.05" customHeight="1" outlineLevel="2">
      <c r="A1463" s="136" t="s">
        <v>1163</v>
      </c>
      <c r="B1463" s="136" t="s">
        <v>1145</v>
      </c>
      <c r="C1463" s="137"/>
      <c r="D1463" s="46"/>
      <c r="F1463" s="436"/>
      <c r="G1463" s="436"/>
      <c r="H1463" s="48" t="s">
        <v>203</v>
      </c>
      <c r="I1463" s="102" t="str">
        <f t="shared" si="22"/>
        <v/>
      </c>
      <c r="J1463" s="56"/>
      <c r="K1463" s="50"/>
      <c r="M1463" s="52"/>
      <c r="N1463" s="54"/>
      <c r="O1463" s="29"/>
    </row>
    <row r="1464" spans="1:15" s="51" customFormat="1" ht="13.05" customHeight="1" outlineLevel="2">
      <c r="A1464" s="138"/>
      <c r="B1464" s="138"/>
      <c r="C1464" s="140"/>
      <c r="D1464" s="55"/>
      <c r="F1464" s="115"/>
      <c r="G1464" s="115"/>
      <c r="H1464" s="86"/>
      <c r="I1464" s="102" t="str">
        <f t="shared" si="22"/>
        <v/>
      </c>
      <c r="J1464" s="56"/>
      <c r="K1464" s="27"/>
      <c r="M1464" s="63"/>
      <c r="N1464" s="54"/>
      <c r="O1464" s="64"/>
    </row>
    <row r="1465" spans="1:15" ht="2.5499999999999998" customHeight="1" outlineLevel="2">
      <c r="A1465" s="220"/>
      <c r="B1465" s="196"/>
      <c r="C1465" s="143"/>
      <c r="D1465" s="105"/>
      <c r="F1465" s="116"/>
      <c r="G1465" s="116"/>
      <c r="I1465" s="102" t="str">
        <f t="shared" si="22"/>
        <v/>
      </c>
      <c r="K1465" s="92"/>
      <c r="L1465" s="8"/>
      <c r="M1465" s="79"/>
      <c r="N1465" s="67"/>
      <c r="O1465" s="68"/>
    </row>
    <row r="1466" spans="1:15" s="51" customFormat="1" ht="13.05" customHeight="1" outlineLevel="2">
      <c r="A1466" s="136" t="s">
        <v>1164</v>
      </c>
      <c r="B1466" s="136" t="s">
        <v>1165</v>
      </c>
      <c r="C1466" s="137"/>
      <c r="D1466" s="46"/>
      <c r="F1466" s="436"/>
      <c r="G1466" s="436"/>
      <c r="H1466" s="48" t="s">
        <v>203</v>
      </c>
      <c r="I1466" s="102" t="str">
        <f t="shared" si="22"/>
        <v/>
      </c>
      <c r="J1466" s="56"/>
      <c r="K1466" s="50"/>
      <c r="M1466" s="52"/>
      <c r="N1466" s="54"/>
      <c r="O1466" s="29"/>
    </row>
    <row r="1467" spans="1:15" s="51" customFormat="1" ht="13.05" customHeight="1" outlineLevel="2">
      <c r="A1467" s="138"/>
      <c r="B1467" s="138"/>
      <c r="C1467" s="140"/>
      <c r="D1467" s="55"/>
      <c r="F1467" s="115"/>
      <c r="G1467" s="115"/>
      <c r="H1467" s="86"/>
      <c r="I1467" s="102" t="str">
        <f t="shared" si="22"/>
        <v/>
      </c>
      <c r="J1467" s="56"/>
      <c r="K1467" s="27"/>
      <c r="M1467" s="63"/>
      <c r="N1467" s="54"/>
      <c r="O1467" s="64"/>
    </row>
    <row r="1468" spans="1:15" ht="2.5499999999999998" customHeight="1" outlineLevel="2">
      <c r="A1468" s="220"/>
      <c r="B1468" s="196"/>
      <c r="C1468" s="143"/>
      <c r="D1468" s="105"/>
      <c r="F1468" s="116"/>
      <c r="G1468" s="116"/>
      <c r="I1468" s="102" t="str">
        <f t="shared" si="22"/>
        <v/>
      </c>
      <c r="K1468" s="92"/>
      <c r="L1468" s="8"/>
      <c r="M1468" s="79"/>
      <c r="N1468" s="67"/>
      <c r="O1468" s="68"/>
    </row>
    <row r="1469" spans="1:15" s="51" customFormat="1" ht="13.05" customHeight="1" outlineLevel="2">
      <c r="A1469" s="136" t="s">
        <v>1166</v>
      </c>
      <c r="B1469" s="136" t="s">
        <v>1149</v>
      </c>
      <c r="C1469" s="137"/>
      <c r="D1469" s="46"/>
      <c r="F1469" s="436"/>
      <c r="G1469" s="436"/>
      <c r="H1469" s="48" t="s">
        <v>203</v>
      </c>
      <c r="I1469" s="102" t="str">
        <f t="shared" si="22"/>
        <v/>
      </c>
      <c r="J1469" s="56"/>
      <c r="K1469" s="50"/>
      <c r="M1469" s="52"/>
      <c r="N1469" s="54"/>
      <c r="O1469" s="29"/>
    </row>
    <row r="1470" spans="1:15" s="51" customFormat="1" ht="13.05" customHeight="1" outlineLevel="2">
      <c r="A1470" s="138"/>
      <c r="B1470" s="138"/>
      <c r="C1470" s="140"/>
      <c r="D1470" s="55"/>
      <c r="F1470" s="115"/>
      <c r="G1470" s="115"/>
      <c r="H1470" s="86"/>
      <c r="I1470" s="102" t="str">
        <f t="shared" si="22"/>
        <v/>
      </c>
      <c r="J1470" s="56"/>
      <c r="K1470" s="27"/>
      <c r="M1470" s="63"/>
      <c r="N1470" s="54"/>
      <c r="O1470" s="64"/>
    </row>
    <row r="1471" spans="1:15" ht="2.5499999999999998" customHeight="1" outlineLevel="2">
      <c r="A1471" s="220"/>
      <c r="B1471" s="196"/>
      <c r="C1471" s="143"/>
      <c r="D1471" s="105"/>
      <c r="F1471" s="116"/>
      <c r="G1471" s="116"/>
      <c r="I1471" s="102" t="str">
        <f t="shared" si="22"/>
        <v/>
      </c>
      <c r="K1471" s="92"/>
      <c r="L1471" s="8"/>
      <c r="M1471" s="79"/>
      <c r="N1471" s="67"/>
      <c r="O1471" s="68"/>
    </row>
    <row r="1472" spans="1:15" s="51" customFormat="1" ht="13.05" customHeight="1" outlineLevel="2">
      <c r="A1472" s="136" t="s">
        <v>1167</v>
      </c>
      <c r="B1472" s="136" t="s">
        <v>1151</v>
      </c>
      <c r="C1472" s="137"/>
      <c r="D1472" s="46"/>
      <c r="F1472" s="436"/>
      <c r="G1472" s="436"/>
      <c r="H1472" s="48" t="s">
        <v>203</v>
      </c>
      <c r="I1472" s="102" t="str">
        <f t="shared" si="22"/>
        <v/>
      </c>
      <c r="J1472" s="56"/>
      <c r="K1472" s="50"/>
      <c r="M1472" s="52"/>
      <c r="N1472" s="54"/>
      <c r="O1472" s="29"/>
    </row>
    <row r="1473" spans="1:15" s="51" customFormat="1" ht="13.05" customHeight="1" outlineLevel="2">
      <c r="A1473" s="138"/>
      <c r="B1473" s="138"/>
      <c r="C1473" s="140"/>
      <c r="D1473" s="55"/>
      <c r="F1473" s="115"/>
      <c r="G1473" s="115"/>
      <c r="H1473" s="86"/>
      <c r="I1473" s="102" t="str">
        <f t="shared" si="22"/>
        <v/>
      </c>
      <c r="J1473" s="56"/>
      <c r="K1473" s="27"/>
      <c r="M1473" s="63"/>
      <c r="N1473" s="54"/>
      <c r="O1473" s="64"/>
    </row>
    <row r="1474" spans="1:15" ht="2.5499999999999998" customHeight="1" outlineLevel="2">
      <c r="A1474" s="220"/>
      <c r="B1474" s="196"/>
      <c r="C1474" s="143"/>
      <c r="D1474" s="105"/>
      <c r="F1474" s="116"/>
      <c r="G1474" s="116"/>
      <c r="I1474" s="102" t="str">
        <f t="shared" si="22"/>
        <v/>
      </c>
      <c r="K1474" s="92"/>
      <c r="L1474" s="8"/>
      <c r="M1474" s="79"/>
      <c r="N1474" s="67"/>
      <c r="O1474" s="68"/>
    </row>
    <row r="1475" spans="1:15" s="51" customFormat="1" ht="13.05" customHeight="1" outlineLevel="2">
      <c r="A1475" s="136" t="s">
        <v>1168</v>
      </c>
      <c r="B1475" s="136" t="s">
        <v>1566</v>
      </c>
      <c r="C1475" s="137"/>
      <c r="D1475" s="46"/>
      <c r="F1475" s="436"/>
      <c r="G1475" s="436"/>
      <c r="H1475" s="48" t="s">
        <v>203</v>
      </c>
      <c r="I1475" s="102" t="str">
        <f t="shared" si="22"/>
        <v/>
      </c>
      <c r="J1475" s="56"/>
      <c r="K1475" s="50"/>
      <c r="M1475" s="52"/>
      <c r="N1475" s="54"/>
      <c r="O1475" s="29"/>
    </row>
    <row r="1476" spans="1:15" s="51" customFormat="1" ht="13.05" customHeight="1" outlineLevel="2">
      <c r="A1476" s="138"/>
      <c r="B1476" s="138"/>
      <c r="C1476" s="140"/>
      <c r="D1476" s="55"/>
      <c r="F1476" s="115"/>
      <c r="G1476" s="115"/>
      <c r="H1476" s="86"/>
      <c r="I1476" s="102" t="str">
        <f t="shared" si="22"/>
        <v/>
      </c>
      <c r="J1476" s="56"/>
      <c r="K1476" s="27"/>
      <c r="M1476" s="63"/>
      <c r="N1476" s="54"/>
      <c r="O1476" s="64"/>
    </row>
    <row r="1477" spans="1:15" ht="2.5499999999999998" customHeight="1" outlineLevel="2">
      <c r="A1477" s="220"/>
      <c r="B1477" s="200"/>
      <c r="C1477" s="143"/>
      <c r="D1477" s="105"/>
      <c r="F1477" s="116"/>
      <c r="G1477" s="116"/>
      <c r="I1477" s="102" t="str">
        <f t="shared" si="22"/>
        <v/>
      </c>
      <c r="K1477" s="92"/>
      <c r="L1477" s="8"/>
      <c r="M1477" s="79"/>
      <c r="N1477" s="67"/>
      <c r="O1477" s="68"/>
    </row>
    <row r="1478" spans="1:15" s="51" customFormat="1" ht="13.05" customHeight="1" outlineLevel="2">
      <c r="A1478" s="136" t="s">
        <v>1170</v>
      </c>
      <c r="B1478" s="136" t="s">
        <v>1153</v>
      </c>
      <c r="C1478" s="137"/>
      <c r="D1478" s="46"/>
      <c r="F1478" s="436"/>
      <c r="G1478" s="436"/>
      <c r="H1478" s="48" t="s">
        <v>203</v>
      </c>
      <c r="I1478" s="102" t="str">
        <f t="shared" si="22"/>
        <v/>
      </c>
      <c r="J1478" s="56"/>
      <c r="K1478" s="50"/>
      <c r="M1478" s="52"/>
      <c r="N1478" s="54"/>
      <c r="O1478" s="29"/>
    </row>
    <row r="1479" spans="1:15" s="51" customFormat="1" ht="13.05" customHeight="1" outlineLevel="2">
      <c r="A1479" s="138"/>
      <c r="B1479" s="138"/>
      <c r="C1479" s="140"/>
      <c r="D1479" s="55"/>
      <c r="F1479" s="115"/>
      <c r="G1479" s="115"/>
      <c r="H1479" s="86"/>
      <c r="I1479" s="102" t="str">
        <f t="shared" si="22"/>
        <v/>
      </c>
      <c r="J1479" s="56"/>
      <c r="K1479" s="27"/>
      <c r="M1479" s="63"/>
      <c r="N1479" s="54"/>
      <c r="O1479" s="64"/>
    </row>
    <row r="1480" spans="1:15" ht="2.5499999999999998" customHeight="1" outlineLevel="2">
      <c r="A1480" s="220"/>
      <c r="B1480" s="200"/>
      <c r="C1480" s="143"/>
      <c r="D1480" s="105"/>
      <c r="F1480" s="116"/>
      <c r="G1480" s="116"/>
      <c r="I1480" s="102" t="str">
        <f t="shared" si="22"/>
        <v/>
      </c>
      <c r="K1480" s="92"/>
      <c r="L1480" s="8"/>
      <c r="M1480" s="79"/>
      <c r="N1480" s="67"/>
      <c r="O1480" s="68"/>
    </row>
    <row r="1481" spans="1:15" s="51" customFormat="1" ht="13.05" customHeight="1" outlineLevel="2">
      <c r="A1481" s="136" t="s">
        <v>1171</v>
      </c>
      <c r="B1481" s="136" t="s">
        <v>1155</v>
      </c>
      <c r="C1481" s="137"/>
      <c r="D1481" s="46"/>
      <c r="F1481" s="436"/>
      <c r="G1481" s="436"/>
      <c r="H1481" s="48" t="s">
        <v>203</v>
      </c>
      <c r="I1481" s="102" t="str">
        <f t="shared" si="22"/>
        <v/>
      </c>
      <c r="J1481" s="56"/>
      <c r="K1481" s="50"/>
      <c r="M1481" s="52"/>
      <c r="N1481" s="54"/>
      <c r="O1481" s="29"/>
    </row>
    <row r="1482" spans="1:15" s="51" customFormat="1" ht="13.05" customHeight="1" outlineLevel="2">
      <c r="A1482" s="138"/>
      <c r="B1482" s="138"/>
      <c r="C1482" s="140"/>
      <c r="D1482" s="55"/>
      <c r="F1482" s="115"/>
      <c r="G1482" s="115"/>
      <c r="H1482" s="86"/>
      <c r="I1482" s="102" t="str">
        <f t="shared" si="22"/>
        <v/>
      </c>
      <c r="J1482" s="56"/>
      <c r="K1482" s="27"/>
      <c r="M1482" s="63"/>
      <c r="N1482" s="54"/>
      <c r="O1482" s="64"/>
    </row>
    <row r="1483" spans="1:15" ht="2.5499999999999998" customHeight="1" outlineLevel="2">
      <c r="A1483" s="220"/>
      <c r="B1483" s="200"/>
      <c r="C1483" s="143"/>
      <c r="D1483" s="105"/>
      <c r="F1483" s="116"/>
      <c r="G1483" s="116"/>
      <c r="I1483" s="102" t="str">
        <f t="shared" si="22"/>
        <v/>
      </c>
      <c r="K1483" s="92"/>
      <c r="L1483" s="8"/>
      <c r="M1483" s="79"/>
      <c r="N1483" s="67"/>
      <c r="O1483" s="68"/>
    </row>
    <row r="1484" spans="1:15" s="51" customFormat="1" ht="13.05" customHeight="1" outlineLevel="2">
      <c r="A1484" s="136" t="s">
        <v>1172</v>
      </c>
      <c r="B1484" s="136" t="s">
        <v>1173</v>
      </c>
      <c r="C1484" s="137"/>
      <c r="D1484" s="46"/>
      <c r="F1484" s="436"/>
      <c r="G1484" s="436"/>
      <c r="H1484" s="48" t="s">
        <v>203</v>
      </c>
      <c r="I1484" s="102" t="str">
        <f t="shared" si="22"/>
        <v/>
      </c>
      <c r="J1484" s="56"/>
      <c r="K1484" s="50"/>
      <c r="M1484" s="52"/>
      <c r="N1484" s="54"/>
      <c r="O1484" s="29"/>
    </row>
    <row r="1485" spans="1:15" s="51" customFormat="1" ht="13.05" customHeight="1" outlineLevel="2">
      <c r="A1485" s="138"/>
      <c r="B1485" s="138"/>
      <c r="C1485" s="140"/>
      <c r="D1485" s="55"/>
      <c r="F1485" s="115"/>
      <c r="G1485" s="115"/>
      <c r="H1485" s="86"/>
      <c r="I1485" s="102" t="str">
        <f t="shared" si="22"/>
        <v/>
      </c>
      <c r="J1485" s="56"/>
      <c r="K1485" s="27"/>
      <c r="M1485" s="63"/>
      <c r="N1485" s="54"/>
      <c r="O1485" s="64"/>
    </row>
    <row r="1486" spans="1:15" ht="2.5499999999999998" customHeight="1" outlineLevel="2">
      <c r="A1486" s="220"/>
      <c r="B1486" s="200"/>
      <c r="C1486" s="143"/>
      <c r="D1486" s="77"/>
      <c r="F1486" s="116"/>
      <c r="G1486" s="116"/>
      <c r="I1486" s="102" t="str">
        <f t="shared" si="22"/>
        <v/>
      </c>
      <c r="K1486" s="92"/>
      <c r="L1486" s="8"/>
      <c r="M1486" s="79"/>
      <c r="N1486" s="67"/>
      <c r="O1486" s="68"/>
    </row>
    <row r="1487" spans="1:15" ht="15" customHeight="1" outlineLevel="1" thickBot="1">
      <c r="A1487" s="186" t="s">
        <v>1174</v>
      </c>
      <c r="B1487" s="186" t="s">
        <v>1362</v>
      </c>
      <c r="C1487" s="194"/>
      <c r="D1487" s="70"/>
      <c r="E1487" s="69"/>
      <c r="F1487" s="117"/>
      <c r="G1487" s="117"/>
      <c r="H1487" s="31"/>
      <c r="I1487" s="102" t="str">
        <f t="shared" si="22"/>
        <v/>
      </c>
      <c r="J1487" s="71"/>
      <c r="K1487" s="13"/>
      <c r="L1487" s="88"/>
      <c r="M1487" s="15"/>
      <c r="N1487" s="89"/>
      <c r="O1487" s="17"/>
    </row>
    <row r="1488" spans="1:15" ht="5.25" customHeight="1" outlineLevel="2" thickTop="1">
      <c r="A1488" s="141"/>
      <c r="B1488" s="142"/>
      <c r="C1488" s="143"/>
      <c r="D1488" s="40"/>
      <c r="F1488" s="116"/>
      <c r="G1488" s="116"/>
      <c r="H1488" s="39"/>
      <c r="I1488" s="102" t="str">
        <f t="shared" si="22"/>
        <v/>
      </c>
      <c r="K1488" s="41"/>
      <c r="L1488" s="8"/>
      <c r="M1488" s="59"/>
      <c r="N1488" s="67"/>
      <c r="O1488" s="68"/>
    </row>
    <row r="1489" spans="1:15" s="51" customFormat="1" ht="13.05" customHeight="1" outlineLevel="2">
      <c r="A1489" s="136" t="s">
        <v>1175</v>
      </c>
      <c r="B1489" s="136" t="s">
        <v>1627</v>
      </c>
      <c r="C1489" s="137"/>
      <c r="D1489" s="46"/>
      <c r="F1489" s="436"/>
      <c r="G1489" s="436"/>
      <c r="H1489" s="48" t="s">
        <v>203</v>
      </c>
      <c r="I1489" s="102" t="str">
        <f t="shared" si="22"/>
        <v/>
      </c>
      <c r="J1489" s="56"/>
      <c r="K1489" s="50"/>
      <c r="M1489" s="52"/>
      <c r="N1489" s="54"/>
      <c r="O1489" s="29"/>
    </row>
    <row r="1490" spans="1:15" s="51" customFormat="1" ht="13.05" customHeight="1" outlineLevel="2">
      <c r="A1490" s="138"/>
      <c r="B1490" s="138"/>
      <c r="C1490" s="140"/>
      <c r="D1490" s="55"/>
      <c r="F1490" s="115"/>
      <c r="G1490" s="115"/>
      <c r="H1490" s="86"/>
      <c r="I1490" s="102" t="str">
        <f t="shared" si="22"/>
        <v/>
      </c>
      <c r="J1490" s="56"/>
      <c r="K1490" s="27"/>
      <c r="M1490" s="63"/>
      <c r="N1490" s="54"/>
      <c r="O1490" s="64"/>
    </row>
    <row r="1491" spans="1:15" ht="2.5499999999999998" customHeight="1" outlineLevel="2">
      <c r="A1491" s="222"/>
      <c r="B1491" s="196"/>
      <c r="C1491" s="143"/>
      <c r="D1491" s="105"/>
      <c r="F1491" s="116"/>
      <c r="G1491" s="116"/>
      <c r="I1491" s="102" t="str">
        <f t="shared" si="22"/>
        <v/>
      </c>
      <c r="K1491" s="92"/>
      <c r="L1491" s="8"/>
      <c r="M1491" s="79"/>
      <c r="N1491" s="67"/>
      <c r="O1491" s="68"/>
    </row>
    <row r="1492" spans="1:15" s="51" customFormat="1" ht="13.05" customHeight="1" outlineLevel="2">
      <c r="A1492" s="136" t="s">
        <v>1176</v>
      </c>
      <c r="B1492" s="136" t="s">
        <v>1162</v>
      </c>
      <c r="C1492" s="137"/>
      <c r="D1492" s="46"/>
      <c r="F1492" s="436"/>
      <c r="G1492" s="436"/>
      <c r="H1492" s="48" t="s">
        <v>203</v>
      </c>
      <c r="I1492" s="102" t="str">
        <f t="shared" ref="I1492:I1555" si="23">$K1492&amp;$M1492</f>
        <v/>
      </c>
      <c r="J1492" s="56"/>
      <c r="K1492" s="50"/>
      <c r="M1492" s="52"/>
      <c r="N1492" s="54"/>
      <c r="O1492" s="29"/>
    </row>
    <row r="1493" spans="1:15" s="51" customFormat="1" ht="13.05" customHeight="1" outlineLevel="2">
      <c r="A1493" s="138"/>
      <c r="B1493" s="138"/>
      <c r="C1493" s="140"/>
      <c r="D1493" s="55"/>
      <c r="F1493" s="115"/>
      <c r="G1493" s="115"/>
      <c r="H1493" s="86"/>
      <c r="I1493" s="102" t="str">
        <f t="shared" si="23"/>
        <v/>
      </c>
      <c r="J1493" s="56"/>
      <c r="K1493" s="27"/>
      <c r="M1493" s="63"/>
      <c r="N1493" s="54"/>
      <c r="O1493" s="64"/>
    </row>
    <row r="1494" spans="1:15" ht="2.5499999999999998" customHeight="1" outlineLevel="2">
      <c r="A1494" s="220"/>
      <c r="B1494" s="196"/>
      <c r="C1494" s="143"/>
      <c r="D1494" s="105"/>
      <c r="F1494" s="116"/>
      <c r="G1494" s="116"/>
      <c r="I1494" s="102" t="str">
        <f t="shared" si="23"/>
        <v/>
      </c>
      <c r="K1494" s="92"/>
      <c r="L1494" s="8"/>
      <c r="M1494" s="79"/>
      <c r="N1494" s="67"/>
      <c r="O1494" s="68"/>
    </row>
    <row r="1495" spans="1:15" s="51" customFormat="1" ht="13.05" customHeight="1" outlineLevel="2">
      <c r="A1495" s="136" t="s">
        <v>1177</v>
      </c>
      <c r="B1495" s="136" t="s">
        <v>1145</v>
      </c>
      <c r="C1495" s="137"/>
      <c r="D1495" s="46"/>
      <c r="F1495" s="436"/>
      <c r="G1495" s="436"/>
      <c r="H1495" s="48" t="s">
        <v>203</v>
      </c>
      <c r="I1495" s="102" t="str">
        <f t="shared" si="23"/>
        <v/>
      </c>
      <c r="J1495" s="56"/>
      <c r="K1495" s="50"/>
      <c r="M1495" s="52"/>
      <c r="N1495" s="54"/>
      <c r="O1495" s="29"/>
    </row>
    <row r="1496" spans="1:15" s="51" customFormat="1" ht="13.05" customHeight="1" outlineLevel="2">
      <c r="A1496" s="138"/>
      <c r="B1496" s="138"/>
      <c r="C1496" s="140"/>
      <c r="D1496" s="55"/>
      <c r="F1496" s="115"/>
      <c r="G1496" s="115"/>
      <c r="H1496" s="86"/>
      <c r="I1496" s="102" t="str">
        <f t="shared" si="23"/>
        <v/>
      </c>
      <c r="J1496" s="56"/>
      <c r="K1496" s="27"/>
      <c r="M1496" s="63"/>
      <c r="N1496" s="54"/>
      <c r="O1496" s="64"/>
    </row>
    <row r="1497" spans="1:15" ht="2.5499999999999998" customHeight="1" outlineLevel="2">
      <c r="A1497" s="220"/>
      <c r="B1497" s="196"/>
      <c r="C1497" s="143"/>
      <c r="D1497" s="105"/>
      <c r="F1497" s="116"/>
      <c r="G1497" s="116"/>
      <c r="I1497" s="102" t="str">
        <f t="shared" si="23"/>
        <v/>
      </c>
      <c r="K1497" s="92"/>
      <c r="L1497" s="8"/>
      <c r="M1497" s="79"/>
      <c r="N1497" s="67"/>
      <c r="O1497" s="68"/>
    </row>
    <row r="1498" spans="1:15" s="51" customFormat="1" ht="13.05" customHeight="1" outlineLevel="2">
      <c r="A1498" s="136" t="s">
        <v>1178</v>
      </c>
      <c r="B1498" s="136" t="s">
        <v>1149</v>
      </c>
      <c r="C1498" s="137"/>
      <c r="D1498" s="46"/>
      <c r="F1498" s="436"/>
      <c r="G1498" s="436"/>
      <c r="H1498" s="48" t="s">
        <v>203</v>
      </c>
      <c r="I1498" s="102" t="str">
        <f t="shared" si="23"/>
        <v/>
      </c>
      <c r="J1498" s="56"/>
      <c r="K1498" s="50"/>
      <c r="M1498" s="52"/>
      <c r="N1498" s="54"/>
      <c r="O1498" s="29"/>
    </row>
    <row r="1499" spans="1:15" s="51" customFormat="1" ht="13.05" customHeight="1" outlineLevel="2">
      <c r="A1499" s="138"/>
      <c r="B1499" s="138"/>
      <c r="C1499" s="140"/>
      <c r="D1499" s="55"/>
      <c r="F1499" s="115"/>
      <c r="G1499" s="115"/>
      <c r="H1499" s="86"/>
      <c r="I1499" s="102" t="str">
        <f t="shared" si="23"/>
        <v/>
      </c>
      <c r="J1499" s="56"/>
      <c r="K1499" s="27"/>
      <c r="M1499" s="63"/>
      <c r="N1499" s="54"/>
      <c r="O1499" s="64"/>
    </row>
    <row r="1500" spans="1:15" ht="2.5499999999999998" customHeight="1" outlineLevel="2">
      <c r="A1500" s="222"/>
      <c r="B1500" s="196"/>
      <c r="C1500" s="143"/>
      <c r="D1500" s="105"/>
      <c r="F1500" s="116"/>
      <c r="G1500" s="116"/>
      <c r="I1500" s="102" t="str">
        <f t="shared" si="23"/>
        <v/>
      </c>
      <c r="K1500" s="92"/>
      <c r="L1500" s="8"/>
      <c r="M1500" s="79"/>
      <c r="N1500" s="67"/>
      <c r="O1500" s="68"/>
    </row>
    <row r="1501" spans="1:15" s="51" customFormat="1" ht="13.05" customHeight="1" outlineLevel="2">
      <c r="A1501" s="136" t="s">
        <v>1179</v>
      </c>
      <c r="B1501" s="136" t="s">
        <v>1151</v>
      </c>
      <c r="C1501" s="137"/>
      <c r="D1501" s="46"/>
      <c r="F1501" s="436"/>
      <c r="G1501" s="436"/>
      <c r="H1501" s="48" t="s">
        <v>203</v>
      </c>
      <c r="I1501" s="102" t="str">
        <f t="shared" si="23"/>
        <v/>
      </c>
      <c r="J1501" s="56"/>
      <c r="K1501" s="50"/>
      <c r="M1501" s="52"/>
      <c r="N1501" s="54"/>
      <c r="O1501" s="29"/>
    </row>
    <row r="1502" spans="1:15" s="51" customFormat="1" ht="13.05" customHeight="1" outlineLevel="2">
      <c r="A1502" s="138"/>
      <c r="B1502" s="138"/>
      <c r="C1502" s="140"/>
      <c r="D1502" s="55"/>
      <c r="F1502" s="115"/>
      <c r="G1502" s="115"/>
      <c r="H1502" s="86"/>
      <c r="I1502" s="102" t="str">
        <f t="shared" si="23"/>
        <v/>
      </c>
      <c r="J1502" s="56"/>
      <c r="K1502" s="27"/>
      <c r="M1502" s="63"/>
      <c r="N1502" s="54"/>
      <c r="O1502" s="64"/>
    </row>
    <row r="1503" spans="1:15" ht="2.5499999999999998" customHeight="1" outlineLevel="2">
      <c r="A1503" s="220"/>
      <c r="B1503" s="196"/>
      <c r="C1503" s="143"/>
      <c r="D1503" s="105"/>
      <c r="F1503" s="116"/>
      <c r="G1503" s="116"/>
      <c r="I1503" s="102" t="str">
        <f t="shared" si="23"/>
        <v/>
      </c>
      <c r="K1503" s="92"/>
      <c r="L1503" s="8"/>
      <c r="M1503" s="79"/>
      <c r="N1503" s="67"/>
      <c r="O1503" s="68"/>
    </row>
    <row r="1504" spans="1:15" s="51" customFormat="1" ht="13.05" customHeight="1" outlineLevel="2">
      <c r="A1504" s="136" t="s">
        <v>1180</v>
      </c>
      <c r="B1504" s="136" t="s">
        <v>1181</v>
      </c>
      <c r="C1504" s="137"/>
      <c r="D1504" s="46"/>
      <c r="F1504" s="436"/>
      <c r="G1504" s="436"/>
      <c r="H1504" s="48" t="s">
        <v>203</v>
      </c>
      <c r="I1504" s="102" t="str">
        <f t="shared" si="23"/>
        <v/>
      </c>
      <c r="J1504" s="56"/>
      <c r="K1504" s="50"/>
      <c r="M1504" s="52"/>
      <c r="N1504" s="54"/>
      <c r="O1504" s="29"/>
    </row>
    <row r="1505" spans="1:15" s="51" customFormat="1" ht="13.05" customHeight="1" outlineLevel="2">
      <c r="A1505" s="138"/>
      <c r="B1505" s="138"/>
      <c r="C1505" s="140"/>
      <c r="D1505" s="55"/>
      <c r="F1505" s="115"/>
      <c r="G1505" s="115"/>
      <c r="H1505" s="86"/>
      <c r="I1505" s="102" t="str">
        <f t="shared" si="23"/>
        <v/>
      </c>
      <c r="J1505" s="56"/>
      <c r="K1505" s="27"/>
      <c r="M1505" s="63"/>
      <c r="N1505" s="54"/>
      <c r="O1505" s="64"/>
    </row>
    <row r="1506" spans="1:15" ht="2.5499999999999998" customHeight="1" outlineLevel="2">
      <c r="A1506" s="220"/>
      <c r="B1506" s="196"/>
      <c r="C1506" s="143"/>
      <c r="D1506" s="105"/>
      <c r="F1506" s="116"/>
      <c r="G1506" s="116"/>
      <c r="I1506" s="102" t="str">
        <f t="shared" si="23"/>
        <v/>
      </c>
      <c r="K1506" s="92"/>
      <c r="L1506" s="8"/>
      <c r="M1506" s="79"/>
      <c r="N1506" s="67"/>
      <c r="O1506" s="68"/>
    </row>
    <row r="1507" spans="1:15" s="51" customFormat="1" ht="13.05" customHeight="1" outlineLevel="2">
      <c r="A1507" s="136" t="s">
        <v>1182</v>
      </c>
      <c r="B1507" s="136" t="s">
        <v>1363</v>
      </c>
      <c r="C1507" s="137"/>
      <c r="D1507" s="46"/>
      <c r="F1507" s="436"/>
      <c r="G1507" s="436"/>
      <c r="H1507" s="48" t="s">
        <v>203</v>
      </c>
      <c r="I1507" s="102" t="str">
        <f t="shared" si="23"/>
        <v/>
      </c>
      <c r="J1507" s="56"/>
      <c r="K1507" s="50"/>
      <c r="M1507" s="52"/>
      <c r="N1507" s="54"/>
      <c r="O1507" s="29"/>
    </row>
    <row r="1508" spans="1:15" s="51" customFormat="1" ht="13.05" customHeight="1" outlineLevel="2">
      <c r="A1508" s="138"/>
      <c r="B1508" s="138"/>
      <c r="C1508" s="140"/>
      <c r="D1508" s="55"/>
      <c r="F1508" s="115"/>
      <c r="G1508" s="115"/>
      <c r="H1508" s="86"/>
      <c r="I1508" s="102" t="str">
        <f t="shared" si="23"/>
        <v/>
      </c>
      <c r="J1508" s="56"/>
      <c r="K1508" s="27"/>
      <c r="M1508" s="63"/>
      <c r="N1508" s="54"/>
      <c r="O1508" s="64"/>
    </row>
    <row r="1509" spans="1:15" ht="2.5499999999999998" customHeight="1" outlineLevel="2">
      <c r="A1509" s="220"/>
      <c r="B1509" s="196"/>
      <c r="C1509" s="143"/>
      <c r="D1509" s="105"/>
      <c r="F1509" s="116"/>
      <c r="G1509" s="116"/>
      <c r="I1509" s="102" t="str">
        <f t="shared" si="23"/>
        <v/>
      </c>
      <c r="K1509" s="92"/>
      <c r="L1509" s="8"/>
      <c r="M1509" s="79"/>
      <c r="N1509" s="67"/>
      <c r="O1509" s="68"/>
    </row>
    <row r="1510" spans="1:15" s="51" customFormat="1" ht="13.05" customHeight="1" outlineLevel="2">
      <c r="A1510" s="136" t="s">
        <v>1184</v>
      </c>
      <c r="B1510" s="136" t="s">
        <v>1185</v>
      </c>
      <c r="C1510" s="137"/>
      <c r="D1510" s="46"/>
      <c r="F1510" s="436"/>
      <c r="G1510" s="436"/>
      <c r="H1510" s="48" t="s">
        <v>203</v>
      </c>
      <c r="I1510" s="102" t="str">
        <f t="shared" si="23"/>
        <v/>
      </c>
      <c r="J1510" s="56"/>
      <c r="K1510" s="50"/>
      <c r="M1510" s="52"/>
      <c r="N1510" s="54"/>
      <c r="O1510" s="29"/>
    </row>
    <row r="1511" spans="1:15" s="51" customFormat="1" ht="13.05" customHeight="1" outlineLevel="2">
      <c r="A1511" s="138"/>
      <c r="B1511" s="138"/>
      <c r="C1511" s="140"/>
      <c r="D1511" s="55"/>
      <c r="F1511" s="115"/>
      <c r="G1511" s="115"/>
      <c r="H1511" s="86"/>
      <c r="I1511" s="102" t="str">
        <f t="shared" si="23"/>
        <v/>
      </c>
      <c r="J1511" s="56"/>
      <c r="K1511" s="27"/>
      <c r="M1511" s="63"/>
      <c r="N1511" s="54"/>
      <c r="O1511" s="64"/>
    </row>
    <row r="1512" spans="1:15" ht="2.5499999999999998" customHeight="1" outlineLevel="2">
      <c r="A1512" s="222"/>
      <c r="B1512" s="196"/>
      <c r="C1512" s="143"/>
      <c r="D1512" s="77"/>
      <c r="F1512" s="116"/>
      <c r="G1512" s="116"/>
      <c r="I1512" s="102" t="str">
        <f t="shared" si="23"/>
        <v/>
      </c>
      <c r="K1512" s="92"/>
      <c r="L1512" s="8"/>
      <c r="M1512" s="79"/>
      <c r="N1512" s="67"/>
      <c r="O1512" s="68"/>
    </row>
    <row r="1513" spans="1:15" ht="15" customHeight="1" outlineLevel="1" thickBot="1">
      <c r="A1513" s="186" t="s">
        <v>1186</v>
      </c>
      <c r="B1513" s="186" t="s">
        <v>1187</v>
      </c>
      <c r="C1513" s="194"/>
      <c r="D1513" s="70"/>
      <c r="E1513" s="69"/>
      <c r="F1513" s="117"/>
      <c r="G1513" s="117"/>
      <c r="H1513" s="31"/>
      <c r="I1513" s="102" t="str">
        <f t="shared" si="23"/>
        <v/>
      </c>
      <c r="J1513" s="71"/>
      <c r="K1513" s="13"/>
      <c r="L1513" s="88"/>
      <c r="M1513" s="15"/>
      <c r="N1513" s="89"/>
      <c r="O1513" s="17"/>
    </row>
    <row r="1514" spans="1:15" ht="5.25" customHeight="1" outlineLevel="2" thickTop="1">
      <c r="A1514" s="141"/>
      <c r="B1514" s="142"/>
      <c r="C1514" s="143"/>
      <c r="D1514" s="40"/>
      <c r="F1514" s="116"/>
      <c r="G1514" s="116"/>
      <c r="H1514" s="39"/>
      <c r="I1514" s="102" t="str">
        <f t="shared" si="23"/>
        <v/>
      </c>
      <c r="K1514" s="41"/>
      <c r="L1514" s="8"/>
      <c r="M1514" s="59"/>
      <c r="N1514" s="67"/>
      <c r="O1514" s="68"/>
    </row>
    <row r="1515" spans="1:15" s="51" customFormat="1" ht="13.05" customHeight="1" outlineLevel="2">
      <c r="A1515" s="136" t="s">
        <v>1188</v>
      </c>
      <c r="B1515" s="136" t="s">
        <v>1189</v>
      </c>
      <c r="C1515" s="137"/>
      <c r="D1515" s="46"/>
      <c r="F1515" s="436"/>
      <c r="G1515" s="436"/>
      <c r="H1515" s="48" t="s">
        <v>203</v>
      </c>
      <c r="I1515" s="102" t="str">
        <f t="shared" si="23"/>
        <v/>
      </c>
      <c r="J1515" s="56"/>
      <c r="K1515" s="50"/>
      <c r="M1515" s="52"/>
      <c r="N1515" s="54"/>
      <c r="O1515" s="29"/>
    </row>
    <row r="1516" spans="1:15" s="51" customFormat="1" ht="13.05" customHeight="1" outlineLevel="2">
      <c r="A1516" s="138"/>
      <c r="B1516" s="138"/>
      <c r="C1516" s="140"/>
      <c r="D1516" s="55"/>
      <c r="F1516" s="115"/>
      <c r="G1516" s="115"/>
      <c r="H1516" s="86"/>
      <c r="I1516" s="102" t="str">
        <f t="shared" si="23"/>
        <v/>
      </c>
      <c r="J1516" s="56"/>
      <c r="K1516" s="27"/>
      <c r="M1516" s="63"/>
      <c r="N1516" s="54"/>
      <c r="O1516" s="64"/>
    </row>
    <row r="1517" spans="1:15" ht="2.5499999999999998" customHeight="1" outlineLevel="2">
      <c r="A1517" s="222"/>
      <c r="B1517" s="196"/>
      <c r="C1517" s="143"/>
      <c r="D1517" s="105"/>
      <c r="F1517" s="116"/>
      <c r="G1517" s="116"/>
      <c r="I1517" s="102" t="str">
        <f t="shared" si="23"/>
        <v/>
      </c>
      <c r="K1517" s="92"/>
      <c r="L1517" s="8"/>
      <c r="M1517" s="79"/>
      <c r="N1517" s="67"/>
      <c r="O1517" s="68"/>
    </row>
    <row r="1518" spans="1:15" s="51" customFormat="1" ht="13.05" customHeight="1" outlineLevel="2">
      <c r="A1518" s="136" t="s">
        <v>1190</v>
      </c>
      <c r="B1518" s="136" t="s">
        <v>1191</v>
      </c>
      <c r="C1518" s="137"/>
      <c r="D1518" s="46"/>
      <c r="F1518" s="436"/>
      <c r="G1518" s="436"/>
      <c r="H1518" s="48" t="s">
        <v>203</v>
      </c>
      <c r="I1518" s="102" t="str">
        <f t="shared" si="23"/>
        <v/>
      </c>
      <c r="J1518" s="56"/>
      <c r="K1518" s="50"/>
      <c r="M1518" s="52"/>
      <c r="N1518" s="54"/>
      <c r="O1518" s="29"/>
    </row>
    <row r="1519" spans="1:15" s="51" customFormat="1" ht="13.05" customHeight="1" outlineLevel="2">
      <c r="A1519" s="138"/>
      <c r="B1519" s="138"/>
      <c r="C1519" s="140"/>
      <c r="D1519" s="55"/>
      <c r="F1519" s="115"/>
      <c r="G1519" s="115"/>
      <c r="H1519" s="86"/>
      <c r="I1519" s="102" t="str">
        <f t="shared" si="23"/>
        <v/>
      </c>
      <c r="J1519" s="56"/>
      <c r="K1519" s="27"/>
      <c r="M1519" s="63"/>
      <c r="N1519" s="54"/>
      <c r="O1519" s="64"/>
    </row>
    <row r="1520" spans="1:15" ht="2.5499999999999998" customHeight="1" outlineLevel="2">
      <c r="A1520" s="222"/>
      <c r="B1520" s="196"/>
      <c r="C1520" s="143"/>
      <c r="D1520" s="105"/>
      <c r="F1520" s="116"/>
      <c r="G1520" s="116"/>
      <c r="I1520" s="102" t="str">
        <f t="shared" si="23"/>
        <v/>
      </c>
      <c r="K1520" s="92"/>
      <c r="L1520" s="8"/>
      <c r="M1520" s="79"/>
      <c r="N1520" s="67"/>
      <c r="O1520" s="68"/>
    </row>
    <row r="1521" spans="1:15" s="51" customFormat="1" ht="13.05" customHeight="1" outlineLevel="2">
      <c r="A1521" s="136" t="s">
        <v>1192</v>
      </c>
      <c r="B1521" s="136" t="s">
        <v>1567</v>
      </c>
      <c r="C1521" s="137"/>
      <c r="D1521" s="46"/>
      <c r="F1521" s="436"/>
      <c r="G1521" s="436"/>
      <c r="H1521" s="48" t="s">
        <v>203</v>
      </c>
      <c r="I1521" s="102" t="str">
        <f t="shared" si="23"/>
        <v/>
      </c>
      <c r="J1521" s="56"/>
      <c r="K1521" s="50"/>
      <c r="M1521" s="52"/>
      <c r="N1521" s="54"/>
      <c r="O1521" s="29"/>
    </row>
    <row r="1522" spans="1:15" s="51" customFormat="1" ht="13.05" customHeight="1" outlineLevel="2">
      <c r="A1522" s="138"/>
      <c r="B1522" s="138"/>
      <c r="C1522" s="140"/>
      <c r="D1522" s="55"/>
      <c r="F1522" s="115"/>
      <c r="G1522" s="115"/>
      <c r="H1522" s="86"/>
      <c r="I1522" s="102" t="str">
        <f t="shared" si="23"/>
        <v/>
      </c>
      <c r="J1522" s="56"/>
      <c r="K1522" s="27"/>
      <c r="M1522" s="63"/>
      <c r="N1522" s="54"/>
      <c r="O1522" s="64"/>
    </row>
    <row r="1523" spans="1:15" ht="2.5499999999999998" customHeight="1" outlineLevel="2">
      <c r="A1523" s="220"/>
      <c r="B1523" s="196"/>
      <c r="C1523" s="143"/>
      <c r="D1523" s="105"/>
      <c r="F1523" s="116"/>
      <c r="G1523" s="116"/>
      <c r="I1523" s="102" t="str">
        <f t="shared" si="23"/>
        <v/>
      </c>
      <c r="K1523" s="92"/>
      <c r="L1523" s="8"/>
      <c r="M1523" s="79"/>
      <c r="N1523" s="67"/>
      <c r="O1523" s="68"/>
    </row>
    <row r="1524" spans="1:15" s="51" customFormat="1" ht="13.05" customHeight="1" outlineLevel="2">
      <c r="A1524" s="136" t="s">
        <v>1194</v>
      </c>
      <c r="B1524" s="136" t="s">
        <v>1195</v>
      </c>
      <c r="C1524" s="137"/>
      <c r="D1524" s="46"/>
      <c r="F1524" s="436"/>
      <c r="G1524" s="436"/>
      <c r="H1524" s="48" t="s">
        <v>203</v>
      </c>
      <c r="I1524" s="102" t="str">
        <f t="shared" si="23"/>
        <v/>
      </c>
      <c r="J1524" s="56"/>
      <c r="K1524" s="50"/>
      <c r="M1524" s="52"/>
      <c r="N1524" s="54"/>
      <c r="O1524" s="29"/>
    </row>
    <row r="1525" spans="1:15" s="51" customFormat="1" ht="13.05" customHeight="1" outlineLevel="2">
      <c r="A1525" s="138"/>
      <c r="B1525" s="138"/>
      <c r="C1525" s="140"/>
      <c r="D1525" s="55"/>
      <c r="F1525" s="115"/>
      <c r="G1525" s="115"/>
      <c r="H1525" s="86"/>
      <c r="I1525" s="102" t="str">
        <f t="shared" si="23"/>
        <v/>
      </c>
      <c r="J1525" s="56"/>
      <c r="K1525" s="27"/>
      <c r="M1525" s="63"/>
      <c r="N1525" s="54"/>
      <c r="O1525" s="64"/>
    </row>
    <row r="1526" spans="1:15" ht="2.5499999999999998" customHeight="1" outlineLevel="2">
      <c r="A1526" s="220"/>
      <c r="B1526" s="196"/>
      <c r="C1526" s="143"/>
      <c r="D1526" s="105"/>
      <c r="F1526" s="116"/>
      <c r="G1526" s="116"/>
      <c r="I1526" s="102" t="str">
        <f t="shared" si="23"/>
        <v/>
      </c>
      <c r="K1526" s="92"/>
      <c r="L1526" s="8"/>
      <c r="M1526" s="79"/>
      <c r="N1526" s="67"/>
      <c r="O1526" s="68"/>
    </row>
    <row r="1527" spans="1:15" s="51" customFormat="1" ht="13.05" customHeight="1" outlineLevel="2">
      <c r="A1527" s="136" t="s">
        <v>1196</v>
      </c>
      <c r="B1527" s="136" t="s">
        <v>1153</v>
      </c>
      <c r="C1527" s="137"/>
      <c r="D1527" s="46"/>
      <c r="F1527" s="436"/>
      <c r="G1527" s="436"/>
      <c r="H1527" s="48" t="s">
        <v>203</v>
      </c>
      <c r="I1527" s="102" t="str">
        <f t="shared" si="23"/>
        <v/>
      </c>
      <c r="J1527" s="56"/>
      <c r="K1527" s="50"/>
      <c r="M1527" s="52"/>
      <c r="N1527" s="54"/>
      <c r="O1527" s="29"/>
    </row>
    <row r="1528" spans="1:15" s="51" customFormat="1" ht="13.05" customHeight="1" outlineLevel="2">
      <c r="A1528" s="138"/>
      <c r="B1528" s="138"/>
      <c r="C1528" s="140"/>
      <c r="D1528" s="55"/>
      <c r="F1528" s="115"/>
      <c r="G1528" s="115"/>
      <c r="H1528" s="86"/>
      <c r="I1528" s="102" t="str">
        <f t="shared" si="23"/>
        <v/>
      </c>
      <c r="J1528" s="56"/>
      <c r="K1528" s="27"/>
      <c r="M1528" s="63"/>
      <c r="N1528" s="54"/>
      <c r="O1528" s="64"/>
    </row>
    <row r="1529" spans="1:15" ht="2.5499999999999998" customHeight="1" outlineLevel="2">
      <c r="A1529" s="220"/>
      <c r="B1529" s="196"/>
      <c r="C1529" s="143"/>
      <c r="D1529" s="105"/>
      <c r="F1529" s="116"/>
      <c r="G1529" s="116"/>
      <c r="I1529" s="102" t="str">
        <f t="shared" si="23"/>
        <v/>
      </c>
      <c r="K1529" s="92"/>
      <c r="L1529" s="8"/>
      <c r="M1529" s="79"/>
      <c r="N1529" s="67"/>
      <c r="O1529" s="68"/>
    </row>
    <row r="1530" spans="1:15" s="51" customFormat="1" ht="13.05" customHeight="1" outlineLevel="2">
      <c r="A1530" s="136" t="s">
        <v>1197</v>
      </c>
      <c r="B1530" s="136" t="s">
        <v>1298</v>
      </c>
      <c r="C1530" s="137"/>
      <c r="D1530" s="46"/>
      <c r="F1530" s="436"/>
      <c r="G1530" s="436"/>
      <c r="H1530" s="48" t="s">
        <v>203</v>
      </c>
      <c r="I1530" s="102" t="str">
        <f t="shared" si="23"/>
        <v/>
      </c>
      <c r="J1530" s="56"/>
      <c r="K1530" s="50"/>
      <c r="M1530" s="52"/>
      <c r="N1530" s="54"/>
      <c r="O1530" s="29"/>
    </row>
    <row r="1531" spans="1:15" s="51" customFormat="1" ht="13.05" customHeight="1" outlineLevel="2">
      <c r="A1531" s="138"/>
      <c r="B1531" s="138"/>
      <c r="C1531" s="140"/>
      <c r="D1531" s="55"/>
      <c r="F1531" s="115"/>
      <c r="G1531" s="115"/>
      <c r="H1531" s="86"/>
      <c r="I1531" s="102" t="str">
        <f t="shared" si="23"/>
        <v/>
      </c>
      <c r="J1531" s="56"/>
      <c r="K1531" s="27"/>
      <c r="M1531" s="63"/>
      <c r="N1531" s="54"/>
      <c r="O1531" s="64"/>
    </row>
    <row r="1532" spans="1:15" ht="2.5499999999999998" customHeight="1" outlineLevel="2">
      <c r="A1532" s="220"/>
      <c r="B1532" s="196"/>
      <c r="C1532" s="143"/>
      <c r="D1532" s="105"/>
      <c r="F1532" s="116"/>
      <c r="G1532" s="116"/>
      <c r="I1532" s="102" t="str">
        <f t="shared" si="23"/>
        <v/>
      </c>
      <c r="K1532" s="92"/>
      <c r="L1532" s="8"/>
      <c r="M1532" s="79"/>
      <c r="N1532" s="67"/>
      <c r="O1532" s="68"/>
    </row>
    <row r="1533" spans="1:15" s="51" customFormat="1" ht="13.05" customHeight="1" outlineLevel="2">
      <c r="A1533" s="136" t="s">
        <v>1198</v>
      </c>
      <c r="B1533" s="136" t="s">
        <v>1199</v>
      </c>
      <c r="C1533" s="137"/>
      <c r="D1533" s="46"/>
      <c r="F1533" s="436"/>
      <c r="G1533" s="436"/>
      <c r="H1533" s="48" t="s">
        <v>203</v>
      </c>
      <c r="I1533" s="102" t="str">
        <f t="shared" si="23"/>
        <v/>
      </c>
      <c r="J1533" s="56"/>
      <c r="K1533" s="50"/>
      <c r="M1533" s="52"/>
      <c r="N1533" s="54"/>
      <c r="O1533" s="29"/>
    </row>
    <row r="1534" spans="1:15" s="51" customFormat="1" ht="13.05" customHeight="1" outlineLevel="2">
      <c r="A1534" s="138"/>
      <c r="B1534" s="138"/>
      <c r="C1534" s="140"/>
      <c r="D1534" s="55"/>
      <c r="F1534" s="115"/>
      <c r="G1534" s="115"/>
      <c r="H1534" s="86"/>
      <c r="I1534" s="102" t="str">
        <f t="shared" si="23"/>
        <v/>
      </c>
      <c r="J1534" s="56"/>
      <c r="K1534" s="27"/>
      <c r="M1534" s="63"/>
      <c r="N1534" s="54"/>
      <c r="O1534" s="64"/>
    </row>
    <row r="1535" spans="1:15" ht="2.5499999999999998" customHeight="1" outlineLevel="2">
      <c r="A1535" s="220"/>
      <c r="B1535" s="196"/>
      <c r="C1535" s="143"/>
      <c r="D1535" s="105"/>
      <c r="F1535" s="116"/>
      <c r="G1535" s="116"/>
      <c r="I1535" s="102" t="str">
        <f t="shared" si="23"/>
        <v/>
      </c>
      <c r="K1535" s="92"/>
      <c r="L1535" s="8"/>
      <c r="M1535" s="79"/>
      <c r="N1535" s="67"/>
      <c r="O1535" s="68"/>
    </row>
    <row r="1536" spans="1:15" s="51" customFormat="1" ht="13.05" customHeight="1" outlineLevel="2">
      <c r="A1536" s="136" t="s">
        <v>1200</v>
      </c>
      <c r="B1536" s="136" t="s">
        <v>1299</v>
      </c>
      <c r="C1536" s="137"/>
      <c r="D1536" s="46"/>
      <c r="F1536" s="436"/>
      <c r="G1536" s="436"/>
      <c r="H1536" s="48" t="s">
        <v>203</v>
      </c>
      <c r="I1536" s="102" t="str">
        <f t="shared" si="23"/>
        <v/>
      </c>
      <c r="J1536" s="56"/>
      <c r="K1536" s="50"/>
      <c r="M1536" s="52"/>
      <c r="N1536" s="54"/>
      <c r="O1536" s="29"/>
    </row>
    <row r="1537" spans="1:15" s="51" customFormat="1" ht="13.05" customHeight="1" outlineLevel="2">
      <c r="A1537" s="138"/>
      <c r="B1537" s="138"/>
      <c r="C1537" s="140"/>
      <c r="D1537" s="55"/>
      <c r="F1537" s="115"/>
      <c r="G1537" s="115"/>
      <c r="H1537" s="86"/>
      <c r="I1537" s="102" t="str">
        <f t="shared" si="23"/>
        <v/>
      </c>
      <c r="J1537" s="56"/>
      <c r="K1537" s="27"/>
      <c r="M1537" s="63"/>
      <c r="N1537" s="54"/>
      <c r="O1537" s="64"/>
    </row>
    <row r="1538" spans="1:15" ht="2.5499999999999998" customHeight="1" outlineLevel="2">
      <c r="A1538" s="220"/>
      <c r="B1538" s="196"/>
      <c r="C1538" s="143"/>
      <c r="D1538" s="105"/>
      <c r="F1538" s="116"/>
      <c r="G1538" s="116"/>
      <c r="I1538" s="102" t="str">
        <f t="shared" si="23"/>
        <v/>
      </c>
      <c r="K1538" s="92"/>
      <c r="L1538" s="8"/>
      <c r="M1538" s="79"/>
      <c r="N1538" s="67"/>
      <c r="O1538" s="68"/>
    </row>
    <row r="1539" spans="1:15" s="51" customFormat="1" ht="13.05" customHeight="1" outlineLevel="2">
      <c r="A1539" s="136" t="s">
        <v>0</v>
      </c>
      <c r="B1539" s="136" t="s">
        <v>1</v>
      </c>
      <c r="C1539" s="137"/>
      <c r="D1539" s="46"/>
      <c r="F1539" s="436"/>
      <c r="G1539" s="436"/>
      <c r="H1539" s="48" t="s">
        <v>203</v>
      </c>
      <c r="I1539" s="102" t="str">
        <f t="shared" si="23"/>
        <v/>
      </c>
      <c r="J1539" s="56"/>
      <c r="K1539" s="50"/>
      <c r="M1539" s="52"/>
      <c r="N1539" s="54"/>
      <c r="O1539" s="29"/>
    </row>
    <row r="1540" spans="1:15" s="51" customFormat="1" ht="13.05" customHeight="1" outlineLevel="2">
      <c r="A1540" s="138"/>
      <c r="B1540" s="138"/>
      <c r="C1540" s="140"/>
      <c r="D1540" s="55"/>
      <c r="F1540" s="115"/>
      <c r="G1540" s="115"/>
      <c r="H1540" s="86"/>
      <c r="I1540" s="102" t="str">
        <f t="shared" si="23"/>
        <v/>
      </c>
      <c r="J1540" s="56"/>
      <c r="K1540" s="27"/>
      <c r="M1540" s="63"/>
      <c r="N1540" s="54"/>
      <c r="O1540" s="64"/>
    </row>
    <row r="1541" spans="1:15" ht="2.5499999999999998" customHeight="1" outlineLevel="2">
      <c r="A1541" s="220"/>
      <c r="B1541" s="196"/>
      <c r="C1541" s="143"/>
      <c r="D1541" s="105"/>
      <c r="F1541" s="116"/>
      <c r="G1541" s="116"/>
      <c r="I1541" s="102" t="str">
        <f t="shared" si="23"/>
        <v/>
      </c>
      <c r="K1541" s="92"/>
      <c r="L1541" s="8"/>
      <c r="M1541" s="79"/>
      <c r="N1541" s="67"/>
      <c r="O1541" s="68"/>
    </row>
    <row r="1542" spans="1:15" s="51" customFormat="1" ht="13.05" customHeight="1" outlineLevel="2">
      <c r="A1542" s="136" t="s">
        <v>2</v>
      </c>
      <c r="B1542" s="136" t="s">
        <v>1568</v>
      </c>
      <c r="C1542" s="137"/>
      <c r="D1542" s="46"/>
      <c r="F1542" s="436"/>
      <c r="G1542" s="436"/>
      <c r="H1542" s="48" t="s">
        <v>203</v>
      </c>
      <c r="I1542" s="102" t="str">
        <f t="shared" si="23"/>
        <v/>
      </c>
      <c r="J1542" s="56"/>
      <c r="K1542" s="50"/>
      <c r="M1542" s="52"/>
      <c r="N1542" s="54"/>
      <c r="O1542" s="29"/>
    </row>
    <row r="1543" spans="1:15" s="51" customFormat="1" ht="13.05" customHeight="1" outlineLevel="2">
      <c r="A1543" s="138"/>
      <c r="B1543" s="138"/>
      <c r="C1543" s="140"/>
      <c r="D1543" s="55"/>
      <c r="F1543" s="115"/>
      <c r="G1543" s="115"/>
      <c r="H1543" s="86"/>
      <c r="I1543" s="102" t="str">
        <f t="shared" si="23"/>
        <v/>
      </c>
      <c r="J1543" s="56"/>
      <c r="K1543" s="27"/>
      <c r="M1543" s="63"/>
      <c r="N1543" s="54"/>
      <c r="O1543" s="64"/>
    </row>
    <row r="1544" spans="1:15" ht="2.5499999999999998" customHeight="1" outlineLevel="2">
      <c r="A1544" s="223"/>
      <c r="B1544" s="200"/>
      <c r="C1544" s="143"/>
      <c r="D1544" s="77"/>
      <c r="F1544" s="116"/>
      <c r="G1544" s="116"/>
      <c r="H1544" s="4"/>
      <c r="I1544" s="102" t="str">
        <f t="shared" si="23"/>
        <v/>
      </c>
      <c r="K1544" s="92"/>
      <c r="L1544" s="8"/>
      <c r="M1544" s="79"/>
      <c r="N1544" s="67"/>
      <c r="O1544" s="20"/>
    </row>
    <row r="1545" spans="1:15" ht="15" customHeight="1" outlineLevel="1" thickBot="1">
      <c r="A1545" s="186" t="s">
        <v>4</v>
      </c>
      <c r="B1545" s="186" t="s">
        <v>5</v>
      </c>
      <c r="C1545" s="194"/>
      <c r="D1545" s="70"/>
      <c r="E1545" s="69"/>
      <c r="F1545" s="117"/>
      <c r="G1545" s="117"/>
      <c r="H1545" s="31"/>
      <c r="I1545" s="102" t="str">
        <f t="shared" si="23"/>
        <v/>
      </c>
      <c r="J1545" s="71"/>
      <c r="K1545" s="13"/>
      <c r="L1545" s="88"/>
      <c r="M1545" s="15"/>
      <c r="N1545" s="89"/>
      <c r="O1545" s="17"/>
    </row>
    <row r="1546" spans="1:15" ht="5.25" customHeight="1" outlineLevel="2" thickTop="1">
      <c r="A1546" s="141"/>
      <c r="B1546" s="142"/>
      <c r="C1546" s="143"/>
      <c r="D1546" s="40"/>
      <c r="F1546" s="116"/>
      <c r="G1546" s="116"/>
      <c r="H1546" s="39"/>
      <c r="I1546" s="102" t="str">
        <f t="shared" si="23"/>
        <v/>
      </c>
      <c r="K1546" s="41"/>
      <c r="L1546" s="8"/>
      <c r="M1546" s="59"/>
      <c r="N1546" s="67"/>
      <c r="O1546" s="68"/>
    </row>
    <row r="1547" spans="1:15" s="51" customFormat="1" ht="13.05" customHeight="1" outlineLevel="2">
      <c r="A1547" s="136" t="s">
        <v>6</v>
      </c>
      <c r="B1547" s="136" t="s">
        <v>7</v>
      </c>
      <c r="C1547" s="137"/>
      <c r="D1547" s="46"/>
      <c r="F1547" s="436"/>
      <c r="G1547" s="436"/>
      <c r="H1547" s="48" t="s">
        <v>203</v>
      </c>
      <c r="I1547" s="102" t="str">
        <f t="shared" si="23"/>
        <v/>
      </c>
      <c r="J1547" s="56"/>
      <c r="K1547" s="50"/>
      <c r="M1547" s="52"/>
      <c r="N1547" s="54"/>
      <c r="O1547" s="29"/>
    </row>
    <row r="1548" spans="1:15" s="51" customFormat="1" ht="13.05" customHeight="1" outlineLevel="2">
      <c r="A1548" s="138"/>
      <c r="B1548" s="138"/>
      <c r="C1548" s="140"/>
      <c r="D1548" s="55"/>
      <c r="F1548" s="115"/>
      <c r="G1548" s="115"/>
      <c r="H1548" s="86"/>
      <c r="I1548" s="102" t="str">
        <f t="shared" si="23"/>
        <v/>
      </c>
      <c r="J1548" s="56"/>
      <c r="K1548" s="27"/>
      <c r="M1548" s="63"/>
      <c r="N1548" s="54"/>
      <c r="O1548" s="64"/>
    </row>
    <row r="1549" spans="1:15" ht="2.5499999999999998" customHeight="1" outlineLevel="2">
      <c r="A1549" s="218"/>
      <c r="B1549" s="213"/>
      <c r="C1549" s="143"/>
      <c r="D1549" s="105"/>
      <c r="F1549" s="116"/>
      <c r="G1549" s="116"/>
      <c r="H1549" s="3"/>
      <c r="I1549" s="102" t="str">
        <f t="shared" si="23"/>
        <v/>
      </c>
      <c r="K1549" s="11"/>
      <c r="L1549" s="8"/>
      <c r="M1549" s="19"/>
      <c r="N1549" s="67"/>
      <c r="O1549" s="68"/>
    </row>
    <row r="1550" spans="1:15" s="51" customFormat="1" ht="13.05" customHeight="1" outlineLevel="2">
      <c r="A1550" s="136" t="s">
        <v>8</v>
      </c>
      <c r="B1550" s="136" t="s">
        <v>1300</v>
      </c>
      <c r="C1550" s="137"/>
      <c r="D1550" s="46"/>
      <c r="F1550" s="436"/>
      <c r="G1550" s="436"/>
      <c r="H1550" s="48" t="s">
        <v>203</v>
      </c>
      <c r="I1550" s="102" t="str">
        <f t="shared" si="23"/>
        <v/>
      </c>
      <c r="J1550" s="56"/>
      <c r="K1550" s="50"/>
      <c r="M1550" s="52"/>
      <c r="N1550" s="54"/>
      <c r="O1550" s="29"/>
    </row>
    <row r="1551" spans="1:15" s="51" customFormat="1" ht="13.05" customHeight="1" outlineLevel="2">
      <c r="A1551" s="138"/>
      <c r="B1551" s="138"/>
      <c r="C1551" s="140"/>
      <c r="D1551" s="55"/>
      <c r="F1551" s="115"/>
      <c r="G1551" s="115"/>
      <c r="H1551" s="86"/>
      <c r="I1551" s="102" t="str">
        <f t="shared" si="23"/>
        <v/>
      </c>
      <c r="J1551" s="56"/>
      <c r="K1551" s="27"/>
      <c r="M1551" s="63"/>
      <c r="N1551" s="54"/>
      <c r="O1551" s="64"/>
    </row>
    <row r="1552" spans="1:15" ht="2.5499999999999998" customHeight="1" outlineLevel="2">
      <c r="A1552" s="220"/>
      <c r="B1552" s="196"/>
      <c r="C1552" s="143"/>
      <c r="D1552" s="105"/>
      <c r="F1552" s="116"/>
      <c r="G1552" s="116"/>
      <c r="I1552" s="102" t="str">
        <f t="shared" si="23"/>
        <v/>
      </c>
      <c r="K1552" s="92"/>
      <c r="L1552" s="8"/>
      <c r="M1552" s="79"/>
      <c r="N1552" s="67"/>
      <c r="O1552" s="68"/>
    </row>
    <row r="1553" spans="1:15" s="51" customFormat="1" ht="13.05" customHeight="1" outlineLevel="2">
      <c r="A1553" s="136" t="s">
        <v>9</v>
      </c>
      <c r="B1553" s="136" t="s">
        <v>10</v>
      </c>
      <c r="C1553" s="137"/>
      <c r="D1553" s="46"/>
      <c r="F1553" s="436"/>
      <c r="G1553" s="436"/>
      <c r="H1553" s="48" t="s">
        <v>203</v>
      </c>
      <c r="I1553" s="102" t="str">
        <f t="shared" si="23"/>
        <v/>
      </c>
      <c r="J1553" s="56"/>
      <c r="K1553" s="50"/>
      <c r="M1553" s="52"/>
      <c r="N1553" s="54"/>
      <c r="O1553" s="29"/>
    </row>
    <row r="1554" spans="1:15" s="51" customFormat="1" ht="13.05" customHeight="1" outlineLevel="2">
      <c r="A1554" s="138"/>
      <c r="B1554" s="138"/>
      <c r="C1554" s="140"/>
      <c r="D1554" s="55"/>
      <c r="F1554" s="115"/>
      <c r="G1554" s="115"/>
      <c r="H1554" s="86"/>
      <c r="I1554" s="102" t="str">
        <f t="shared" si="23"/>
        <v/>
      </c>
      <c r="J1554" s="56"/>
      <c r="K1554" s="27"/>
      <c r="M1554" s="63"/>
      <c r="N1554" s="54"/>
      <c r="O1554" s="64"/>
    </row>
    <row r="1555" spans="1:15" ht="2.5499999999999998" customHeight="1" outlineLevel="2">
      <c r="A1555" s="220"/>
      <c r="B1555" s="196"/>
      <c r="C1555" s="143"/>
      <c r="D1555" s="105"/>
      <c r="F1555" s="116"/>
      <c r="G1555" s="116"/>
      <c r="I1555" s="102" t="str">
        <f t="shared" si="23"/>
        <v/>
      </c>
      <c r="K1555" s="92"/>
      <c r="L1555" s="8"/>
      <c r="M1555" s="79"/>
      <c r="N1555" s="67"/>
      <c r="O1555" s="68"/>
    </row>
    <row r="1556" spans="1:15" s="51" customFormat="1" ht="13.05" customHeight="1" outlineLevel="2">
      <c r="A1556" s="136" t="s">
        <v>11</v>
      </c>
      <c r="B1556" s="136" t="s">
        <v>12</v>
      </c>
      <c r="C1556" s="137"/>
      <c r="D1556" s="46"/>
      <c r="F1556" s="436"/>
      <c r="G1556" s="436"/>
      <c r="H1556" s="48" t="s">
        <v>203</v>
      </c>
      <c r="I1556" s="102" t="str">
        <f t="shared" ref="I1556:I1619" si="24">$K1556&amp;$M1556</f>
        <v/>
      </c>
      <c r="J1556" s="56"/>
      <c r="K1556" s="50"/>
      <c r="M1556" s="52"/>
      <c r="N1556" s="54"/>
      <c r="O1556" s="29"/>
    </row>
    <row r="1557" spans="1:15" s="51" customFormat="1" ht="13.05" customHeight="1" outlineLevel="2">
      <c r="A1557" s="138"/>
      <c r="B1557" s="138"/>
      <c r="C1557" s="140"/>
      <c r="D1557" s="55"/>
      <c r="F1557" s="115"/>
      <c r="G1557" s="115"/>
      <c r="H1557" s="86"/>
      <c r="I1557" s="102" t="str">
        <f t="shared" si="24"/>
        <v/>
      </c>
      <c r="J1557" s="56"/>
      <c r="K1557" s="27"/>
      <c r="M1557" s="63"/>
      <c r="N1557" s="54"/>
      <c r="O1557" s="64"/>
    </row>
    <row r="1558" spans="1:15" ht="2.5499999999999998" customHeight="1" outlineLevel="2">
      <c r="A1558" s="222"/>
      <c r="B1558" s="196"/>
      <c r="C1558" s="143"/>
      <c r="D1558" s="105"/>
      <c r="F1558" s="116"/>
      <c r="G1558" s="116"/>
      <c r="I1558" s="102" t="str">
        <f t="shared" si="24"/>
        <v/>
      </c>
      <c r="K1558" s="92"/>
      <c r="L1558" s="8"/>
      <c r="M1558" s="79"/>
      <c r="N1558" s="67"/>
      <c r="O1558" s="68"/>
    </row>
    <row r="1559" spans="1:15" s="51" customFormat="1" ht="13.05" customHeight="1" outlineLevel="2">
      <c r="A1559" s="136" t="s">
        <v>13</v>
      </c>
      <c r="B1559" s="136" t="s">
        <v>14</v>
      </c>
      <c r="C1559" s="137"/>
      <c r="D1559" s="46"/>
      <c r="F1559" s="436"/>
      <c r="G1559" s="436"/>
      <c r="H1559" s="48" t="s">
        <v>203</v>
      </c>
      <c r="I1559" s="102" t="str">
        <f t="shared" si="24"/>
        <v/>
      </c>
      <c r="J1559" s="56"/>
      <c r="K1559" s="50"/>
      <c r="M1559" s="52"/>
      <c r="N1559" s="54"/>
      <c r="O1559" s="29"/>
    </row>
    <row r="1560" spans="1:15" s="51" customFormat="1" ht="13.05" customHeight="1" outlineLevel="2">
      <c r="A1560" s="138"/>
      <c r="B1560" s="138"/>
      <c r="C1560" s="140"/>
      <c r="D1560" s="55"/>
      <c r="F1560" s="115"/>
      <c r="G1560" s="115"/>
      <c r="H1560" s="86"/>
      <c r="I1560" s="102" t="str">
        <f t="shared" si="24"/>
        <v/>
      </c>
      <c r="J1560" s="56"/>
      <c r="K1560" s="27"/>
      <c r="M1560" s="63"/>
      <c r="N1560" s="54"/>
      <c r="O1560" s="64"/>
    </row>
    <row r="1561" spans="1:15" ht="2.5499999999999998" customHeight="1" outlineLevel="2">
      <c r="A1561" s="222"/>
      <c r="B1561" s="196"/>
      <c r="C1561" s="143"/>
      <c r="D1561" s="105"/>
      <c r="F1561" s="116"/>
      <c r="G1561" s="116"/>
      <c r="I1561" s="102" t="str">
        <f t="shared" si="24"/>
        <v/>
      </c>
      <c r="K1561" s="92"/>
      <c r="L1561" s="8"/>
      <c r="M1561" s="79"/>
      <c r="N1561" s="67"/>
      <c r="O1561" s="68"/>
    </row>
    <row r="1562" spans="1:15" s="51" customFormat="1" ht="13.05" customHeight="1" outlineLevel="2">
      <c r="A1562" s="136" t="s">
        <v>15</v>
      </c>
      <c r="B1562" s="136" t="s">
        <v>1364</v>
      </c>
      <c r="C1562" s="137"/>
      <c r="D1562" s="46"/>
      <c r="F1562" s="436"/>
      <c r="G1562" s="436"/>
      <c r="H1562" s="48" t="s">
        <v>203</v>
      </c>
      <c r="I1562" s="102" t="str">
        <f t="shared" si="24"/>
        <v/>
      </c>
      <c r="J1562" s="56"/>
      <c r="K1562" s="50"/>
      <c r="M1562" s="52"/>
      <c r="N1562" s="54"/>
      <c r="O1562" s="29"/>
    </row>
    <row r="1563" spans="1:15" s="51" customFormat="1" ht="13.05" customHeight="1" outlineLevel="2">
      <c r="A1563" s="138"/>
      <c r="B1563" s="138"/>
      <c r="C1563" s="140"/>
      <c r="D1563" s="55"/>
      <c r="F1563" s="115"/>
      <c r="G1563" s="115"/>
      <c r="H1563" s="86"/>
      <c r="I1563" s="102" t="str">
        <f t="shared" si="24"/>
        <v/>
      </c>
      <c r="J1563" s="56"/>
      <c r="K1563" s="27"/>
      <c r="M1563" s="63"/>
      <c r="N1563" s="54"/>
      <c r="O1563" s="64"/>
    </row>
    <row r="1564" spans="1:15" ht="2.5499999999999998" customHeight="1" outlineLevel="2">
      <c r="A1564" s="220"/>
      <c r="B1564" s="196"/>
      <c r="C1564" s="143"/>
      <c r="D1564" s="105"/>
      <c r="F1564" s="116"/>
      <c r="G1564" s="116"/>
      <c r="I1564" s="102" t="str">
        <f t="shared" si="24"/>
        <v/>
      </c>
      <c r="K1564" s="92"/>
      <c r="L1564" s="8"/>
      <c r="M1564" s="79"/>
      <c r="N1564" s="67"/>
      <c r="O1564" s="68"/>
    </row>
    <row r="1565" spans="1:15" s="51" customFormat="1" ht="13.05" customHeight="1" outlineLevel="2">
      <c r="A1565" s="136" t="s">
        <v>17</v>
      </c>
      <c r="B1565" s="136" t="s">
        <v>1365</v>
      </c>
      <c r="C1565" s="137"/>
      <c r="D1565" s="46"/>
      <c r="F1565" s="436"/>
      <c r="G1565" s="436"/>
      <c r="H1565" s="48" t="s">
        <v>203</v>
      </c>
      <c r="I1565" s="102" t="str">
        <f t="shared" si="24"/>
        <v/>
      </c>
      <c r="J1565" s="56"/>
      <c r="K1565" s="50"/>
      <c r="M1565" s="52"/>
      <c r="N1565" s="54"/>
      <c r="O1565" s="29"/>
    </row>
    <row r="1566" spans="1:15" s="51" customFormat="1" ht="13.05" customHeight="1" outlineLevel="2">
      <c r="A1566" s="138"/>
      <c r="B1566" s="138"/>
      <c r="C1566" s="140"/>
      <c r="D1566" s="55"/>
      <c r="F1566" s="115"/>
      <c r="G1566" s="115"/>
      <c r="H1566" s="86"/>
      <c r="I1566" s="102" t="str">
        <f t="shared" si="24"/>
        <v/>
      </c>
      <c r="J1566" s="56"/>
      <c r="K1566" s="27"/>
      <c r="M1566" s="63"/>
      <c r="N1566" s="54"/>
      <c r="O1566" s="64"/>
    </row>
    <row r="1567" spans="1:15" ht="2.5499999999999998" customHeight="1" outlineLevel="2">
      <c r="A1567" s="220"/>
      <c r="B1567" s="196"/>
      <c r="C1567" s="143"/>
      <c r="D1567" s="105"/>
      <c r="F1567" s="116"/>
      <c r="G1567" s="116"/>
      <c r="I1567" s="102" t="str">
        <f t="shared" si="24"/>
        <v/>
      </c>
      <c r="K1567" s="92"/>
      <c r="L1567" s="8"/>
      <c r="M1567" s="79"/>
      <c r="N1567" s="67"/>
      <c r="O1567" s="68"/>
    </row>
    <row r="1568" spans="1:15" s="51" customFormat="1" ht="13.05" customHeight="1" outlineLevel="2">
      <c r="A1568" s="136" t="s">
        <v>18</v>
      </c>
      <c r="B1568" s="136" t="s">
        <v>19</v>
      </c>
      <c r="C1568" s="137"/>
      <c r="D1568" s="46"/>
      <c r="F1568" s="436"/>
      <c r="G1568" s="436"/>
      <c r="H1568" s="48" t="s">
        <v>203</v>
      </c>
      <c r="I1568" s="102" t="str">
        <f t="shared" si="24"/>
        <v/>
      </c>
      <c r="J1568" s="56"/>
      <c r="K1568" s="50"/>
      <c r="M1568" s="52"/>
      <c r="N1568" s="54"/>
      <c r="O1568" s="29"/>
    </row>
    <row r="1569" spans="1:15" s="51" customFormat="1" ht="13.05" customHeight="1" outlineLevel="2">
      <c r="A1569" s="138"/>
      <c r="B1569" s="138"/>
      <c r="C1569" s="140"/>
      <c r="D1569" s="55"/>
      <c r="F1569" s="115"/>
      <c r="G1569" s="115"/>
      <c r="H1569" s="86"/>
      <c r="I1569" s="102" t="str">
        <f t="shared" si="24"/>
        <v/>
      </c>
      <c r="J1569" s="56"/>
      <c r="K1569" s="27"/>
      <c r="M1569" s="63"/>
      <c r="N1569" s="54"/>
      <c r="O1569" s="64"/>
    </row>
    <row r="1570" spans="1:15" ht="2.5499999999999998" customHeight="1" outlineLevel="2">
      <c r="A1570" s="220"/>
      <c r="B1570" s="200"/>
      <c r="C1570" s="143"/>
      <c r="D1570" s="77"/>
      <c r="F1570" s="116"/>
      <c r="G1570" s="116"/>
      <c r="I1570" s="102" t="str">
        <f t="shared" si="24"/>
        <v/>
      </c>
      <c r="K1570" s="92"/>
      <c r="L1570" s="8"/>
      <c r="M1570" s="79"/>
      <c r="N1570" s="67"/>
      <c r="O1570" s="68"/>
    </row>
    <row r="1571" spans="1:15" ht="15" customHeight="1" outlineLevel="1">
      <c r="A1571" s="178" t="s">
        <v>20</v>
      </c>
      <c r="B1571" s="178" t="s">
        <v>1342</v>
      </c>
      <c r="C1571" s="201"/>
      <c r="D1571" s="81"/>
      <c r="E1571" s="80"/>
      <c r="F1571" s="118"/>
      <c r="G1571" s="118"/>
      <c r="H1571" s="32"/>
      <c r="I1571" s="102" t="str">
        <f t="shared" si="24"/>
        <v/>
      </c>
      <c r="K1571" s="12"/>
      <c r="L1571" s="8"/>
      <c r="M1571" s="16"/>
      <c r="N1571" s="67"/>
      <c r="O1571" s="18"/>
    </row>
    <row r="1572" spans="1:15" ht="5.55" customHeight="1" outlineLevel="1">
      <c r="A1572" s="141"/>
      <c r="B1572" s="142"/>
      <c r="C1572" s="143"/>
      <c r="D1572" s="40"/>
      <c r="F1572" s="116"/>
      <c r="G1572" s="116"/>
      <c r="H1572" s="39"/>
      <c r="I1572" s="102" t="str">
        <f t="shared" si="24"/>
        <v/>
      </c>
      <c r="K1572" s="41"/>
      <c r="L1572" s="8"/>
      <c r="M1572" s="59"/>
      <c r="N1572" s="67"/>
      <c r="O1572" s="68"/>
    </row>
    <row r="1573" spans="1:15" ht="15" customHeight="1" outlineLevel="1" thickBot="1">
      <c r="A1573" s="186" t="s">
        <v>21</v>
      </c>
      <c r="B1573" s="186" t="s">
        <v>1366</v>
      </c>
      <c r="C1573" s="194"/>
      <c r="D1573" s="70"/>
      <c r="E1573" s="69"/>
      <c r="F1573" s="117"/>
      <c r="G1573" s="117"/>
      <c r="H1573" s="31"/>
      <c r="I1573" s="102" t="str">
        <f t="shared" si="24"/>
        <v/>
      </c>
      <c r="J1573" s="71"/>
      <c r="K1573" s="13"/>
      <c r="L1573" s="88"/>
      <c r="M1573" s="15"/>
      <c r="N1573" s="89"/>
      <c r="O1573" s="17"/>
    </row>
    <row r="1574" spans="1:15" ht="5.25" customHeight="1" outlineLevel="2" thickTop="1">
      <c r="A1574" s="141"/>
      <c r="B1574" s="142"/>
      <c r="C1574" s="143"/>
      <c r="D1574" s="40"/>
      <c r="F1574" s="116"/>
      <c r="G1574" s="116"/>
      <c r="H1574" s="39"/>
      <c r="I1574" s="102" t="str">
        <f t="shared" si="24"/>
        <v/>
      </c>
      <c r="K1574" s="41"/>
      <c r="L1574" s="8"/>
      <c r="M1574" s="59"/>
      <c r="N1574" s="67"/>
      <c r="O1574" s="68"/>
    </row>
    <row r="1575" spans="1:15" s="51" customFormat="1" ht="13.05" customHeight="1" outlineLevel="2">
      <c r="A1575" s="136" t="s">
        <v>22</v>
      </c>
      <c r="B1575" s="136" t="s">
        <v>23</v>
      </c>
      <c r="C1575" s="137"/>
      <c r="D1575" s="46"/>
      <c r="F1575" s="436"/>
      <c r="G1575" s="436"/>
      <c r="H1575" s="48" t="s">
        <v>203</v>
      </c>
      <c r="I1575" s="102" t="str">
        <f t="shared" si="24"/>
        <v/>
      </c>
      <c r="J1575" s="56"/>
      <c r="K1575" s="50"/>
      <c r="M1575" s="52"/>
      <c r="N1575" s="54"/>
      <c r="O1575" s="29"/>
    </row>
    <row r="1576" spans="1:15" s="51" customFormat="1" ht="13.05" customHeight="1" outlineLevel="2">
      <c r="A1576" s="138"/>
      <c r="B1576" s="138"/>
      <c r="C1576" s="140"/>
      <c r="D1576" s="55"/>
      <c r="F1576" s="115"/>
      <c r="G1576" s="115"/>
      <c r="H1576" s="86"/>
      <c r="I1576" s="102" t="str">
        <f t="shared" si="24"/>
        <v/>
      </c>
      <c r="J1576" s="56"/>
      <c r="K1576" s="27"/>
      <c r="M1576" s="63"/>
      <c r="N1576" s="54"/>
      <c r="O1576" s="64"/>
    </row>
    <row r="1577" spans="1:15" ht="2.5499999999999998" customHeight="1" outlineLevel="2">
      <c r="A1577" s="220"/>
      <c r="B1577" s="196"/>
      <c r="C1577" s="143"/>
      <c r="D1577" s="105"/>
      <c r="F1577" s="116"/>
      <c r="G1577" s="116"/>
      <c r="I1577" s="102" t="str">
        <f t="shared" si="24"/>
        <v/>
      </c>
      <c r="K1577" s="92"/>
      <c r="L1577" s="8"/>
      <c r="M1577" s="79"/>
      <c r="N1577" s="67"/>
      <c r="O1577" s="68"/>
    </row>
    <row r="1578" spans="1:15" s="51" customFormat="1" ht="13.05" customHeight="1" outlineLevel="2">
      <c r="A1578" s="136" t="s">
        <v>24</v>
      </c>
      <c r="B1578" s="136" t="s">
        <v>1303</v>
      </c>
      <c r="C1578" s="137"/>
      <c r="D1578" s="46"/>
      <c r="F1578" s="436"/>
      <c r="G1578" s="436"/>
      <c r="H1578" s="48" t="s">
        <v>203</v>
      </c>
      <c r="I1578" s="102" t="str">
        <f t="shared" si="24"/>
        <v/>
      </c>
      <c r="J1578" s="56"/>
      <c r="K1578" s="50"/>
      <c r="M1578" s="52"/>
      <c r="N1578" s="54"/>
      <c r="O1578" s="29"/>
    </row>
    <row r="1579" spans="1:15" s="51" customFormat="1" ht="13.05" customHeight="1" outlineLevel="2">
      <c r="A1579" s="138"/>
      <c r="B1579" s="138"/>
      <c r="C1579" s="140"/>
      <c r="D1579" s="55"/>
      <c r="F1579" s="115"/>
      <c r="G1579" s="115"/>
      <c r="H1579" s="86"/>
      <c r="I1579" s="102" t="str">
        <f t="shared" si="24"/>
        <v/>
      </c>
      <c r="J1579" s="56"/>
      <c r="K1579" s="27"/>
      <c r="M1579" s="63"/>
      <c r="N1579" s="54"/>
      <c r="O1579" s="64"/>
    </row>
    <row r="1580" spans="1:15" ht="2.5499999999999998" customHeight="1" outlineLevel="2">
      <c r="A1580" s="220"/>
      <c r="B1580" s="196"/>
      <c r="C1580" s="143"/>
      <c r="D1580" s="105"/>
      <c r="F1580" s="116"/>
      <c r="G1580" s="116"/>
      <c r="I1580" s="102" t="str">
        <f t="shared" si="24"/>
        <v/>
      </c>
      <c r="K1580" s="92"/>
      <c r="L1580" s="8"/>
      <c r="M1580" s="79"/>
      <c r="N1580" s="67"/>
      <c r="O1580" s="68"/>
    </row>
    <row r="1581" spans="1:15" s="51" customFormat="1" ht="13.05" customHeight="1" outlineLevel="2">
      <c r="A1581" s="136" t="s">
        <v>25</v>
      </c>
      <c r="B1581" s="136" t="s">
        <v>1304</v>
      </c>
      <c r="C1581" s="137"/>
      <c r="D1581" s="46"/>
      <c r="F1581" s="436"/>
      <c r="G1581" s="436"/>
      <c r="H1581" s="48" t="s">
        <v>203</v>
      </c>
      <c r="I1581" s="102" t="str">
        <f t="shared" si="24"/>
        <v/>
      </c>
      <c r="J1581" s="56"/>
      <c r="K1581" s="50"/>
      <c r="M1581" s="52"/>
      <c r="N1581" s="54"/>
      <c r="O1581" s="29"/>
    </row>
    <row r="1582" spans="1:15" s="51" customFormat="1" ht="13.05" customHeight="1" outlineLevel="2">
      <c r="A1582" s="138"/>
      <c r="B1582" s="138"/>
      <c r="C1582" s="140"/>
      <c r="D1582" s="55"/>
      <c r="F1582" s="115"/>
      <c r="G1582" s="115"/>
      <c r="H1582" s="86"/>
      <c r="I1582" s="102" t="str">
        <f t="shared" si="24"/>
        <v/>
      </c>
      <c r="J1582" s="56"/>
      <c r="K1582" s="27"/>
      <c r="M1582" s="63"/>
      <c r="N1582" s="54"/>
      <c r="O1582" s="64"/>
    </row>
    <row r="1583" spans="1:15" ht="2.5499999999999998" customHeight="1" outlineLevel="2">
      <c r="A1583" s="220"/>
      <c r="B1583" s="196"/>
      <c r="C1583" s="143"/>
      <c r="D1583" s="105"/>
      <c r="F1583" s="116"/>
      <c r="G1583" s="116"/>
      <c r="I1583" s="102" t="str">
        <f t="shared" si="24"/>
        <v/>
      </c>
      <c r="K1583" s="92"/>
      <c r="L1583" s="8"/>
      <c r="M1583" s="79"/>
      <c r="N1583" s="67"/>
      <c r="O1583" s="68"/>
    </row>
    <row r="1584" spans="1:15" s="51" customFormat="1" ht="13.05" customHeight="1" outlineLevel="2">
      <c r="A1584" s="136" t="s">
        <v>26</v>
      </c>
      <c r="B1584" s="136" t="s">
        <v>1636</v>
      </c>
      <c r="C1584" s="137"/>
      <c r="D1584" s="46"/>
      <c r="F1584" s="436"/>
      <c r="G1584" s="436"/>
      <c r="H1584" s="48" t="s">
        <v>203</v>
      </c>
      <c r="I1584" s="102" t="str">
        <f t="shared" si="24"/>
        <v/>
      </c>
      <c r="J1584" s="56"/>
      <c r="K1584" s="50"/>
      <c r="M1584" s="52"/>
      <c r="N1584" s="54"/>
      <c r="O1584" s="29"/>
    </row>
    <row r="1585" spans="1:15" s="51" customFormat="1" ht="13.05" customHeight="1" outlineLevel="2">
      <c r="A1585" s="138"/>
      <c r="B1585" s="138"/>
      <c r="C1585" s="140"/>
      <c r="D1585" s="55"/>
      <c r="F1585" s="115"/>
      <c r="G1585" s="115"/>
      <c r="H1585" s="86"/>
      <c r="I1585" s="102" t="str">
        <f t="shared" si="24"/>
        <v/>
      </c>
      <c r="J1585" s="56"/>
      <c r="K1585" s="27"/>
      <c r="M1585" s="63"/>
      <c r="N1585" s="54"/>
      <c r="O1585" s="64"/>
    </row>
    <row r="1586" spans="1:15" ht="2.5499999999999998" customHeight="1" outlineLevel="2">
      <c r="A1586" s="220"/>
      <c r="B1586" s="196"/>
      <c r="C1586" s="143"/>
      <c r="D1586" s="105"/>
      <c r="F1586" s="116"/>
      <c r="G1586" s="116"/>
      <c r="I1586" s="102" t="str">
        <f t="shared" si="24"/>
        <v/>
      </c>
      <c r="K1586" s="92"/>
      <c r="L1586" s="8"/>
      <c r="M1586" s="79"/>
      <c r="N1586" s="67"/>
      <c r="O1586" s="68"/>
    </row>
    <row r="1587" spans="1:15" s="51" customFormat="1" ht="13.05" customHeight="1" outlineLevel="2">
      <c r="A1587" s="136" t="s">
        <v>27</v>
      </c>
      <c r="B1587" s="136" t="s">
        <v>1637</v>
      </c>
      <c r="C1587" s="137"/>
      <c r="D1587" s="46"/>
      <c r="F1587" s="436"/>
      <c r="G1587" s="436"/>
      <c r="H1587" s="48" t="s">
        <v>203</v>
      </c>
      <c r="I1587" s="102" t="str">
        <f t="shared" si="24"/>
        <v/>
      </c>
      <c r="J1587" s="56"/>
      <c r="K1587" s="50"/>
      <c r="M1587" s="52"/>
      <c r="N1587" s="54"/>
      <c r="O1587" s="29"/>
    </row>
    <row r="1588" spans="1:15" s="51" customFormat="1" ht="13.05" customHeight="1" outlineLevel="2">
      <c r="A1588" s="138"/>
      <c r="B1588" s="138"/>
      <c r="C1588" s="140"/>
      <c r="D1588" s="55"/>
      <c r="F1588" s="115"/>
      <c r="G1588" s="115"/>
      <c r="H1588" s="86"/>
      <c r="I1588" s="102" t="str">
        <f t="shared" si="24"/>
        <v/>
      </c>
      <c r="J1588" s="56"/>
      <c r="K1588" s="27"/>
      <c r="M1588" s="63"/>
      <c r="N1588" s="54"/>
      <c r="O1588" s="64"/>
    </row>
    <row r="1589" spans="1:15" ht="2.5499999999999998" customHeight="1" outlineLevel="2">
      <c r="A1589" s="220"/>
      <c r="B1589" s="196"/>
      <c r="C1589" s="143"/>
      <c r="D1589" s="105"/>
      <c r="F1589" s="116"/>
      <c r="G1589" s="116"/>
      <c r="I1589" s="102" t="str">
        <f t="shared" si="24"/>
        <v/>
      </c>
      <c r="K1589" s="92"/>
      <c r="L1589" s="8"/>
      <c r="M1589" s="79"/>
      <c r="N1589" s="67"/>
      <c r="O1589" s="68"/>
    </row>
    <row r="1590" spans="1:15" s="51" customFormat="1" ht="13.05" customHeight="1" outlineLevel="2">
      <c r="A1590" s="136" t="s">
        <v>28</v>
      </c>
      <c r="B1590" s="136" t="s">
        <v>1305</v>
      </c>
      <c r="C1590" s="137"/>
      <c r="D1590" s="46"/>
      <c r="F1590" s="436"/>
      <c r="G1590" s="436"/>
      <c r="H1590" s="48" t="s">
        <v>203</v>
      </c>
      <c r="I1590" s="102" t="str">
        <f t="shared" si="24"/>
        <v/>
      </c>
      <c r="J1590" s="56"/>
      <c r="K1590" s="50"/>
      <c r="M1590" s="52"/>
      <c r="N1590" s="54"/>
      <c r="O1590" s="29"/>
    </row>
    <row r="1591" spans="1:15" s="51" customFormat="1" ht="13.05" customHeight="1" outlineLevel="2">
      <c r="A1591" s="138"/>
      <c r="B1591" s="138"/>
      <c r="C1591" s="140"/>
      <c r="D1591" s="55"/>
      <c r="F1591" s="115"/>
      <c r="G1591" s="115"/>
      <c r="H1591" s="86"/>
      <c r="I1591" s="102" t="str">
        <f t="shared" si="24"/>
        <v/>
      </c>
      <c r="J1591" s="56"/>
      <c r="K1591" s="27"/>
      <c r="M1591" s="63"/>
      <c r="N1591" s="54"/>
      <c r="O1591" s="64"/>
    </row>
    <row r="1592" spans="1:15" ht="2.5499999999999998" customHeight="1" outlineLevel="2">
      <c r="A1592" s="220"/>
      <c r="B1592" s="196"/>
      <c r="C1592" s="143"/>
      <c r="D1592" s="105"/>
      <c r="F1592" s="116"/>
      <c r="G1592" s="116"/>
      <c r="I1592" s="102" t="str">
        <f t="shared" si="24"/>
        <v/>
      </c>
      <c r="K1592" s="92"/>
      <c r="L1592" s="8"/>
      <c r="M1592" s="79"/>
      <c r="N1592" s="67"/>
      <c r="O1592" s="68"/>
    </row>
    <row r="1593" spans="1:15" s="51" customFormat="1" ht="13.05" customHeight="1" outlineLevel="2">
      <c r="A1593" s="136" t="s">
        <v>29</v>
      </c>
      <c r="B1593" s="136" t="s">
        <v>1590</v>
      </c>
      <c r="C1593" s="137"/>
      <c r="D1593" s="46"/>
      <c r="F1593" s="436"/>
      <c r="G1593" s="436"/>
      <c r="H1593" s="48" t="s">
        <v>203</v>
      </c>
      <c r="I1593" s="102" t="str">
        <f t="shared" si="24"/>
        <v/>
      </c>
      <c r="J1593" s="56"/>
      <c r="K1593" s="50"/>
      <c r="M1593" s="52"/>
      <c r="N1593" s="54"/>
      <c r="O1593" s="29"/>
    </row>
    <row r="1594" spans="1:15" s="51" customFormat="1" ht="13.05" customHeight="1" outlineLevel="2">
      <c r="A1594" s="138"/>
      <c r="B1594" s="138"/>
      <c r="C1594" s="140"/>
      <c r="D1594" s="55"/>
      <c r="F1594" s="115"/>
      <c r="G1594" s="115"/>
      <c r="H1594" s="86"/>
      <c r="I1594" s="102" t="str">
        <f t="shared" si="24"/>
        <v/>
      </c>
      <c r="J1594" s="56"/>
      <c r="K1594" s="27"/>
      <c r="M1594" s="63"/>
      <c r="N1594" s="54"/>
      <c r="O1594" s="64"/>
    </row>
    <row r="1595" spans="1:15" ht="2.5499999999999998" customHeight="1" outlineLevel="2">
      <c r="A1595" s="220"/>
      <c r="B1595" s="196"/>
      <c r="C1595" s="143"/>
      <c r="D1595" s="105"/>
      <c r="F1595" s="116"/>
      <c r="G1595" s="116"/>
      <c r="I1595" s="102" t="str">
        <f t="shared" si="24"/>
        <v/>
      </c>
      <c r="K1595" s="92"/>
      <c r="L1595" s="8"/>
      <c r="M1595" s="79"/>
      <c r="N1595" s="67"/>
      <c r="O1595" s="68"/>
    </row>
    <row r="1596" spans="1:15" s="51" customFormat="1" ht="13.05" customHeight="1" outlineLevel="2">
      <c r="A1596" s="136" t="s">
        <v>31</v>
      </c>
      <c r="B1596" s="136" t="s">
        <v>1591</v>
      </c>
      <c r="C1596" s="137"/>
      <c r="D1596" s="46"/>
      <c r="F1596" s="436"/>
      <c r="G1596" s="436"/>
      <c r="H1596" s="48" t="s">
        <v>203</v>
      </c>
      <c r="I1596" s="102" t="str">
        <f t="shared" si="24"/>
        <v/>
      </c>
      <c r="J1596" s="56"/>
      <c r="K1596" s="50"/>
      <c r="M1596" s="52"/>
      <c r="N1596" s="54"/>
      <c r="O1596" s="29"/>
    </row>
    <row r="1597" spans="1:15" s="51" customFormat="1" ht="13.05" customHeight="1" outlineLevel="2">
      <c r="A1597" s="138"/>
      <c r="B1597" s="138"/>
      <c r="C1597" s="140"/>
      <c r="D1597" s="55"/>
      <c r="F1597" s="115"/>
      <c r="G1597" s="115"/>
      <c r="H1597" s="86"/>
      <c r="I1597" s="102" t="str">
        <f t="shared" si="24"/>
        <v/>
      </c>
      <c r="J1597" s="56"/>
      <c r="K1597" s="27"/>
      <c r="M1597" s="63"/>
      <c r="N1597" s="54"/>
      <c r="O1597" s="64"/>
    </row>
    <row r="1598" spans="1:15" ht="2.5499999999999998" customHeight="1" outlineLevel="2">
      <c r="A1598" s="220"/>
      <c r="B1598" s="196"/>
      <c r="C1598" s="143"/>
      <c r="D1598" s="105"/>
      <c r="F1598" s="116"/>
      <c r="G1598" s="116"/>
      <c r="I1598" s="102" t="str">
        <f t="shared" si="24"/>
        <v/>
      </c>
      <c r="K1598" s="92"/>
      <c r="L1598" s="8"/>
      <c r="M1598" s="79"/>
      <c r="N1598" s="67"/>
      <c r="O1598" s="68"/>
    </row>
    <row r="1599" spans="1:15" s="51" customFormat="1" ht="13.05" customHeight="1" outlineLevel="2">
      <c r="A1599" s="136" t="s">
        <v>33</v>
      </c>
      <c r="B1599" s="136" t="s">
        <v>1367</v>
      </c>
      <c r="C1599" s="137"/>
      <c r="D1599" s="46"/>
      <c r="F1599" s="436"/>
      <c r="G1599" s="436"/>
      <c r="H1599" s="48" t="s">
        <v>203</v>
      </c>
      <c r="I1599" s="102" t="str">
        <f t="shared" si="24"/>
        <v/>
      </c>
      <c r="J1599" s="56"/>
      <c r="K1599" s="50"/>
      <c r="M1599" s="52"/>
      <c r="N1599" s="54"/>
      <c r="O1599" s="29"/>
    </row>
    <row r="1600" spans="1:15" s="51" customFormat="1" ht="13.05" customHeight="1" outlineLevel="2">
      <c r="A1600" s="138"/>
      <c r="B1600" s="138"/>
      <c r="C1600" s="140"/>
      <c r="D1600" s="55"/>
      <c r="F1600" s="115"/>
      <c r="G1600" s="115"/>
      <c r="H1600" s="86"/>
      <c r="I1600" s="102" t="str">
        <f t="shared" si="24"/>
        <v/>
      </c>
      <c r="J1600" s="56"/>
      <c r="K1600" s="27"/>
      <c r="M1600" s="63"/>
      <c r="N1600" s="54"/>
      <c r="O1600" s="64"/>
    </row>
    <row r="1601" spans="1:15" ht="2.5499999999999998" customHeight="1" outlineLevel="2">
      <c r="A1601" s="220"/>
      <c r="B1601" s="200"/>
      <c r="C1601" s="143"/>
      <c r="D1601" s="77"/>
      <c r="F1601" s="116"/>
      <c r="G1601" s="116"/>
      <c r="I1601" s="102" t="str">
        <f t="shared" si="24"/>
        <v/>
      </c>
      <c r="K1601" s="92"/>
      <c r="L1601" s="8"/>
      <c r="M1601" s="79"/>
      <c r="N1601" s="67"/>
      <c r="O1601" s="68"/>
    </row>
    <row r="1602" spans="1:15" ht="15" customHeight="1" outlineLevel="1" thickBot="1">
      <c r="A1602" s="186" t="s">
        <v>35</v>
      </c>
      <c r="B1602" s="186" t="s">
        <v>36</v>
      </c>
      <c r="C1602" s="194"/>
      <c r="D1602" s="70"/>
      <c r="E1602" s="69"/>
      <c r="F1602" s="117"/>
      <c r="G1602" s="117"/>
      <c r="H1602" s="31"/>
      <c r="I1602" s="102" t="str">
        <f t="shared" si="24"/>
        <v/>
      </c>
      <c r="J1602" s="71"/>
      <c r="K1602" s="13"/>
      <c r="L1602" s="88"/>
      <c r="M1602" s="15"/>
      <c r="N1602" s="89"/>
      <c r="O1602" s="17"/>
    </row>
    <row r="1603" spans="1:15" ht="5.25" customHeight="1" outlineLevel="2" thickTop="1">
      <c r="A1603" s="141"/>
      <c r="B1603" s="142"/>
      <c r="C1603" s="143"/>
      <c r="D1603" s="40"/>
      <c r="F1603" s="116"/>
      <c r="G1603" s="116"/>
      <c r="H1603" s="39"/>
      <c r="I1603" s="102" t="str">
        <f t="shared" si="24"/>
        <v/>
      </c>
      <c r="K1603" s="41"/>
      <c r="L1603" s="8"/>
      <c r="M1603" s="59"/>
      <c r="N1603" s="67"/>
      <c r="O1603" s="68"/>
    </row>
    <row r="1604" spans="1:15" s="51" customFormat="1" ht="13.05" customHeight="1" outlineLevel="2">
      <c r="A1604" s="136" t="s">
        <v>37</v>
      </c>
      <c r="B1604" s="136" t="s">
        <v>827</v>
      </c>
      <c r="C1604" s="137"/>
      <c r="D1604" s="46"/>
      <c r="F1604" s="436"/>
      <c r="G1604" s="436"/>
      <c r="H1604" s="48" t="s">
        <v>203</v>
      </c>
      <c r="I1604" s="102" t="str">
        <f t="shared" si="24"/>
        <v/>
      </c>
      <c r="J1604" s="56"/>
      <c r="K1604" s="50"/>
      <c r="M1604" s="52"/>
      <c r="N1604" s="54"/>
      <c r="O1604" s="29"/>
    </row>
    <row r="1605" spans="1:15" s="51" customFormat="1" ht="13.05" customHeight="1" outlineLevel="2">
      <c r="A1605" s="138"/>
      <c r="B1605" s="138"/>
      <c r="C1605" s="140"/>
      <c r="D1605" s="55"/>
      <c r="F1605" s="115"/>
      <c r="G1605" s="115"/>
      <c r="H1605" s="86"/>
      <c r="I1605" s="102" t="str">
        <f t="shared" si="24"/>
        <v/>
      </c>
      <c r="J1605" s="56"/>
      <c r="K1605" s="27"/>
      <c r="M1605" s="63"/>
      <c r="N1605" s="54"/>
      <c r="O1605" s="64"/>
    </row>
    <row r="1606" spans="1:15" ht="2.5499999999999998" customHeight="1" outlineLevel="2">
      <c r="A1606" s="220"/>
      <c r="B1606" s="196"/>
      <c r="C1606" s="143"/>
      <c r="D1606" s="105"/>
      <c r="F1606" s="116"/>
      <c r="G1606" s="116"/>
      <c r="I1606" s="102" t="str">
        <f t="shared" si="24"/>
        <v/>
      </c>
      <c r="K1606" s="92"/>
      <c r="L1606" s="8"/>
      <c r="M1606" s="79"/>
      <c r="N1606" s="67"/>
      <c r="O1606" s="68"/>
    </row>
    <row r="1607" spans="1:15" s="51" customFormat="1" ht="13.05" customHeight="1" outlineLevel="2">
      <c r="A1607" s="136" t="s">
        <v>38</v>
      </c>
      <c r="B1607" s="136" t="s">
        <v>1368</v>
      </c>
      <c r="C1607" s="137"/>
      <c r="D1607" s="46"/>
      <c r="F1607" s="436"/>
      <c r="G1607" s="436"/>
      <c r="H1607" s="48" t="s">
        <v>203</v>
      </c>
      <c r="I1607" s="102" t="str">
        <f t="shared" si="24"/>
        <v/>
      </c>
      <c r="J1607" s="56"/>
      <c r="K1607" s="50"/>
      <c r="M1607" s="52"/>
      <c r="N1607" s="54"/>
      <c r="O1607" s="29"/>
    </row>
    <row r="1608" spans="1:15" s="51" customFormat="1" ht="13.05" customHeight="1" outlineLevel="2">
      <c r="A1608" s="138"/>
      <c r="B1608" s="138"/>
      <c r="C1608" s="140"/>
      <c r="D1608" s="55"/>
      <c r="F1608" s="115"/>
      <c r="G1608" s="115"/>
      <c r="H1608" s="86"/>
      <c r="I1608" s="102" t="str">
        <f t="shared" si="24"/>
        <v/>
      </c>
      <c r="J1608" s="56"/>
      <c r="K1608" s="27"/>
      <c r="M1608" s="63"/>
      <c r="N1608" s="54"/>
      <c r="O1608" s="64"/>
    </row>
    <row r="1609" spans="1:15" ht="2.5499999999999998" customHeight="1" outlineLevel="2">
      <c r="A1609" s="220"/>
      <c r="B1609" s="196"/>
      <c r="C1609" s="143"/>
      <c r="D1609" s="105"/>
      <c r="F1609" s="116"/>
      <c r="G1609" s="116"/>
      <c r="I1609" s="102" t="str">
        <f t="shared" si="24"/>
        <v/>
      </c>
      <c r="K1609" s="92"/>
      <c r="L1609" s="8"/>
      <c r="M1609" s="79"/>
      <c r="N1609" s="67"/>
      <c r="O1609" s="68"/>
    </row>
    <row r="1610" spans="1:15" s="51" customFormat="1" ht="13.05" customHeight="1" outlineLevel="2">
      <c r="A1610" s="136" t="s">
        <v>39</v>
      </c>
      <c r="B1610" s="136" t="s">
        <v>1369</v>
      </c>
      <c r="C1610" s="137"/>
      <c r="D1610" s="46"/>
      <c r="F1610" s="436"/>
      <c r="G1610" s="436"/>
      <c r="H1610" s="48" t="s">
        <v>203</v>
      </c>
      <c r="I1610" s="102" t="str">
        <f t="shared" si="24"/>
        <v/>
      </c>
      <c r="J1610" s="56"/>
      <c r="K1610" s="50"/>
      <c r="M1610" s="52"/>
      <c r="N1610" s="54"/>
      <c r="O1610" s="29"/>
    </row>
    <row r="1611" spans="1:15" s="51" customFormat="1" ht="13.05" customHeight="1" outlineLevel="2">
      <c r="A1611" s="138"/>
      <c r="B1611" s="138"/>
      <c r="C1611" s="140"/>
      <c r="D1611" s="55"/>
      <c r="F1611" s="115"/>
      <c r="G1611" s="115"/>
      <c r="H1611" s="86"/>
      <c r="I1611" s="102" t="str">
        <f t="shared" si="24"/>
        <v/>
      </c>
      <c r="J1611" s="56"/>
      <c r="K1611" s="27"/>
      <c r="M1611" s="63"/>
      <c r="N1611" s="54"/>
      <c r="O1611" s="64"/>
    </row>
    <row r="1612" spans="1:15" ht="2.5499999999999998" customHeight="1" outlineLevel="2">
      <c r="A1612" s="220"/>
      <c r="B1612" s="196"/>
      <c r="C1612" s="143"/>
      <c r="D1612" s="105"/>
      <c r="F1612" s="116"/>
      <c r="G1612" s="116"/>
      <c r="I1612" s="102" t="str">
        <f t="shared" si="24"/>
        <v/>
      </c>
      <c r="K1612" s="92"/>
      <c r="L1612" s="8"/>
      <c r="M1612" s="79"/>
      <c r="N1612" s="67"/>
      <c r="O1612" s="68"/>
    </row>
    <row r="1613" spans="1:15" s="51" customFormat="1" ht="13.05" customHeight="1" outlineLevel="2">
      <c r="A1613" s="136" t="s">
        <v>41</v>
      </c>
      <c r="B1613" s="136" t="s">
        <v>42</v>
      </c>
      <c r="C1613" s="137"/>
      <c r="D1613" s="46"/>
      <c r="F1613" s="436"/>
      <c r="G1613" s="436"/>
      <c r="H1613" s="48" t="s">
        <v>203</v>
      </c>
      <c r="I1613" s="102" t="str">
        <f t="shared" si="24"/>
        <v/>
      </c>
      <c r="J1613" s="56"/>
      <c r="K1613" s="50"/>
      <c r="M1613" s="52"/>
      <c r="N1613" s="54"/>
      <c r="O1613" s="29"/>
    </row>
    <row r="1614" spans="1:15" s="51" customFormat="1" ht="13.05" customHeight="1" outlineLevel="2">
      <c r="A1614" s="138"/>
      <c r="B1614" s="138"/>
      <c r="C1614" s="140"/>
      <c r="D1614" s="55"/>
      <c r="F1614" s="115"/>
      <c r="G1614" s="115"/>
      <c r="H1614" s="86"/>
      <c r="I1614" s="102" t="str">
        <f t="shared" si="24"/>
        <v/>
      </c>
      <c r="J1614" s="56"/>
      <c r="K1614" s="27"/>
      <c r="M1614" s="63"/>
      <c r="N1614" s="54"/>
      <c r="O1614" s="64"/>
    </row>
    <row r="1615" spans="1:15" ht="2.5499999999999998" customHeight="1" outlineLevel="2">
      <c r="A1615" s="220"/>
      <c r="B1615" s="196"/>
      <c r="C1615" s="143"/>
      <c r="D1615" s="105"/>
      <c r="F1615" s="116"/>
      <c r="G1615" s="116"/>
      <c r="I1615" s="102" t="str">
        <f t="shared" si="24"/>
        <v/>
      </c>
      <c r="K1615" s="92"/>
      <c r="L1615" s="8"/>
      <c r="M1615" s="79"/>
      <c r="N1615" s="67"/>
      <c r="O1615" s="68"/>
    </row>
    <row r="1616" spans="1:15" s="51" customFormat="1" ht="13.05" customHeight="1" outlineLevel="2">
      <c r="A1616" s="136" t="s">
        <v>43</v>
      </c>
      <c r="B1616" s="136" t="s">
        <v>1370</v>
      </c>
      <c r="C1616" s="137"/>
      <c r="D1616" s="46"/>
      <c r="F1616" s="436"/>
      <c r="G1616" s="436"/>
      <c r="H1616" s="48" t="s">
        <v>203</v>
      </c>
      <c r="I1616" s="102" t="str">
        <f t="shared" si="24"/>
        <v/>
      </c>
      <c r="J1616" s="56"/>
      <c r="K1616" s="50"/>
      <c r="M1616" s="52"/>
      <c r="N1616" s="54"/>
      <c r="O1616" s="29"/>
    </row>
    <row r="1617" spans="1:15" s="51" customFormat="1" ht="13.05" customHeight="1" outlineLevel="2">
      <c r="A1617" s="138"/>
      <c r="B1617" s="138"/>
      <c r="C1617" s="140"/>
      <c r="D1617" s="55"/>
      <c r="F1617" s="115"/>
      <c r="G1617" s="115"/>
      <c r="H1617" s="86"/>
      <c r="I1617" s="102" t="str">
        <f t="shared" si="24"/>
        <v/>
      </c>
      <c r="J1617" s="56"/>
      <c r="K1617" s="27"/>
      <c r="M1617" s="63"/>
      <c r="N1617" s="54"/>
      <c r="O1617" s="64"/>
    </row>
    <row r="1618" spans="1:15" ht="2.5499999999999998" customHeight="1" outlineLevel="2">
      <c r="A1618" s="220"/>
      <c r="B1618" s="196"/>
      <c r="C1618" s="143"/>
      <c r="D1618" s="105"/>
      <c r="F1618" s="116"/>
      <c r="G1618" s="116"/>
      <c r="I1618" s="102" t="str">
        <f t="shared" si="24"/>
        <v/>
      </c>
      <c r="K1618" s="92"/>
      <c r="L1618" s="8"/>
      <c r="M1618" s="79"/>
      <c r="N1618" s="67"/>
      <c r="O1618" s="68"/>
    </row>
    <row r="1619" spans="1:15" s="51" customFormat="1" ht="13.05" customHeight="1" outlineLevel="2">
      <c r="A1619" s="136" t="s">
        <v>44</v>
      </c>
      <c r="B1619" s="136" t="s">
        <v>1308</v>
      </c>
      <c r="C1619" s="137"/>
      <c r="D1619" s="46"/>
      <c r="F1619" s="436"/>
      <c r="G1619" s="436"/>
      <c r="H1619" s="48" t="s">
        <v>203</v>
      </c>
      <c r="I1619" s="102" t="str">
        <f t="shared" si="24"/>
        <v/>
      </c>
      <c r="J1619" s="56"/>
      <c r="K1619" s="50"/>
      <c r="M1619" s="52"/>
      <c r="N1619" s="54"/>
      <c r="O1619" s="29"/>
    </row>
    <row r="1620" spans="1:15" s="51" customFormat="1" ht="13.05" customHeight="1" outlineLevel="2">
      <c r="A1620" s="138"/>
      <c r="B1620" s="138"/>
      <c r="C1620" s="140"/>
      <c r="D1620" s="55"/>
      <c r="F1620" s="115"/>
      <c r="G1620" s="115"/>
      <c r="H1620" s="86"/>
      <c r="I1620" s="102" t="str">
        <f t="shared" ref="I1620:I1683" si="25">$K1620&amp;$M1620</f>
        <v/>
      </c>
      <c r="J1620" s="56"/>
      <c r="K1620" s="27"/>
      <c r="M1620" s="63"/>
      <c r="N1620" s="54"/>
      <c r="O1620" s="64"/>
    </row>
    <row r="1621" spans="1:15" ht="2.5499999999999998" customHeight="1" outlineLevel="2">
      <c r="A1621" s="220"/>
      <c r="B1621" s="196"/>
      <c r="C1621" s="143"/>
      <c r="D1621" s="105"/>
      <c r="F1621" s="116"/>
      <c r="G1621" s="116"/>
      <c r="I1621" s="102" t="str">
        <f t="shared" si="25"/>
        <v/>
      </c>
      <c r="K1621" s="92"/>
      <c r="L1621" s="8"/>
      <c r="M1621" s="79"/>
      <c r="N1621" s="67"/>
      <c r="O1621" s="68"/>
    </row>
    <row r="1622" spans="1:15" s="51" customFormat="1" ht="13.05" customHeight="1" outlineLevel="2">
      <c r="A1622" s="136" t="s">
        <v>45</v>
      </c>
      <c r="B1622" s="136" t="s">
        <v>1371</v>
      </c>
      <c r="C1622" s="137"/>
      <c r="D1622" s="46"/>
      <c r="F1622" s="436"/>
      <c r="G1622" s="436"/>
      <c r="H1622" s="48" t="s">
        <v>203</v>
      </c>
      <c r="I1622" s="102" t="str">
        <f t="shared" si="25"/>
        <v/>
      </c>
      <c r="J1622" s="56"/>
      <c r="K1622" s="50"/>
      <c r="M1622" s="52"/>
      <c r="N1622" s="54"/>
      <c r="O1622" s="29"/>
    </row>
    <row r="1623" spans="1:15" s="51" customFormat="1" ht="13.05" customHeight="1" outlineLevel="2">
      <c r="A1623" s="138"/>
      <c r="B1623" s="138"/>
      <c r="C1623" s="140"/>
      <c r="D1623" s="55"/>
      <c r="F1623" s="115"/>
      <c r="G1623" s="115"/>
      <c r="H1623" s="86"/>
      <c r="I1623" s="102" t="str">
        <f t="shared" si="25"/>
        <v/>
      </c>
      <c r="J1623" s="56"/>
      <c r="K1623" s="27"/>
      <c r="M1623" s="63"/>
      <c r="N1623" s="54"/>
      <c r="O1623" s="64"/>
    </row>
    <row r="1624" spans="1:15" ht="2.5499999999999998" customHeight="1" outlineLevel="2">
      <c r="A1624" s="220"/>
      <c r="B1624" s="200"/>
      <c r="C1624" s="143"/>
      <c r="D1624" s="77"/>
      <c r="F1624" s="116"/>
      <c r="G1624" s="116"/>
      <c r="I1624" s="102" t="str">
        <f t="shared" si="25"/>
        <v/>
      </c>
      <c r="K1624" s="92"/>
      <c r="L1624" s="8"/>
      <c r="M1624" s="79"/>
      <c r="N1624" s="67"/>
      <c r="O1624" s="68"/>
    </row>
    <row r="1625" spans="1:15" ht="15" customHeight="1" outlineLevel="1" thickBot="1">
      <c r="A1625" s="186" t="s">
        <v>46</v>
      </c>
      <c r="B1625" s="186" t="s">
        <v>47</v>
      </c>
      <c r="C1625" s="194"/>
      <c r="D1625" s="70"/>
      <c r="E1625" s="69"/>
      <c r="F1625" s="117"/>
      <c r="G1625" s="117"/>
      <c r="H1625" s="31"/>
      <c r="I1625" s="102" t="str">
        <f t="shared" si="25"/>
        <v/>
      </c>
      <c r="J1625" s="71"/>
      <c r="K1625" s="13"/>
      <c r="L1625" s="88"/>
      <c r="M1625" s="15"/>
      <c r="N1625" s="89"/>
      <c r="O1625" s="17"/>
    </row>
    <row r="1626" spans="1:15" ht="5.25" customHeight="1" outlineLevel="2" thickTop="1">
      <c r="A1626" s="141"/>
      <c r="B1626" s="142"/>
      <c r="C1626" s="143"/>
      <c r="D1626" s="40"/>
      <c r="F1626" s="116"/>
      <c r="G1626" s="116"/>
      <c r="H1626" s="39"/>
      <c r="I1626" s="102" t="str">
        <f t="shared" si="25"/>
        <v/>
      </c>
      <c r="K1626" s="41"/>
      <c r="L1626" s="8"/>
      <c r="M1626" s="59"/>
      <c r="N1626" s="67"/>
      <c r="O1626" s="68"/>
    </row>
    <row r="1627" spans="1:15" s="51" customFormat="1" ht="13.05" customHeight="1" outlineLevel="2">
      <c r="A1627" s="136" t="s">
        <v>48</v>
      </c>
      <c r="B1627" s="136" t="s">
        <v>827</v>
      </c>
      <c r="C1627" s="137"/>
      <c r="D1627" s="46"/>
      <c r="F1627" s="436"/>
      <c r="G1627" s="436"/>
      <c r="H1627" s="48" t="s">
        <v>203</v>
      </c>
      <c r="I1627" s="102" t="str">
        <f t="shared" si="25"/>
        <v/>
      </c>
      <c r="J1627" s="56"/>
      <c r="K1627" s="50"/>
      <c r="M1627" s="52"/>
      <c r="N1627" s="54"/>
      <c r="O1627" s="29"/>
    </row>
    <row r="1628" spans="1:15" s="51" customFormat="1" ht="13.05" customHeight="1" outlineLevel="2">
      <c r="A1628" s="138"/>
      <c r="B1628" s="138"/>
      <c r="C1628" s="140"/>
      <c r="D1628" s="55"/>
      <c r="F1628" s="115"/>
      <c r="G1628" s="115"/>
      <c r="H1628" s="86"/>
      <c r="I1628" s="102" t="str">
        <f t="shared" si="25"/>
        <v/>
      </c>
      <c r="J1628" s="56"/>
      <c r="K1628" s="27"/>
      <c r="M1628" s="63"/>
      <c r="N1628" s="54"/>
      <c r="O1628" s="64"/>
    </row>
    <row r="1629" spans="1:15" ht="2.5499999999999998" customHeight="1" outlineLevel="2">
      <c r="A1629" s="220"/>
      <c r="B1629" s="196"/>
      <c r="C1629" s="143"/>
      <c r="D1629" s="105"/>
      <c r="F1629" s="116"/>
      <c r="G1629" s="116"/>
      <c r="I1629" s="102" t="str">
        <f t="shared" si="25"/>
        <v/>
      </c>
      <c r="K1629" s="92"/>
      <c r="L1629" s="8"/>
      <c r="M1629" s="79"/>
      <c r="N1629" s="67"/>
      <c r="O1629" s="68"/>
    </row>
    <row r="1630" spans="1:15" s="51" customFormat="1" ht="13.05" customHeight="1" outlineLevel="2">
      <c r="A1630" s="136" t="s">
        <v>49</v>
      </c>
      <c r="B1630" s="136" t="s">
        <v>1372</v>
      </c>
      <c r="C1630" s="137"/>
      <c r="D1630" s="46"/>
      <c r="F1630" s="436"/>
      <c r="G1630" s="436"/>
      <c r="H1630" s="48" t="s">
        <v>203</v>
      </c>
      <c r="I1630" s="102" t="str">
        <f t="shared" si="25"/>
        <v/>
      </c>
      <c r="J1630" s="56"/>
      <c r="K1630" s="50"/>
      <c r="M1630" s="52"/>
      <c r="N1630" s="54"/>
      <c r="O1630" s="29"/>
    </row>
    <row r="1631" spans="1:15" s="51" customFormat="1" ht="13.05" customHeight="1" outlineLevel="2">
      <c r="A1631" s="138"/>
      <c r="B1631" s="138"/>
      <c r="C1631" s="140"/>
      <c r="D1631" s="55"/>
      <c r="F1631" s="115"/>
      <c r="G1631" s="115"/>
      <c r="H1631" s="86"/>
      <c r="I1631" s="102" t="str">
        <f t="shared" si="25"/>
        <v/>
      </c>
      <c r="J1631" s="56"/>
      <c r="K1631" s="27"/>
      <c r="M1631" s="63"/>
      <c r="N1631" s="54"/>
      <c r="O1631" s="64"/>
    </row>
    <row r="1632" spans="1:15" ht="2.5499999999999998" customHeight="1" outlineLevel="2">
      <c r="A1632" s="220"/>
      <c r="B1632" s="196"/>
      <c r="C1632" s="143"/>
      <c r="D1632" s="105"/>
      <c r="F1632" s="116"/>
      <c r="G1632" s="116"/>
      <c r="I1632" s="102" t="str">
        <f t="shared" si="25"/>
        <v/>
      </c>
      <c r="K1632" s="92"/>
      <c r="L1632" s="8"/>
      <c r="M1632" s="79"/>
      <c r="N1632" s="67"/>
      <c r="O1632" s="68"/>
    </row>
    <row r="1633" spans="1:15" s="51" customFormat="1" ht="13.05" customHeight="1" outlineLevel="2">
      <c r="A1633" s="136" t="s">
        <v>50</v>
      </c>
      <c r="B1633" s="136" t="s">
        <v>51</v>
      </c>
      <c r="C1633" s="137"/>
      <c r="D1633" s="46"/>
      <c r="F1633" s="436"/>
      <c r="G1633" s="436"/>
      <c r="H1633" s="48" t="s">
        <v>203</v>
      </c>
      <c r="I1633" s="102" t="str">
        <f t="shared" si="25"/>
        <v/>
      </c>
      <c r="J1633" s="56"/>
      <c r="K1633" s="50"/>
      <c r="M1633" s="52"/>
      <c r="N1633" s="54"/>
      <c r="O1633" s="29"/>
    </row>
    <row r="1634" spans="1:15" s="51" customFormat="1" ht="13.05" customHeight="1" outlineLevel="2">
      <c r="A1634" s="138"/>
      <c r="B1634" s="138"/>
      <c r="C1634" s="140"/>
      <c r="D1634" s="55"/>
      <c r="F1634" s="115"/>
      <c r="G1634" s="115"/>
      <c r="H1634" s="86"/>
      <c r="I1634" s="102" t="str">
        <f t="shared" si="25"/>
        <v/>
      </c>
      <c r="J1634" s="56"/>
      <c r="K1634" s="27"/>
      <c r="M1634" s="63"/>
      <c r="N1634" s="54"/>
      <c r="O1634" s="64"/>
    </row>
    <row r="1635" spans="1:15" ht="2.5499999999999998" customHeight="1" outlineLevel="2">
      <c r="A1635" s="220"/>
      <c r="B1635" s="196"/>
      <c r="C1635" s="143"/>
      <c r="D1635" s="105"/>
      <c r="F1635" s="116"/>
      <c r="G1635" s="116"/>
      <c r="I1635" s="102" t="str">
        <f t="shared" si="25"/>
        <v/>
      </c>
      <c r="K1635" s="92"/>
      <c r="L1635" s="8"/>
      <c r="M1635" s="79"/>
      <c r="N1635" s="67"/>
      <c r="O1635" s="68"/>
    </row>
    <row r="1636" spans="1:15" s="51" customFormat="1" ht="13.05" customHeight="1" outlineLevel="2">
      <c r="A1636" s="136" t="s">
        <v>52</v>
      </c>
      <c r="B1636" s="136" t="s">
        <v>53</v>
      </c>
      <c r="C1636" s="137"/>
      <c r="D1636" s="46"/>
      <c r="F1636" s="436"/>
      <c r="G1636" s="436"/>
      <c r="H1636" s="48" t="s">
        <v>203</v>
      </c>
      <c r="I1636" s="102" t="str">
        <f t="shared" si="25"/>
        <v/>
      </c>
      <c r="J1636" s="56"/>
      <c r="K1636" s="50"/>
      <c r="M1636" s="52"/>
      <c r="N1636" s="54"/>
      <c r="O1636" s="29"/>
    </row>
    <row r="1637" spans="1:15" s="51" customFormat="1" ht="13.05" customHeight="1" outlineLevel="2">
      <c r="A1637" s="138"/>
      <c r="B1637" s="138"/>
      <c r="C1637" s="140"/>
      <c r="D1637" s="55"/>
      <c r="F1637" s="115"/>
      <c r="G1637" s="115"/>
      <c r="H1637" s="86"/>
      <c r="I1637" s="102" t="str">
        <f t="shared" si="25"/>
        <v/>
      </c>
      <c r="J1637" s="56"/>
      <c r="K1637" s="27"/>
      <c r="M1637" s="63"/>
      <c r="N1637" s="54"/>
      <c r="O1637" s="64"/>
    </row>
    <row r="1638" spans="1:15" ht="2.5499999999999998" customHeight="1" outlineLevel="2">
      <c r="A1638" s="220"/>
      <c r="B1638" s="196"/>
      <c r="C1638" s="143"/>
      <c r="D1638" s="105"/>
      <c r="F1638" s="116"/>
      <c r="G1638" s="116"/>
      <c r="I1638" s="102" t="str">
        <f t="shared" si="25"/>
        <v/>
      </c>
      <c r="K1638" s="92"/>
      <c r="L1638" s="8"/>
      <c r="M1638" s="79"/>
      <c r="N1638" s="67"/>
      <c r="O1638" s="68"/>
    </row>
    <row r="1639" spans="1:15" s="51" customFormat="1" ht="13.05" customHeight="1" outlineLevel="2">
      <c r="A1639" s="136" t="s">
        <v>54</v>
      </c>
      <c r="B1639" s="136" t="s">
        <v>55</v>
      </c>
      <c r="C1639" s="137"/>
      <c r="D1639" s="46"/>
      <c r="F1639" s="436"/>
      <c r="G1639" s="436"/>
      <c r="H1639" s="48" t="s">
        <v>203</v>
      </c>
      <c r="I1639" s="102" t="str">
        <f t="shared" si="25"/>
        <v/>
      </c>
      <c r="J1639" s="56"/>
      <c r="K1639" s="50"/>
      <c r="M1639" s="52"/>
      <c r="N1639" s="54"/>
      <c r="O1639" s="29"/>
    </row>
    <row r="1640" spans="1:15" s="51" customFormat="1" ht="13.05" customHeight="1" outlineLevel="2">
      <c r="A1640" s="138"/>
      <c r="B1640" s="138"/>
      <c r="C1640" s="140"/>
      <c r="D1640" s="55"/>
      <c r="F1640" s="115"/>
      <c r="G1640" s="115"/>
      <c r="H1640" s="86"/>
      <c r="I1640" s="102" t="str">
        <f t="shared" si="25"/>
        <v/>
      </c>
      <c r="J1640" s="56"/>
      <c r="K1640" s="27"/>
      <c r="M1640" s="63"/>
      <c r="N1640" s="54"/>
      <c r="O1640" s="64"/>
    </row>
    <row r="1641" spans="1:15" ht="2.5499999999999998" customHeight="1" outlineLevel="2">
      <c r="A1641" s="220"/>
      <c r="B1641" s="196"/>
      <c r="C1641" s="143"/>
      <c r="D1641" s="105"/>
      <c r="F1641" s="116"/>
      <c r="G1641" s="116"/>
      <c r="I1641" s="102" t="str">
        <f t="shared" si="25"/>
        <v/>
      </c>
      <c r="K1641" s="92"/>
      <c r="L1641" s="8"/>
      <c r="M1641" s="79"/>
      <c r="N1641" s="67"/>
      <c r="O1641" s="68"/>
    </row>
    <row r="1642" spans="1:15" s="51" customFormat="1" ht="13.05" customHeight="1" outlineLevel="2">
      <c r="A1642" s="136" t="s">
        <v>56</v>
      </c>
      <c r="B1642" s="136" t="s">
        <v>1311</v>
      </c>
      <c r="C1642" s="137"/>
      <c r="D1642" s="46"/>
      <c r="F1642" s="436"/>
      <c r="G1642" s="436"/>
      <c r="H1642" s="48" t="s">
        <v>203</v>
      </c>
      <c r="I1642" s="102" t="str">
        <f t="shared" si="25"/>
        <v/>
      </c>
      <c r="J1642" s="56"/>
      <c r="K1642" s="50"/>
      <c r="M1642" s="52"/>
      <c r="N1642" s="54"/>
      <c r="O1642" s="29"/>
    </row>
    <row r="1643" spans="1:15" s="51" customFormat="1" ht="13.05" customHeight="1" outlineLevel="2">
      <c r="A1643" s="138"/>
      <c r="B1643" s="138"/>
      <c r="C1643" s="140"/>
      <c r="D1643" s="55"/>
      <c r="F1643" s="115"/>
      <c r="G1643" s="115"/>
      <c r="H1643" s="86"/>
      <c r="I1643" s="102" t="str">
        <f t="shared" si="25"/>
        <v/>
      </c>
      <c r="J1643" s="56"/>
      <c r="K1643" s="27"/>
      <c r="M1643" s="63"/>
      <c r="N1643" s="54"/>
      <c r="O1643" s="64"/>
    </row>
    <row r="1644" spans="1:15" ht="2.5499999999999998" customHeight="1" outlineLevel="2">
      <c r="A1644" s="220"/>
      <c r="B1644" s="196"/>
      <c r="C1644" s="143"/>
      <c r="D1644" s="105"/>
      <c r="F1644" s="116"/>
      <c r="G1644" s="116"/>
      <c r="I1644" s="102" t="str">
        <f t="shared" si="25"/>
        <v/>
      </c>
      <c r="K1644" s="92"/>
      <c r="L1644" s="8"/>
      <c r="M1644" s="79"/>
      <c r="N1644" s="67"/>
      <c r="O1644" s="68"/>
    </row>
    <row r="1645" spans="1:15" s="51" customFormat="1" ht="13.05" customHeight="1" outlineLevel="2">
      <c r="A1645" s="136" t="s">
        <v>57</v>
      </c>
      <c r="B1645" s="136" t="s">
        <v>1373</v>
      </c>
      <c r="C1645" s="137"/>
      <c r="D1645" s="46"/>
      <c r="F1645" s="436"/>
      <c r="G1645" s="436"/>
      <c r="H1645" s="48" t="s">
        <v>203</v>
      </c>
      <c r="I1645" s="102" t="str">
        <f t="shared" si="25"/>
        <v/>
      </c>
      <c r="J1645" s="56"/>
      <c r="K1645" s="50"/>
      <c r="M1645" s="52"/>
      <c r="N1645" s="54"/>
      <c r="O1645" s="29"/>
    </row>
    <row r="1646" spans="1:15" s="51" customFormat="1" ht="13.05" customHeight="1" outlineLevel="2">
      <c r="A1646" s="138"/>
      <c r="B1646" s="138"/>
      <c r="C1646" s="140"/>
      <c r="D1646" s="55"/>
      <c r="F1646" s="115"/>
      <c r="G1646" s="115"/>
      <c r="H1646" s="86"/>
      <c r="I1646" s="102" t="str">
        <f t="shared" si="25"/>
        <v/>
      </c>
      <c r="J1646" s="56"/>
      <c r="K1646" s="27"/>
      <c r="M1646" s="63"/>
      <c r="N1646" s="54"/>
      <c r="O1646" s="64"/>
    </row>
    <row r="1647" spans="1:15" ht="2.5499999999999998" customHeight="1" outlineLevel="2">
      <c r="A1647" s="220"/>
      <c r="B1647" s="196"/>
      <c r="C1647" s="143"/>
      <c r="D1647" s="105"/>
      <c r="F1647" s="116"/>
      <c r="G1647" s="116"/>
      <c r="I1647" s="102" t="str">
        <f t="shared" si="25"/>
        <v/>
      </c>
      <c r="K1647" s="92"/>
      <c r="L1647" s="8"/>
      <c r="M1647" s="79"/>
      <c r="N1647" s="67"/>
      <c r="O1647" s="68"/>
    </row>
    <row r="1648" spans="1:15" s="51" customFormat="1" ht="13.05" customHeight="1" outlineLevel="2">
      <c r="A1648" s="136" t="s">
        <v>58</v>
      </c>
      <c r="B1648" s="136" t="s">
        <v>59</v>
      </c>
      <c r="C1648" s="137"/>
      <c r="D1648" s="46"/>
      <c r="F1648" s="436"/>
      <c r="G1648" s="436"/>
      <c r="H1648" s="48" t="s">
        <v>203</v>
      </c>
      <c r="I1648" s="102" t="str">
        <f t="shared" si="25"/>
        <v/>
      </c>
      <c r="J1648" s="56"/>
      <c r="K1648" s="50"/>
      <c r="M1648" s="52"/>
      <c r="N1648" s="54"/>
      <c r="O1648" s="29"/>
    </row>
    <row r="1649" spans="1:15" s="51" customFormat="1" ht="13.05" customHeight="1" outlineLevel="2">
      <c r="A1649" s="138"/>
      <c r="B1649" s="138"/>
      <c r="C1649" s="140"/>
      <c r="D1649" s="55"/>
      <c r="F1649" s="115"/>
      <c r="G1649" s="115"/>
      <c r="H1649" s="86"/>
      <c r="I1649" s="102" t="str">
        <f t="shared" si="25"/>
        <v/>
      </c>
      <c r="J1649" s="56"/>
      <c r="K1649" s="27"/>
      <c r="M1649" s="63"/>
      <c r="N1649" s="54"/>
      <c r="O1649" s="64"/>
    </row>
    <row r="1650" spans="1:15" ht="2.5499999999999998" customHeight="1" outlineLevel="2">
      <c r="A1650" s="220"/>
      <c r="B1650" s="200"/>
      <c r="C1650" s="143"/>
      <c r="D1650" s="77"/>
      <c r="F1650" s="116"/>
      <c r="G1650" s="116"/>
      <c r="I1650" s="102" t="str">
        <f t="shared" si="25"/>
        <v/>
      </c>
      <c r="K1650" s="92"/>
      <c r="L1650" s="8"/>
      <c r="M1650" s="79"/>
      <c r="N1650" s="67"/>
      <c r="O1650" s="68"/>
    </row>
    <row r="1651" spans="1:15" ht="15" customHeight="1" outlineLevel="1" thickBot="1">
      <c r="A1651" s="186" t="s">
        <v>60</v>
      </c>
      <c r="B1651" s="186" t="s">
        <v>1374</v>
      </c>
      <c r="C1651" s="194"/>
      <c r="D1651" s="70"/>
      <c r="E1651" s="69"/>
      <c r="F1651" s="117"/>
      <c r="G1651" s="117"/>
      <c r="H1651" s="31"/>
      <c r="I1651" s="102" t="str">
        <f t="shared" si="25"/>
        <v/>
      </c>
      <c r="J1651" s="71"/>
      <c r="K1651" s="13"/>
      <c r="L1651" s="88"/>
      <c r="M1651" s="15"/>
      <c r="N1651" s="89"/>
      <c r="O1651" s="17"/>
    </row>
    <row r="1652" spans="1:15" ht="5.25" customHeight="1" outlineLevel="2" thickTop="1">
      <c r="A1652" s="141"/>
      <c r="B1652" s="142"/>
      <c r="C1652" s="143"/>
      <c r="D1652" s="40"/>
      <c r="F1652" s="116"/>
      <c r="G1652" s="116"/>
      <c r="H1652" s="39"/>
      <c r="I1652" s="102" t="str">
        <f t="shared" si="25"/>
        <v/>
      </c>
      <c r="K1652" s="41"/>
      <c r="L1652" s="8"/>
      <c r="M1652" s="59"/>
      <c r="N1652" s="67"/>
      <c r="O1652" s="68"/>
    </row>
    <row r="1653" spans="1:15" s="51" customFormat="1" ht="13.05" customHeight="1" outlineLevel="2">
      <c r="A1653" s="136" t="s">
        <v>61</v>
      </c>
      <c r="B1653" s="136" t="s">
        <v>1313</v>
      </c>
      <c r="C1653" s="137"/>
      <c r="D1653" s="46"/>
      <c r="F1653" s="436"/>
      <c r="G1653" s="436"/>
      <c r="H1653" s="48" t="s">
        <v>203</v>
      </c>
      <c r="I1653" s="102" t="str">
        <f t="shared" si="25"/>
        <v/>
      </c>
      <c r="J1653" s="56"/>
      <c r="K1653" s="50"/>
      <c r="M1653" s="52"/>
      <c r="N1653" s="54"/>
      <c r="O1653" s="29"/>
    </row>
    <row r="1654" spans="1:15" s="51" customFormat="1" ht="13.05" customHeight="1" outlineLevel="2">
      <c r="A1654" s="138"/>
      <c r="B1654" s="138"/>
      <c r="C1654" s="140"/>
      <c r="D1654" s="55"/>
      <c r="F1654" s="115"/>
      <c r="G1654" s="115"/>
      <c r="H1654" s="86"/>
      <c r="I1654" s="102" t="str">
        <f t="shared" si="25"/>
        <v/>
      </c>
      <c r="J1654" s="56"/>
      <c r="K1654" s="27"/>
      <c r="M1654" s="63"/>
      <c r="N1654" s="54"/>
      <c r="O1654" s="64"/>
    </row>
    <row r="1655" spans="1:15" ht="2.5499999999999998" customHeight="1" outlineLevel="2">
      <c r="A1655" s="220"/>
      <c r="B1655" s="196"/>
      <c r="C1655" s="143"/>
      <c r="D1655" s="105"/>
      <c r="F1655" s="116"/>
      <c r="G1655" s="116"/>
      <c r="I1655" s="102" t="str">
        <f t="shared" si="25"/>
        <v/>
      </c>
      <c r="K1655" s="92"/>
      <c r="L1655" s="8"/>
      <c r="M1655" s="79"/>
      <c r="N1655" s="67"/>
      <c r="O1655" s="68"/>
    </row>
    <row r="1656" spans="1:15" s="51" customFormat="1" ht="13.05" customHeight="1" outlineLevel="2">
      <c r="A1656" s="136" t="s">
        <v>62</v>
      </c>
      <c r="B1656" s="136" t="s">
        <v>1569</v>
      </c>
      <c r="C1656" s="137"/>
      <c r="D1656" s="46"/>
      <c r="F1656" s="436"/>
      <c r="G1656" s="436"/>
      <c r="H1656" s="48" t="s">
        <v>203</v>
      </c>
      <c r="I1656" s="102" t="str">
        <f t="shared" si="25"/>
        <v/>
      </c>
      <c r="J1656" s="56"/>
      <c r="K1656" s="50"/>
      <c r="M1656" s="52"/>
      <c r="N1656" s="54"/>
      <c r="O1656" s="29"/>
    </row>
    <row r="1657" spans="1:15" s="51" customFormat="1" ht="13.05" customHeight="1" outlineLevel="2">
      <c r="A1657" s="138"/>
      <c r="B1657" s="138"/>
      <c r="C1657" s="140"/>
      <c r="D1657" s="55"/>
      <c r="F1657" s="115"/>
      <c r="G1657" s="115"/>
      <c r="H1657" s="86"/>
      <c r="I1657" s="102" t="str">
        <f t="shared" si="25"/>
        <v/>
      </c>
      <c r="J1657" s="56"/>
      <c r="K1657" s="27"/>
      <c r="M1657" s="63"/>
      <c r="N1657" s="54"/>
      <c r="O1657" s="64"/>
    </row>
    <row r="1658" spans="1:15" ht="2.5499999999999998" customHeight="1" outlineLevel="2">
      <c r="A1658" s="220"/>
      <c r="B1658" s="196"/>
      <c r="C1658" s="143"/>
      <c r="D1658" s="105"/>
      <c r="F1658" s="116"/>
      <c r="G1658" s="116"/>
      <c r="I1658" s="102" t="str">
        <f t="shared" si="25"/>
        <v/>
      </c>
      <c r="K1658" s="92"/>
      <c r="L1658" s="8"/>
      <c r="M1658" s="79"/>
      <c r="N1658" s="67"/>
      <c r="O1658" s="68"/>
    </row>
    <row r="1659" spans="1:15" s="51" customFormat="1" ht="13.05" customHeight="1" outlineLevel="2">
      <c r="A1659" s="136" t="s">
        <v>64</v>
      </c>
      <c r="B1659" s="136" t="s">
        <v>1314</v>
      </c>
      <c r="C1659" s="137"/>
      <c r="D1659" s="46"/>
      <c r="F1659" s="436"/>
      <c r="G1659" s="436"/>
      <c r="H1659" s="48" t="s">
        <v>203</v>
      </c>
      <c r="I1659" s="102" t="str">
        <f t="shared" si="25"/>
        <v/>
      </c>
      <c r="J1659" s="56"/>
      <c r="K1659" s="50"/>
      <c r="M1659" s="52"/>
      <c r="N1659" s="54"/>
      <c r="O1659" s="29"/>
    </row>
    <row r="1660" spans="1:15" s="51" customFormat="1" ht="13.05" customHeight="1" outlineLevel="2">
      <c r="A1660" s="138"/>
      <c r="B1660" s="138"/>
      <c r="C1660" s="140"/>
      <c r="D1660" s="55"/>
      <c r="F1660" s="115"/>
      <c r="G1660" s="115"/>
      <c r="H1660" s="86"/>
      <c r="I1660" s="102" t="str">
        <f t="shared" si="25"/>
        <v/>
      </c>
      <c r="J1660" s="56"/>
      <c r="K1660" s="27"/>
      <c r="M1660" s="63"/>
      <c r="N1660" s="54"/>
      <c r="O1660" s="64"/>
    </row>
    <row r="1661" spans="1:15" ht="2.5499999999999998" customHeight="1" outlineLevel="2">
      <c r="A1661" s="220"/>
      <c r="B1661" s="196"/>
      <c r="C1661" s="143"/>
      <c r="D1661" s="105"/>
      <c r="F1661" s="116"/>
      <c r="G1661" s="116"/>
      <c r="I1661" s="102" t="str">
        <f t="shared" si="25"/>
        <v/>
      </c>
      <c r="K1661" s="92"/>
      <c r="L1661" s="8"/>
      <c r="M1661" s="79"/>
      <c r="N1661" s="67"/>
      <c r="O1661" s="68"/>
    </row>
    <row r="1662" spans="1:15" s="51" customFormat="1" ht="13.05" customHeight="1" outlineLevel="2">
      <c r="A1662" s="136" t="s">
        <v>65</v>
      </c>
      <c r="B1662" s="136" t="s">
        <v>1570</v>
      </c>
      <c r="C1662" s="137"/>
      <c r="D1662" s="46"/>
      <c r="F1662" s="436"/>
      <c r="G1662" s="436"/>
      <c r="H1662" s="48" t="s">
        <v>203</v>
      </c>
      <c r="I1662" s="102" t="str">
        <f t="shared" si="25"/>
        <v/>
      </c>
      <c r="J1662" s="56"/>
      <c r="K1662" s="50"/>
      <c r="M1662" s="52"/>
      <c r="N1662" s="54"/>
      <c r="O1662" s="29"/>
    </row>
    <row r="1663" spans="1:15" s="51" customFormat="1" ht="13.05" customHeight="1" outlineLevel="2">
      <c r="A1663" s="138"/>
      <c r="B1663" s="138"/>
      <c r="C1663" s="140"/>
      <c r="D1663" s="55"/>
      <c r="F1663" s="115"/>
      <c r="G1663" s="115"/>
      <c r="H1663" s="86"/>
      <c r="I1663" s="102" t="str">
        <f t="shared" si="25"/>
        <v/>
      </c>
      <c r="J1663" s="56"/>
      <c r="K1663" s="27"/>
      <c r="M1663" s="63"/>
      <c r="N1663" s="54"/>
      <c r="O1663" s="64"/>
    </row>
    <row r="1664" spans="1:15" ht="2.5499999999999998" customHeight="1" outlineLevel="2">
      <c r="A1664" s="220"/>
      <c r="B1664" s="196"/>
      <c r="C1664" s="143"/>
      <c r="D1664" s="105"/>
      <c r="F1664" s="116"/>
      <c r="G1664" s="116"/>
      <c r="I1664" s="102" t="str">
        <f t="shared" si="25"/>
        <v/>
      </c>
      <c r="K1664" s="92"/>
      <c r="L1664" s="8"/>
      <c r="M1664" s="79"/>
      <c r="N1664" s="67"/>
      <c r="O1664" s="68"/>
    </row>
    <row r="1665" spans="1:15" s="51" customFormat="1" ht="13.05" customHeight="1" outlineLevel="2">
      <c r="A1665" s="136" t="s">
        <v>67</v>
      </c>
      <c r="B1665" s="136" t="s">
        <v>1375</v>
      </c>
      <c r="C1665" s="137"/>
      <c r="D1665" s="46"/>
      <c r="F1665" s="436"/>
      <c r="G1665" s="436"/>
      <c r="H1665" s="48" t="s">
        <v>203</v>
      </c>
      <c r="I1665" s="102" t="str">
        <f t="shared" si="25"/>
        <v/>
      </c>
      <c r="J1665" s="56"/>
      <c r="K1665" s="50"/>
      <c r="M1665" s="52"/>
      <c r="N1665" s="54"/>
      <c r="O1665" s="29"/>
    </row>
    <row r="1666" spans="1:15" s="51" customFormat="1" ht="13.05" customHeight="1" outlineLevel="2">
      <c r="A1666" s="138"/>
      <c r="B1666" s="138"/>
      <c r="C1666" s="140"/>
      <c r="D1666" s="55"/>
      <c r="F1666" s="115"/>
      <c r="G1666" s="115"/>
      <c r="H1666" s="86"/>
      <c r="I1666" s="102" t="str">
        <f t="shared" si="25"/>
        <v/>
      </c>
      <c r="J1666" s="56"/>
      <c r="K1666" s="27"/>
      <c r="M1666" s="63"/>
      <c r="N1666" s="54"/>
      <c r="O1666" s="64"/>
    </row>
    <row r="1667" spans="1:15" ht="2.5499999999999998" customHeight="1" outlineLevel="2">
      <c r="A1667" s="220"/>
      <c r="B1667" s="196"/>
      <c r="C1667" s="143"/>
      <c r="D1667" s="105"/>
      <c r="F1667" s="116"/>
      <c r="G1667" s="116"/>
      <c r="I1667" s="102" t="str">
        <f t="shared" si="25"/>
        <v/>
      </c>
      <c r="K1667" s="92"/>
      <c r="L1667" s="8"/>
      <c r="M1667" s="79"/>
      <c r="N1667" s="67"/>
      <c r="O1667" s="68"/>
    </row>
    <row r="1668" spans="1:15" s="51" customFormat="1" ht="13.05" customHeight="1" outlineLevel="2">
      <c r="A1668" s="136" t="s">
        <v>68</v>
      </c>
      <c r="B1668" s="136" t="s">
        <v>30</v>
      </c>
      <c r="C1668" s="137"/>
      <c r="D1668" s="46"/>
      <c r="F1668" s="436"/>
      <c r="G1668" s="436"/>
      <c r="H1668" s="48" t="s">
        <v>203</v>
      </c>
      <c r="I1668" s="102" t="str">
        <f t="shared" si="25"/>
        <v/>
      </c>
      <c r="J1668" s="56"/>
      <c r="K1668" s="50"/>
      <c r="M1668" s="52"/>
      <c r="N1668" s="54"/>
      <c r="O1668" s="29"/>
    </row>
    <row r="1669" spans="1:15" s="51" customFormat="1" ht="13.05" customHeight="1" outlineLevel="2">
      <c r="A1669" s="138"/>
      <c r="B1669" s="138"/>
      <c r="C1669" s="140"/>
      <c r="D1669" s="55"/>
      <c r="F1669" s="115"/>
      <c r="G1669" s="115"/>
      <c r="H1669" s="86"/>
      <c r="I1669" s="102" t="str">
        <f t="shared" si="25"/>
        <v/>
      </c>
      <c r="J1669" s="56"/>
      <c r="K1669" s="27"/>
      <c r="M1669" s="63"/>
      <c r="N1669" s="54"/>
      <c r="O1669" s="64"/>
    </row>
    <row r="1670" spans="1:15" ht="2.5499999999999998" customHeight="1" outlineLevel="2">
      <c r="A1670" s="220"/>
      <c r="B1670" s="196"/>
      <c r="C1670" s="143"/>
      <c r="D1670" s="105"/>
      <c r="F1670" s="116"/>
      <c r="G1670" s="116"/>
      <c r="I1670" s="102" t="str">
        <f t="shared" si="25"/>
        <v/>
      </c>
      <c r="K1670" s="92"/>
      <c r="L1670" s="8"/>
      <c r="M1670" s="79"/>
      <c r="N1670" s="67"/>
      <c r="O1670" s="68"/>
    </row>
    <row r="1671" spans="1:15" s="51" customFormat="1" ht="13.05" customHeight="1" outlineLevel="2">
      <c r="A1671" s="136" t="s">
        <v>69</v>
      </c>
      <c r="B1671" s="136" t="s">
        <v>70</v>
      </c>
      <c r="C1671" s="137"/>
      <c r="D1671" s="46"/>
      <c r="F1671" s="436"/>
      <c r="G1671" s="436"/>
      <c r="H1671" s="48" t="s">
        <v>203</v>
      </c>
      <c r="I1671" s="102" t="str">
        <f t="shared" si="25"/>
        <v/>
      </c>
      <c r="J1671" s="56"/>
      <c r="K1671" s="50"/>
      <c r="M1671" s="52"/>
      <c r="N1671" s="54"/>
      <c r="O1671" s="29"/>
    </row>
    <row r="1672" spans="1:15" s="51" customFormat="1" ht="13.05" customHeight="1" outlineLevel="2">
      <c r="A1672" s="138"/>
      <c r="B1672" s="138"/>
      <c r="C1672" s="140"/>
      <c r="D1672" s="55"/>
      <c r="F1672" s="115"/>
      <c r="G1672" s="115"/>
      <c r="H1672" s="86"/>
      <c r="I1672" s="102" t="str">
        <f t="shared" si="25"/>
        <v/>
      </c>
      <c r="J1672" s="56"/>
      <c r="K1672" s="27"/>
      <c r="M1672" s="63"/>
      <c r="N1672" s="54"/>
      <c r="O1672" s="64"/>
    </row>
    <row r="1673" spans="1:15" ht="2.5499999999999998" customHeight="1" outlineLevel="2">
      <c r="A1673" s="220"/>
      <c r="B1673" s="200"/>
      <c r="C1673" s="143"/>
      <c r="D1673" s="77"/>
      <c r="F1673" s="116"/>
      <c r="G1673" s="116"/>
      <c r="I1673" s="102" t="str">
        <f t="shared" si="25"/>
        <v/>
      </c>
      <c r="K1673" s="92"/>
      <c r="L1673" s="8"/>
      <c r="M1673" s="79"/>
      <c r="N1673" s="67"/>
      <c r="O1673" s="68"/>
    </row>
    <row r="1674" spans="1:15" ht="15" customHeight="1" outlineLevel="1" thickBot="1">
      <c r="A1674" s="186" t="s">
        <v>71</v>
      </c>
      <c r="B1674" s="186" t="s">
        <v>72</v>
      </c>
      <c r="C1674" s="194"/>
      <c r="D1674" s="70"/>
      <c r="E1674" s="69"/>
      <c r="F1674" s="117"/>
      <c r="G1674" s="117"/>
      <c r="H1674" s="31"/>
      <c r="I1674" s="102" t="str">
        <f t="shared" si="25"/>
        <v/>
      </c>
      <c r="J1674" s="71"/>
      <c r="K1674" s="13"/>
      <c r="L1674" s="88"/>
      <c r="M1674" s="15"/>
      <c r="N1674" s="89"/>
      <c r="O1674" s="17"/>
    </row>
    <row r="1675" spans="1:15" ht="5.25" customHeight="1" outlineLevel="2" thickTop="1">
      <c r="A1675" s="141"/>
      <c r="B1675" s="142"/>
      <c r="C1675" s="143"/>
      <c r="D1675" s="40"/>
      <c r="F1675" s="116"/>
      <c r="G1675" s="116"/>
      <c r="H1675" s="39"/>
      <c r="I1675" s="102" t="str">
        <f t="shared" si="25"/>
        <v/>
      </c>
      <c r="K1675" s="41"/>
      <c r="L1675" s="8"/>
      <c r="M1675" s="59"/>
      <c r="N1675" s="67"/>
      <c r="O1675" s="68"/>
    </row>
    <row r="1676" spans="1:15" s="51" customFormat="1" ht="13.05" customHeight="1" outlineLevel="2">
      <c r="A1676" s="136" t="s">
        <v>73</v>
      </c>
      <c r="B1676" s="136" t="s">
        <v>74</v>
      </c>
      <c r="C1676" s="137"/>
      <c r="D1676" s="46"/>
      <c r="F1676" s="436"/>
      <c r="G1676" s="436"/>
      <c r="H1676" s="48" t="s">
        <v>203</v>
      </c>
      <c r="I1676" s="102" t="str">
        <f t="shared" si="25"/>
        <v/>
      </c>
      <c r="J1676" s="56"/>
      <c r="K1676" s="50"/>
      <c r="M1676" s="52"/>
      <c r="N1676" s="54"/>
      <c r="O1676" s="29"/>
    </row>
    <row r="1677" spans="1:15" s="51" customFormat="1" ht="13.05" customHeight="1" outlineLevel="2">
      <c r="A1677" s="138"/>
      <c r="B1677" s="138"/>
      <c r="C1677" s="140"/>
      <c r="D1677" s="55"/>
      <c r="F1677" s="115"/>
      <c r="G1677" s="115"/>
      <c r="H1677" s="86"/>
      <c r="I1677" s="102" t="str">
        <f t="shared" si="25"/>
        <v/>
      </c>
      <c r="J1677" s="56"/>
      <c r="K1677" s="27"/>
      <c r="M1677" s="63"/>
      <c r="N1677" s="54"/>
      <c r="O1677" s="64"/>
    </row>
    <row r="1678" spans="1:15" ht="2.5499999999999998" customHeight="1" outlineLevel="2">
      <c r="A1678" s="220"/>
      <c r="B1678" s="196"/>
      <c r="C1678" s="143"/>
      <c r="D1678" s="105"/>
      <c r="F1678" s="116"/>
      <c r="G1678" s="116"/>
      <c r="I1678" s="102" t="str">
        <f t="shared" si="25"/>
        <v/>
      </c>
      <c r="K1678" s="92"/>
      <c r="L1678" s="8"/>
      <c r="M1678" s="79"/>
      <c r="N1678" s="67"/>
      <c r="O1678" s="68"/>
    </row>
    <row r="1679" spans="1:15" s="51" customFormat="1" ht="13.05" customHeight="1" outlineLevel="2">
      <c r="A1679" s="136" t="s">
        <v>75</v>
      </c>
      <c r="B1679" s="136" t="s">
        <v>1376</v>
      </c>
      <c r="C1679" s="137"/>
      <c r="D1679" s="46"/>
      <c r="F1679" s="436"/>
      <c r="G1679" s="436"/>
      <c r="H1679" s="48" t="s">
        <v>203</v>
      </c>
      <c r="I1679" s="102" t="str">
        <f t="shared" si="25"/>
        <v/>
      </c>
      <c r="J1679" s="56"/>
      <c r="K1679" s="50"/>
      <c r="M1679" s="52"/>
      <c r="N1679" s="54"/>
      <c r="O1679" s="29"/>
    </row>
    <row r="1680" spans="1:15" s="51" customFormat="1" ht="13.05" customHeight="1" outlineLevel="2">
      <c r="A1680" s="138"/>
      <c r="B1680" s="138"/>
      <c r="C1680" s="140"/>
      <c r="D1680" s="55"/>
      <c r="F1680" s="115"/>
      <c r="G1680" s="115"/>
      <c r="H1680" s="86"/>
      <c r="I1680" s="102" t="str">
        <f t="shared" si="25"/>
        <v/>
      </c>
      <c r="J1680" s="56"/>
      <c r="K1680" s="27"/>
      <c r="M1680" s="63"/>
      <c r="N1680" s="54"/>
      <c r="O1680" s="64"/>
    </row>
    <row r="1681" spans="1:15" ht="2.5499999999999998" customHeight="1" outlineLevel="2">
      <c r="A1681" s="220"/>
      <c r="B1681" s="196"/>
      <c r="C1681" s="143"/>
      <c r="D1681" s="105"/>
      <c r="F1681" s="116"/>
      <c r="G1681" s="116"/>
      <c r="I1681" s="102" t="str">
        <f t="shared" si="25"/>
        <v/>
      </c>
      <c r="K1681" s="92"/>
      <c r="L1681" s="8"/>
      <c r="M1681" s="79"/>
      <c r="N1681" s="67"/>
      <c r="O1681" s="68"/>
    </row>
    <row r="1682" spans="1:15" s="51" customFormat="1" ht="13.05" customHeight="1" outlineLevel="2">
      <c r="A1682" s="136" t="s">
        <v>77</v>
      </c>
      <c r="B1682" s="136" t="s">
        <v>78</v>
      </c>
      <c r="C1682" s="137"/>
      <c r="D1682" s="46"/>
      <c r="F1682" s="436"/>
      <c r="G1682" s="436"/>
      <c r="H1682" s="48" t="s">
        <v>203</v>
      </c>
      <c r="I1682" s="102" t="str">
        <f t="shared" si="25"/>
        <v/>
      </c>
      <c r="J1682" s="56"/>
      <c r="K1682" s="50"/>
      <c r="M1682" s="52"/>
      <c r="N1682" s="54"/>
      <c r="O1682" s="29"/>
    </row>
    <row r="1683" spans="1:15" s="51" customFormat="1" ht="13.05" customHeight="1" outlineLevel="2">
      <c r="A1683" s="138"/>
      <c r="B1683" s="138"/>
      <c r="C1683" s="140"/>
      <c r="D1683" s="55"/>
      <c r="F1683" s="115"/>
      <c r="G1683" s="115"/>
      <c r="H1683" s="86"/>
      <c r="I1683" s="102" t="str">
        <f t="shared" si="25"/>
        <v/>
      </c>
      <c r="J1683" s="56"/>
      <c r="K1683" s="27"/>
      <c r="M1683" s="63"/>
      <c r="N1683" s="54"/>
      <c r="O1683" s="64"/>
    </row>
    <row r="1684" spans="1:15" ht="2.5499999999999998" customHeight="1" outlineLevel="2">
      <c r="A1684" s="220"/>
      <c r="B1684" s="196"/>
      <c r="C1684" s="143"/>
      <c r="D1684" s="105"/>
      <c r="F1684" s="116"/>
      <c r="G1684" s="116"/>
      <c r="I1684" s="102" t="str">
        <f t="shared" ref="I1684:I1747" si="26">$K1684&amp;$M1684</f>
        <v/>
      </c>
      <c r="K1684" s="92"/>
      <c r="L1684" s="8"/>
      <c r="M1684" s="79"/>
      <c r="N1684" s="67"/>
      <c r="O1684" s="68"/>
    </row>
    <row r="1685" spans="1:15" s="51" customFormat="1" ht="13.05" customHeight="1" outlineLevel="2">
      <c r="A1685" s="136" t="s">
        <v>79</v>
      </c>
      <c r="B1685" s="136" t="s">
        <v>80</v>
      </c>
      <c r="C1685" s="137"/>
      <c r="D1685" s="46"/>
      <c r="F1685" s="436"/>
      <c r="G1685" s="436"/>
      <c r="H1685" s="48" t="s">
        <v>203</v>
      </c>
      <c r="I1685" s="102" t="str">
        <f t="shared" si="26"/>
        <v/>
      </c>
      <c r="J1685" s="56"/>
      <c r="K1685" s="50"/>
      <c r="M1685" s="52"/>
      <c r="N1685" s="54"/>
      <c r="O1685" s="29"/>
    </row>
    <row r="1686" spans="1:15" s="51" customFormat="1" ht="13.05" customHeight="1" outlineLevel="2">
      <c r="A1686" s="138"/>
      <c r="B1686" s="138"/>
      <c r="C1686" s="140"/>
      <c r="D1686" s="55"/>
      <c r="F1686" s="115"/>
      <c r="G1686" s="115"/>
      <c r="H1686" s="86"/>
      <c r="I1686" s="102" t="str">
        <f t="shared" si="26"/>
        <v/>
      </c>
      <c r="J1686" s="56"/>
      <c r="K1686" s="27"/>
      <c r="M1686" s="63"/>
      <c r="N1686" s="54"/>
      <c r="O1686" s="64"/>
    </row>
    <row r="1687" spans="1:15" ht="2.5499999999999998" customHeight="1" outlineLevel="2">
      <c r="A1687" s="220"/>
      <c r="B1687" s="196"/>
      <c r="C1687" s="143"/>
      <c r="D1687" s="105"/>
      <c r="F1687" s="116"/>
      <c r="G1687" s="116"/>
      <c r="I1687" s="102" t="str">
        <f t="shared" si="26"/>
        <v/>
      </c>
      <c r="K1687" s="92"/>
      <c r="L1687" s="8"/>
      <c r="M1687" s="79"/>
      <c r="N1687" s="67"/>
      <c r="O1687" s="68"/>
    </row>
    <row r="1688" spans="1:15" s="51" customFormat="1" ht="13.05" customHeight="1" outlineLevel="2">
      <c r="A1688" s="136" t="s">
        <v>81</v>
      </c>
      <c r="B1688" s="136" t="s">
        <v>30</v>
      </c>
      <c r="C1688" s="137"/>
      <c r="D1688" s="46"/>
      <c r="F1688" s="436"/>
      <c r="G1688" s="436"/>
      <c r="H1688" s="48" t="s">
        <v>203</v>
      </c>
      <c r="I1688" s="102" t="str">
        <f t="shared" si="26"/>
        <v/>
      </c>
      <c r="J1688" s="56"/>
      <c r="K1688" s="50"/>
      <c r="M1688" s="52"/>
      <c r="N1688" s="54"/>
      <c r="O1688" s="29"/>
    </row>
    <row r="1689" spans="1:15" s="51" customFormat="1" ht="13.05" customHeight="1" outlineLevel="2">
      <c r="A1689" s="138"/>
      <c r="B1689" s="138"/>
      <c r="C1689" s="140"/>
      <c r="D1689" s="55"/>
      <c r="F1689" s="115"/>
      <c r="G1689" s="115"/>
      <c r="H1689" s="86"/>
      <c r="I1689" s="102" t="str">
        <f t="shared" si="26"/>
        <v/>
      </c>
      <c r="J1689" s="56"/>
      <c r="K1689" s="27"/>
      <c r="M1689" s="63"/>
      <c r="N1689" s="54"/>
      <c r="O1689" s="64"/>
    </row>
    <row r="1690" spans="1:15" ht="2.5499999999999998" customHeight="1" outlineLevel="2">
      <c r="A1690" s="220"/>
      <c r="B1690" s="196"/>
      <c r="C1690" s="143"/>
      <c r="D1690" s="105"/>
      <c r="F1690" s="116"/>
      <c r="G1690" s="116"/>
      <c r="I1690" s="102" t="str">
        <f t="shared" si="26"/>
        <v/>
      </c>
      <c r="K1690" s="92"/>
      <c r="L1690" s="8"/>
      <c r="M1690" s="79"/>
      <c r="N1690" s="67"/>
      <c r="O1690" s="68"/>
    </row>
    <row r="1691" spans="1:15" s="51" customFormat="1" ht="13.05" customHeight="1" outlineLevel="2">
      <c r="A1691" s="136" t="s">
        <v>82</v>
      </c>
      <c r="B1691" s="136" t="s">
        <v>1316</v>
      </c>
      <c r="C1691" s="137"/>
      <c r="D1691" s="46"/>
      <c r="F1691" s="436"/>
      <c r="G1691" s="436"/>
      <c r="H1691" s="48" t="s">
        <v>203</v>
      </c>
      <c r="I1691" s="102" t="str">
        <f t="shared" si="26"/>
        <v/>
      </c>
      <c r="J1691" s="56"/>
      <c r="K1691" s="50"/>
      <c r="M1691" s="52"/>
      <c r="N1691" s="54"/>
      <c r="O1691" s="29"/>
    </row>
    <row r="1692" spans="1:15" s="51" customFormat="1" ht="13.05" customHeight="1" outlineLevel="2">
      <c r="A1692" s="138"/>
      <c r="B1692" s="138"/>
      <c r="C1692" s="140"/>
      <c r="D1692" s="55"/>
      <c r="F1692" s="115"/>
      <c r="G1692" s="115"/>
      <c r="H1692" s="86"/>
      <c r="I1692" s="102" t="str">
        <f t="shared" si="26"/>
        <v/>
      </c>
      <c r="J1692" s="56"/>
      <c r="K1692" s="27"/>
      <c r="M1692" s="63"/>
      <c r="N1692" s="54"/>
      <c r="O1692" s="64"/>
    </row>
    <row r="1693" spans="1:15" ht="2.5499999999999998" customHeight="1" outlineLevel="2">
      <c r="A1693" s="220"/>
      <c r="B1693" s="196"/>
      <c r="C1693" s="143"/>
      <c r="D1693" s="105"/>
      <c r="F1693" s="116"/>
      <c r="G1693" s="116"/>
      <c r="I1693" s="102" t="str">
        <f t="shared" si="26"/>
        <v/>
      </c>
      <c r="K1693" s="92"/>
      <c r="L1693" s="8"/>
      <c r="M1693" s="79"/>
      <c r="N1693" s="67"/>
      <c r="O1693" s="68"/>
    </row>
    <row r="1694" spans="1:15" s="51" customFormat="1" ht="13.05" customHeight="1" outlineLevel="2">
      <c r="A1694" s="136" t="s">
        <v>83</v>
      </c>
      <c r="B1694" s="136" t="s">
        <v>1377</v>
      </c>
      <c r="C1694" s="137"/>
      <c r="D1694" s="46"/>
      <c r="F1694" s="436"/>
      <c r="G1694" s="436"/>
      <c r="H1694" s="48" t="s">
        <v>203</v>
      </c>
      <c r="I1694" s="102" t="str">
        <f t="shared" si="26"/>
        <v/>
      </c>
      <c r="J1694" s="56"/>
      <c r="K1694" s="50"/>
      <c r="M1694" s="52"/>
      <c r="N1694" s="54"/>
      <c r="O1694" s="29"/>
    </row>
    <row r="1695" spans="1:15" s="51" customFormat="1" ht="13.05" customHeight="1" outlineLevel="2">
      <c r="A1695" s="138"/>
      <c r="B1695" s="138"/>
      <c r="C1695" s="140"/>
      <c r="D1695" s="55"/>
      <c r="F1695" s="115"/>
      <c r="G1695" s="115"/>
      <c r="H1695" s="86"/>
      <c r="I1695" s="102" t="str">
        <f t="shared" si="26"/>
        <v/>
      </c>
      <c r="J1695" s="56"/>
      <c r="K1695" s="27"/>
      <c r="M1695" s="63"/>
      <c r="N1695" s="54"/>
      <c r="O1695" s="64"/>
    </row>
    <row r="1696" spans="1:15" ht="2.5499999999999998" customHeight="1" outlineLevel="2">
      <c r="A1696" s="220"/>
      <c r="B1696" s="200"/>
      <c r="C1696" s="143"/>
      <c r="D1696" s="77"/>
      <c r="F1696" s="116"/>
      <c r="G1696" s="116"/>
      <c r="I1696" s="102" t="str">
        <f t="shared" si="26"/>
        <v/>
      </c>
      <c r="K1696" s="92"/>
      <c r="L1696" s="8"/>
      <c r="M1696" s="79"/>
      <c r="N1696" s="67"/>
      <c r="O1696" s="68"/>
    </row>
    <row r="1697" spans="1:15" ht="15" customHeight="1" outlineLevel="1" thickBot="1">
      <c r="A1697" s="186" t="s">
        <v>85</v>
      </c>
      <c r="B1697" s="186" t="s">
        <v>86</v>
      </c>
      <c r="C1697" s="194"/>
      <c r="D1697" s="70"/>
      <c r="E1697" s="69"/>
      <c r="F1697" s="117"/>
      <c r="G1697" s="117"/>
      <c r="H1697" s="31"/>
      <c r="I1697" s="102" t="str">
        <f t="shared" si="26"/>
        <v/>
      </c>
      <c r="J1697" s="71"/>
      <c r="K1697" s="13"/>
      <c r="L1697" s="88"/>
      <c r="M1697" s="15"/>
      <c r="N1697" s="89"/>
      <c r="O1697" s="17"/>
    </row>
    <row r="1698" spans="1:15" ht="5.25" customHeight="1" outlineLevel="2" thickTop="1">
      <c r="A1698" s="141"/>
      <c r="B1698" s="142"/>
      <c r="C1698" s="143"/>
      <c r="D1698" s="40"/>
      <c r="F1698" s="116"/>
      <c r="G1698" s="116"/>
      <c r="H1698" s="39"/>
      <c r="I1698" s="102" t="str">
        <f t="shared" si="26"/>
        <v/>
      </c>
      <c r="K1698" s="41"/>
      <c r="L1698" s="8"/>
      <c r="M1698" s="59"/>
      <c r="N1698" s="67"/>
      <c r="O1698" s="68"/>
    </row>
    <row r="1699" spans="1:15" s="51" customFormat="1" ht="13.05" customHeight="1" outlineLevel="2">
      <c r="A1699" s="136" t="s">
        <v>87</v>
      </c>
      <c r="B1699" s="136" t="s">
        <v>88</v>
      </c>
      <c r="C1699" s="137"/>
      <c r="D1699" s="46"/>
      <c r="F1699" s="436"/>
      <c r="G1699" s="436"/>
      <c r="H1699" s="48" t="s">
        <v>203</v>
      </c>
      <c r="I1699" s="102" t="str">
        <f t="shared" si="26"/>
        <v/>
      </c>
      <c r="J1699" s="56"/>
      <c r="K1699" s="50"/>
      <c r="M1699" s="52"/>
      <c r="N1699" s="54"/>
      <c r="O1699" s="29"/>
    </row>
    <row r="1700" spans="1:15" s="51" customFormat="1" ht="13.05" customHeight="1" outlineLevel="2">
      <c r="A1700" s="138"/>
      <c r="B1700" s="138"/>
      <c r="C1700" s="140"/>
      <c r="D1700" s="55"/>
      <c r="F1700" s="115"/>
      <c r="G1700" s="115"/>
      <c r="H1700" s="86"/>
      <c r="I1700" s="102" t="str">
        <f t="shared" si="26"/>
        <v/>
      </c>
      <c r="J1700" s="56"/>
      <c r="K1700" s="27"/>
      <c r="M1700" s="63"/>
      <c r="N1700" s="54"/>
      <c r="O1700" s="64"/>
    </row>
    <row r="1701" spans="1:15" ht="2.5499999999999998" customHeight="1" outlineLevel="2">
      <c r="A1701" s="220"/>
      <c r="B1701" s="196"/>
      <c r="C1701" s="143"/>
      <c r="D1701" s="105"/>
      <c r="F1701" s="116"/>
      <c r="G1701" s="116"/>
      <c r="I1701" s="102" t="str">
        <f t="shared" si="26"/>
        <v/>
      </c>
      <c r="K1701" s="92"/>
      <c r="L1701" s="8"/>
      <c r="M1701" s="79"/>
      <c r="N1701" s="67"/>
      <c r="O1701" s="68"/>
    </row>
    <row r="1702" spans="1:15" s="51" customFormat="1" ht="13.05" customHeight="1" outlineLevel="2">
      <c r="A1702" s="136" t="s">
        <v>89</v>
      </c>
      <c r="B1702" s="136" t="s">
        <v>90</v>
      </c>
      <c r="C1702" s="137"/>
      <c r="D1702" s="46"/>
      <c r="F1702" s="436"/>
      <c r="G1702" s="436"/>
      <c r="H1702" s="48" t="s">
        <v>203</v>
      </c>
      <c r="I1702" s="102" t="str">
        <f t="shared" si="26"/>
        <v/>
      </c>
      <c r="J1702" s="56"/>
      <c r="K1702" s="50"/>
      <c r="M1702" s="52"/>
      <c r="N1702" s="54"/>
      <c r="O1702" s="29"/>
    </row>
    <row r="1703" spans="1:15" s="51" customFormat="1" ht="13.05" customHeight="1" outlineLevel="2">
      <c r="A1703" s="138"/>
      <c r="B1703" s="138"/>
      <c r="C1703" s="140"/>
      <c r="D1703" s="55"/>
      <c r="F1703" s="115"/>
      <c r="G1703" s="115"/>
      <c r="H1703" s="86"/>
      <c r="I1703" s="102" t="str">
        <f t="shared" si="26"/>
        <v/>
      </c>
      <c r="J1703" s="56"/>
      <c r="K1703" s="27"/>
      <c r="M1703" s="63"/>
      <c r="N1703" s="54"/>
      <c r="O1703" s="64"/>
    </row>
    <row r="1704" spans="1:15" ht="2.5499999999999998" customHeight="1" outlineLevel="2">
      <c r="A1704" s="220"/>
      <c r="B1704" s="196"/>
      <c r="C1704" s="143"/>
      <c r="D1704" s="105"/>
      <c r="F1704" s="116"/>
      <c r="G1704" s="116"/>
      <c r="I1704" s="102" t="str">
        <f t="shared" si="26"/>
        <v/>
      </c>
      <c r="K1704" s="92"/>
      <c r="L1704" s="8"/>
      <c r="M1704" s="79"/>
      <c r="N1704" s="67"/>
      <c r="O1704" s="68"/>
    </row>
    <row r="1705" spans="1:15" s="51" customFormat="1" ht="13.05" customHeight="1" outlineLevel="2">
      <c r="A1705" s="136" t="s">
        <v>91</v>
      </c>
      <c r="B1705" s="136" t="s">
        <v>1571</v>
      </c>
      <c r="C1705" s="137"/>
      <c r="D1705" s="46"/>
      <c r="F1705" s="436"/>
      <c r="G1705" s="436"/>
      <c r="H1705" s="48" t="s">
        <v>203</v>
      </c>
      <c r="I1705" s="102" t="str">
        <f t="shared" si="26"/>
        <v/>
      </c>
      <c r="J1705" s="56"/>
      <c r="K1705" s="50"/>
      <c r="M1705" s="52"/>
      <c r="N1705" s="54"/>
      <c r="O1705" s="29"/>
    </row>
    <row r="1706" spans="1:15" s="51" customFormat="1" ht="13.05" customHeight="1" outlineLevel="2">
      <c r="A1706" s="138"/>
      <c r="B1706" s="138"/>
      <c r="C1706" s="140"/>
      <c r="D1706" s="55"/>
      <c r="F1706" s="115"/>
      <c r="G1706" s="115"/>
      <c r="H1706" s="86"/>
      <c r="I1706" s="102" t="str">
        <f t="shared" si="26"/>
        <v/>
      </c>
      <c r="J1706" s="56"/>
      <c r="K1706" s="27"/>
      <c r="M1706" s="63"/>
      <c r="N1706" s="54"/>
      <c r="O1706" s="64"/>
    </row>
    <row r="1707" spans="1:15" ht="2.5499999999999998" customHeight="1" outlineLevel="2">
      <c r="A1707" s="220"/>
      <c r="B1707" s="196"/>
      <c r="C1707" s="143"/>
      <c r="D1707" s="105"/>
      <c r="F1707" s="116"/>
      <c r="G1707" s="116"/>
      <c r="I1707" s="102" t="str">
        <f t="shared" si="26"/>
        <v/>
      </c>
      <c r="K1707" s="92"/>
      <c r="L1707" s="8"/>
      <c r="M1707" s="79"/>
      <c r="N1707" s="67"/>
      <c r="O1707" s="68"/>
    </row>
    <row r="1708" spans="1:15" s="51" customFormat="1" ht="13.05" customHeight="1" outlineLevel="2">
      <c r="A1708" s="136" t="s">
        <v>93</v>
      </c>
      <c r="B1708" s="136" t="s">
        <v>1317</v>
      </c>
      <c r="C1708" s="137"/>
      <c r="D1708" s="46"/>
      <c r="F1708" s="436"/>
      <c r="G1708" s="436"/>
      <c r="H1708" s="48" t="s">
        <v>203</v>
      </c>
      <c r="I1708" s="102" t="str">
        <f t="shared" si="26"/>
        <v/>
      </c>
      <c r="J1708" s="56"/>
      <c r="K1708" s="50"/>
      <c r="M1708" s="52"/>
      <c r="N1708" s="54"/>
      <c r="O1708" s="29"/>
    </row>
    <row r="1709" spans="1:15" s="51" customFormat="1" ht="13.05" customHeight="1" outlineLevel="2">
      <c r="A1709" s="138"/>
      <c r="B1709" s="138"/>
      <c r="C1709" s="140"/>
      <c r="D1709" s="55"/>
      <c r="F1709" s="115"/>
      <c r="G1709" s="115"/>
      <c r="H1709" s="86"/>
      <c r="I1709" s="102" t="str">
        <f t="shared" si="26"/>
        <v/>
      </c>
      <c r="J1709" s="56"/>
      <c r="K1709" s="27"/>
      <c r="M1709" s="63"/>
      <c r="N1709" s="54"/>
      <c r="O1709" s="64"/>
    </row>
    <row r="1710" spans="1:15" ht="2.5499999999999998" customHeight="1" outlineLevel="2">
      <c r="A1710" s="220"/>
      <c r="B1710" s="196"/>
      <c r="C1710" s="143"/>
      <c r="D1710" s="105"/>
      <c r="F1710" s="116"/>
      <c r="G1710" s="116"/>
      <c r="I1710" s="102" t="str">
        <f t="shared" si="26"/>
        <v/>
      </c>
      <c r="K1710" s="92"/>
      <c r="L1710" s="8"/>
      <c r="M1710" s="79"/>
      <c r="N1710" s="67"/>
      <c r="O1710" s="68"/>
    </row>
    <row r="1711" spans="1:15" s="51" customFormat="1" ht="13.05" customHeight="1" outlineLevel="2">
      <c r="A1711" s="136" t="s">
        <v>94</v>
      </c>
      <c r="B1711" s="136" t="s">
        <v>95</v>
      </c>
      <c r="C1711" s="137"/>
      <c r="D1711" s="46"/>
      <c r="F1711" s="436"/>
      <c r="G1711" s="436"/>
      <c r="H1711" s="48" t="s">
        <v>203</v>
      </c>
      <c r="I1711" s="102" t="str">
        <f t="shared" si="26"/>
        <v/>
      </c>
      <c r="J1711" s="56"/>
      <c r="K1711" s="50"/>
      <c r="M1711" s="52"/>
      <c r="N1711" s="54"/>
      <c r="O1711" s="29"/>
    </row>
    <row r="1712" spans="1:15" s="51" customFormat="1" ht="13.05" customHeight="1" outlineLevel="2">
      <c r="A1712" s="138"/>
      <c r="B1712" s="138"/>
      <c r="C1712" s="140"/>
      <c r="D1712" s="55"/>
      <c r="F1712" s="115"/>
      <c r="G1712" s="115"/>
      <c r="H1712" s="86"/>
      <c r="I1712" s="102" t="str">
        <f t="shared" si="26"/>
        <v/>
      </c>
      <c r="J1712" s="56"/>
      <c r="K1712" s="27"/>
      <c r="M1712" s="63"/>
      <c r="N1712" s="54"/>
      <c r="O1712" s="64"/>
    </row>
    <row r="1713" spans="1:15" ht="2.5499999999999998" customHeight="1" outlineLevel="2">
      <c r="A1713" s="220"/>
      <c r="B1713" s="196"/>
      <c r="C1713" s="143"/>
      <c r="D1713" s="105"/>
      <c r="F1713" s="116"/>
      <c r="G1713" s="116"/>
      <c r="I1713" s="102" t="str">
        <f t="shared" si="26"/>
        <v/>
      </c>
      <c r="K1713" s="92"/>
      <c r="L1713" s="8"/>
      <c r="M1713" s="79"/>
      <c r="N1713" s="67"/>
      <c r="O1713" s="68"/>
    </row>
    <row r="1714" spans="1:15" s="51" customFormat="1" ht="13.05" customHeight="1" outlineLevel="2">
      <c r="A1714" s="136" t="s">
        <v>96</v>
      </c>
      <c r="B1714" s="136" t="s">
        <v>97</v>
      </c>
      <c r="C1714" s="137"/>
      <c r="D1714" s="46"/>
      <c r="F1714" s="436"/>
      <c r="G1714" s="436"/>
      <c r="H1714" s="48" t="s">
        <v>203</v>
      </c>
      <c r="I1714" s="102" t="str">
        <f t="shared" si="26"/>
        <v/>
      </c>
      <c r="J1714" s="56"/>
      <c r="K1714" s="50"/>
      <c r="M1714" s="52"/>
      <c r="N1714" s="54"/>
      <c r="O1714" s="29"/>
    </row>
    <row r="1715" spans="1:15" s="51" customFormat="1" ht="13.05" customHeight="1" outlineLevel="2">
      <c r="A1715" s="138"/>
      <c r="B1715" s="138"/>
      <c r="C1715" s="140"/>
      <c r="D1715" s="55"/>
      <c r="F1715" s="115"/>
      <c r="G1715" s="115"/>
      <c r="H1715" s="86"/>
      <c r="I1715" s="102" t="str">
        <f t="shared" si="26"/>
        <v/>
      </c>
      <c r="J1715" s="56"/>
      <c r="K1715" s="27"/>
      <c r="M1715" s="63"/>
      <c r="N1715" s="54"/>
      <c r="O1715" s="64"/>
    </row>
    <row r="1716" spans="1:15" ht="2.5499999999999998" customHeight="1" outlineLevel="2">
      <c r="A1716" s="220"/>
      <c r="B1716" s="196"/>
      <c r="C1716" s="143"/>
      <c r="D1716" s="105"/>
      <c r="F1716" s="116"/>
      <c r="G1716" s="116"/>
      <c r="I1716" s="102" t="str">
        <f t="shared" si="26"/>
        <v/>
      </c>
      <c r="K1716" s="92"/>
      <c r="L1716" s="8"/>
      <c r="M1716" s="79"/>
      <c r="N1716" s="67"/>
      <c r="O1716" s="68"/>
    </row>
    <row r="1717" spans="1:15" s="51" customFormat="1" ht="13.05" customHeight="1" outlineLevel="2">
      <c r="A1717" s="136" t="s">
        <v>98</v>
      </c>
      <c r="B1717" s="136" t="s">
        <v>1318</v>
      </c>
      <c r="C1717" s="137"/>
      <c r="D1717" s="46"/>
      <c r="F1717" s="436"/>
      <c r="G1717" s="436"/>
      <c r="H1717" s="48" t="s">
        <v>203</v>
      </c>
      <c r="I1717" s="102" t="str">
        <f t="shared" si="26"/>
        <v/>
      </c>
      <c r="J1717" s="56"/>
      <c r="K1717" s="50"/>
      <c r="M1717" s="52"/>
      <c r="N1717" s="54"/>
      <c r="O1717" s="29"/>
    </row>
    <row r="1718" spans="1:15" s="51" customFormat="1" ht="13.05" customHeight="1" outlineLevel="2">
      <c r="A1718" s="138"/>
      <c r="B1718" s="138"/>
      <c r="C1718" s="140"/>
      <c r="D1718" s="55"/>
      <c r="F1718" s="115"/>
      <c r="G1718" s="115"/>
      <c r="H1718" s="86"/>
      <c r="I1718" s="102" t="str">
        <f t="shared" si="26"/>
        <v/>
      </c>
      <c r="J1718" s="56"/>
      <c r="K1718" s="27"/>
      <c r="M1718" s="63"/>
      <c r="N1718" s="54"/>
      <c r="O1718" s="64"/>
    </row>
    <row r="1719" spans="1:15" ht="2.5499999999999998" customHeight="1" outlineLevel="2">
      <c r="A1719" s="220"/>
      <c r="B1719" s="196"/>
      <c r="C1719" s="143"/>
      <c r="D1719" s="105"/>
      <c r="F1719" s="116"/>
      <c r="G1719" s="116"/>
      <c r="I1719" s="102" t="str">
        <f t="shared" si="26"/>
        <v/>
      </c>
      <c r="K1719" s="92"/>
      <c r="L1719" s="8"/>
      <c r="M1719" s="79"/>
      <c r="N1719" s="67"/>
      <c r="O1719" s="68"/>
    </row>
    <row r="1720" spans="1:15" s="51" customFormat="1" ht="13.05" customHeight="1" outlineLevel="2">
      <c r="A1720" s="136" t="s">
        <v>99</v>
      </c>
      <c r="B1720" s="136" t="s">
        <v>100</v>
      </c>
      <c r="C1720" s="137"/>
      <c r="D1720" s="46"/>
      <c r="F1720" s="436"/>
      <c r="G1720" s="436"/>
      <c r="H1720" s="48" t="s">
        <v>203</v>
      </c>
      <c r="I1720" s="102" t="str">
        <f t="shared" si="26"/>
        <v/>
      </c>
      <c r="J1720" s="232"/>
      <c r="K1720" s="50"/>
      <c r="M1720" s="52"/>
      <c r="N1720" s="54"/>
      <c r="O1720" s="29"/>
    </row>
    <row r="1721" spans="1:15" s="51" customFormat="1" ht="13.05" customHeight="1" outlineLevel="2">
      <c r="A1721" s="138"/>
      <c r="B1721" s="138"/>
      <c r="C1721" s="140"/>
      <c r="D1721" s="55"/>
      <c r="F1721" s="115"/>
      <c r="G1721" s="115"/>
      <c r="H1721" s="86"/>
      <c r="I1721" s="102" t="str">
        <f t="shared" si="26"/>
        <v/>
      </c>
      <c r="J1721" s="232"/>
      <c r="K1721" s="27"/>
      <c r="M1721" s="63"/>
      <c r="N1721" s="54"/>
      <c r="O1721" s="64"/>
    </row>
    <row r="1722" spans="1:15" ht="2.5499999999999998" customHeight="1" outlineLevel="2">
      <c r="A1722" s="220"/>
      <c r="B1722" s="196"/>
      <c r="C1722" s="143"/>
      <c r="D1722" s="105"/>
      <c r="F1722" s="116"/>
      <c r="G1722" s="116"/>
      <c r="I1722" s="102" t="str">
        <f t="shared" si="26"/>
        <v/>
      </c>
      <c r="J1722" s="163"/>
      <c r="K1722" s="92"/>
      <c r="L1722" s="8"/>
      <c r="M1722" s="79"/>
      <c r="N1722" s="67"/>
      <c r="O1722" s="68"/>
    </row>
    <row r="1723" spans="1:15" s="51" customFormat="1" ht="13.05" customHeight="1" outlineLevel="2">
      <c r="A1723" s="136" t="s">
        <v>101</v>
      </c>
      <c r="B1723" s="136" t="s">
        <v>1378</v>
      </c>
      <c r="C1723" s="137"/>
      <c r="D1723" s="46"/>
      <c r="F1723" s="436"/>
      <c r="G1723" s="436"/>
      <c r="H1723" s="48" t="s">
        <v>203</v>
      </c>
      <c r="I1723" s="102" t="str">
        <f t="shared" si="26"/>
        <v/>
      </c>
      <c r="J1723" s="232"/>
      <c r="K1723" s="50"/>
      <c r="M1723" s="52"/>
      <c r="N1723" s="54"/>
      <c r="O1723" s="29"/>
    </row>
    <row r="1724" spans="1:15" s="51" customFormat="1" ht="13.05" customHeight="1" outlineLevel="2">
      <c r="A1724" s="138"/>
      <c r="B1724" s="138"/>
      <c r="C1724" s="140"/>
      <c r="D1724" s="55"/>
      <c r="F1724" s="115"/>
      <c r="G1724" s="115"/>
      <c r="H1724" s="86"/>
      <c r="I1724" s="102" t="str">
        <f t="shared" si="26"/>
        <v/>
      </c>
      <c r="J1724" s="232"/>
      <c r="K1724" s="27"/>
      <c r="M1724" s="63"/>
      <c r="N1724" s="54"/>
      <c r="O1724" s="64"/>
    </row>
    <row r="1725" spans="1:15" ht="2.5499999999999998" customHeight="1" outlineLevel="2">
      <c r="A1725" s="220"/>
      <c r="B1725" s="196"/>
      <c r="C1725" s="143"/>
      <c r="D1725" s="105"/>
      <c r="F1725" s="116"/>
      <c r="G1725" s="116"/>
      <c r="I1725" s="102" t="str">
        <f t="shared" si="26"/>
        <v/>
      </c>
      <c r="J1725" s="163"/>
      <c r="K1725" s="92"/>
      <c r="L1725" s="8"/>
      <c r="M1725" s="79"/>
      <c r="N1725" s="67"/>
      <c r="O1725" s="68"/>
    </row>
    <row r="1726" spans="1:15" s="51" customFormat="1" ht="13.05" customHeight="1" outlineLevel="2">
      <c r="A1726" s="136" t="s">
        <v>103</v>
      </c>
      <c r="B1726" s="136" t="s">
        <v>1379</v>
      </c>
      <c r="C1726" s="137"/>
      <c r="D1726" s="46"/>
      <c r="F1726" s="436"/>
      <c r="G1726" s="436"/>
      <c r="H1726" s="48" t="s">
        <v>203</v>
      </c>
      <c r="I1726" s="102" t="str">
        <f t="shared" si="26"/>
        <v/>
      </c>
      <c r="J1726" s="232"/>
      <c r="K1726" s="50"/>
      <c r="M1726" s="52"/>
      <c r="N1726" s="54"/>
      <c r="O1726" s="29"/>
    </row>
    <row r="1727" spans="1:15" s="51" customFormat="1" ht="13.05" customHeight="1" outlineLevel="2">
      <c r="A1727" s="138"/>
      <c r="B1727" s="138"/>
      <c r="C1727" s="140"/>
      <c r="D1727" s="55"/>
      <c r="F1727" s="115"/>
      <c r="G1727" s="115"/>
      <c r="H1727" s="86"/>
      <c r="I1727" s="102" t="str">
        <f t="shared" si="26"/>
        <v/>
      </c>
      <c r="J1727" s="232"/>
      <c r="K1727" s="27"/>
      <c r="M1727" s="63"/>
      <c r="N1727" s="54"/>
      <c r="O1727" s="64"/>
    </row>
    <row r="1728" spans="1:15" ht="2.5499999999999998" customHeight="1" outlineLevel="2">
      <c r="A1728" s="220"/>
      <c r="B1728" s="200"/>
      <c r="C1728" s="143"/>
      <c r="D1728" s="77"/>
      <c r="F1728" s="116"/>
      <c r="G1728" s="116"/>
      <c r="I1728" s="102" t="str">
        <f t="shared" si="26"/>
        <v/>
      </c>
      <c r="J1728" s="163"/>
      <c r="K1728" s="92"/>
      <c r="L1728" s="8"/>
      <c r="M1728" s="79"/>
      <c r="N1728" s="67"/>
      <c r="O1728" s="68"/>
    </row>
    <row r="1729" spans="1:15" ht="15" customHeight="1" outlineLevel="1" thickBot="1">
      <c r="A1729" s="186" t="s">
        <v>105</v>
      </c>
      <c r="B1729" s="186" t="s">
        <v>1380</v>
      </c>
      <c r="C1729" s="194"/>
      <c r="D1729" s="70"/>
      <c r="E1729" s="69"/>
      <c r="F1729" s="117"/>
      <c r="G1729" s="117"/>
      <c r="H1729" s="31"/>
      <c r="I1729" s="102" t="str">
        <f t="shared" si="26"/>
        <v/>
      </c>
      <c r="J1729" s="233"/>
      <c r="K1729" s="13"/>
      <c r="L1729" s="88"/>
      <c r="M1729" s="15"/>
      <c r="N1729" s="89"/>
      <c r="O1729" s="17"/>
    </row>
    <row r="1730" spans="1:15" ht="5.25" customHeight="1" outlineLevel="2" thickTop="1">
      <c r="A1730" s="141"/>
      <c r="B1730" s="142"/>
      <c r="C1730" s="143"/>
      <c r="D1730" s="40"/>
      <c r="F1730" s="116"/>
      <c r="G1730" s="116"/>
      <c r="H1730" s="39"/>
      <c r="I1730" s="102" t="str">
        <f t="shared" si="26"/>
        <v/>
      </c>
      <c r="J1730" s="163"/>
      <c r="K1730" s="41"/>
      <c r="L1730" s="8"/>
      <c r="M1730" s="59"/>
      <c r="N1730" s="67"/>
      <c r="O1730" s="68"/>
    </row>
    <row r="1731" spans="1:15" s="51" customFormat="1" ht="13.05" customHeight="1" outlineLevel="2">
      <c r="A1731" s="136" t="s">
        <v>106</v>
      </c>
      <c r="B1731" s="136" t="s">
        <v>1572</v>
      </c>
      <c r="C1731" s="137"/>
      <c r="D1731" s="46"/>
      <c r="E1731" s="140"/>
      <c r="F1731" s="436"/>
      <c r="G1731" s="436"/>
      <c r="H1731" s="48" t="s">
        <v>203</v>
      </c>
      <c r="I1731" s="102" t="str">
        <f t="shared" si="26"/>
        <v/>
      </c>
      <c r="J1731" s="232"/>
      <c r="K1731" s="50"/>
      <c r="M1731" s="52"/>
      <c r="N1731" s="54"/>
      <c r="O1731" s="29"/>
    </row>
    <row r="1732" spans="1:15" s="51" customFormat="1" ht="13.05" customHeight="1" outlineLevel="2">
      <c r="A1732" s="138"/>
      <c r="B1732" s="138"/>
      <c r="C1732" s="140"/>
      <c r="D1732" s="55"/>
      <c r="E1732" s="140"/>
      <c r="F1732" s="115"/>
      <c r="G1732" s="115"/>
      <c r="H1732" s="86"/>
      <c r="I1732" s="102" t="str">
        <f t="shared" si="26"/>
        <v/>
      </c>
      <c r="J1732" s="232"/>
      <c r="K1732" s="27"/>
      <c r="M1732" s="63"/>
      <c r="N1732" s="54"/>
      <c r="O1732" s="64"/>
    </row>
    <row r="1733" spans="1:15" ht="2.5499999999999998" customHeight="1" outlineLevel="2">
      <c r="A1733" s="220"/>
      <c r="B1733" s="196"/>
      <c r="C1733" s="143"/>
      <c r="D1733" s="105"/>
      <c r="E1733" s="143"/>
      <c r="F1733" s="116"/>
      <c r="G1733" s="116"/>
      <c r="I1733" s="102" t="str">
        <f t="shared" si="26"/>
        <v/>
      </c>
      <c r="J1733" s="163"/>
      <c r="K1733" s="92"/>
      <c r="L1733" s="8"/>
      <c r="M1733" s="79"/>
      <c r="N1733" s="67"/>
      <c r="O1733" s="68"/>
    </row>
    <row r="1734" spans="1:15" s="51" customFormat="1" ht="13.05" customHeight="1" outlineLevel="2">
      <c r="A1734" s="136" t="s">
        <v>108</v>
      </c>
      <c r="B1734" s="136" t="s">
        <v>1381</v>
      </c>
      <c r="C1734" s="137"/>
      <c r="D1734" s="46"/>
      <c r="E1734" s="140"/>
      <c r="F1734" s="436"/>
      <c r="G1734" s="436"/>
      <c r="H1734" s="48" t="s">
        <v>203</v>
      </c>
      <c r="I1734" s="102" t="str">
        <f t="shared" si="26"/>
        <v/>
      </c>
      <c r="J1734" s="232"/>
      <c r="K1734" s="50"/>
      <c r="M1734" s="52"/>
      <c r="N1734" s="54"/>
      <c r="O1734" s="29"/>
    </row>
    <row r="1735" spans="1:15" s="51" customFormat="1" ht="13.05" customHeight="1" outlineLevel="2">
      <c r="A1735" s="138"/>
      <c r="B1735" s="138"/>
      <c r="C1735" s="140"/>
      <c r="D1735" s="55"/>
      <c r="E1735" s="140"/>
      <c r="F1735" s="115"/>
      <c r="G1735" s="115"/>
      <c r="H1735" s="86"/>
      <c r="I1735" s="102" t="str">
        <f t="shared" si="26"/>
        <v/>
      </c>
      <c r="J1735" s="232"/>
      <c r="K1735" s="27"/>
      <c r="M1735" s="63"/>
      <c r="N1735" s="54"/>
      <c r="O1735" s="64"/>
    </row>
    <row r="1736" spans="1:15" ht="2.5499999999999998" customHeight="1" outlineLevel="2">
      <c r="A1736" s="220"/>
      <c r="B1736" s="200"/>
      <c r="C1736" s="143"/>
      <c r="D1736" s="105"/>
      <c r="E1736" s="143"/>
      <c r="F1736" s="116"/>
      <c r="G1736" s="116"/>
      <c r="I1736" s="102" t="str">
        <f t="shared" si="26"/>
        <v/>
      </c>
      <c r="J1736" s="163"/>
      <c r="K1736" s="92"/>
      <c r="L1736" s="8"/>
      <c r="M1736" s="79"/>
      <c r="N1736" s="67"/>
      <c r="O1736" s="68"/>
    </row>
    <row r="1737" spans="1:15" s="51" customFormat="1" ht="13.05" customHeight="1" outlineLevel="2">
      <c r="A1737" s="136" t="s">
        <v>110</v>
      </c>
      <c r="B1737" s="136" t="s">
        <v>1382</v>
      </c>
      <c r="C1737" s="137"/>
      <c r="D1737" s="46"/>
      <c r="E1737" s="140"/>
      <c r="F1737" s="436"/>
      <c r="G1737" s="436"/>
      <c r="H1737" s="48" t="s">
        <v>203</v>
      </c>
      <c r="I1737" s="102" t="str">
        <f t="shared" si="26"/>
        <v/>
      </c>
      <c r="J1737" s="232"/>
      <c r="K1737" s="50"/>
      <c r="M1737" s="52"/>
      <c r="N1737" s="54"/>
      <c r="O1737" s="29"/>
    </row>
    <row r="1738" spans="1:15" s="51" customFormat="1" ht="13.05" customHeight="1" outlineLevel="2">
      <c r="A1738" s="138"/>
      <c r="B1738" s="138"/>
      <c r="C1738" s="140"/>
      <c r="D1738" s="55"/>
      <c r="E1738" s="140"/>
      <c r="F1738" s="115"/>
      <c r="G1738" s="115"/>
      <c r="H1738" s="86"/>
      <c r="I1738" s="102" t="str">
        <f t="shared" si="26"/>
        <v/>
      </c>
      <c r="J1738" s="232"/>
      <c r="K1738" s="27"/>
      <c r="M1738" s="63"/>
      <c r="N1738" s="54"/>
      <c r="O1738" s="64"/>
    </row>
    <row r="1739" spans="1:15" ht="2.5499999999999998" customHeight="1" outlineLevel="2">
      <c r="A1739" s="220"/>
      <c r="B1739" s="200"/>
      <c r="C1739" s="143"/>
      <c r="D1739" s="105"/>
      <c r="E1739" s="143"/>
      <c r="F1739" s="116"/>
      <c r="G1739" s="116"/>
      <c r="I1739" s="102" t="str">
        <f t="shared" si="26"/>
        <v/>
      </c>
      <c r="J1739" s="163"/>
      <c r="K1739" s="92"/>
      <c r="L1739" s="8"/>
      <c r="M1739" s="79"/>
      <c r="N1739" s="67"/>
      <c r="O1739" s="68"/>
    </row>
    <row r="1740" spans="1:15" s="51" customFormat="1" ht="13.05" customHeight="1" outlineLevel="2">
      <c r="A1740" s="136" t="s">
        <v>112</v>
      </c>
      <c r="B1740" s="136" t="s">
        <v>1383</v>
      </c>
      <c r="C1740" s="137"/>
      <c r="D1740" s="46"/>
      <c r="E1740" s="140"/>
      <c r="F1740" s="436"/>
      <c r="G1740" s="436"/>
      <c r="H1740" s="48" t="s">
        <v>203</v>
      </c>
      <c r="I1740" s="102" t="str">
        <f t="shared" si="26"/>
        <v/>
      </c>
      <c r="J1740" s="232"/>
      <c r="K1740" s="50"/>
      <c r="M1740" s="52"/>
      <c r="N1740" s="54"/>
      <c r="O1740" s="29"/>
    </row>
    <row r="1741" spans="1:15" s="51" customFormat="1" ht="13.05" customHeight="1" outlineLevel="2">
      <c r="A1741" s="138"/>
      <c r="B1741" s="138"/>
      <c r="C1741" s="140"/>
      <c r="D1741" s="55"/>
      <c r="E1741" s="140"/>
      <c r="F1741" s="115"/>
      <c r="G1741" s="115"/>
      <c r="H1741" s="86"/>
      <c r="I1741" s="102" t="str">
        <f t="shared" si="26"/>
        <v/>
      </c>
      <c r="J1741" s="232"/>
      <c r="K1741" s="27"/>
      <c r="M1741" s="63"/>
      <c r="N1741" s="54"/>
      <c r="O1741" s="64"/>
    </row>
    <row r="1742" spans="1:15" ht="2.5499999999999998" customHeight="1" outlineLevel="2">
      <c r="A1742" s="220"/>
      <c r="B1742" s="200"/>
      <c r="C1742" s="143"/>
      <c r="D1742" s="105"/>
      <c r="E1742" s="143"/>
      <c r="F1742" s="116"/>
      <c r="G1742" s="116"/>
      <c r="I1742" s="102" t="str">
        <f t="shared" si="26"/>
        <v/>
      </c>
      <c r="J1742" s="163"/>
      <c r="K1742" s="92"/>
      <c r="L1742" s="8"/>
      <c r="M1742" s="79"/>
      <c r="N1742" s="67"/>
      <c r="O1742" s="68"/>
    </row>
    <row r="1743" spans="1:15" s="51" customFormat="1" ht="13.05" customHeight="1" outlineLevel="2">
      <c r="A1743" s="136" t="s">
        <v>114</v>
      </c>
      <c r="B1743" s="136" t="s">
        <v>115</v>
      </c>
      <c r="C1743" s="137"/>
      <c r="D1743" s="46"/>
      <c r="E1743" s="140"/>
      <c r="F1743" s="436"/>
      <c r="G1743" s="436"/>
      <c r="H1743" s="48" t="s">
        <v>203</v>
      </c>
      <c r="I1743" s="102" t="str">
        <f t="shared" si="26"/>
        <v/>
      </c>
      <c r="J1743" s="232"/>
      <c r="K1743" s="50"/>
      <c r="M1743" s="52"/>
      <c r="N1743" s="54"/>
      <c r="O1743" s="29"/>
    </row>
    <row r="1744" spans="1:15" s="51" customFormat="1" ht="13.05" customHeight="1" outlineLevel="2">
      <c r="A1744" s="138"/>
      <c r="B1744" s="138"/>
      <c r="C1744" s="140"/>
      <c r="D1744" s="55"/>
      <c r="E1744" s="140"/>
      <c r="F1744" s="115"/>
      <c r="G1744" s="115"/>
      <c r="H1744" s="86"/>
      <c r="I1744" s="102" t="str">
        <f t="shared" si="26"/>
        <v/>
      </c>
      <c r="J1744" s="232"/>
      <c r="K1744" s="27"/>
      <c r="M1744" s="63"/>
      <c r="N1744" s="54"/>
      <c r="O1744" s="64"/>
    </row>
    <row r="1745" spans="1:15" ht="2.5499999999999998" customHeight="1" outlineLevel="2">
      <c r="A1745" s="220"/>
      <c r="B1745" s="200"/>
      <c r="C1745" s="143"/>
      <c r="D1745" s="105"/>
      <c r="E1745" s="143"/>
      <c r="F1745" s="116"/>
      <c r="G1745" s="116"/>
      <c r="I1745" s="102" t="str">
        <f t="shared" si="26"/>
        <v/>
      </c>
      <c r="J1745" s="163"/>
      <c r="K1745" s="92"/>
      <c r="L1745" s="8"/>
      <c r="M1745" s="79"/>
      <c r="N1745" s="67"/>
      <c r="O1745" s="68"/>
    </row>
    <row r="1746" spans="1:15" s="51" customFormat="1" ht="13.05" customHeight="1" outlineLevel="2">
      <c r="A1746" s="136" t="s">
        <v>116</v>
      </c>
      <c r="B1746" s="136" t="s">
        <v>117</v>
      </c>
      <c r="C1746" s="137"/>
      <c r="D1746" s="46"/>
      <c r="E1746" s="140"/>
      <c r="F1746" s="436"/>
      <c r="G1746" s="436"/>
      <c r="H1746" s="48" t="s">
        <v>203</v>
      </c>
      <c r="I1746" s="102" t="str">
        <f t="shared" si="26"/>
        <v/>
      </c>
      <c r="J1746" s="232"/>
      <c r="K1746" s="50"/>
      <c r="M1746" s="52"/>
      <c r="N1746" s="54"/>
      <c r="O1746" s="29"/>
    </row>
    <row r="1747" spans="1:15" s="51" customFormat="1" ht="13.05" customHeight="1" outlineLevel="2">
      <c r="A1747" s="138"/>
      <c r="B1747" s="138"/>
      <c r="C1747" s="140"/>
      <c r="D1747" s="55"/>
      <c r="E1747" s="140"/>
      <c r="F1747" s="115"/>
      <c r="G1747" s="115"/>
      <c r="H1747" s="86"/>
      <c r="I1747" s="102" t="str">
        <f t="shared" si="26"/>
        <v/>
      </c>
      <c r="J1747" s="232"/>
      <c r="K1747" s="27"/>
      <c r="M1747" s="63"/>
      <c r="N1747" s="54"/>
      <c r="O1747" s="64"/>
    </row>
    <row r="1748" spans="1:15" ht="2.5499999999999998" customHeight="1" outlineLevel="2">
      <c r="A1748" s="220"/>
      <c r="B1748" s="200"/>
      <c r="C1748" s="143"/>
      <c r="D1748" s="105"/>
      <c r="E1748" s="143"/>
      <c r="F1748" s="116"/>
      <c r="G1748" s="116"/>
      <c r="I1748" s="102" t="str">
        <f t="shared" ref="I1748:I1811" si="27">$K1748&amp;$M1748</f>
        <v/>
      </c>
      <c r="J1748" s="163"/>
      <c r="K1748" s="92"/>
      <c r="L1748" s="8"/>
      <c r="M1748" s="79"/>
      <c r="N1748" s="67"/>
      <c r="O1748" s="68"/>
    </row>
    <row r="1749" spans="1:15" s="51" customFormat="1" ht="13.05" customHeight="1" outlineLevel="2">
      <c r="A1749" s="136" t="s">
        <v>118</v>
      </c>
      <c r="B1749" s="136" t="s">
        <v>119</v>
      </c>
      <c r="C1749" s="137"/>
      <c r="D1749" s="46"/>
      <c r="E1749" s="140"/>
      <c r="F1749" s="436"/>
      <c r="G1749" s="436"/>
      <c r="H1749" s="48" t="s">
        <v>203</v>
      </c>
      <c r="I1749" s="102" t="str">
        <f t="shared" si="27"/>
        <v/>
      </c>
      <c r="J1749" s="232"/>
      <c r="K1749" s="50"/>
      <c r="M1749" s="52"/>
      <c r="N1749" s="54"/>
      <c r="O1749" s="29"/>
    </row>
    <row r="1750" spans="1:15" s="51" customFormat="1" ht="13.05" customHeight="1" outlineLevel="2">
      <c r="A1750" s="138"/>
      <c r="B1750" s="138"/>
      <c r="C1750" s="140"/>
      <c r="D1750" s="55"/>
      <c r="E1750" s="140"/>
      <c r="F1750" s="115"/>
      <c r="G1750" s="115"/>
      <c r="H1750" s="86"/>
      <c r="I1750" s="102" t="str">
        <f t="shared" si="27"/>
        <v/>
      </c>
      <c r="J1750" s="232"/>
      <c r="K1750" s="27"/>
      <c r="M1750" s="63"/>
      <c r="N1750" s="54"/>
      <c r="O1750" s="64"/>
    </row>
    <row r="1751" spans="1:15" ht="2.5499999999999998" customHeight="1" outlineLevel="2">
      <c r="A1751" s="220"/>
      <c r="B1751" s="200"/>
      <c r="C1751" s="143"/>
      <c r="D1751" s="77"/>
      <c r="E1751" s="143"/>
      <c r="F1751" s="116"/>
      <c r="G1751" s="116"/>
      <c r="I1751" s="102" t="str">
        <f t="shared" si="27"/>
        <v/>
      </c>
      <c r="J1751" s="163"/>
      <c r="K1751" s="92"/>
      <c r="L1751" s="8"/>
      <c r="M1751" s="79"/>
      <c r="N1751" s="67"/>
      <c r="O1751" s="68"/>
    </row>
    <row r="1752" spans="1:15" ht="15" customHeight="1" outlineLevel="1">
      <c r="A1752" s="178" t="s">
        <v>120</v>
      </c>
      <c r="B1752" s="178" t="s">
        <v>1384</v>
      </c>
      <c r="C1752" s="201"/>
      <c r="D1752" s="81"/>
      <c r="E1752" s="201"/>
      <c r="F1752" s="118"/>
      <c r="G1752" s="118"/>
      <c r="H1752" s="32"/>
      <c r="I1752" s="102" t="str">
        <f t="shared" si="27"/>
        <v/>
      </c>
      <c r="J1752" s="163"/>
      <c r="K1752" s="12"/>
      <c r="L1752" s="8"/>
      <c r="M1752" s="16"/>
      <c r="N1752" s="67"/>
      <c r="O1752" s="18"/>
    </row>
    <row r="1753" spans="1:15" ht="5.55" customHeight="1" outlineLevel="1">
      <c r="A1753" s="141"/>
      <c r="B1753" s="142"/>
      <c r="C1753" s="143"/>
      <c r="D1753" s="40"/>
      <c r="E1753" s="143"/>
      <c r="F1753" s="116"/>
      <c r="G1753" s="116"/>
      <c r="H1753" s="39"/>
      <c r="I1753" s="102" t="str">
        <f t="shared" si="27"/>
        <v/>
      </c>
      <c r="J1753" s="163"/>
      <c r="K1753" s="41"/>
      <c r="L1753" s="8"/>
      <c r="M1753" s="59"/>
      <c r="N1753" s="67"/>
      <c r="O1753" s="68"/>
    </row>
    <row r="1754" spans="1:15" ht="15" customHeight="1" outlineLevel="1" thickBot="1">
      <c r="A1754" s="186" t="s">
        <v>121</v>
      </c>
      <c r="B1754" s="186" t="s">
        <v>1385</v>
      </c>
      <c r="C1754" s="194"/>
      <c r="D1754" s="70"/>
      <c r="E1754" s="194"/>
      <c r="F1754" s="117"/>
      <c r="G1754" s="117"/>
      <c r="H1754" s="31"/>
      <c r="I1754" s="102" t="str">
        <f t="shared" si="27"/>
        <v/>
      </c>
      <c r="J1754" s="233"/>
      <c r="K1754" s="13"/>
      <c r="L1754" s="88"/>
      <c r="M1754" s="15"/>
      <c r="N1754" s="89"/>
      <c r="O1754" s="17"/>
    </row>
    <row r="1755" spans="1:15" ht="5.25" customHeight="1" outlineLevel="2" thickTop="1">
      <c r="A1755" s="141"/>
      <c r="B1755" s="142"/>
      <c r="C1755" s="143"/>
      <c r="D1755" s="40"/>
      <c r="E1755" s="143"/>
      <c r="F1755" s="116"/>
      <c r="G1755" s="116"/>
      <c r="H1755" s="39"/>
      <c r="I1755" s="102" t="str">
        <f t="shared" si="27"/>
        <v/>
      </c>
      <c r="J1755" s="163"/>
      <c r="K1755" s="41"/>
      <c r="L1755" s="8"/>
      <c r="M1755" s="59"/>
      <c r="N1755" s="67"/>
      <c r="O1755" s="68"/>
    </row>
    <row r="1756" spans="1:15" s="51" customFormat="1" ht="13.05" customHeight="1" outlineLevel="2">
      <c r="A1756" s="136" t="s">
        <v>122</v>
      </c>
      <c r="B1756" s="136" t="s">
        <v>123</v>
      </c>
      <c r="C1756" s="137"/>
      <c r="D1756" s="46"/>
      <c r="E1756" s="140"/>
      <c r="F1756" s="436"/>
      <c r="G1756" s="436"/>
      <c r="H1756" s="48" t="s">
        <v>203</v>
      </c>
      <c r="I1756" s="102" t="str">
        <f t="shared" si="27"/>
        <v/>
      </c>
      <c r="J1756" s="232"/>
      <c r="K1756" s="50"/>
      <c r="M1756" s="52"/>
      <c r="N1756" s="54"/>
      <c r="O1756" s="29"/>
    </row>
    <row r="1757" spans="1:15" s="51" customFormat="1" ht="13.05" customHeight="1" outlineLevel="2">
      <c r="A1757" s="138"/>
      <c r="B1757" s="138"/>
      <c r="C1757" s="140"/>
      <c r="D1757" s="55"/>
      <c r="E1757" s="140"/>
      <c r="F1757" s="115"/>
      <c r="G1757" s="115"/>
      <c r="H1757" s="86"/>
      <c r="I1757" s="102" t="str">
        <f t="shared" si="27"/>
        <v/>
      </c>
      <c r="J1757" s="232"/>
      <c r="K1757" s="27"/>
      <c r="M1757" s="63"/>
      <c r="N1757" s="54"/>
      <c r="O1757" s="64"/>
    </row>
    <row r="1758" spans="1:15" ht="2.5499999999999998" customHeight="1" outlineLevel="2">
      <c r="A1758" s="220"/>
      <c r="B1758" s="196"/>
      <c r="C1758" s="143"/>
      <c r="D1758" s="105"/>
      <c r="E1758" s="143"/>
      <c r="F1758" s="116"/>
      <c r="G1758" s="116"/>
      <c r="I1758" s="102" t="str">
        <f t="shared" si="27"/>
        <v/>
      </c>
      <c r="J1758" s="163"/>
      <c r="K1758" s="92"/>
      <c r="L1758" s="8"/>
      <c r="M1758" s="79"/>
      <c r="N1758" s="67"/>
      <c r="O1758" s="68"/>
    </row>
    <row r="1759" spans="1:15" s="51" customFormat="1" ht="13.05" customHeight="1" outlineLevel="2">
      <c r="A1759" s="136" t="s">
        <v>124</v>
      </c>
      <c r="B1759" s="136" t="s">
        <v>125</v>
      </c>
      <c r="C1759" s="137"/>
      <c r="D1759" s="46"/>
      <c r="E1759" s="140"/>
      <c r="F1759" s="436"/>
      <c r="G1759" s="436"/>
      <c r="H1759" s="48" t="s">
        <v>203</v>
      </c>
      <c r="I1759" s="102" t="str">
        <f t="shared" si="27"/>
        <v/>
      </c>
      <c r="J1759" s="232"/>
      <c r="K1759" s="50"/>
      <c r="M1759" s="52"/>
      <c r="N1759" s="54"/>
      <c r="O1759" s="29"/>
    </row>
    <row r="1760" spans="1:15" s="51" customFormat="1" ht="13.05" customHeight="1" outlineLevel="2">
      <c r="A1760" s="138"/>
      <c r="B1760" s="138"/>
      <c r="C1760" s="140"/>
      <c r="D1760" s="55"/>
      <c r="E1760" s="140"/>
      <c r="F1760" s="115"/>
      <c r="G1760" s="115"/>
      <c r="H1760" s="86"/>
      <c r="I1760" s="102" t="str">
        <f t="shared" si="27"/>
        <v/>
      </c>
      <c r="J1760" s="232"/>
      <c r="K1760" s="27"/>
      <c r="M1760" s="63"/>
      <c r="N1760" s="54"/>
      <c r="O1760" s="64"/>
    </row>
    <row r="1761" spans="1:15" ht="2.5499999999999998" customHeight="1" outlineLevel="2">
      <c r="A1761" s="220"/>
      <c r="B1761" s="196"/>
      <c r="C1761" s="143"/>
      <c r="D1761" s="105"/>
      <c r="E1761" s="143"/>
      <c r="F1761" s="116"/>
      <c r="G1761" s="116"/>
      <c r="I1761" s="102" t="str">
        <f t="shared" si="27"/>
        <v/>
      </c>
      <c r="J1761" s="163"/>
      <c r="K1761" s="92"/>
      <c r="L1761" s="8"/>
      <c r="M1761" s="79"/>
      <c r="N1761" s="67"/>
      <c r="O1761" s="68"/>
    </row>
    <row r="1762" spans="1:15" s="51" customFormat="1" ht="13.05" customHeight="1" outlineLevel="2">
      <c r="A1762" s="136" t="s">
        <v>126</v>
      </c>
      <c r="B1762" s="136" t="s">
        <v>1574</v>
      </c>
      <c r="C1762" s="137"/>
      <c r="D1762" s="46"/>
      <c r="E1762" s="140"/>
      <c r="F1762" s="436"/>
      <c r="G1762" s="436"/>
      <c r="H1762" s="48" t="s">
        <v>203</v>
      </c>
      <c r="I1762" s="102" t="str">
        <f t="shared" si="27"/>
        <v/>
      </c>
      <c r="J1762" s="232"/>
      <c r="K1762" s="50"/>
      <c r="M1762" s="52"/>
      <c r="N1762" s="54"/>
      <c r="O1762" s="29"/>
    </row>
    <row r="1763" spans="1:15" s="51" customFormat="1" ht="13.05" customHeight="1" outlineLevel="2">
      <c r="A1763" s="138"/>
      <c r="B1763" s="138"/>
      <c r="C1763" s="140"/>
      <c r="D1763" s="55"/>
      <c r="E1763" s="140"/>
      <c r="F1763" s="115"/>
      <c r="G1763" s="115"/>
      <c r="H1763" s="86"/>
      <c r="I1763" s="102" t="str">
        <f t="shared" si="27"/>
        <v/>
      </c>
      <c r="J1763" s="232"/>
      <c r="K1763" s="27"/>
      <c r="M1763" s="63"/>
      <c r="N1763" s="54"/>
      <c r="O1763" s="64"/>
    </row>
    <row r="1764" spans="1:15" ht="2.5499999999999998" customHeight="1" outlineLevel="2">
      <c r="A1764" s="220"/>
      <c r="B1764" s="196"/>
      <c r="C1764" s="143"/>
      <c r="D1764" s="105"/>
      <c r="E1764" s="143"/>
      <c r="F1764" s="116"/>
      <c r="G1764" s="116"/>
      <c r="I1764" s="102" t="str">
        <f t="shared" si="27"/>
        <v/>
      </c>
      <c r="J1764" s="163"/>
      <c r="K1764" s="92"/>
      <c r="L1764" s="8"/>
      <c r="M1764" s="79"/>
      <c r="N1764" s="67"/>
      <c r="O1764" s="68"/>
    </row>
    <row r="1765" spans="1:15" s="51" customFormat="1" ht="13.05" customHeight="1" outlineLevel="2">
      <c r="A1765" s="136" t="s">
        <v>128</v>
      </c>
      <c r="B1765" s="136" t="s">
        <v>129</v>
      </c>
      <c r="C1765" s="137"/>
      <c r="D1765" s="46"/>
      <c r="E1765" s="140"/>
      <c r="F1765" s="436"/>
      <c r="G1765" s="436"/>
      <c r="H1765" s="48" t="s">
        <v>203</v>
      </c>
      <c r="I1765" s="102" t="str">
        <f t="shared" si="27"/>
        <v/>
      </c>
      <c r="J1765" s="232"/>
      <c r="K1765" s="50"/>
      <c r="M1765" s="52"/>
      <c r="N1765" s="54"/>
      <c r="O1765" s="29"/>
    </row>
    <row r="1766" spans="1:15" s="51" customFormat="1" ht="13.05" customHeight="1" outlineLevel="2">
      <c r="A1766" s="138"/>
      <c r="B1766" s="138"/>
      <c r="C1766" s="140"/>
      <c r="D1766" s="55"/>
      <c r="E1766" s="140"/>
      <c r="F1766" s="115"/>
      <c r="G1766" s="115"/>
      <c r="H1766" s="86"/>
      <c r="I1766" s="102" t="str">
        <f t="shared" si="27"/>
        <v/>
      </c>
      <c r="J1766" s="232"/>
      <c r="K1766" s="27"/>
      <c r="M1766" s="63"/>
      <c r="N1766" s="54"/>
      <c r="O1766" s="64"/>
    </row>
    <row r="1767" spans="1:15" ht="2.5499999999999998" customHeight="1" outlineLevel="2">
      <c r="A1767" s="220"/>
      <c r="B1767" s="196"/>
      <c r="C1767" s="143"/>
      <c r="D1767" s="105"/>
      <c r="E1767" s="143"/>
      <c r="F1767" s="116"/>
      <c r="G1767" s="116"/>
      <c r="I1767" s="102" t="str">
        <f t="shared" si="27"/>
        <v/>
      </c>
      <c r="J1767" s="163"/>
      <c r="K1767" s="92"/>
      <c r="L1767" s="8"/>
      <c r="M1767" s="79"/>
      <c r="N1767" s="67"/>
      <c r="O1767" s="68"/>
    </row>
    <row r="1768" spans="1:15" s="51" customFormat="1" ht="13.05" customHeight="1" outlineLevel="2">
      <c r="A1768" s="136" t="s">
        <v>130</v>
      </c>
      <c r="B1768" s="136" t="s">
        <v>1575</v>
      </c>
      <c r="C1768" s="137"/>
      <c r="D1768" s="46"/>
      <c r="E1768" s="140"/>
      <c r="F1768" s="436"/>
      <c r="G1768" s="436"/>
      <c r="H1768" s="48" t="s">
        <v>203</v>
      </c>
      <c r="I1768" s="102" t="str">
        <f t="shared" si="27"/>
        <v/>
      </c>
      <c r="J1768" s="232"/>
      <c r="K1768" s="50"/>
      <c r="M1768" s="52"/>
      <c r="N1768" s="54"/>
      <c r="O1768" s="29"/>
    </row>
    <row r="1769" spans="1:15" s="51" customFormat="1" ht="13.05" customHeight="1" outlineLevel="2">
      <c r="A1769" s="138"/>
      <c r="B1769" s="138"/>
      <c r="C1769" s="140"/>
      <c r="D1769" s="55"/>
      <c r="E1769" s="140"/>
      <c r="F1769" s="115"/>
      <c r="G1769" s="115"/>
      <c r="H1769" s="86"/>
      <c r="I1769" s="102" t="str">
        <f t="shared" si="27"/>
        <v/>
      </c>
      <c r="J1769" s="232"/>
      <c r="K1769" s="27"/>
      <c r="M1769" s="63"/>
      <c r="N1769" s="54"/>
      <c r="O1769" s="64"/>
    </row>
    <row r="1770" spans="1:15" ht="2.5499999999999998" customHeight="1" outlineLevel="2">
      <c r="A1770" s="220"/>
      <c r="B1770" s="196"/>
      <c r="C1770" s="143"/>
      <c r="D1770" s="105"/>
      <c r="E1770" s="143"/>
      <c r="F1770" s="116"/>
      <c r="G1770" s="116"/>
      <c r="I1770" s="102" t="str">
        <f t="shared" si="27"/>
        <v/>
      </c>
      <c r="J1770" s="163"/>
      <c r="K1770" s="92"/>
      <c r="L1770" s="8"/>
      <c r="M1770" s="79"/>
      <c r="N1770" s="67"/>
      <c r="O1770" s="68"/>
    </row>
    <row r="1771" spans="1:15" s="51" customFormat="1" ht="13.05" customHeight="1" outlineLevel="2">
      <c r="A1771" s="136" t="s">
        <v>132</v>
      </c>
      <c r="B1771" s="136" t="s">
        <v>133</v>
      </c>
      <c r="C1771" s="137"/>
      <c r="D1771" s="46"/>
      <c r="E1771" s="140"/>
      <c r="F1771" s="436"/>
      <c r="G1771" s="436"/>
      <c r="H1771" s="48" t="s">
        <v>203</v>
      </c>
      <c r="I1771" s="102" t="str">
        <f t="shared" si="27"/>
        <v/>
      </c>
      <c r="J1771" s="232"/>
      <c r="K1771" s="50"/>
      <c r="M1771" s="52"/>
      <c r="N1771" s="54"/>
      <c r="O1771" s="29"/>
    </row>
    <row r="1772" spans="1:15" s="51" customFormat="1" ht="13.05" customHeight="1" outlineLevel="2">
      <c r="A1772" s="138"/>
      <c r="B1772" s="138"/>
      <c r="C1772" s="140"/>
      <c r="D1772" s="55"/>
      <c r="E1772" s="140"/>
      <c r="F1772" s="115"/>
      <c r="G1772" s="115"/>
      <c r="H1772" s="86"/>
      <c r="I1772" s="102" t="str">
        <f t="shared" si="27"/>
        <v/>
      </c>
      <c r="J1772" s="232"/>
      <c r="K1772" s="27"/>
      <c r="M1772" s="63"/>
      <c r="N1772" s="54"/>
      <c r="O1772" s="64"/>
    </row>
    <row r="1773" spans="1:15" ht="2.5499999999999998" customHeight="1" outlineLevel="2">
      <c r="A1773" s="220"/>
      <c r="B1773" s="196"/>
      <c r="C1773" s="143"/>
      <c r="D1773" s="105"/>
      <c r="E1773" s="143"/>
      <c r="F1773" s="116"/>
      <c r="G1773" s="116"/>
      <c r="I1773" s="102" t="str">
        <f t="shared" si="27"/>
        <v/>
      </c>
      <c r="J1773" s="163"/>
      <c r="K1773" s="92"/>
      <c r="L1773" s="8"/>
      <c r="M1773" s="79"/>
      <c r="N1773" s="67"/>
      <c r="O1773" s="68"/>
    </row>
    <row r="1774" spans="1:15" s="51" customFormat="1" ht="13.05" customHeight="1" outlineLevel="2">
      <c r="A1774" s="136" t="s">
        <v>134</v>
      </c>
      <c r="B1774" s="136" t="s">
        <v>1573</v>
      </c>
      <c r="C1774" s="137"/>
      <c r="D1774" s="46"/>
      <c r="E1774" s="140"/>
      <c r="F1774" s="436"/>
      <c r="G1774" s="436"/>
      <c r="H1774" s="48" t="s">
        <v>203</v>
      </c>
      <c r="I1774" s="102" t="str">
        <f t="shared" si="27"/>
        <v/>
      </c>
      <c r="J1774" s="232"/>
      <c r="K1774" s="50"/>
      <c r="M1774" s="52"/>
      <c r="N1774" s="54"/>
      <c r="O1774" s="29"/>
    </row>
    <row r="1775" spans="1:15" s="51" customFormat="1" ht="13.05" customHeight="1" outlineLevel="2">
      <c r="A1775" s="138"/>
      <c r="B1775" s="138"/>
      <c r="C1775" s="140"/>
      <c r="D1775" s="55"/>
      <c r="E1775" s="140"/>
      <c r="F1775" s="115"/>
      <c r="G1775" s="115"/>
      <c r="H1775" s="86"/>
      <c r="I1775" s="102" t="str">
        <f t="shared" si="27"/>
        <v/>
      </c>
      <c r="J1775" s="232"/>
      <c r="K1775" s="27"/>
      <c r="M1775" s="63"/>
      <c r="N1775" s="54"/>
      <c r="O1775" s="64"/>
    </row>
    <row r="1776" spans="1:15" ht="2.5499999999999998" customHeight="1" outlineLevel="2">
      <c r="A1776" s="220"/>
      <c r="B1776" s="196"/>
      <c r="C1776" s="143"/>
      <c r="D1776" s="105"/>
      <c r="E1776" s="143"/>
      <c r="F1776" s="116"/>
      <c r="G1776" s="116"/>
      <c r="I1776" s="102" t="str">
        <f t="shared" si="27"/>
        <v/>
      </c>
      <c r="J1776" s="163"/>
      <c r="K1776" s="92"/>
      <c r="L1776" s="8"/>
      <c r="M1776" s="79"/>
      <c r="N1776" s="67"/>
      <c r="O1776" s="68"/>
    </row>
    <row r="1777" spans="1:15" s="51" customFormat="1" ht="13.05" customHeight="1" outlineLevel="2">
      <c r="A1777" s="136" t="s">
        <v>135</v>
      </c>
      <c r="B1777" s="136" t="s">
        <v>136</v>
      </c>
      <c r="C1777" s="137"/>
      <c r="D1777" s="46"/>
      <c r="E1777" s="140"/>
      <c r="F1777" s="436"/>
      <c r="G1777" s="436"/>
      <c r="H1777" s="48" t="s">
        <v>203</v>
      </c>
      <c r="I1777" s="102" t="str">
        <f t="shared" si="27"/>
        <v/>
      </c>
      <c r="J1777" s="232"/>
      <c r="K1777" s="50"/>
      <c r="M1777" s="52"/>
      <c r="N1777" s="54"/>
      <c r="O1777" s="29"/>
    </row>
    <row r="1778" spans="1:15" s="51" customFormat="1" ht="13.05" customHeight="1" outlineLevel="2">
      <c r="A1778" s="138"/>
      <c r="B1778" s="138"/>
      <c r="C1778" s="140"/>
      <c r="D1778" s="55"/>
      <c r="E1778" s="140"/>
      <c r="F1778" s="115"/>
      <c r="G1778" s="115"/>
      <c r="H1778" s="86"/>
      <c r="I1778" s="102" t="str">
        <f t="shared" si="27"/>
        <v/>
      </c>
      <c r="J1778" s="232"/>
      <c r="K1778" s="27"/>
      <c r="M1778" s="63"/>
      <c r="N1778" s="54"/>
      <c r="O1778" s="64"/>
    </row>
    <row r="1779" spans="1:15" ht="2.5499999999999998" customHeight="1" outlineLevel="2">
      <c r="A1779" s="220"/>
      <c r="B1779" s="196"/>
      <c r="C1779" s="143"/>
      <c r="D1779" s="105"/>
      <c r="E1779" s="143"/>
      <c r="F1779" s="116"/>
      <c r="G1779" s="116"/>
      <c r="I1779" s="102" t="str">
        <f t="shared" si="27"/>
        <v/>
      </c>
      <c r="J1779" s="163"/>
      <c r="K1779" s="92"/>
      <c r="L1779" s="8"/>
      <c r="M1779" s="79"/>
      <c r="N1779" s="67"/>
      <c r="O1779" s="68"/>
    </row>
    <row r="1780" spans="1:15" s="51" customFormat="1" ht="13.05" customHeight="1" outlineLevel="2">
      <c r="A1780" s="136" t="s">
        <v>137</v>
      </c>
      <c r="B1780" s="136" t="s">
        <v>1323</v>
      </c>
      <c r="C1780" s="137"/>
      <c r="D1780" s="46"/>
      <c r="E1780" s="140"/>
      <c r="F1780" s="436"/>
      <c r="G1780" s="436"/>
      <c r="H1780" s="48" t="s">
        <v>203</v>
      </c>
      <c r="I1780" s="102" t="str">
        <f t="shared" si="27"/>
        <v/>
      </c>
      <c r="J1780" s="232"/>
      <c r="K1780" s="50"/>
      <c r="M1780" s="52"/>
      <c r="N1780" s="54"/>
      <c r="O1780" s="29"/>
    </row>
    <row r="1781" spans="1:15" s="51" customFormat="1" ht="13.05" customHeight="1" outlineLevel="2">
      <c r="A1781" s="138"/>
      <c r="B1781" s="138"/>
      <c r="C1781" s="140"/>
      <c r="D1781" s="55"/>
      <c r="E1781" s="140"/>
      <c r="F1781" s="115"/>
      <c r="G1781" s="115"/>
      <c r="H1781" s="86"/>
      <c r="I1781" s="102" t="str">
        <f t="shared" si="27"/>
        <v/>
      </c>
      <c r="J1781" s="232"/>
      <c r="K1781" s="27"/>
      <c r="M1781" s="63"/>
      <c r="N1781" s="54"/>
      <c r="O1781" s="64"/>
    </row>
    <row r="1782" spans="1:15" ht="2.5499999999999998" customHeight="1" outlineLevel="2">
      <c r="A1782" s="220"/>
      <c r="B1782" s="200"/>
      <c r="C1782" s="143"/>
      <c r="D1782" s="77"/>
      <c r="E1782" s="143"/>
      <c r="F1782" s="116"/>
      <c r="G1782" s="116"/>
      <c r="I1782" s="102" t="str">
        <f t="shared" si="27"/>
        <v/>
      </c>
      <c r="J1782" s="163"/>
      <c r="K1782" s="92"/>
      <c r="L1782" s="8"/>
      <c r="M1782" s="79"/>
      <c r="N1782" s="67"/>
      <c r="O1782" s="68"/>
    </row>
    <row r="1783" spans="1:15" ht="15" customHeight="1" outlineLevel="1" thickBot="1">
      <c r="A1783" s="186" t="s">
        <v>138</v>
      </c>
      <c r="B1783" s="186" t="s">
        <v>139</v>
      </c>
      <c r="C1783" s="194"/>
      <c r="D1783" s="70"/>
      <c r="E1783" s="194"/>
      <c r="F1783" s="117"/>
      <c r="G1783" s="117"/>
      <c r="H1783" s="31"/>
      <c r="I1783" s="102" t="str">
        <f t="shared" si="27"/>
        <v/>
      </c>
      <c r="J1783" s="233"/>
      <c r="K1783" s="13"/>
      <c r="L1783" s="88"/>
      <c r="M1783" s="15"/>
      <c r="N1783" s="89"/>
      <c r="O1783" s="17"/>
    </row>
    <row r="1784" spans="1:15" ht="5.25" customHeight="1" outlineLevel="2" thickTop="1">
      <c r="A1784" s="141"/>
      <c r="B1784" s="142"/>
      <c r="C1784" s="143"/>
      <c r="D1784" s="40"/>
      <c r="E1784" s="143"/>
      <c r="F1784" s="116"/>
      <c r="G1784" s="116"/>
      <c r="H1784" s="39"/>
      <c r="I1784" s="102" t="str">
        <f t="shared" si="27"/>
        <v/>
      </c>
      <c r="J1784" s="163"/>
      <c r="K1784" s="41"/>
      <c r="L1784" s="8"/>
      <c r="M1784" s="59"/>
      <c r="N1784" s="67"/>
      <c r="O1784" s="68"/>
    </row>
    <row r="1785" spans="1:15" s="51" customFormat="1" ht="13.05" customHeight="1" outlineLevel="2">
      <c r="A1785" s="136" t="s">
        <v>140</v>
      </c>
      <c r="B1785" s="136" t="s">
        <v>141</v>
      </c>
      <c r="C1785" s="137"/>
      <c r="D1785" s="46"/>
      <c r="E1785" s="140"/>
      <c r="F1785" s="436"/>
      <c r="G1785" s="436"/>
      <c r="H1785" s="48" t="s">
        <v>203</v>
      </c>
      <c r="I1785" s="102" t="str">
        <f t="shared" si="27"/>
        <v/>
      </c>
      <c r="J1785" s="232"/>
      <c r="K1785" s="50"/>
      <c r="M1785" s="52"/>
      <c r="N1785" s="54"/>
      <c r="O1785" s="29"/>
    </row>
    <row r="1786" spans="1:15" s="51" customFormat="1" ht="13.05" customHeight="1" outlineLevel="2">
      <c r="A1786" s="138"/>
      <c r="B1786" s="138"/>
      <c r="C1786" s="140"/>
      <c r="D1786" s="55"/>
      <c r="E1786" s="140"/>
      <c r="F1786" s="115"/>
      <c r="G1786" s="115"/>
      <c r="H1786" s="86"/>
      <c r="I1786" s="102" t="str">
        <f t="shared" si="27"/>
        <v/>
      </c>
      <c r="J1786" s="232"/>
      <c r="K1786" s="27"/>
      <c r="M1786" s="63"/>
      <c r="N1786" s="54"/>
      <c r="O1786" s="64"/>
    </row>
    <row r="1787" spans="1:15" ht="2.5499999999999998" customHeight="1" outlineLevel="2">
      <c r="A1787" s="220"/>
      <c r="B1787" s="196"/>
      <c r="C1787" s="143"/>
      <c r="D1787" s="105"/>
      <c r="E1787" s="143"/>
      <c r="F1787" s="116"/>
      <c r="G1787" s="116"/>
      <c r="I1787" s="102" t="str">
        <f t="shared" si="27"/>
        <v/>
      </c>
      <c r="J1787" s="163"/>
      <c r="K1787" s="92"/>
      <c r="L1787" s="8"/>
      <c r="M1787" s="79"/>
      <c r="N1787" s="67"/>
      <c r="O1787" s="68"/>
    </row>
    <row r="1788" spans="1:15" s="51" customFormat="1" ht="13.05" customHeight="1" outlineLevel="2">
      <c r="A1788" s="136" t="s">
        <v>142</v>
      </c>
      <c r="B1788" s="136" t="s">
        <v>1576</v>
      </c>
      <c r="C1788" s="137"/>
      <c r="D1788" s="46"/>
      <c r="E1788" s="140"/>
      <c r="F1788" s="436"/>
      <c r="G1788" s="436"/>
      <c r="H1788" s="48" t="s">
        <v>203</v>
      </c>
      <c r="I1788" s="102" t="str">
        <f t="shared" si="27"/>
        <v/>
      </c>
      <c r="J1788" s="232"/>
      <c r="K1788" s="50"/>
      <c r="M1788" s="52"/>
      <c r="N1788" s="54"/>
      <c r="O1788" s="29"/>
    </row>
    <row r="1789" spans="1:15" s="51" customFormat="1" ht="13.05" customHeight="1" outlineLevel="2">
      <c r="A1789" s="138"/>
      <c r="B1789" s="138"/>
      <c r="C1789" s="140"/>
      <c r="D1789" s="55"/>
      <c r="E1789" s="140"/>
      <c r="F1789" s="115"/>
      <c r="G1789" s="115"/>
      <c r="H1789" s="86"/>
      <c r="I1789" s="102" t="str">
        <f t="shared" si="27"/>
        <v/>
      </c>
      <c r="J1789" s="232"/>
      <c r="K1789" s="27"/>
      <c r="M1789" s="63"/>
      <c r="N1789" s="54"/>
      <c r="O1789" s="64"/>
    </row>
    <row r="1790" spans="1:15" ht="2.5499999999999998" customHeight="1" outlineLevel="2">
      <c r="A1790" s="220"/>
      <c r="B1790" s="196"/>
      <c r="C1790" s="143"/>
      <c r="D1790" s="105"/>
      <c r="E1790" s="143"/>
      <c r="F1790" s="116"/>
      <c r="G1790" s="116"/>
      <c r="I1790" s="102" t="str">
        <f t="shared" si="27"/>
        <v/>
      </c>
      <c r="J1790" s="163"/>
      <c r="K1790" s="92"/>
      <c r="L1790" s="8"/>
      <c r="M1790" s="79"/>
      <c r="N1790" s="67"/>
      <c r="O1790" s="68"/>
    </row>
    <row r="1791" spans="1:15" s="51" customFormat="1" ht="13.05" customHeight="1" outlineLevel="2">
      <c r="A1791" s="136" t="s">
        <v>144</v>
      </c>
      <c r="B1791" s="136" t="s">
        <v>1577</v>
      </c>
      <c r="C1791" s="137"/>
      <c r="D1791" s="46"/>
      <c r="E1791" s="140"/>
      <c r="F1791" s="436"/>
      <c r="G1791" s="436"/>
      <c r="H1791" s="48" t="s">
        <v>203</v>
      </c>
      <c r="I1791" s="102" t="str">
        <f t="shared" si="27"/>
        <v/>
      </c>
      <c r="J1791" s="232"/>
      <c r="K1791" s="50"/>
      <c r="M1791" s="52"/>
      <c r="N1791" s="54"/>
      <c r="O1791" s="29"/>
    </row>
    <row r="1792" spans="1:15" s="51" customFormat="1" ht="13.05" customHeight="1" outlineLevel="2">
      <c r="A1792" s="138"/>
      <c r="B1792" s="138"/>
      <c r="C1792" s="140"/>
      <c r="D1792" s="55"/>
      <c r="E1792" s="140"/>
      <c r="F1792" s="115"/>
      <c r="G1792" s="115"/>
      <c r="H1792" s="86"/>
      <c r="I1792" s="102" t="str">
        <f t="shared" si="27"/>
        <v/>
      </c>
      <c r="J1792" s="232"/>
      <c r="K1792" s="27"/>
      <c r="M1792" s="63"/>
      <c r="N1792" s="54"/>
      <c r="O1792" s="64"/>
    </row>
    <row r="1793" spans="1:15" ht="2.5499999999999998" customHeight="1" outlineLevel="2">
      <c r="A1793" s="224"/>
      <c r="B1793" s="217"/>
      <c r="C1793" s="143"/>
      <c r="D1793" s="107"/>
      <c r="E1793" s="143"/>
      <c r="F1793" s="116"/>
      <c r="G1793" s="116"/>
      <c r="I1793" s="102" t="str">
        <f t="shared" si="27"/>
        <v/>
      </c>
      <c r="J1793" s="163"/>
      <c r="K1793" s="92"/>
      <c r="L1793" s="8"/>
      <c r="M1793" s="79"/>
      <c r="N1793" s="67"/>
      <c r="O1793" s="20"/>
    </row>
    <row r="1794" spans="1:15" s="51" customFormat="1" ht="13.05" customHeight="1" outlineLevel="2">
      <c r="A1794" s="136" t="s">
        <v>146</v>
      </c>
      <c r="B1794" s="136" t="s">
        <v>1578</v>
      </c>
      <c r="C1794" s="137"/>
      <c r="D1794" s="46"/>
      <c r="E1794" s="140"/>
      <c r="F1794" s="436"/>
      <c r="G1794" s="436"/>
      <c r="H1794" s="48" t="s">
        <v>203</v>
      </c>
      <c r="I1794" s="102" t="str">
        <f t="shared" si="27"/>
        <v/>
      </c>
      <c r="J1794" s="232"/>
      <c r="K1794" s="50"/>
      <c r="M1794" s="52"/>
      <c r="N1794" s="54"/>
      <c r="O1794" s="29"/>
    </row>
    <row r="1795" spans="1:15" s="51" customFormat="1" ht="13.05" customHeight="1" outlineLevel="2">
      <c r="A1795" s="138"/>
      <c r="B1795" s="138"/>
      <c r="C1795" s="140"/>
      <c r="D1795" s="55"/>
      <c r="E1795" s="140"/>
      <c r="F1795" s="115"/>
      <c r="G1795" s="115"/>
      <c r="H1795" s="86"/>
      <c r="I1795" s="102" t="str">
        <f t="shared" si="27"/>
        <v/>
      </c>
      <c r="J1795" s="232"/>
      <c r="K1795" s="27"/>
      <c r="M1795" s="63"/>
      <c r="N1795" s="54"/>
      <c r="O1795" s="64"/>
    </row>
    <row r="1796" spans="1:15" ht="2.5499999999999998" customHeight="1" outlineLevel="2">
      <c r="A1796" s="220"/>
      <c r="B1796" s="200"/>
      <c r="C1796" s="143"/>
      <c r="D1796" s="105"/>
      <c r="E1796" s="143"/>
      <c r="F1796" s="116"/>
      <c r="G1796" s="116"/>
      <c r="I1796" s="102" t="str">
        <f t="shared" si="27"/>
        <v/>
      </c>
      <c r="J1796" s="163"/>
      <c r="K1796" s="92"/>
      <c r="L1796" s="8"/>
      <c r="M1796" s="79"/>
      <c r="N1796" s="67"/>
      <c r="O1796" s="68"/>
    </row>
    <row r="1797" spans="1:15" s="51" customFormat="1" ht="13.05" customHeight="1" outlineLevel="2">
      <c r="A1797" s="136" t="s">
        <v>148</v>
      </c>
      <c r="B1797" s="136" t="s">
        <v>1386</v>
      </c>
      <c r="C1797" s="137"/>
      <c r="D1797" s="46"/>
      <c r="E1797" s="140"/>
      <c r="F1797" s="436"/>
      <c r="G1797" s="436"/>
      <c r="H1797" s="48" t="s">
        <v>203</v>
      </c>
      <c r="I1797" s="102" t="str">
        <f t="shared" si="27"/>
        <v/>
      </c>
      <c r="J1797" s="232"/>
      <c r="K1797" s="50"/>
      <c r="M1797" s="52"/>
      <c r="N1797" s="54"/>
      <c r="O1797" s="29"/>
    </row>
    <row r="1798" spans="1:15" s="51" customFormat="1" ht="13.05" customHeight="1" outlineLevel="2">
      <c r="A1798" s="138"/>
      <c r="B1798" s="138"/>
      <c r="C1798" s="140"/>
      <c r="D1798" s="55"/>
      <c r="E1798" s="140"/>
      <c r="F1798" s="115"/>
      <c r="G1798" s="115"/>
      <c r="H1798" s="86"/>
      <c r="I1798" s="102" t="str">
        <f t="shared" si="27"/>
        <v/>
      </c>
      <c r="J1798" s="232"/>
      <c r="K1798" s="27"/>
      <c r="M1798" s="63"/>
      <c r="N1798" s="54"/>
      <c r="O1798" s="64"/>
    </row>
    <row r="1799" spans="1:15" ht="2.5499999999999998" customHeight="1" outlineLevel="2">
      <c r="A1799" s="220"/>
      <c r="B1799" s="200"/>
      <c r="C1799" s="143"/>
      <c r="D1799" s="105"/>
      <c r="E1799" s="143"/>
      <c r="F1799" s="116"/>
      <c r="G1799" s="116"/>
      <c r="I1799" s="102" t="str">
        <f t="shared" si="27"/>
        <v/>
      </c>
      <c r="J1799" s="163"/>
      <c r="K1799" s="92"/>
      <c r="L1799" s="8"/>
      <c r="M1799" s="79"/>
      <c r="N1799" s="67"/>
      <c r="O1799" s="68"/>
    </row>
    <row r="1800" spans="1:15" s="51" customFormat="1" ht="13.05" customHeight="1" outlineLevel="2">
      <c r="A1800" s="136" t="s">
        <v>149</v>
      </c>
      <c r="B1800" s="136" t="s">
        <v>1325</v>
      </c>
      <c r="C1800" s="137"/>
      <c r="D1800" s="46"/>
      <c r="E1800" s="140"/>
      <c r="F1800" s="436"/>
      <c r="G1800" s="436"/>
      <c r="H1800" s="48" t="s">
        <v>203</v>
      </c>
      <c r="I1800" s="102" t="str">
        <f t="shared" si="27"/>
        <v/>
      </c>
      <c r="J1800" s="232"/>
      <c r="K1800" s="50"/>
      <c r="M1800" s="52"/>
      <c r="N1800" s="54"/>
      <c r="O1800" s="29"/>
    </row>
    <row r="1801" spans="1:15" s="51" customFormat="1" ht="13.05" customHeight="1" outlineLevel="2">
      <c r="A1801" s="138"/>
      <c r="B1801" s="138"/>
      <c r="C1801" s="140"/>
      <c r="D1801" s="55"/>
      <c r="E1801" s="140"/>
      <c r="F1801" s="115"/>
      <c r="G1801" s="115"/>
      <c r="H1801" s="86"/>
      <c r="I1801" s="102" t="str">
        <f t="shared" si="27"/>
        <v/>
      </c>
      <c r="J1801" s="232"/>
      <c r="K1801" s="27"/>
      <c r="M1801" s="63"/>
      <c r="N1801" s="54"/>
      <c r="O1801" s="64"/>
    </row>
    <row r="1802" spans="1:15" ht="2.5499999999999998" customHeight="1" outlineLevel="2">
      <c r="A1802" s="220"/>
      <c r="B1802" s="200"/>
      <c r="C1802" s="143"/>
      <c r="D1802" s="105"/>
      <c r="E1802" s="143"/>
      <c r="F1802" s="116"/>
      <c r="G1802" s="116"/>
      <c r="I1802" s="102" t="str">
        <f t="shared" si="27"/>
        <v/>
      </c>
      <c r="J1802" s="163"/>
      <c r="K1802" s="92"/>
      <c r="L1802" s="8"/>
      <c r="M1802" s="79"/>
      <c r="N1802" s="67"/>
      <c r="O1802" s="68"/>
    </row>
    <row r="1803" spans="1:15" s="51" customFormat="1" ht="13.05" customHeight="1" outlineLevel="2">
      <c r="A1803" s="136" t="s">
        <v>150</v>
      </c>
      <c r="B1803" s="136" t="s">
        <v>136</v>
      </c>
      <c r="C1803" s="137"/>
      <c r="D1803" s="46"/>
      <c r="E1803" s="140"/>
      <c r="F1803" s="436"/>
      <c r="G1803" s="436"/>
      <c r="H1803" s="48" t="s">
        <v>203</v>
      </c>
      <c r="I1803" s="102" t="str">
        <f t="shared" si="27"/>
        <v/>
      </c>
      <c r="J1803" s="232"/>
      <c r="K1803" s="50"/>
      <c r="M1803" s="52"/>
      <c r="N1803" s="54"/>
      <c r="O1803" s="29"/>
    </row>
    <row r="1804" spans="1:15" s="51" customFormat="1" ht="13.05" customHeight="1" outlineLevel="2">
      <c r="A1804" s="138"/>
      <c r="B1804" s="138"/>
      <c r="C1804" s="140"/>
      <c r="D1804" s="55"/>
      <c r="E1804" s="140"/>
      <c r="F1804" s="115"/>
      <c r="G1804" s="115"/>
      <c r="H1804" s="86"/>
      <c r="I1804" s="102" t="str">
        <f t="shared" si="27"/>
        <v/>
      </c>
      <c r="J1804" s="232"/>
      <c r="K1804" s="27"/>
      <c r="M1804" s="63"/>
      <c r="N1804" s="54"/>
      <c r="O1804" s="64"/>
    </row>
    <row r="1805" spans="1:15" ht="2.5499999999999998" customHeight="1" outlineLevel="2">
      <c r="A1805" s="220"/>
      <c r="B1805" s="200"/>
      <c r="C1805" s="143"/>
      <c r="D1805" s="105"/>
      <c r="E1805" s="143"/>
      <c r="F1805" s="116"/>
      <c r="G1805" s="116"/>
      <c r="I1805" s="102" t="str">
        <f t="shared" si="27"/>
        <v/>
      </c>
      <c r="J1805" s="163"/>
      <c r="K1805" s="92"/>
      <c r="L1805" s="8"/>
      <c r="M1805" s="79"/>
      <c r="N1805" s="67"/>
      <c r="O1805" s="68"/>
    </row>
    <row r="1806" spans="1:15" s="51" customFormat="1" ht="13.05" customHeight="1" outlineLevel="2">
      <c r="A1806" s="136" t="s">
        <v>151</v>
      </c>
      <c r="B1806" s="136" t="s">
        <v>1326</v>
      </c>
      <c r="C1806" s="137"/>
      <c r="D1806" s="46"/>
      <c r="E1806" s="140"/>
      <c r="F1806" s="436"/>
      <c r="G1806" s="436"/>
      <c r="H1806" s="48" t="s">
        <v>203</v>
      </c>
      <c r="I1806" s="102" t="str">
        <f t="shared" si="27"/>
        <v/>
      </c>
      <c r="J1806" s="232"/>
      <c r="K1806" s="50"/>
      <c r="M1806" s="52"/>
      <c r="N1806" s="54"/>
      <c r="O1806" s="29"/>
    </row>
    <row r="1807" spans="1:15" s="51" customFormat="1" ht="13.05" customHeight="1" outlineLevel="2">
      <c r="A1807" s="138"/>
      <c r="B1807" s="138"/>
      <c r="C1807" s="140"/>
      <c r="D1807" s="55"/>
      <c r="E1807" s="140"/>
      <c r="F1807" s="115"/>
      <c r="G1807" s="115"/>
      <c r="H1807" s="86"/>
      <c r="I1807" s="102" t="str">
        <f t="shared" si="27"/>
        <v/>
      </c>
      <c r="J1807" s="232"/>
      <c r="K1807" s="27"/>
      <c r="M1807" s="63"/>
      <c r="N1807" s="54"/>
      <c r="O1807" s="64"/>
    </row>
    <row r="1808" spans="1:15" ht="2.5499999999999998" customHeight="1" outlineLevel="2">
      <c r="A1808" s="220"/>
      <c r="B1808" s="200"/>
      <c r="C1808" s="143"/>
      <c r="D1808" s="105"/>
      <c r="E1808" s="143"/>
      <c r="F1808" s="116"/>
      <c r="G1808" s="116"/>
      <c r="I1808" s="102" t="str">
        <f t="shared" si="27"/>
        <v/>
      </c>
      <c r="J1808" s="163"/>
      <c r="K1808" s="92"/>
      <c r="L1808" s="8"/>
      <c r="M1808" s="79"/>
      <c r="N1808" s="67"/>
      <c r="O1808" s="68"/>
    </row>
    <row r="1809" spans="1:15" s="51" customFormat="1" ht="13.05" customHeight="1" outlineLevel="2">
      <c r="A1809" s="136" t="s">
        <v>152</v>
      </c>
      <c r="B1809" s="136" t="s">
        <v>153</v>
      </c>
      <c r="C1809" s="137"/>
      <c r="D1809" s="46"/>
      <c r="E1809" s="140"/>
      <c r="F1809" s="436"/>
      <c r="G1809" s="436"/>
      <c r="H1809" s="48" t="s">
        <v>203</v>
      </c>
      <c r="I1809" s="102" t="str">
        <f t="shared" si="27"/>
        <v/>
      </c>
      <c r="J1809" s="232"/>
      <c r="K1809" s="50"/>
      <c r="M1809" s="52"/>
      <c r="N1809" s="54"/>
      <c r="O1809" s="29"/>
    </row>
    <row r="1810" spans="1:15" s="51" customFormat="1" ht="13.05" customHeight="1" outlineLevel="2">
      <c r="A1810" s="138"/>
      <c r="B1810" s="138"/>
      <c r="C1810" s="140"/>
      <c r="D1810" s="55"/>
      <c r="E1810" s="140"/>
      <c r="F1810" s="115"/>
      <c r="G1810" s="115"/>
      <c r="H1810" s="86"/>
      <c r="I1810" s="102" t="str">
        <f t="shared" si="27"/>
        <v/>
      </c>
      <c r="J1810" s="232"/>
      <c r="K1810" s="27"/>
      <c r="M1810" s="63"/>
      <c r="N1810" s="54"/>
      <c r="O1810" s="64"/>
    </row>
    <row r="1811" spans="1:15" ht="2.5499999999999998" customHeight="1" outlineLevel="2">
      <c r="A1811" s="220"/>
      <c r="B1811" s="200"/>
      <c r="C1811" s="143"/>
      <c r="D1811" s="77"/>
      <c r="E1811" s="143"/>
      <c r="F1811" s="116"/>
      <c r="G1811" s="116"/>
      <c r="I1811" s="102" t="str">
        <f t="shared" si="27"/>
        <v/>
      </c>
      <c r="J1811" s="163"/>
      <c r="K1811" s="92"/>
      <c r="L1811" s="8"/>
      <c r="M1811" s="79"/>
      <c r="N1811" s="67"/>
      <c r="O1811" s="68"/>
    </row>
    <row r="1812" spans="1:15" ht="15" customHeight="1" outlineLevel="1" thickBot="1">
      <c r="A1812" s="186" t="s">
        <v>154</v>
      </c>
      <c r="B1812" s="186" t="s">
        <v>1343</v>
      </c>
      <c r="C1812" s="194"/>
      <c r="D1812" s="70"/>
      <c r="E1812" s="194"/>
      <c r="F1812" s="117"/>
      <c r="G1812" s="117"/>
      <c r="H1812" s="31"/>
      <c r="I1812" s="102" t="str">
        <f t="shared" ref="I1812:I1875" si="28">$K1812&amp;$M1812</f>
        <v/>
      </c>
      <c r="J1812" s="233"/>
      <c r="K1812" s="13"/>
      <c r="L1812" s="88"/>
      <c r="M1812" s="15"/>
      <c r="N1812" s="89"/>
      <c r="O1812" s="17"/>
    </row>
    <row r="1813" spans="1:15" ht="5.25" customHeight="1" outlineLevel="2" thickTop="1">
      <c r="A1813" s="141"/>
      <c r="B1813" s="142"/>
      <c r="C1813" s="143"/>
      <c r="D1813" s="40"/>
      <c r="E1813" s="143"/>
      <c r="F1813" s="116"/>
      <c r="G1813" s="116"/>
      <c r="H1813" s="39"/>
      <c r="I1813" s="102" t="str">
        <f t="shared" si="28"/>
        <v/>
      </c>
      <c r="J1813" s="163"/>
      <c r="K1813" s="41"/>
      <c r="L1813" s="8"/>
      <c r="M1813" s="59"/>
      <c r="N1813" s="67"/>
      <c r="O1813" s="68"/>
    </row>
    <row r="1814" spans="1:15" s="51" customFormat="1" ht="13.05" customHeight="1" outlineLevel="2">
      <c r="A1814" s="136" t="s">
        <v>155</v>
      </c>
      <c r="B1814" s="136" t="s">
        <v>1387</v>
      </c>
      <c r="C1814" s="137"/>
      <c r="D1814" s="46"/>
      <c r="E1814" s="140"/>
      <c r="F1814" s="436"/>
      <c r="G1814" s="436"/>
      <c r="H1814" s="48" t="s">
        <v>203</v>
      </c>
      <c r="I1814" s="102" t="str">
        <f t="shared" si="28"/>
        <v/>
      </c>
      <c r="J1814" s="232"/>
      <c r="K1814" s="50"/>
      <c r="M1814" s="52"/>
      <c r="N1814" s="54"/>
      <c r="O1814" s="29"/>
    </row>
    <row r="1815" spans="1:15" s="51" customFormat="1" ht="13.05" customHeight="1" outlineLevel="2">
      <c r="A1815" s="138"/>
      <c r="B1815" s="138"/>
      <c r="C1815" s="140"/>
      <c r="D1815" s="55"/>
      <c r="E1815" s="140"/>
      <c r="F1815" s="115"/>
      <c r="G1815" s="115"/>
      <c r="H1815" s="86"/>
      <c r="I1815" s="102" t="str">
        <f t="shared" si="28"/>
        <v/>
      </c>
      <c r="J1815" s="232"/>
      <c r="K1815" s="27"/>
      <c r="M1815" s="63"/>
      <c r="N1815" s="54"/>
      <c r="O1815" s="64"/>
    </row>
    <row r="1816" spans="1:15" ht="2.5499999999999998" customHeight="1" outlineLevel="2">
      <c r="A1816" s="220"/>
      <c r="B1816" s="196"/>
      <c r="C1816" s="143"/>
      <c r="D1816" s="105"/>
      <c r="E1816" s="143"/>
      <c r="F1816" s="116"/>
      <c r="G1816" s="116"/>
      <c r="I1816" s="102" t="str">
        <f t="shared" si="28"/>
        <v/>
      </c>
      <c r="J1816" s="163"/>
      <c r="K1816" s="92"/>
      <c r="L1816" s="8"/>
      <c r="M1816" s="79"/>
      <c r="N1816" s="67"/>
      <c r="O1816" s="68"/>
    </row>
    <row r="1817" spans="1:15" s="51" customFormat="1" ht="13.05" customHeight="1" outlineLevel="2">
      <c r="A1817" s="136" t="s">
        <v>156</v>
      </c>
      <c r="B1817" s="136" t="s">
        <v>157</v>
      </c>
      <c r="C1817" s="137"/>
      <c r="D1817" s="46"/>
      <c r="E1817" s="140"/>
      <c r="F1817" s="436"/>
      <c r="G1817" s="436"/>
      <c r="H1817" s="48" t="s">
        <v>203</v>
      </c>
      <c r="I1817" s="102" t="str">
        <f t="shared" si="28"/>
        <v/>
      </c>
      <c r="J1817" s="232"/>
      <c r="K1817" s="50"/>
      <c r="M1817" s="52"/>
      <c r="N1817" s="54"/>
      <c r="O1817" s="29"/>
    </row>
    <row r="1818" spans="1:15" s="51" customFormat="1" ht="13.05" customHeight="1" outlineLevel="2">
      <c r="A1818" s="138"/>
      <c r="B1818" s="138"/>
      <c r="C1818" s="140"/>
      <c r="D1818" s="55"/>
      <c r="E1818" s="140"/>
      <c r="F1818" s="115"/>
      <c r="G1818" s="115"/>
      <c r="H1818" s="86"/>
      <c r="I1818" s="102" t="str">
        <f t="shared" si="28"/>
        <v/>
      </c>
      <c r="J1818" s="232"/>
      <c r="K1818" s="27"/>
      <c r="M1818" s="63"/>
      <c r="N1818" s="54"/>
      <c r="O1818" s="64"/>
    </row>
    <row r="1819" spans="1:15" ht="2.5499999999999998" customHeight="1" outlineLevel="2">
      <c r="A1819" s="220"/>
      <c r="B1819" s="200"/>
      <c r="C1819" s="143"/>
      <c r="D1819" s="105"/>
      <c r="E1819" s="143"/>
      <c r="F1819" s="116"/>
      <c r="G1819" s="116"/>
      <c r="I1819" s="102" t="str">
        <f t="shared" si="28"/>
        <v/>
      </c>
      <c r="J1819" s="163"/>
      <c r="K1819" s="92"/>
      <c r="L1819" s="8"/>
      <c r="M1819" s="79"/>
      <c r="N1819" s="67"/>
      <c r="O1819" s="68"/>
    </row>
    <row r="1820" spans="1:15" s="51" customFormat="1" ht="13.05" customHeight="1" outlineLevel="2">
      <c r="A1820" s="136" t="s">
        <v>158</v>
      </c>
      <c r="B1820" s="136" t="s">
        <v>1638</v>
      </c>
      <c r="C1820" s="137"/>
      <c r="D1820" s="46"/>
      <c r="E1820" s="140"/>
      <c r="F1820" s="436"/>
      <c r="G1820" s="436"/>
      <c r="H1820" s="48" t="s">
        <v>203</v>
      </c>
      <c r="I1820" s="102" t="str">
        <f t="shared" si="28"/>
        <v/>
      </c>
      <c r="J1820" s="232"/>
      <c r="K1820" s="50"/>
      <c r="M1820" s="52"/>
      <c r="N1820" s="54"/>
      <c r="O1820" s="29"/>
    </row>
    <row r="1821" spans="1:15" s="51" customFormat="1" ht="13.05" customHeight="1" outlineLevel="2">
      <c r="A1821" s="138"/>
      <c r="B1821" s="138"/>
      <c r="C1821" s="140"/>
      <c r="D1821" s="55"/>
      <c r="E1821" s="140"/>
      <c r="F1821" s="115"/>
      <c r="G1821" s="115"/>
      <c r="H1821" s="86"/>
      <c r="I1821" s="102" t="str">
        <f t="shared" si="28"/>
        <v/>
      </c>
      <c r="J1821" s="232"/>
      <c r="K1821" s="27"/>
      <c r="M1821" s="63"/>
      <c r="N1821" s="54"/>
      <c r="O1821" s="64"/>
    </row>
    <row r="1822" spans="1:15" ht="2.5499999999999998" customHeight="1" outlineLevel="2">
      <c r="A1822" s="220"/>
      <c r="B1822" s="200"/>
      <c r="C1822" s="143"/>
      <c r="D1822" s="105"/>
      <c r="E1822" s="143"/>
      <c r="F1822" s="116"/>
      <c r="G1822" s="116"/>
      <c r="I1822" s="102" t="str">
        <f t="shared" si="28"/>
        <v/>
      </c>
      <c r="J1822" s="163"/>
      <c r="K1822" s="92"/>
      <c r="L1822" s="8"/>
      <c r="M1822" s="79"/>
      <c r="N1822" s="67"/>
      <c r="O1822" s="68"/>
    </row>
    <row r="1823" spans="1:15" s="51" customFormat="1" ht="13.05" customHeight="1" outlineLevel="2">
      <c r="A1823" s="136" t="s">
        <v>159</v>
      </c>
      <c r="B1823" s="136" t="s">
        <v>1388</v>
      </c>
      <c r="C1823" s="137"/>
      <c r="D1823" s="46"/>
      <c r="E1823" s="140"/>
      <c r="F1823" s="436"/>
      <c r="G1823" s="436"/>
      <c r="H1823" s="48" t="s">
        <v>203</v>
      </c>
      <c r="I1823" s="102" t="str">
        <f t="shared" si="28"/>
        <v/>
      </c>
      <c r="J1823" s="232"/>
      <c r="K1823" s="50"/>
      <c r="M1823" s="52"/>
      <c r="N1823" s="54"/>
      <c r="O1823" s="29"/>
    </row>
    <row r="1824" spans="1:15" s="51" customFormat="1" ht="13.05" customHeight="1" outlineLevel="2">
      <c r="A1824" s="138"/>
      <c r="B1824" s="138"/>
      <c r="C1824" s="140"/>
      <c r="D1824" s="55"/>
      <c r="E1824" s="140"/>
      <c r="F1824" s="115"/>
      <c r="G1824" s="115"/>
      <c r="H1824" s="86"/>
      <c r="I1824" s="102" t="str">
        <f t="shared" si="28"/>
        <v/>
      </c>
      <c r="J1824" s="232"/>
      <c r="K1824" s="27"/>
      <c r="M1824" s="63"/>
      <c r="N1824" s="54"/>
      <c r="O1824" s="64"/>
    </row>
    <row r="1825" spans="1:15" ht="2.5499999999999998" customHeight="1" outlineLevel="2">
      <c r="A1825" s="220"/>
      <c r="B1825" s="200"/>
      <c r="C1825" s="143"/>
      <c r="D1825" s="105"/>
      <c r="E1825" s="143"/>
      <c r="F1825" s="116"/>
      <c r="G1825" s="116"/>
      <c r="I1825" s="102" t="str">
        <f t="shared" si="28"/>
        <v/>
      </c>
      <c r="J1825" s="163"/>
      <c r="K1825" s="92"/>
      <c r="L1825" s="8"/>
      <c r="M1825" s="79"/>
      <c r="N1825" s="67"/>
      <c r="O1825" s="68"/>
    </row>
    <row r="1826" spans="1:15" s="51" customFormat="1" ht="13.05" customHeight="1" outlineLevel="2">
      <c r="A1826" s="136" t="s">
        <v>161</v>
      </c>
      <c r="B1826" s="136" t="s">
        <v>1579</v>
      </c>
      <c r="C1826" s="137"/>
      <c r="D1826" s="46"/>
      <c r="E1826" s="140"/>
      <c r="F1826" s="436"/>
      <c r="G1826" s="436"/>
      <c r="H1826" s="48" t="s">
        <v>203</v>
      </c>
      <c r="I1826" s="102" t="str">
        <f t="shared" si="28"/>
        <v/>
      </c>
      <c r="J1826" s="232"/>
      <c r="K1826" s="50"/>
      <c r="M1826" s="52"/>
      <c r="N1826" s="54"/>
      <c r="O1826" s="29"/>
    </row>
    <row r="1827" spans="1:15" s="51" customFormat="1" ht="13.05" customHeight="1" outlineLevel="2">
      <c r="A1827" s="138"/>
      <c r="B1827" s="138"/>
      <c r="C1827" s="140"/>
      <c r="D1827" s="55"/>
      <c r="E1827" s="140"/>
      <c r="F1827" s="115"/>
      <c r="G1827" s="115"/>
      <c r="H1827" s="86"/>
      <c r="I1827" s="102" t="str">
        <f t="shared" si="28"/>
        <v/>
      </c>
      <c r="J1827" s="232"/>
      <c r="K1827" s="27"/>
      <c r="M1827" s="63"/>
      <c r="N1827" s="54"/>
      <c r="O1827" s="64"/>
    </row>
    <row r="1828" spans="1:15" ht="2.5499999999999998" customHeight="1" outlineLevel="2">
      <c r="A1828" s="220"/>
      <c r="B1828" s="200"/>
      <c r="C1828" s="143"/>
      <c r="D1828" s="105"/>
      <c r="E1828" s="143"/>
      <c r="F1828" s="116"/>
      <c r="G1828" s="116"/>
      <c r="I1828" s="102" t="str">
        <f t="shared" si="28"/>
        <v/>
      </c>
      <c r="J1828" s="163"/>
      <c r="K1828" s="92"/>
      <c r="L1828" s="8"/>
      <c r="M1828" s="79"/>
      <c r="N1828" s="67"/>
      <c r="O1828" s="68"/>
    </row>
    <row r="1829" spans="1:15" s="51" customFormat="1" ht="13.05" customHeight="1" outlineLevel="2">
      <c r="A1829" s="136" t="s">
        <v>163</v>
      </c>
      <c r="B1829" s="136" t="s">
        <v>1389</v>
      </c>
      <c r="C1829" s="137"/>
      <c r="D1829" s="46"/>
      <c r="E1829" s="140"/>
      <c r="F1829" s="436"/>
      <c r="G1829" s="436"/>
      <c r="H1829" s="48" t="s">
        <v>203</v>
      </c>
      <c r="I1829" s="102" t="str">
        <f t="shared" si="28"/>
        <v/>
      </c>
      <c r="J1829" s="232"/>
      <c r="K1829" s="50"/>
      <c r="M1829" s="52"/>
      <c r="N1829" s="54"/>
      <c r="O1829" s="29"/>
    </row>
    <row r="1830" spans="1:15" s="51" customFormat="1" ht="13.05" customHeight="1" outlineLevel="2">
      <c r="A1830" s="138"/>
      <c r="B1830" s="138"/>
      <c r="C1830" s="140"/>
      <c r="D1830" s="55"/>
      <c r="E1830" s="140"/>
      <c r="F1830" s="115"/>
      <c r="G1830" s="115"/>
      <c r="H1830" s="86"/>
      <c r="I1830" s="102" t="str">
        <f t="shared" si="28"/>
        <v/>
      </c>
      <c r="J1830" s="232"/>
      <c r="K1830" s="27"/>
      <c r="M1830" s="63"/>
      <c r="N1830" s="54"/>
      <c r="O1830" s="64"/>
    </row>
    <row r="1831" spans="1:15" ht="2.5499999999999998" customHeight="1" outlineLevel="2">
      <c r="A1831" s="220"/>
      <c r="B1831" s="200"/>
      <c r="C1831" s="143"/>
      <c r="D1831" s="105"/>
      <c r="E1831" s="143"/>
      <c r="F1831" s="116"/>
      <c r="G1831" s="116"/>
      <c r="I1831" s="102" t="str">
        <f t="shared" si="28"/>
        <v/>
      </c>
      <c r="J1831" s="163"/>
      <c r="K1831" s="92"/>
      <c r="L1831" s="8"/>
      <c r="M1831" s="79"/>
      <c r="N1831" s="67"/>
      <c r="O1831" s="68"/>
    </row>
    <row r="1832" spans="1:15" s="51" customFormat="1" ht="13.05" customHeight="1" outlineLevel="2">
      <c r="A1832" s="136" t="s">
        <v>164</v>
      </c>
      <c r="B1832" s="136" t="s">
        <v>1390</v>
      </c>
      <c r="C1832" s="137"/>
      <c r="D1832" s="46"/>
      <c r="E1832" s="140"/>
      <c r="F1832" s="436"/>
      <c r="G1832" s="436"/>
      <c r="H1832" s="48" t="s">
        <v>203</v>
      </c>
      <c r="I1832" s="102" t="str">
        <f t="shared" si="28"/>
        <v/>
      </c>
      <c r="J1832" s="232"/>
      <c r="K1832" s="50"/>
      <c r="M1832" s="52"/>
      <c r="N1832" s="54"/>
      <c r="O1832" s="29"/>
    </row>
    <row r="1833" spans="1:15" s="51" customFormat="1" ht="13.05" customHeight="1" outlineLevel="2">
      <c r="A1833" s="138"/>
      <c r="B1833" s="138"/>
      <c r="C1833" s="140"/>
      <c r="D1833" s="55"/>
      <c r="E1833" s="140"/>
      <c r="F1833" s="115"/>
      <c r="G1833" s="115"/>
      <c r="H1833" s="86"/>
      <c r="I1833" s="102" t="str">
        <f t="shared" si="28"/>
        <v/>
      </c>
      <c r="J1833" s="232"/>
      <c r="K1833" s="27"/>
      <c r="M1833" s="63"/>
      <c r="N1833" s="54"/>
      <c r="O1833" s="64"/>
    </row>
    <row r="1834" spans="1:15" ht="2.5499999999999998" customHeight="1" outlineLevel="2">
      <c r="A1834" s="220"/>
      <c r="B1834" s="200"/>
      <c r="C1834" s="143"/>
      <c r="D1834" s="105"/>
      <c r="E1834" s="143"/>
      <c r="F1834" s="116"/>
      <c r="G1834" s="116"/>
      <c r="I1834" s="102" t="str">
        <f t="shared" si="28"/>
        <v/>
      </c>
      <c r="J1834" s="163"/>
      <c r="K1834" s="92"/>
      <c r="L1834" s="8"/>
      <c r="M1834" s="79"/>
      <c r="N1834" s="67"/>
      <c r="O1834" s="68"/>
    </row>
    <row r="1835" spans="1:15" s="51" customFormat="1" ht="13.05" customHeight="1" outlineLevel="2">
      <c r="A1835" s="136" t="s">
        <v>166</v>
      </c>
      <c r="B1835" s="136" t="s">
        <v>167</v>
      </c>
      <c r="C1835" s="137"/>
      <c r="D1835" s="46"/>
      <c r="E1835" s="140"/>
      <c r="F1835" s="436"/>
      <c r="G1835" s="436"/>
      <c r="H1835" s="48" t="s">
        <v>203</v>
      </c>
      <c r="I1835" s="102" t="str">
        <f t="shared" si="28"/>
        <v/>
      </c>
      <c r="J1835" s="232"/>
      <c r="K1835" s="50"/>
      <c r="M1835" s="52"/>
      <c r="N1835" s="54"/>
      <c r="O1835" s="29"/>
    </row>
    <row r="1836" spans="1:15" s="51" customFormat="1" ht="13.05" customHeight="1" outlineLevel="2">
      <c r="A1836" s="138"/>
      <c r="B1836" s="138"/>
      <c r="C1836" s="140"/>
      <c r="D1836" s="55"/>
      <c r="E1836" s="140"/>
      <c r="F1836" s="115"/>
      <c r="G1836" s="115"/>
      <c r="H1836" s="86"/>
      <c r="I1836" s="102" t="str">
        <f t="shared" si="28"/>
        <v/>
      </c>
      <c r="J1836" s="232"/>
      <c r="K1836" s="27"/>
      <c r="M1836" s="63"/>
      <c r="N1836" s="54"/>
      <c r="O1836" s="64"/>
    </row>
    <row r="1837" spans="1:15" ht="2.5499999999999998" customHeight="1" outlineLevel="2">
      <c r="A1837" s="220"/>
      <c r="B1837" s="200"/>
      <c r="C1837" s="143"/>
      <c r="D1837" s="105"/>
      <c r="E1837" s="143"/>
      <c r="F1837" s="116"/>
      <c r="G1837" s="116"/>
      <c r="I1837" s="102" t="str">
        <f t="shared" si="28"/>
        <v/>
      </c>
      <c r="J1837" s="163"/>
      <c r="K1837" s="92"/>
      <c r="L1837" s="8"/>
      <c r="M1837" s="79"/>
      <c r="N1837" s="67"/>
      <c r="O1837" s="68"/>
    </row>
    <row r="1838" spans="1:15" s="51" customFormat="1" ht="13.05" customHeight="1" outlineLevel="2">
      <c r="A1838" s="136" t="s">
        <v>168</v>
      </c>
      <c r="B1838" s="136" t="s">
        <v>136</v>
      </c>
      <c r="C1838" s="137"/>
      <c r="D1838" s="46"/>
      <c r="E1838" s="140"/>
      <c r="F1838" s="436"/>
      <c r="G1838" s="436"/>
      <c r="H1838" s="48" t="s">
        <v>203</v>
      </c>
      <c r="I1838" s="102" t="str">
        <f t="shared" si="28"/>
        <v/>
      </c>
      <c r="J1838" s="232"/>
      <c r="K1838" s="50"/>
      <c r="M1838" s="52"/>
      <c r="N1838" s="54"/>
      <c r="O1838" s="29"/>
    </row>
    <row r="1839" spans="1:15" s="51" customFormat="1" ht="13.05" customHeight="1" outlineLevel="2">
      <c r="A1839" s="138"/>
      <c r="B1839" s="138"/>
      <c r="C1839" s="140"/>
      <c r="D1839" s="55"/>
      <c r="E1839" s="140"/>
      <c r="F1839" s="115"/>
      <c r="G1839" s="115"/>
      <c r="H1839" s="86"/>
      <c r="I1839" s="102" t="str">
        <f t="shared" si="28"/>
        <v/>
      </c>
      <c r="J1839" s="232"/>
      <c r="K1839" s="27"/>
      <c r="M1839" s="63"/>
      <c r="N1839" s="54"/>
      <c r="O1839" s="64"/>
    </row>
    <row r="1840" spans="1:15" ht="2.5499999999999998" customHeight="1" outlineLevel="2">
      <c r="A1840" s="220"/>
      <c r="B1840" s="200"/>
      <c r="C1840" s="143"/>
      <c r="D1840" s="105"/>
      <c r="E1840" s="143"/>
      <c r="F1840" s="116"/>
      <c r="G1840" s="116"/>
      <c r="I1840" s="102" t="str">
        <f t="shared" si="28"/>
        <v/>
      </c>
      <c r="J1840" s="163"/>
      <c r="K1840" s="92"/>
      <c r="L1840" s="8"/>
      <c r="M1840" s="79"/>
      <c r="N1840" s="67"/>
      <c r="O1840" s="68"/>
    </row>
    <row r="1841" spans="1:15" s="51" customFormat="1" ht="13.05" customHeight="1" outlineLevel="2">
      <c r="A1841" s="136" t="s">
        <v>169</v>
      </c>
      <c r="B1841" s="136" t="s">
        <v>1391</v>
      </c>
      <c r="C1841" s="137"/>
      <c r="D1841" s="46"/>
      <c r="E1841" s="140"/>
      <c r="F1841" s="436"/>
      <c r="G1841" s="436"/>
      <c r="H1841" s="48" t="s">
        <v>203</v>
      </c>
      <c r="I1841" s="102" t="str">
        <f t="shared" si="28"/>
        <v/>
      </c>
      <c r="J1841" s="232"/>
      <c r="K1841" s="50"/>
      <c r="M1841" s="52"/>
      <c r="N1841" s="54"/>
      <c r="O1841" s="29"/>
    </row>
    <row r="1842" spans="1:15" s="51" customFormat="1" ht="13.05" customHeight="1" outlineLevel="2">
      <c r="A1842" s="138"/>
      <c r="B1842" s="138"/>
      <c r="C1842" s="140"/>
      <c r="D1842" s="55"/>
      <c r="E1842" s="140"/>
      <c r="F1842" s="115"/>
      <c r="G1842" s="115"/>
      <c r="H1842" s="86"/>
      <c r="I1842" s="102" t="str">
        <f t="shared" si="28"/>
        <v/>
      </c>
      <c r="J1842" s="232"/>
      <c r="K1842" s="27"/>
      <c r="M1842" s="63"/>
      <c r="N1842" s="54"/>
      <c r="O1842" s="64"/>
    </row>
    <row r="1843" spans="1:15" ht="2.5499999999999998" customHeight="1" outlineLevel="2">
      <c r="A1843" s="220"/>
      <c r="B1843" s="200"/>
      <c r="C1843" s="143"/>
      <c r="D1843" s="105"/>
      <c r="E1843" s="143"/>
      <c r="F1843" s="116"/>
      <c r="G1843" s="116"/>
      <c r="I1843" s="102" t="str">
        <f t="shared" si="28"/>
        <v/>
      </c>
      <c r="J1843" s="163"/>
      <c r="K1843" s="92"/>
      <c r="L1843" s="8"/>
      <c r="M1843" s="79"/>
      <c r="N1843" s="67"/>
      <c r="O1843" s="68"/>
    </row>
    <row r="1844" spans="1:15" s="51" customFormat="1" ht="13.05" customHeight="1" outlineLevel="2">
      <c r="A1844" s="136" t="s">
        <v>170</v>
      </c>
      <c r="B1844" s="136" t="s">
        <v>171</v>
      </c>
      <c r="C1844" s="137"/>
      <c r="D1844" s="46"/>
      <c r="E1844" s="140"/>
      <c r="F1844" s="436"/>
      <c r="G1844" s="436"/>
      <c r="H1844" s="48" t="s">
        <v>203</v>
      </c>
      <c r="I1844" s="102" t="str">
        <f t="shared" si="28"/>
        <v/>
      </c>
      <c r="J1844" s="232"/>
      <c r="K1844" s="50"/>
      <c r="M1844" s="52"/>
      <c r="N1844" s="54"/>
      <c r="O1844" s="29"/>
    </row>
    <row r="1845" spans="1:15" s="51" customFormat="1" ht="13.05" customHeight="1" outlineLevel="2">
      <c r="A1845" s="138"/>
      <c r="B1845" s="138"/>
      <c r="C1845" s="140"/>
      <c r="D1845" s="55"/>
      <c r="E1845" s="140"/>
      <c r="F1845" s="115"/>
      <c r="G1845" s="115"/>
      <c r="H1845" s="86"/>
      <c r="I1845" s="102" t="str">
        <f t="shared" si="28"/>
        <v/>
      </c>
      <c r="J1845" s="232"/>
      <c r="K1845" s="27"/>
      <c r="M1845" s="63"/>
      <c r="N1845" s="54"/>
      <c r="O1845" s="64"/>
    </row>
    <row r="1846" spans="1:15" ht="2.5499999999999998" customHeight="1" outlineLevel="2">
      <c r="A1846" s="220"/>
      <c r="B1846" s="200"/>
      <c r="C1846" s="143"/>
      <c r="D1846" s="77"/>
      <c r="E1846" s="143"/>
      <c r="F1846" s="116"/>
      <c r="G1846" s="116"/>
      <c r="I1846" s="102" t="str">
        <f t="shared" si="28"/>
        <v/>
      </c>
      <c r="J1846" s="163"/>
      <c r="K1846" s="92"/>
      <c r="L1846" s="8"/>
      <c r="M1846" s="79"/>
      <c r="N1846" s="67"/>
      <c r="O1846" s="68"/>
    </row>
    <row r="1847" spans="1:15" ht="15" customHeight="1" outlineLevel="1" thickBot="1">
      <c r="A1847" s="186" t="s">
        <v>172</v>
      </c>
      <c r="B1847" s="186" t="s">
        <v>173</v>
      </c>
      <c r="C1847" s="194"/>
      <c r="D1847" s="70"/>
      <c r="E1847" s="194"/>
      <c r="F1847" s="117"/>
      <c r="G1847" s="117"/>
      <c r="H1847" s="31"/>
      <c r="I1847" s="102" t="str">
        <f t="shared" si="28"/>
        <v/>
      </c>
      <c r="J1847" s="233"/>
      <c r="K1847" s="13"/>
      <c r="L1847" s="88"/>
      <c r="M1847" s="15"/>
      <c r="N1847" s="89"/>
      <c r="O1847" s="17"/>
    </row>
    <row r="1848" spans="1:15" ht="5.25" customHeight="1" outlineLevel="2" thickTop="1">
      <c r="A1848" s="141"/>
      <c r="B1848" s="142"/>
      <c r="C1848" s="143"/>
      <c r="D1848" s="40"/>
      <c r="E1848" s="143"/>
      <c r="F1848" s="116"/>
      <c r="G1848" s="116"/>
      <c r="H1848" s="39"/>
      <c r="I1848" s="102" t="str">
        <f t="shared" si="28"/>
        <v/>
      </c>
      <c r="J1848" s="163"/>
      <c r="K1848" s="41"/>
      <c r="L1848" s="8"/>
      <c r="M1848" s="59"/>
      <c r="N1848" s="67"/>
      <c r="O1848" s="68"/>
    </row>
    <row r="1849" spans="1:15" s="51" customFormat="1" ht="13.05" customHeight="1" outlineLevel="2">
      <c r="A1849" s="136" t="s">
        <v>174</v>
      </c>
      <c r="B1849" s="136" t="s">
        <v>1392</v>
      </c>
      <c r="C1849" s="137"/>
      <c r="D1849" s="46"/>
      <c r="E1849" s="140"/>
      <c r="F1849" s="436"/>
      <c r="G1849" s="436"/>
      <c r="H1849" s="48" t="s">
        <v>203</v>
      </c>
      <c r="I1849" s="102" t="str">
        <f t="shared" si="28"/>
        <v/>
      </c>
      <c r="J1849" s="232"/>
      <c r="K1849" s="50"/>
      <c r="M1849" s="52"/>
      <c r="N1849" s="54"/>
      <c r="O1849" s="29"/>
    </row>
    <row r="1850" spans="1:15" s="51" customFormat="1" ht="13.05" customHeight="1" outlineLevel="2">
      <c r="A1850" s="138"/>
      <c r="B1850" s="138"/>
      <c r="C1850" s="140"/>
      <c r="D1850" s="55"/>
      <c r="E1850" s="140"/>
      <c r="F1850" s="115"/>
      <c r="G1850" s="115"/>
      <c r="H1850" s="86"/>
      <c r="I1850" s="102" t="str">
        <f t="shared" si="28"/>
        <v/>
      </c>
      <c r="J1850" s="232"/>
      <c r="K1850" s="27"/>
      <c r="M1850" s="63"/>
      <c r="N1850" s="54"/>
      <c r="O1850" s="64"/>
    </row>
    <row r="1851" spans="1:15" ht="2.5499999999999998" customHeight="1" outlineLevel="2">
      <c r="A1851" s="220"/>
      <c r="B1851" s="196"/>
      <c r="C1851" s="143"/>
      <c r="D1851" s="105"/>
      <c r="E1851" s="143"/>
      <c r="F1851" s="116"/>
      <c r="G1851" s="116"/>
      <c r="I1851" s="102" t="str">
        <f t="shared" si="28"/>
        <v/>
      </c>
      <c r="J1851" s="163"/>
      <c r="K1851" s="92"/>
      <c r="L1851" s="8"/>
      <c r="M1851" s="79"/>
      <c r="N1851" s="67"/>
      <c r="O1851" s="68"/>
    </row>
    <row r="1852" spans="1:15" s="51" customFormat="1" ht="13.05" customHeight="1" outlineLevel="2">
      <c r="A1852" s="136" t="s">
        <v>176</v>
      </c>
      <c r="B1852" s="136" t="s">
        <v>1393</v>
      </c>
      <c r="C1852" s="137"/>
      <c r="D1852" s="46"/>
      <c r="E1852" s="140"/>
      <c r="F1852" s="436"/>
      <c r="G1852" s="436"/>
      <c r="H1852" s="48" t="s">
        <v>203</v>
      </c>
      <c r="I1852" s="102" t="str">
        <f t="shared" si="28"/>
        <v/>
      </c>
      <c r="J1852" s="232"/>
      <c r="K1852" s="50"/>
      <c r="M1852" s="52"/>
      <c r="N1852" s="54"/>
      <c r="O1852" s="29"/>
    </row>
    <row r="1853" spans="1:15" s="51" customFormat="1" ht="13.05" customHeight="1" outlineLevel="2">
      <c r="A1853" s="138"/>
      <c r="B1853" s="138"/>
      <c r="C1853" s="140"/>
      <c r="D1853" s="55"/>
      <c r="E1853" s="140"/>
      <c r="F1853" s="115"/>
      <c r="G1853" s="115"/>
      <c r="H1853" s="86"/>
      <c r="I1853" s="102" t="str">
        <f t="shared" si="28"/>
        <v/>
      </c>
      <c r="J1853" s="232"/>
      <c r="K1853" s="27"/>
      <c r="M1853" s="63"/>
      <c r="N1853" s="54"/>
      <c r="O1853" s="64"/>
    </row>
    <row r="1854" spans="1:15" ht="2.5499999999999998" customHeight="1" outlineLevel="2">
      <c r="A1854" s="220"/>
      <c r="B1854" s="196"/>
      <c r="C1854" s="143"/>
      <c r="D1854" s="105"/>
      <c r="E1854" s="143"/>
      <c r="F1854" s="116"/>
      <c r="G1854" s="116"/>
      <c r="I1854" s="102" t="str">
        <f t="shared" si="28"/>
        <v/>
      </c>
      <c r="J1854" s="163"/>
      <c r="K1854" s="92"/>
      <c r="L1854" s="8"/>
      <c r="M1854" s="79"/>
      <c r="N1854" s="67"/>
      <c r="O1854" s="68"/>
    </row>
    <row r="1855" spans="1:15" s="51" customFormat="1" ht="13.05" customHeight="1" outlineLevel="2">
      <c r="A1855" s="136" t="s">
        <v>178</v>
      </c>
      <c r="B1855" s="136" t="s">
        <v>179</v>
      </c>
      <c r="C1855" s="137"/>
      <c r="D1855" s="46"/>
      <c r="E1855" s="140"/>
      <c r="F1855" s="436"/>
      <c r="G1855" s="436"/>
      <c r="H1855" s="48" t="s">
        <v>203</v>
      </c>
      <c r="I1855" s="102" t="str">
        <f t="shared" si="28"/>
        <v/>
      </c>
      <c r="J1855" s="232"/>
      <c r="K1855" s="50"/>
      <c r="M1855" s="52"/>
      <c r="N1855" s="54"/>
      <c r="O1855" s="29"/>
    </row>
    <row r="1856" spans="1:15" s="51" customFormat="1" ht="13.05" customHeight="1" outlineLevel="2">
      <c r="A1856" s="138"/>
      <c r="B1856" s="138"/>
      <c r="C1856" s="140"/>
      <c r="D1856" s="55"/>
      <c r="E1856" s="140"/>
      <c r="F1856" s="115"/>
      <c r="G1856" s="115"/>
      <c r="H1856" s="86"/>
      <c r="I1856" s="102" t="str">
        <f t="shared" si="28"/>
        <v/>
      </c>
      <c r="J1856" s="232"/>
      <c r="K1856" s="27"/>
      <c r="M1856" s="63"/>
      <c r="N1856" s="54"/>
      <c r="O1856" s="64"/>
    </row>
    <row r="1857" spans="1:15" ht="2.5499999999999998" customHeight="1" outlineLevel="2">
      <c r="A1857" s="220"/>
      <c r="B1857" s="217"/>
      <c r="C1857" s="143"/>
      <c r="D1857" s="105"/>
      <c r="E1857" s="143"/>
      <c r="F1857" s="116"/>
      <c r="G1857" s="116"/>
      <c r="I1857" s="102" t="str">
        <f t="shared" si="28"/>
        <v/>
      </c>
      <c r="J1857" s="163"/>
      <c r="K1857" s="92"/>
      <c r="L1857" s="8"/>
      <c r="M1857" s="79"/>
      <c r="N1857" s="67"/>
      <c r="O1857" s="68"/>
    </row>
    <row r="1858" spans="1:15" s="51" customFormat="1" ht="13.05" customHeight="1" outlineLevel="2">
      <c r="A1858" s="136" t="s">
        <v>180</v>
      </c>
      <c r="B1858" s="136" t="s">
        <v>181</v>
      </c>
      <c r="C1858" s="137"/>
      <c r="D1858" s="46"/>
      <c r="E1858" s="140"/>
      <c r="F1858" s="436"/>
      <c r="G1858" s="436"/>
      <c r="H1858" s="48" t="s">
        <v>203</v>
      </c>
      <c r="I1858" s="102" t="str">
        <f t="shared" si="28"/>
        <v/>
      </c>
      <c r="J1858" s="232"/>
      <c r="K1858" s="50"/>
      <c r="M1858" s="52"/>
      <c r="N1858" s="54"/>
      <c r="O1858" s="29"/>
    </row>
    <row r="1859" spans="1:15" s="51" customFormat="1" ht="13.05" customHeight="1" outlineLevel="2">
      <c r="A1859" s="138"/>
      <c r="B1859" s="138"/>
      <c r="C1859" s="140"/>
      <c r="D1859" s="55"/>
      <c r="E1859" s="140"/>
      <c r="F1859" s="115"/>
      <c r="G1859" s="115"/>
      <c r="H1859" s="86"/>
      <c r="I1859" s="102" t="str">
        <f t="shared" si="28"/>
        <v/>
      </c>
      <c r="J1859" s="232"/>
      <c r="K1859" s="27"/>
      <c r="M1859" s="63"/>
      <c r="N1859" s="54"/>
      <c r="O1859" s="64"/>
    </row>
    <row r="1860" spans="1:15" ht="2.5499999999999998" customHeight="1" outlineLevel="2">
      <c r="A1860" s="220"/>
      <c r="B1860" s="196"/>
      <c r="C1860" s="143"/>
      <c r="D1860" s="105"/>
      <c r="E1860" s="143"/>
      <c r="F1860" s="116"/>
      <c r="G1860" s="116"/>
      <c r="I1860" s="102" t="str">
        <f t="shared" si="28"/>
        <v/>
      </c>
      <c r="J1860" s="163"/>
      <c r="K1860" s="92"/>
      <c r="L1860" s="8"/>
      <c r="M1860" s="79"/>
      <c r="N1860" s="67"/>
      <c r="O1860" s="68"/>
    </row>
    <row r="1861" spans="1:15" s="51" customFormat="1" ht="13.05" customHeight="1" outlineLevel="2">
      <c r="A1861" s="136" t="s">
        <v>182</v>
      </c>
      <c r="B1861" s="136" t="s">
        <v>1394</v>
      </c>
      <c r="C1861" s="137"/>
      <c r="D1861" s="46"/>
      <c r="E1861" s="140"/>
      <c r="F1861" s="436"/>
      <c r="G1861" s="436"/>
      <c r="H1861" s="48" t="s">
        <v>203</v>
      </c>
      <c r="I1861" s="102" t="str">
        <f t="shared" si="28"/>
        <v/>
      </c>
      <c r="J1861" s="232"/>
      <c r="K1861" s="50"/>
      <c r="M1861" s="52"/>
      <c r="N1861" s="54"/>
      <c r="O1861" s="29"/>
    </row>
    <row r="1862" spans="1:15" s="51" customFormat="1" ht="13.05" customHeight="1" outlineLevel="2">
      <c r="A1862" s="138"/>
      <c r="B1862" s="138"/>
      <c r="C1862" s="140"/>
      <c r="D1862" s="55"/>
      <c r="E1862" s="140"/>
      <c r="F1862" s="115"/>
      <c r="G1862" s="115"/>
      <c r="H1862" s="86"/>
      <c r="I1862" s="102" t="str">
        <f t="shared" si="28"/>
        <v/>
      </c>
      <c r="J1862" s="232"/>
      <c r="K1862" s="27"/>
      <c r="M1862" s="63"/>
      <c r="N1862" s="54"/>
      <c r="O1862" s="64"/>
    </row>
    <row r="1863" spans="1:15" ht="2.5499999999999998" customHeight="1" outlineLevel="2">
      <c r="A1863" s="220"/>
      <c r="B1863" s="200"/>
      <c r="C1863" s="143"/>
      <c r="D1863" s="77"/>
      <c r="E1863" s="143"/>
      <c r="F1863" s="116"/>
      <c r="G1863" s="116"/>
      <c r="I1863" s="102" t="str">
        <f t="shared" si="28"/>
        <v/>
      </c>
      <c r="J1863" s="163"/>
      <c r="K1863" s="92"/>
      <c r="L1863" s="8"/>
      <c r="M1863" s="79"/>
      <c r="N1863" s="67"/>
      <c r="O1863" s="68"/>
    </row>
    <row r="1864" spans="1:15" ht="15" customHeight="1" outlineLevel="1">
      <c r="A1864" s="178" t="s">
        <v>184</v>
      </c>
      <c r="B1864" s="178" t="s">
        <v>1395</v>
      </c>
      <c r="C1864" s="201"/>
      <c r="D1864" s="81"/>
      <c r="E1864" s="201"/>
      <c r="F1864" s="118"/>
      <c r="G1864" s="118"/>
      <c r="H1864" s="32"/>
      <c r="I1864" s="102" t="str">
        <f t="shared" si="28"/>
        <v/>
      </c>
      <c r="J1864" s="163"/>
      <c r="K1864" s="12"/>
      <c r="L1864" s="8"/>
      <c r="M1864" s="16"/>
      <c r="N1864" s="67"/>
      <c r="O1864" s="18"/>
    </row>
    <row r="1865" spans="1:15" ht="5.55" customHeight="1" outlineLevel="1">
      <c r="A1865" s="141"/>
      <c r="B1865" s="142"/>
      <c r="C1865" s="143"/>
      <c r="D1865" s="40"/>
      <c r="E1865" s="143"/>
      <c r="F1865" s="116"/>
      <c r="G1865" s="116"/>
      <c r="H1865" s="39"/>
      <c r="I1865" s="102" t="str">
        <f t="shared" si="28"/>
        <v/>
      </c>
      <c r="J1865" s="163"/>
      <c r="K1865" s="41"/>
      <c r="L1865" s="8"/>
      <c r="M1865" s="59"/>
      <c r="N1865" s="67"/>
      <c r="O1865" s="68"/>
    </row>
    <row r="1866" spans="1:15" ht="15" customHeight="1" outlineLevel="1" thickBot="1">
      <c r="A1866" s="186" t="s">
        <v>185</v>
      </c>
      <c r="B1866" s="186" t="s">
        <v>186</v>
      </c>
      <c r="C1866" s="194"/>
      <c r="D1866" s="70"/>
      <c r="E1866" s="194"/>
      <c r="F1866" s="117"/>
      <c r="G1866" s="117"/>
      <c r="H1866" s="31"/>
      <c r="I1866" s="102" t="str">
        <f t="shared" si="28"/>
        <v/>
      </c>
      <c r="J1866" s="233"/>
      <c r="K1866" s="13"/>
      <c r="L1866" s="88"/>
      <c r="M1866" s="15"/>
      <c r="N1866" s="89"/>
      <c r="O1866" s="17"/>
    </row>
    <row r="1867" spans="1:15" ht="5.25" customHeight="1" outlineLevel="2" thickTop="1">
      <c r="A1867" s="141"/>
      <c r="B1867" s="142"/>
      <c r="C1867" s="143"/>
      <c r="D1867" s="40"/>
      <c r="E1867" s="143"/>
      <c r="F1867" s="116"/>
      <c r="G1867" s="116"/>
      <c r="H1867" s="39"/>
      <c r="I1867" s="102" t="str">
        <f t="shared" si="28"/>
        <v/>
      </c>
      <c r="J1867" s="163"/>
      <c r="K1867" s="41"/>
      <c r="L1867" s="8"/>
      <c r="M1867" s="59"/>
      <c r="N1867" s="67"/>
      <c r="O1867" s="68"/>
    </row>
    <row r="1868" spans="1:15" s="51" customFormat="1" ht="13.05" customHeight="1" outlineLevel="2">
      <c r="A1868" s="136" t="s">
        <v>187</v>
      </c>
      <c r="B1868" s="136" t="s">
        <v>1396</v>
      </c>
      <c r="C1868" s="137"/>
      <c r="D1868" s="46"/>
      <c r="E1868" s="140"/>
      <c r="F1868" s="436"/>
      <c r="G1868" s="436"/>
      <c r="H1868" s="48" t="s">
        <v>203</v>
      </c>
      <c r="I1868" s="102" t="str">
        <f t="shared" si="28"/>
        <v/>
      </c>
      <c r="J1868" s="232"/>
      <c r="K1868" s="50"/>
      <c r="M1868" s="52"/>
      <c r="N1868" s="54"/>
      <c r="O1868" s="29"/>
    </row>
    <row r="1869" spans="1:15" s="51" customFormat="1" ht="13.05" customHeight="1" outlineLevel="2">
      <c r="A1869" s="138"/>
      <c r="B1869" s="138"/>
      <c r="C1869" s="140"/>
      <c r="D1869" s="55"/>
      <c r="E1869" s="140"/>
      <c r="F1869" s="115"/>
      <c r="G1869" s="115"/>
      <c r="H1869" s="86"/>
      <c r="I1869" s="102" t="str">
        <f t="shared" si="28"/>
        <v/>
      </c>
      <c r="J1869" s="232"/>
      <c r="K1869" s="27"/>
      <c r="M1869" s="63"/>
      <c r="N1869" s="54"/>
      <c r="O1869" s="64"/>
    </row>
    <row r="1870" spans="1:15" ht="2.5499999999999998" customHeight="1" outlineLevel="2">
      <c r="A1870" s="220"/>
      <c r="B1870" s="196"/>
      <c r="C1870" s="143"/>
      <c r="D1870" s="105"/>
      <c r="E1870" s="143"/>
      <c r="F1870" s="116"/>
      <c r="G1870" s="116"/>
      <c r="I1870" s="102" t="str">
        <f t="shared" si="28"/>
        <v/>
      </c>
      <c r="J1870" s="163"/>
      <c r="K1870" s="92"/>
      <c r="L1870" s="8"/>
      <c r="M1870" s="79"/>
      <c r="N1870" s="67"/>
      <c r="O1870" s="68"/>
    </row>
    <row r="1871" spans="1:15" s="51" customFormat="1" ht="13.05" customHeight="1" outlineLevel="2">
      <c r="A1871" s="136" t="s">
        <v>189</v>
      </c>
      <c r="B1871" s="136" t="s">
        <v>1397</v>
      </c>
      <c r="C1871" s="137"/>
      <c r="D1871" s="46"/>
      <c r="E1871" s="140"/>
      <c r="F1871" s="436"/>
      <c r="G1871" s="436"/>
      <c r="H1871" s="48" t="s">
        <v>203</v>
      </c>
      <c r="I1871" s="102" t="str">
        <f t="shared" si="28"/>
        <v/>
      </c>
      <c r="J1871" s="232"/>
      <c r="K1871" s="50"/>
      <c r="M1871" s="52"/>
      <c r="N1871" s="54"/>
      <c r="O1871" s="29"/>
    </row>
    <row r="1872" spans="1:15" s="51" customFormat="1" ht="13.05" customHeight="1" outlineLevel="2">
      <c r="A1872" s="138"/>
      <c r="B1872" s="138"/>
      <c r="C1872" s="140"/>
      <c r="D1872" s="55"/>
      <c r="E1872" s="140"/>
      <c r="F1872" s="115"/>
      <c r="G1872" s="115"/>
      <c r="H1872" s="86"/>
      <c r="I1872" s="102" t="str">
        <f t="shared" si="28"/>
        <v/>
      </c>
      <c r="J1872" s="232"/>
      <c r="K1872" s="27"/>
      <c r="M1872" s="63"/>
      <c r="N1872" s="54"/>
      <c r="O1872" s="64"/>
    </row>
    <row r="1873" spans="1:15" ht="2.5499999999999998" customHeight="1" outlineLevel="2">
      <c r="A1873" s="220"/>
      <c r="B1873" s="200"/>
      <c r="C1873" s="143"/>
      <c r="D1873" s="77"/>
      <c r="E1873" s="143"/>
      <c r="F1873" s="116"/>
      <c r="G1873" s="116"/>
      <c r="I1873" s="102" t="str">
        <f t="shared" si="28"/>
        <v/>
      </c>
      <c r="J1873" s="163"/>
      <c r="K1873" s="92"/>
      <c r="L1873" s="8"/>
      <c r="M1873" s="79"/>
      <c r="N1873" s="67"/>
      <c r="O1873" s="68"/>
    </row>
    <row r="1874" spans="1:15" ht="15" customHeight="1" outlineLevel="1" thickBot="1">
      <c r="A1874" s="186" t="s">
        <v>191</v>
      </c>
      <c r="B1874" s="186" t="s">
        <v>1344</v>
      </c>
      <c r="C1874" s="194"/>
      <c r="D1874" s="70"/>
      <c r="E1874" s="194"/>
      <c r="F1874" s="117"/>
      <c r="G1874" s="117"/>
      <c r="H1874" s="31"/>
      <c r="I1874" s="102" t="str">
        <f t="shared" si="28"/>
        <v/>
      </c>
      <c r="J1874" s="233"/>
      <c r="K1874" s="13"/>
      <c r="L1874" s="88"/>
      <c r="M1874" s="15"/>
      <c r="N1874" s="89"/>
      <c r="O1874" s="17"/>
    </row>
    <row r="1875" spans="1:15" ht="5.25" customHeight="1" outlineLevel="2" thickTop="1">
      <c r="A1875" s="141"/>
      <c r="B1875" s="142"/>
      <c r="C1875" s="143"/>
      <c r="D1875" s="40"/>
      <c r="E1875" s="143"/>
      <c r="F1875" s="116"/>
      <c r="G1875" s="116"/>
      <c r="H1875" s="39"/>
      <c r="I1875" s="102" t="str">
        <f t="shared" si="28"/>
        <v/>
      </c>
      <c r="J1875" s="163"/>
      <c r="K1875" s="41"/>
      <c r="L1875" s="8"/>
      <c r="M1875" s="59"/>
      <c r="N1875" s="67"/>
      <c r="O1875" s="68"/>
    </row>
    <row r="1876" spans="1:15" s="51" customFormat="1" ht="13.05" customHeight="1" outlineLevel="2">
      <c r="A1876" s="136" t="s">
        <v>192</v>
      </c>
      <c r="B1876" s="136" t="s">
        <v>193</v>
      </c>
      <c r="C1876" s="137"/>
      <c r="D1876" s="46"/>
      <c r="E1876" s="140"/>
      <c r="F1876" s="436"/>
      <c r="G1876" s="436"/>
      <c r="H1876" s="48" t="s">
        <v>203</v>
      </c>
      <c r="I1876" s="102" t="str">
        <f t="shared" ref="I1876:I1886" si="29">$K1876&amp;$M1876</f>
        <v/>
      </c>
      <c r="J1876" s="232"/>
      <c r="K1876" s="50"/>
      <c r="M1876" s="52"/>
      <c r="N1876" s="54"/>
      <c r="O1876" s="29"/>
    </row>
    <row r="1877" spans="1:15" s="51" customFormat="1" ht="13.05" customHeight="1" outlineLevel="2">
      <c r="A1877" s="138"/>
      <c r="B1877" s="138"/>
      <c r="C1877" s="140"/>
      <c r="D1877" s="55"/>
      <c r="E1877" s="140"/>
      <c r="F1877" s="115"/>
      <c r="G1877" s="115"/>
      <c r="H1877" s="86"/>
      <c r="I1877" s="102" t="str">
        <f t="shared" si="29"/>
        <v/>
      </c>
      <c r="J1877" s="232"/>
      <c r="K1877" s="27"/>
      <c r="M1877" s="63"/>
      <c r="N1877" s="54"/>
      <c r="O1877" s="64"/>
    </row>
    <row r="1878" spans="1:15" ht="2.5499999999999998" customHeight="1" outlineLevel="2">
      <c r="A1878" s="220"/>
      <c r="B1878" s="200"/>
      <c r="C1878" s="143"/>
      <c r="D1878" s="105"/>
      <c r="E1878" s="143"/>
      <c r="F1878" s="116"/>
      <c r="G1878" s="116"/>
      <c r="I1878" s="102" t="str">
        <f t="shared" si="29"/>
        <v/>
      </c>
      <c r="J1878" s="163"/>
      <c r="K1878" s="92"/>
      <c r="L1878" s="8"/>
      <c r="M1878" s="79"/>
      <c r="N1878" s="67"/>
      <c r="O1878" s="68"/>
    </row>
    <row r="1879" spans="1:15" s="51" customFormat="1" ht="13.05" customHeight="1" outlineLevel="2">
      <c r="A1879" s="136" t="s">
        <v>194</v>
      </c>
      <c r="B1879" s="136" t="s">
        <v>1398</v>
      </c>
      <c r="C1879" s="137"/>
      <c r="D1879" s="46"/>
      <c r="E1879" s="140"/>
      <c r="F1879" s="436"/>
      <c r="G1879" s="436"/>
      <c r="H1879" s="48" t="s">
        <v>203</v>
      </c>
      <c r="I1879" s="102" t="str">
        <f t="shared" si="29"/>
        <v/>
      </c>
      <c r="J1879" s="232"/>
      <c r="K1879" s="50"/>
      <c r="M1879" s="52"/>
      <c r="N1879" s="54"/>
      <c r="O1879" s="29"/>
    </row>
    <row r="1880" spans="1:15" s="51" customFormat="1" ht="13.05" customHeight="1" outlineLevel="2">
      <c r="A1880" s="138"/>
      <c r="B1880" s="138"/>
      <c r="C1880" s="140"/>
      <c r="D1880" s="55"/>
      <c r="E1880" s="140"/>
      <c r="F1880" s="115"/>
      <c r="G1880" s="115"/>
      <c r="H1880" s="86"/>
      <c r="I1880" s="102" t="str">
        <f t="shared" si="29"/>
        <v/>
      </c>
      <c r="J1880" s="232"/>
      <c r="K1880" s="27"/>
      <c r="M1880" s="63"/>
      <c r="N1880" s="54"/>
      <c r="O1880" s="64"/>
    </row>
    <row r="1881" spans="1:15" ht="2.5499999999999998" customHeight="1" outlineLevel="2">
      <c r="A1881" s="220"/>
      <c r="B1881" s="200"/>
      <c r="C1881" s="143"/>
      <c r="D1881" s="105"/>
      <c r="E1881" s="143"/>
      <c r="F1881" s="116"/>
      <c r="G1881" s="116"/>
      <c r="I1881" s="102" t="str">
        <f t="shared" si="29"/>
        <v/>
      </c>
      <c r="J1881" s="163"/>
      <c r="K1881" s="92"/>
      <c r="L1881" s="8"/>
      <c r="M1881" s="79"/>
      <c r="N1881" s="67"/>
      <c r="O1881" s="68"/>
    </row>
    <row r="1882" spans="1:15" s="51" customFormat="1" ht="13.05" customHeight="1" outlineLevel="2">
      <c r="A1882" s="136" t="s">
        <v>196</v>
      </c>
      <c r="B1882" s="136" t="s">
        <v>197</v>
      </c>
      <c r="C1882" s="137"/>
      <c r="D1882" s="46"/>
      <c r="E1882" s="140"/>
      <c r="F1882" s="436"/>
      <c r="G1882" s="436"/>
      <c r="H1882" s="48" t="s">
        <v>203</v>
      </c>
      <c r="I1882" s="102" t="str">
        <f t="shared" si="29"/>
        <v/>
      </c>
      <c r="J1882" s="232"/>
      <c r="K1882" s="50"/>
      <c r="M1882" s="52"/>
      <c r="N1882" s="54"/>
      <c r="O1882" s="29"/>
    </row>
    <row r="1883" spans="1:15" s="51" customFormat="1" ht="13.05" customHeight="1" outlineLevel="2">
      <c r="A1883" s="138"/>
      <c r="B1883" s="138"/>
      <c r="C1883" s="140"/>
      <c r="D1883" s="55"/>
      <c r="E1883" s="140"/>
      <c r="F1883" s="115"/>
      <c r="G1883" s="115"/>
      <c r="H1883" s="86"/>
      <c r="I1883" s="102" t="str">
        <f t="shared" si="29"/>
        <v/>
      </c>
      <c r="J1883" s="232"/>
      <c r="K1883" s="27"/>
      <c r="M1883" s="63"/>
      <c r="N1883" s="54"/>
      <c r="O1883" s="64"/>
    </row>
    <row r="1884" spans="1:15" ht="2.5499999999999998" customHeight="1" outlineLevel="2">
      <c r="A1884" s="220"/>
      <c r="B1884" s="200"/>
      <c r="C1884" s="143"/>
      <c r="D1884" s="105"/>
      <c r="E1884" s="143"/>
      <c r="F1884" s="116"/>
      <c r="G1884" s="116"/>
      <c r="I1884" s="102" t="str">
        <f t="shared" si="29"/>
        <v/>
      </c>
      <c r="J1884" s="163"/>
      <c r="K1884" s="92"/>
      <c r="L1884" s="8"/>
      <c r="M1884" s="79"/>
      <c r="N1884" s="67"/>
      <c r="O1884" s="68"/>
    </row>
    <row r="1885" spans="1:15" s="51" customFormat="1" ht="13.05" customHeight="1" outlineLevel="2">
      <c r="A1885" s="136" t="s">
        <v>198</v>
      </c>
      <c r="B1885" s="136" t="s">
        <v>199</v>
      </c>
      <c r="C1885" s="137"/>
      <c r="D1885" s="46"/>
      <c r="E1885" s="140"/>
      <c r="F1885" s="436"/>
      <c r="G1885" s="436"/>
      <c r="H1885" s="48" t="s">
        <v>203</v>
      </c>
      <c r="I1885" s="102" t="str">
        <f t="shared" si="29"/>
        <v/>
      </c>
      <c r="J1885" s="232"/>
      <c r="K1885" s="50"/>
      <c r="M1885" s="52"/>
      <c r="N1885" s="54"/>
      <c r="O1885" s="29"/>
    </row>
    <row r="1886" spans="1:15" s="51" customFormat="1" ht="13.05" customHeight="1" outlineLevel="2">
      <c r="A1886" s="138"/>
      <c r="B1886" s="138"/>
      <c r="C1886" s="140"/>
      <c r="D1886" s="55"/>
      <c r="E1886" s="140"/>
      <c r="F1886" s="115"/>
      <c r="G1886" s="115"/>
      <c r="H1886" s="86"/>
      <c r="I1886" s="102" t="str">
        <f t="shared" si="29"/>
        <v/>
      </c>
      <c r="J1886" s="232"/>
      <c r="K1886" s="27"/>
      <c r="M1886" s="63"/>
      <c r="N1886" s="54"/>
      <c r="O1886" s="64"/>
    </row>
    <row r="1887" spans="1:15" ht="2.5499999999999998" customHeight="1" outlineLevel="2" thickBot="1">
      <c r="A1887" s="220"/>
      <c r="B1887" s="200"/>
      <c r="C1887" s="143"/>
      <c r="D1887" s="77"/>
      <c r="E1887" s="143"/>
      <c r="F1887" s="116"/>
      <c r="G1887" s="116"/>
      <c r="I1887" s="103" t="str">
        <f>K1887&amp;M1887</f>
        <v/>
      </c>
      <c r="J1887" s="163"/>
      <c r="L1887" s="8"/>
      <c r="M1887" s="96"/>
      <c r="N1887" s="8"/>
      <c r="O1887" s="97"/>
    </row>
    <row r="1888" spans="1:15" thickBot="1">
      <c r="A1888" s="225" t="s">
        <v>200</v>
      </c>
      <c r="B1888" s="226"/>
      <c r="C1888" s="227"/>
      <c r="D1888" s="226"/>
      <c r="E1888" s="227"/>
      <c r="F1888" s="235"/>
      <c r="G1888" s="235"/>
      <c r="H1888" s="236"/>
      <c r="I1888" s="237" t="str">
        <f>K1888&amp;M1888</f>
        <v/>
      </c>
      <c r="J1888" s="234"/>
      <c r="K1888" s="238"/>
      <c r="L1888" s="226"/>
      <c r="M1888" s="239"/>
      <c r="N1888" s="226"/>
      <c r="O1888" s="240"/>
    </row>
    <row r="1889" spans="1:15">
      <c r="A1889" s="228"/>
      <c r="B1889" s="229"/>
      <c r="C1889" s="143"/>
      <c r="D1889" s="241"/>
      <c r="E1889" s="143"/>
      <c r="F1889" s="242">
        <f>SUM(F19:G1886)</f>
        <v>0</v>
      </c>
      <c r="G1889" s="143"/>
      <c r="H1889" s="243"/>
      <c r="I1889" s="103"/>
      <c r="J1889" s="163"/>
      <c r="K1889" s="244"/>
      <c r="L1889" s="143"/>
      <c r="M1889" s="245"/>
      <c r="N1889" s="143"/>
      <c r="O1889" s="246"/>
    </row>
    <row r="1890" spans="1:15" ht="30">
      <c r="A1890" s="230" t="s">
        <v>201</v>
      </c>
      <c r="B1890" s="231" t="s">
        <v>1399</v>
      </c>
      <c r="C1890" s="143"/>
      <c r="D1890" s="247"/>
      <c r="E1890" s="143"/>
      <c r="F1890" s="143"/>
      <c r="G1890" s="143"/>
      <c r="H1890" s="243"/>
      <c r="I1890" s="103"/>
      <c r="J1890" s="163"/>
      <c r="K1890" s="244"/>
      <c r="L1890" s="143"/>
      <c r="M1890" s="245"/>
      <c r="N1890" s="143"/>
      <c r="O1890" s="246"/>
    </row>
    <row r="1891" spans="1:15">
      <c r="A1891" s="196"/>
      <c r="B1891" s="200"/>
      <c r="C1891" s="143"/>
      <c r="D1891" s="248"/>
      <c r="E1891" s="143"/>
      <c r="F1891" s="143"/>
      <c r="G1891" s="143"/>
      <c r="H1891" s="243"/>
      <c r="I1891" s="103"/>
      <c r="J1891" s="163"/>
      <c r="K1891" s="244"/>
      <c r="L1891" s="143"/>
      <c r="M1891" s="245"/>
      <c r="N1891" s="143"/>
      <c r="O1891" s="246"/>
    </row>
    <row r="1892" spans="1:15">
      <c r="A1892" s="196"/>
      <c r="B1892" s="200"/>
      <c r="C1892" s="143"/>
      <c r="D1892" s="248"/>
      <c r="E1892" s="143"/>
      <c r="F1892" s="143"/>
      <c r="G1892" s="143"/>
      <c r="H1892" s="243"/>
      <c r="I1892" s="103"/>
      <c r="J1892" s="163"/>
      <c r="K1892" s="244"/>
      <c r="L1892" s="143"/>
      <c r="M1892" s="245"/>
      <c r="N1892" s="143"/>
      <c r="O1892" s="246"/>
    </row>
    <row r="1893" spans="1:15">
      <c r="A1893" s="196"/>
      <c r="B1893" s="200"/>
      <c r="C1893" s="143"/>
      <c r="D1893" s="248"/>
      <c r="E1893" s="143"/>
      <c r="F1893" s="143"/>
      <c r="G1893" s="143"/>
      <c r="H1893" s="243"/>
      <c r="I1893" s="103"/>
      <c r="J1893" s="163"/>
      <c r="K1893" s="244"/>
      <c r="L1893" s="143"/>
      <c r="M1893" s="245"/>
      <c r="N1893" s="143"/>
      <c r="O1893" s="246"/>
    </row>
    <row r="1894" spans="1:15">
      <c r="A1894" s="196"/>
      <c r="B1894" s="200"/>
      <c r="C1894" s="143"/>
      <c r="D1894" s="248"/>
      <c r="E1894" s="143"/>
      <c r="F1894" s="143"/>
      <c r="G1894" s="143"/>
      <c r="H1894" s="243"/>
      <c r="I1894" s="103"/>
      <c r="J1894" s="163"/>
      <c r="K1894" s="244"/>
      <c r="L1894" s="143"/>
      <c r="M1894" s="245"/>
      <c r="N1894" s="143"/>
      <c r="O1894" s="246"/>
    </row>
    <row r="1895" spans="1:15">
      <c r="D1895" s="100"/>
    </row>
    <row r="1896" spans="1:15">
      <c r="D1896" s="100"/>
    </row>
    <row r="1897" spans="1:15">
      <c r="D1897" s="100"/>
    </row>
    <row r="1898" spans="1:15">
      <c r="D1898" s="100"/>
    </row>
    <row r="1899" spans="1:15">
      <c r="D1899" s="100"/>
    </row>
    <row r="1900" spans="1:15">
      <c r="D1900" s="100"/>
    </row>
    <row r="1901" spans="1:15">
      <c r="D1901" s="100"/>
    </row>
    <row r="1902" spans="1:15">
      <c r="D1902" s="100"/>
    </row>
    <row r="1903" spans="1:15">
      <c r="D1903" s="100"/>
    </row>
    <row r="1904" spans="1:15">
      <c r="D1904" s="100"/>
    </row>
    <row r="1905" spans="4:4">
      <c r="D1905" s="100"/>
    </row>
    <row r="1906" spans="4:4">
      <c r="D1906" s="100"/>
    </row>
    <row r="1907" spans="4:4">
      <c r="D1907" s="100"/>
    </row>
    <row r="1908" spans="4:4">
      <c r="D1908" s="100"/>
    </row>
    <row r="1909" spans="4:4">
      <c r="D1909" s="100"/>
    </row>
    <row r="1910" spans="4:4">
      <c r="D1910" s="100"/>
    </row>
    <row r="1911" spans="4:4">
      <c r="D1911" s="100"/>
    </row>
  </sheetData>
  <sheetProtection sheet="1" objects="1" scenarios="1" selectLockedCells="1"/>
  <protectedRanges>
    <protectedRange sqref="D1720:D1727 F1720:G1720 F1723:G1723 F1726:G1726 K1720 M1720 O1720 K1723:O1723 K1726:O1726 D1731:D1750 F1749:G1749 F1746:G1746 F1743:G1743 F1740:G1740 F1737:G1737 F1734:G1734 F1731:G1731" name="Plage31"/>
    <protectedRange sqref="D1539:D1543 F1539:G1539 F1542:G1542 K1539:O1539 K1542:O1542 D1547:D1569 F1547:G1547 F1550:G1550 F1553:G1553 F1556:G1556 F1559:G1559 F1562:G1562 F1565:G1565 F1568:G1568 K1547:O1547 K1550:O1550" name="Plage29"/>
    <protectedRange sqref="D1358:D1367 F1360:G1360 F1363:G1363 F1366:G1366 K1360:O1360 K1363:O1363 K1366:O1366 D1371:D1405 F1404:G1404 F1401:G1401 F1398:G1398 F1395:G1395 F1392:G1392 F1389:G1389 F1386:G1386 F1383:G1383" name="Plage27"/>
    <protectedRange sqref="D1236:D1252 F1236:G1236 F1239:G1239 F1242:G1242 F1245:G1245 F1248:G1248 F1251:G1251 K1251:O1251 K1248:O1248 K1245:O1245 K1242:O1242 K1239:O1239 K1236:O1236 D1256:D1263 F1256:G1256 F1259:G1259" name="Plage25"/>
    <protectedRange sqref="D1093:D1103 F1093:G1093 F1096:G1096 F1099:G1099 F1102:G1102 K1102:O1102 K1099:O1099 K1096:O1096 K1093:O1093 D1107:D1138 F1137:G1137 F1134:G1134 F1131:G1131 F1128:G1128 F1125:G1125 F1122:G1122" name="Plage23"/>
    <protectedRange sqref="D911:D918 F911:G911 F914:G914 F917:G917 K917:O917 K914:O914 K911:O911 D924:D946 F945:G945 F942:G942 F939:G939 F936:G936 F933:G933 F930:G930 F927:G927 F924:G924 K924:O924 K927:O927" name="Plage21"/>
    <protectedRange sqref="D730:D740 F730:G730 F733:G733 F736:G736 F739:G739 K739:O739 K736:O736 K733:O733 K730:O730 K744:O744 K747:O747 K750:O750 F750:G750 F747:G747 F744:G744 D744:D751 D755:D783 F782:G782" name="Plage19"/>
    <protectedRange sqref="D640:D652 F642:G642 F645:G645 F648:G648 F651:G651 K651:O651 K648:O648 K645:O645 K642:O642 D656:D669 F656:G656 F659:G659 F662:G662 F665:G665 F668:G668 K668:O668 K665:O665 K662:O662" name="Plage17"/>
    <protectedRange sqref="D550:D569 F568:G568 F565:G565 F562:G562 F559:G559 F556:G556 F553:G553 F550:G550 K550:O550 K553:O553 K556:O556 K559:O559 K562:O562 K565:O565 K568:O568 D575:D612 F575:G575 F578:G578" name="Plage15"/>
    <protectedRange sqref="D492:D493 D495:D496 D498:D499 D501:D502 D504:D505 D507:D508 D510:D511 F510:G510 F507:G507 F504:G504 F501:G501 F498:G498 F495:G495 F492:G492 K492 M492 O492 O495 M495 K495 K498 M498" name="Plage14"/>
    <protectedRange sqref="D492:D493 D495:D496 D498:D499 D501:D502 D504:D505 D507:D508 D510:D511 F510:G510 F507:G507 F504:G504 F501:G501 F498:G498 F495:G495 F492:G492 K492 M492 O492 O495 M495 K495 K498 M498" name="Plage13"/>
    <protectedRange sqref="D370:D371 D373:D374 D376:D377 D379:D380 D382:D383 D385:D386 D388:D389 D391:D392 D394:D395 D397:D398 D400:D401 D403:D404 D406:D407 D409:D410 D412:D413 D415:D416 D418:D419 D421:D422" name="Plage11"/>
    <protectedRange sqref="D259 D260 D262:D263 D265:D266 D268:D269 D271:D272 D274:D275 D277:D278 F277:G277 F274:G274 F271:G271 F268:G268 F265:G265 F262:G262 F259:G259 K259 M259 O259 O262 M262 K262 K265 M265" name="Plage9"/>
    <protectedRange sqref="D122 D123 D125 D126 D128 D129 D131 D132 D134 D135 D137 D138 D140 D141 D143 D144 F143:G143 F140:G140 F137:G137 F134:G134 F131:G131 F128:G128 F125:G125 F122:G122 K122 M122 O122 O125" name="Plage7"/>
    <protectedRange sqref="D90 D91 D93 D94 D96 D97 D99 F99:G99 F96:G96 F93:G93 F90:G90 K90 M90 O90 O93 M93 K93 K96 M96 O96 O99 M99 K99" name="Plage5"/>
    <protectedRange sqref="D36 D37 D39 D40 D42 D43 D45 D46 D48 D49 D51 D52 D54 D55 D57 D58 F57:G57 F54:G54 F51:G51 F48:G48 F45:G45 F42:G42 F39:G39 F36:G36 K36 M36 O36 O39 M39 K39 K42 M42 O42 O45" name="Plage3"/>
    <protectedRange sqref="D19 D20 D22 D23 D25 D26 D28 D29 D31 D32 F31:G31 F28:G28 F25:G25 F22:G22 F19:G19 K19 M19 O19 O22 K22 M22 K25 M25 O25 O28 M28 K28 K31 M31 O31" name="Plage1"/>
    <protectedRange sqref="B8:C8" name="Plage2"/>
    <protectedRange sqref="D62 D63 D65 D66 D68 D69 D71 D72 D74 D75 D77 D78 D80 D81 D83 D84 F83:G83 F80:G80 F77:G77 F74:G74 F71:G71 F68:G68 F65:G65 F62:G62 K62 M62 O62 O65 M65 K65 K68 M68 O68 O71" name="Plage4"/>
    <protectedRange sqref="D104 D105 D107 D108 D110 D111 D113 D114 F113:G113 F110:G110 F107:G107 F104:G104 K104 M104 O104 O107 M107 K107 K110 M110 O110 O113 M113 K113" name="Plage6"/>
    <protectedRange sqref="D189 D191:D192 D194:D195 D197:D198 D200:D201 F200:G200 F197:G197 F194:G194 F191:G191 K191 M191 O191 O194 M194 K194 K197 M197 O197 O200 M200 K200 D205:D206 D208:D209 D211:D212" name="Plage8"/>
    <protectedRange sqref="D280:D284 F280:G280 F283:G283 K280 M280 O280 O283 M283 K283 K288 M288 O288 K291 M291 O291 O294 M294 K294 F294:G294 F291:G291 F288:G288 D288:D289 D291:D292 D294:D295 D303:D304" name="Plage10"/>
    <protectedRange sqref="D431:D432 D434:D435 D437:D438 F431:G431 F434:G434 F437:G437 K437 M437 O437 O434 M434 K434 K431 M431 O431 D442:D443 F442:G442 K442 M442 O442 D449:D450 D452:D453 D455:D456 D458:D459" name="Plage12"/>
    <protectedRange sqref="D616:D632 F616:G616 F619:G619 F622:G622 F625:G625 F628:G628 F631:G631 K631:O631 K628:O628 K625:O625 K622:O622 K619:O619 K616:O616 D636:D639 F639:G639 F636:G636 K636 M636 O636 O639" name="Plage16"/>
    <protectedRange sqref="D673:D689 F673:G673 F676:G676 F679:G679 F682:G682 F685:G685 F688:G688 K688:O688 K685:O685 K682:O682 K679:O679 K676:O676 K673:O673 D695:D696 D698:D717 F695:G695 F698:G698 F701:G701" name="Plage18"/>
    <protectedRange sqref="D820:D832 F831:G831 F828:G828 F825:G825 F822:G822 K822:O822 K825:O825 K828:O828 K831:O831 D836:D846 F836:G836 F839:G839 F842:G842 F845:G845 K845:O845 K842:O842 K839:O839 K836:O836" name="Plage20"/>
    <protectedRange sqref="D1000:D1018 F1002:G1002 F1005:G1005 F1008:G1008 F1011:G1011 F1014:G1014 F1017:G1017 K1017:O1017 K1014:O1014 K1011:O1011 K1008:O1008 K1005:O1005 K1002:O1002 D1026:D1051 F1050:G1050 F1047:G1047" name="Plage22"/>
    <protectedRange sqref="D1180:D1183 F1182:G1182 K1182:O1182 D1191:D1201 F1200:G1200 F1197:G1197 F1194:G1194 F1191:G1191 L1191:O1191 L1194:O1194 M1197:O1197 M1200:O1200 D1205:D1212 F1205:G1205 F1208:G1208 F1211:G1211" name="Plage24"/>
    <protectedRange sqref="D1269:D1294 F1293:G1293 F1290:G1290 F1287:G1287 F1284:G1284 F1281:G1281 F1278:G1278 F1275:G1275 F1272:G1272 F1269:G1269 K1269:O1269 K1272:O1272 K1275:O1275 K1278:O1278 K1281:O1281 K1284:O1284" name="Plage26"/>
    <protectedRange sqref="D1449:D1453 F1449:G1449 F1452:G1452 K1449:O1449 K1452:O1452 D1457:D1485 F1457:G1457 F1460:G1460 F1463:G1463 F1466:G1466 F1469:G1469 F1472:G1472 F1475:G1475 F1478:G1478 F1481:G1481 F1484:G1484" name="Plage28"/>
    <protectedRange sqref="D1630:D1649 F1648:G1648 F1645:G1645 F1642:G1642 F1639:G1639 F1636:G1636 F1633:G1633 F1630:G1630 K1630:O1630 K1633:O1633 K1636:O1636 K1639:O1639 K1642:O1642 K1645:O1645 K1648:O1648 D1653:D1672" name="Plage30"/>
    <protectedRange sqref="D1814:D1845 F1814:G1814 F1817:G1817 F1820:G1820 F1823:G1823 F1829:G1829 F1832:G1832 F1835:G1835 F1838:G1838 F1841:G1841 F1844:G1844 K1844:O1844 K1841:O1841 K1838:O1838 K1835:O1835 K1832:O1832" name="Plage32"/>
  </protectedRanges>
  <mergeCells count="561">
    <mergeCell ref="C2:O3"/>
    <mergeCell ref="B8:C8"/>
    <mergeCell ref="F77:G77"/>
    <mergeCell ref="F80:G80"/>
    <mergeCell ref="F83:G83"/>
    <mergeCell ref="F90:G90"/>
    <mergeCell ref="F93:G93"/>
    <mergeCell ref="F96:G96"/>
    <mergeCell ref="F110:G110"/>
    <mergeCell ref="F68:G68"/>
    <mergeCell ref="A11:C11"/>
    <mergeCell ref="M5:M11"/>
    <mergeCell ref="O5:O11"/>
    <mergeCell ref="F17:G17"/>
    <mergeCell ref="F19:G19"/>
    <mergeCell ref="F11:H11"/>
    <mergeCell ref="K5:K11"/>
    <mergeCell ref="F31:G31"/>
    <mergeCell ref="F22:G22"/>
    <mergeCell ref="F25:G25"/>
    <mergeCell ref="F28:G28"/>
    <mergeCell ref="F36:G36"/>
    <mergeCell ref="F39:G39"/>
    <mergeCell ref="F104:G104"/>
    <mergeCell ref="F65:G65"/>
    <mergeCell ref="F107:G107"/>
    <mergeCell ref="F113:G113"/>
    <mergeCell ref="F122:G122"/>
    <mergeCell ref="F57:G57"/>
    <mergeCell ref="F71:G71"/>
    <mergeCell ref="F134:G134"/>
    <mergeCell ref="F137:G137"/>
    <mergeCell ref="F74:G74"/>
    <mergeCell ref="F125:G125"/>
    <mergeCell ref="F128:G128"/>
    <mergeCell ref="F99:G99"/>
    <mergeCell ref="F42:G42"/>
    <mergeCell ref="F45:G45"/>
    <mergeCell ref="F194:G194"/>
    <mergeCell ref="F167:G167"/>
    <mergeCell ref="F170:G170"/>
    <mergeCell ref="F173:G173"/>
    <mergeCell ref="F176:G176"/>
    <mergeCell ref="F179:G179"/>
    <mergeCell ref="F182:G182"/>
    <mergeCell ref="F185:G185"/>
    <mergeCell ref="F188:G188"/>
    <mergeCell ref="F191:G191"/>
    <mergeCell ref="F160:G160"/>
    <mergeCell ref="F143:G143"/>
    <mergeCell ref="F148:G148"/>
    <mergeCell ref="F151:G151"/>
    <mergeCell ref="F154:G154"/>
    <mergeCell ref="F157:G157"/>
    <mergeCell ref="F48:G48"/>
    <mergeCell ref="F51:G51"/>
    <mergeCell ref="F54:G54"/>
    <mergeCell ref="F140:G140"/>
    <mergeCell ref="F131:G131"/>
    <mergeCell ref="F62:G62"/>
    <mergeCell ref="F228:G228"/>
    <mergeCell ref="F197:G197"/>
    <mergeCell ref="F200:G200"/>
    <mergeCell ref="F205:G205"/>
    <mergeCell ref="F208:G208"/>
    <mergeCell ref="F211:G211"/>
    <mergeCell ref="F214:G214"/>
    <mergeCell ref="F217:G217"/>
    <mergeCell ref="F220:G220"/>
    <mergeCell ref="F225:G225"/>
    <mergeCell ref="F262:G262"/>
    <mergeCell ref="F231:G231"/>
    <mergeCell ref="F234:G234"/>
    <mergeCell ref="F237:G237"/>
    <mergeCell ref="F240:G240"/>
    <mergeCell ref="F243:G243"/>
    <mergeCell ref="F246:G246"/>
    <mergeCell ref="F249:G249"/>
    <mergeCell ref="F252:G252"/>
    <mergeCell ref="F259:G259"/>
    <mergeCell ref="F306:G306"/>
    <mergeCell ref="F280:G280"/>
    <mergeCell ref="F283:G283"/>
    <mergeCell ref="F321:G321"/>
    <mergeCell ref="F326:G326"/>
    <mergeCell ref="F291:G291"/>
    <mergeCell ref="F315:G315"/>
    <mergeCell ref="F265:G265"/>
    <mergeCell ref="F268:G268"/>
    <mergeCell ref="F271:G271"/>
    <mergeCell ref="F274:G274"/>
    <mergeCell ref="F294:G294"/>
    <mergeCell ref="F303:G303"/>
    <mergeCell ref="F277:G277"/>
    <mergeCell ref="F288:G288"/>
    <mergeCell ref="F338:G338"/>
    <mergeCell ref="F309:G309"/>
    <mergeCell ref="F312:G312"/>
    <mergeCell ref="F318:G318"/>
    <mergeCell ref="F332:G332"/>
    <mergeCell ref="F335:G335"/>
    <mergeCell ref="F329:G329"/>
    <mergeCell ref="F370:G370"/>
    <mergeCell ref="F341:G341"/>
    <mergeCell ref="F344:G344"/>
    <mergeCell ref="F347:G347"/>
    <mergeCell ref="F350:G350"/>
    <mergeCell ref="F361:G361"/>
    <mergeCell ref="F353:G353"/>
    <mergeCell ref="F356:G356"/>
    <mergeCell ref="F364:G364"/>
    <mergeCell ref="F367:G367"/>
    <mergeCell ref="F400:G400"/>
    <mergeCell ref="F373:G373"/>
    <mergeCell ref="F376:G376"/>
    <mergeCell ref="F379:G379"/>
    <mergeCell ref="F382:G382"/>
    <mergeCell ref="F385:G385"/>
    <mergeCell ref="F388:G388"/>
    <mergeCell ref="F391:G391"/>
    <mergeCell ref="F394:G394"/>
    <mergeCell ref="F397:G397"/>
    <mergeCell ref="F434:G434"/>
    <mergeCell ref="F403:G403"/>
    <mergeCell ref="F406:G406"/>
    <mergeCell ref="F409:G409"/>
    <mergeCell ref="F412:G412"/>
    <mergeCell ref="F415:G415"/>
    <mergeCell ref="F418:G418"/>
    <mergeCell ref="F421:G421"/>
    <mergeCell ref="F424:G424"/>
    <mergeCell ref="F431:G431"/>
    <mergeCell ref="F472:G472"/>
    <mergeCell ref="F437:G437"/>
    <mergeCell ref="F442:G442"/>
    <mergeCell ref="F449:G449"/>
    <mergeCell ref="F452:G452"/>
    <mergeCell ref="F455:G455"/>
    <mergeCell ref="F458:G458"/>
    <mergeCell ref="F461:G461"/>
    <mergeCell ref="F466:G466"/>
    <mergeCell ref="F469:G469"/>
    <mergeCell ref="F492:G492"/>
    <mergeCell ref="F495:G495"/>
    <mergeCell ref="F475:G475"/>
    <mergeCell ref="F478:G478"/>
    <mergeCell ref="F481:G481"/>
    <mergeCell ref="F484:G484"/>
    <mergeCell ref="F487:G487"/>
    <mergeCell ref="F581:G581"/>
    <mergeCell ref="F498:G498"/>
    <mergeCell ref="F501:G501"/>
    <mergeCell ref="F504:G504"/>
    <mergeCell ref="F507:G507"/>
    <mergeCell ref="F550:G550"/>
    <mergeCell ref="F553:G553"/>
    <mergeCell ref="F531:G531"/>
    <mergeCell ref="F536:G536"/>
    <mergeCell ref="F539:G539"/>
    <mergeCell ref="F578:G578"/>
    <mergeCell ref="F547:G547"/>
    <mergeCell ref="F510:G510"/>
    <mergeCell ref="F519:G519"/>
    <mergeCell ref="F559:G559"/>
    <mergeCell ref="F542:G542"/>
    <mergeCell ref="F556:G556"/>
    <mergeCell ref="F528:G528"/>
    <mergeCell ref="F522:G522"/>
    <mergeCell ref="F525:G525"/>
    <mergeCell ref="F562:G562"/>
    <mergeCell ref="F565:G565"/>
    <mergeCell ref="F568:G568"/>
    <mergeCell ref="F575:G575"/>
    <mergeCell ref="F584:G584"/>
    <mergeCell ref="F648:G648"/>
    <mergeCell ref="F587:G587"/>
    <mergeCell ref="F590:G590"/>
    <mergeCell ref="F602:G602"/>
    <mergeCell ref="F605:G605"/>
    <mergeCell ref="F593:G593"/>
    <mergeCell ref="F616:G616"/>
    <mergeCell ref="F619:G619"/>
    <mergeCell ref="F622:G622"/>
    <mergeCell ref="F611:G611"/>
    <mergeCell ref="F608:G608"/>
    <mergeCell ref="F596:G596"/>
    <mergeCell ref="F599:G599"/>
    <mergeCell ref="F688:G688"/>
    <mergeCell ref="F625:G625"/>
    <mergeCell ref="F628:G628"/>
    <mergeCell ref="F631:G631"/>
    <mergeCell ref="F636:G636"/>
    <mergeCell ref="F639:G639"/>
    <mergeCell ref="F676:G676"/>
    <mergeCell ref="F685:G685"/>
    <mergeCell ref="F679:G679"/>
    <mergeCell ref="F682:G682"/>
    <mergeCell ref="F665:G665"/>
    <mergeCell ref="F668:G668"/>
    <mergeCell ref="F673:G673"/>
    <mergeCell ref="F642:G642"/>
    <mergeCell ref="F659:G659"/>
    <mergeCell ref="F662:G662"/>
    <mergeCell ref="F645:G645"/>
    <mergeCell ref="F651:G651"/>
    <mergeCell ref="F656:G656"/>
    <mergeCell ref="F755:G755"/>
    <mergeCell ref="F758:G758"/>
    <mergeCell ref="F695:G695"/>
    <mergeCell ref="F698:G698"/>
    <mergeCell ref="F701:G701"/>
    <mergeCell ref="F704:G704"/>
    <mergeCell ref="F739:G739"/>
    <mergeCell ref="F710:G710"/>
    <mergeCell ref="F727:G727"/>
    <mergeCell ref="F730:G730"/>
    <mergeCell ref="F707:G707"/>
    <mergeCell ref="F747:G747"/>
    <mergeCell ref="F750:G750"/>
    <mergeCell ref="F733:G733"/>
    <mergeCell ref="F736:G736"/>
    <mergeCell ref="F744:G744"/>
    <mergeCell ref="F713:G713"/>
    <mergeCell ref="F716:G716"/>
    <mergeCell ref="F721:G721"/>
    <mergeCell ref="F724:G724"/>
    <mergeCell ref="F819:G819"/>
    <mergeCell ref="F822:G822"/>
    <mergeCell ref="F761:G761"/>
    <mergeCell ref="F764:G764"/>
    <mergeCell ref="F767:G767"/>
    <mergeCell ref="F770:G770"/>
    <mergeCell ref="F805:G805"/>
    <mergeCell ref="F776:G776"/>
    <mergeCell ref="F793:G793"/>
    <mergeCell ref="F796:G796"/>
    <mergeCell ref="F773:G773"/>
    <mergeCell ref="F810:G810"/>
    <mergeCell ref="F813:G813"/>
    <mergeCell ref="F816:G816"/>
    <mergeCell ref="F799:G799"/>
    <mergeCell ref="F802:G802"/>
    <mergeCell ref="F779:G779"/>
    <mergeCell ref="F782:G782"/>
    <mergeCell ref="F787:G787"/>
    <mergeCell ref="F790:G790"/>
    <mergeCell ref="F889:G889"/>
    <mergeCell ref="F892:G892"/>
    <mergeCell ref="F825:G825"/>
    <mergeCell ref="F828:G828"/>
    <mergeCell ref="F831:G831"/>
    <mergeCell ref="F836:G836"/>
    <mergeCell ref="F871:G871"/>
    <mergeCell ref="F842:G842"/>
    <mergeCell ref="F859:G859"/>
    <mergeCell ref="F862:G862"/>
    <mergeCell ref="F839:G839"/>
    <mergeCell ref="F878:G878"/>
    <mergeCell ref="F881:G881"/>
    <mergeCell ref="F886:G886"/>
    <mergeCell ref="F865:G865"/>
    <mergeCell ref="F868:G868"/>
    <mergeCell ref="F845:G845"/>
    <mergeCell ref="F850:G850"/>
    <mergeCell ref="F853:G853"/>
    <mergeCell ref="F856:G856"/>
    <mergeCell ref="F959:G959"/>
    <mergeCell ref="F964:G964"/>
    <mergeCell ref="F897:G897"/>
    <mergeCell ref="F900:G900"/>
    <mergeCell ref="F905:G905"/>
    <mergeCell ref="F908:G908"/>
    <mergeCell ref="F945:G945"/>
    <mergeCell ref="F914:G914"/>
    <mergeCell ref="F933:G933"/>
    <mergeCell ref="F936:G936"/>
    <mergeCell ref="F911:G911"/>
    <mergeCell ref="F950:G950"/>
    <mergeCell ref="F953:G953"/>
    <mergeCell ref="F956:G956"/>
    <mergeCell ref="F939:G939"/>
    <mergeCell ref="F942:G942"/>
    <mergeCell ref="F917:G917"/>
    <mergeCell ref="F924:G924"/>
    <mergeCell ref="F927:G927"/>
    <mergeCell ref="F930:G930"/>
    <mergeCell ref="F1029:G1029"/>
    <mergeCell ref="F1032:G1032"/>
    <mergeCell ref="F967:G967"/>
    <mergeCell ref="F970:G970"/>
    <mergeCell ref="F973:G973"/>
    <mergeCell ref="F976:G976"/>
    <mergeCell ref="F1011:G1011"/>
    <mergeCell ref="F982:G982"/>
    <mergeCell ref="F999:G999"/>
    <mergeCell ref="F1002:G1002"/>
    <mergeCell ref="F979:G979"/>
    <mergeCell ref="F1014:G1014"/>
    <mergeCell ref="F1017:G1017"/>
    <mergeCell ref="F1026:G1026"/>
    <mergeCell ref="F1005:G1005"/>
    <mergeCell ref="F1008:G1008"/>
    <mergeCell ref="F985:G985"/>
    <mergeCell ref="F988:G988"/>
    <mergeCell ref="F991:G991"/>
    <mergeCell ref="F996:G996"/>
    <mergeCell ref="F1093:G1093"/>
    <mergeCell ref="F1096:G1096"/>
    <mergeCell ref="F1035:G1035"/>
    <mergeCell ref="F1038:G1038"/>
    <mergeCell ref="F1041:G1041"/>
    <mergeCell ref="F1044:G1044"/>
    <mergeCell ref="F1079:G1079"/>
    <mergeCell ref="F1050:G1050"/>
    <mergeCell ref="F1067:G1067"/>
    <mergeCell ref="F1070:G1070"/>
    <mergeCell ref="F1047:G1047"/>
    <mergeCell ref="F1082:G1082"/>
    <mergeCell ref="F1085:G1085"/>
    <mergeCell ref="F1088:G1088"/>
    <mergeCell ref="F1073:G1073"/>
    <mergeCell ref="F1076:G1076"/>
    <mergeCell ref="F1055:G1055"/>
    <mergeCell ref="F1058:G1058"/>
    <mergeCell ref="F1061:G1061"/>
    <mergeCell ref="F1064:G1064"/>
    <mergeCell ref="F1159:G1159"/>
    <mergeCell ref="F1164:G1164"/>
    <mergeCell ref="F1099:G1099"/>
    <mergeCell ref="F1102:G1102"/>
    <mergeCell ref="F1107:G1107"/>
    <mergeCell ref="F1110:G1110"/>
    <mergeCell ref="F1147:G1147"/>
    <mergeCell ref="F1116:G1116"/>
    <mergeCell ref="F1131:G1131"/>
    <mergeCell ref="F1134:G1134"/>
    <mergeCell ref="F1113:G1113"/>
    <mergeCell ref="F1150:G1150"/>
    <mergeCell ref="F1153:G1153"/>
    <mergeCell ref="F1156:G1156"/>
    <mergeCell ref="F1137:G1137"/>
    <mergeCell ref="F1144:G1144"/>
    <mergeCell ref="F1119:G1119"/>
    <mergeCell ref="F1122:G1122"/>
    <mergeCell ref="F1125:G1125"/>
    <mergeCell ref="F1128:G1128"/>
    <mergeCell ref="F1231:G1231"/>
    <mergeCell ref="F1236:G1236"/>
    <mergeCell ref="F1167:G1167"/>
    <mergeCell ref="F1170:G1170"/>
    <mergeCell ref="F1173:G1173"/>
    <mergeCell ref="F1176:G1176"/>
    <mergeCell ref="F1219:G1219"/>
    <mergeCell ref="F1182:G1182"/>
    <mergeCell ref="F1205:G1205"/>
    <mergeCell ref="F1208:G1208"/>
    <mergeCell ref="F1179:G1179"/>
    <mergeCell ref="F1222:G1222"/>
    <mergeCell ref="F1225:G1225"/>
    <mergeCell ref="F1228:G1228"/>
    <mergeCell ref="F1211:G1211"/>
    <mergeCell ref="F1216:G1216"/>
    <mergeCell ref="F1191:G1191"/>
    <mergeCell ref="F1194:G1194"/>
    <mergeCell ref="F1197:G1197"/>
    <mergeCell ref="F1200:G1200"/>
    <mergeCell ref="F1301:G1301"/>
    <mergeCell ref="F1304:G1304"/>
    <mergeCell ref="F1239:G1239"/>
    <mergeCell ref="F1242:G1242"/>
    <mergeCell ref="F1245:G1245"/>
    <mergeCell ref="F1248:G1248"/>
    <mergeCell ref="F1287:G1287"/>
    <mergeCell ref="F1256:G1256"/>
    <mergeCell ref="F1275:G1275"/>
    <mergeCell ref="F1278:G1278"/>
    <mergeCell ref="F1251:G1251"/>
    <mergeCell ref="F1290:G1290"/>
    <mergeCell ref="F1293:G1293"/>
    <mergeCell ref="F1298:G1298"/>
    <mergeCell ref="F1281:G1281"/>
    <mergeCell ref="F1284:G1284"/>
    <mergeCell ref="F1259:G1259"/>
    <mergeCell ref="F1262:G1262"/>
    <mergeCell ref="F1269:G1269"/>
    <mergeCell ref="F1272:G1272"/>
    <mergeCell ref="F1371:G1371"/>
    <mergeCell ref="F1374:G1374"/>
    <mergeCell ref="F1307:G1307"/>
    <mergeCell ref="F1310:G1310"/>
    <mergeCell ref="F1313:G1313"/>
    <mergeCell ref="F1316:G1316"/>
    <mergeCell ref="F1357:G1357"/>
    <mergeCell ref="F1322:G1322"/>
    <mergeCell ref="F1345:G1345"/>
    <mergeCell ref="F1348:G1348"/>
    <mergeCell ref="F1319:G1319"/>
    <mergeCell ref="F1360:G1360"/>
    <mergeCell ref="F1363:G1363"/>
    <mergeCell ref="F1366:G1366"/>
    <mergeCell ref="F1351:G1351"/>
    <mergeCell ref="F1354:G1354"/>
    <mergeCell ref="F1331:G1331"/>
    <mergeCell ref="F1334:G1334"/>
    <mergeCell ref="F1337:G1337"/>
    <mergeCell ref="F1340:G1340"/>
    <mergeCell ref="F1437:G1437"/>
    <mergeCell ref="F1440:G1440"/>
    <mergeCell ref="F1377:G1377"/>
    <mergeCell ref="F1380:G1380"/>
    <mergeCell ref="F1383:G1383"/>
    <mergeCell ref="F1386:G1386"/>
    <mergeCell ref="F1421:G1421"/>
    <mergeCell ref="F1392:G1392"/>
    <mergeCell ref="F1409:G1409"/>
    <mergeCell ref="F1412:G1412"/>
    <mergeCell ref="F1389:G1389"/>
    <mergeCell ref="F1428:G1428"/>
    <mergeCell ref="F1431:G1431"/>
    <mergeCell ref="F1434:G1434"/>
    <mergeCell ref="F1415:G1415"/>
    <mergeCell ref="F1418:G1418"/>
    <mergeCell ref="F1395:G1395"/>
    <mergeCell ref="F1398:G1398"/>
    <mergeCell ref="F1401:G1401"/>
    <mergeCell ref="F1404:G1404"/>
    <mergeCell ref="F1501:G1501"/>
    <mergeCell ref="F1504:G1504"/>
    <mergeCell ref="F1443:G1443"/>
    <mergeCell ref="F1446:G1446"/>
    <mergeCell ref="F1449:G1449"/>
    <mergeCell ref="F1452:G1452"/>
    <mergeCell ref="F1489:G1489"/>
    <mergeCell ref="F1460:G1460"/>
    <mergeCell ref="F1475:G1475"/>
    <mergeCell ref="F1478:G1478"/>
    <mergeCell ref="F1457:G1457"/>
    <mergeCell ref="F1492:G1492"/>
    <mergeCell ref="F1495:G1495"/>
    <mergeCell ref="F1498:G1498"/>
    <mergeCell ref="F1481:G1481"/>
    <mergeCell ref="F1484:G1484"/>
    <mergeCell ref="F1463:G1463"/>
    <mergeCell ref="F1466:G1466"/>
    <mergeCell ref="F1469:G1469"/>
    <mergeCell ref="F1472:G1472"/>
    <mergeCell ref="F1565:G1565"/>
    <mergeCell ref="F1568:G1568"/>
    <mergeCell ref="F1507:G1507"/>
    <mergeCell ref="F1510:G1510"/>
    <mergeCell ref="F1515:G1515"/>
    <mergeCell ref="F1518:G1518"/>
    <mergeCell ref="F1553:G1553"/>
    <mergeCell ref="F1524:G1524"/>
    <mergeCell ref="F1539:G1539"/>
    <mergeCell ref="F1542:G1542"/>
    <mergeCell ref="F1521:G1521"/>
    <mergeCell ref="F1556:G1556"/>
    <mergeCell ref="F1559:G1559"/>
    <mergeCell ref="F1562:G1562"/>
    <mergeCell ref="F1547:G1547"/>
    <mergeCell ref="F1550:G1550"/>
    <mergeCell ref="F1527:G1527"/>
    <mergeCell ref="F1530:G1530"/>
    <mergeCell ref="F1533:G1533"/>
    <mergeCell ref="F1536:G1536"/>
    <mergeCell ref="F1633:G1633"/>
    <mergeCell ref="F1636:G1636"/>
    <mergeCell ref="F1575:G1575"/>
    <mergeCell ref="F1578:G1578"/>
    <mergeCell ref="F1581:G1581"/>
    <mergeCell ref="F1584:G1584"/>
    <mergeCell ref="F1619:G1619"/>
    <mergeCell ref="F1590:G1590"/>
    <mergeCell ref="F1607:G1607"/>
    <mergeCell ref="F1610:G1610"/>
    <mergeCell ref="F1587:G1587"/>
    <mergeCell ref="F1622:G1622"/>
    <mergeCell ref="F1627:G1627"/>
    <mergeCell ref="F1630:G1630"/>
    <mergeCell ref="F1613:G1613"/>
    <mergeCell ref="F1616:G1616"/>
    <mergeCell ref="F1593:G1593"/>
    <mergeCell ref="F1596:G1596"/>
    <mergeCell ref="F1599:G1599"/>
    <mergeCell ref="F1604:G1604"/>
    <mergeCell ref="F1699:G1699"/>
    <mergeCell ref="F1702:G1702"/>
    <mergeCell ref="F1639:G1639"/>
    <mergeCell ref="F1642:G1642"/>
    <mergeCell ref="F1645:G1645"/>
    <mergeCell ref="F1648:G1648"/>
    <mergeCell ref="F1685:G1685"/>
    <mergeCell ref="F1656:G1656"/>
    <mergeCell ref="F1671:G1671"/>
    <mergeCell ref="F1676:G1676"/>
    <mergeCell ref="F1653:G1653"/>
    <mergeCell ref="F1688:G1688"/>
    <mergeCell ref="F1691:G1691"/>
    <mergeCell ref="F1694:G1694"/>
    <mergeCell ref="F1679:G1679"/>
    <mergeCell ref="F1682:G1682"/>
    <mergeCell ref="F1659:G1659"/>
    <mergeCell ref="F1662:G1662"/>
    <mergeCell ref="F1665:G1665"/>
    <mergeCell ref="F1668:G1668"/>
    <mergeCell ref="F1768:G1768"/>
    <mergeCell ref="F1705:G1705"/>
    <mergeCell ref="F1708:G1708"/>
    <mergeCell ref="F1711:G1711"/>
    <mergeCell ref="F1714:G1714"/>
    <mergeCell ref="F1749:G1749"/>
    <mergeCell ref="F1720:G1720"/>
    <mergeCell ref="F1737:G1737"/>
    <mergeCell ref="F1740:G1740"/>
    <mergeCell ref="F1717:G1717"/>
    <mergeCell ref="F1756:G1756"/>
    <mergeCell ref="F1765:G1765"/>
    <mergeCell ref="F1759:G1759"/>
    <mergeCell ref="F1762:G1762"/>
    <mergeCell ref="F1743:G1743"/>
    <mergeCell ref="F1746:G1746"/>
    <mergeCell ref="F1723:G1723"/>
    <mergeCell ref="F1726:G1726"/>
    <mergeCell ref="F1731:G1731"/>
    <mergeCell ref="F1734:G1734"/>
    <mergeCell ref="F1871:G1871"/>
    <mergeCell ref="F1876:G1876"/>
    <mergeCell ref="F1823:G1823"/>
    <mergeCell ref="F1826:G1826"/>
    <mergeCell ref="F1809:G1809"/>
    <mergeCell ref="F1814:G1814"/>
    <mergeCell ref="F1791:G1791"/>
    <mergeCell ref="F1794:G1794"/>
    <mergeCell ref="F1797:G1797"/>
    <mergeCell ref="F1800:G1800"/>
    <mergeCell ref="F1841:G1841"/>
    <mergeCell ref="F1885:G1885"/>
    <mergeCell ref="F1852:G1852"/>
    <mergeCell ref="F1855:G1855"/>
    <mergeCell ref="F1858:G1858"/>
    <mergeCell ref="F1861:G1861"/>
    <mergeCell ref="F1868:G1868"/>
    <mergeCell ref="F1771:G1771"/>
    <mergeCell ref="F1774:G1774"/>
    <mergeCell ref="F1777:G1777"/>
    <mergeCell ref="F1849:G1849"/>
    <mergeCell ref="F1820:G1820"/>
    <mergeCell ref="F1835:G1835"/>
    <mergeCell ref="F1838:G1838"/>
    <mergeCell ref="F1879:G1879"/>
    <mergeCell ref="F1882:G1882"/>
    <mergeCell ref="F1829:G1829"/>
    <mergeCell ref="F1832:G1832"/>
    <mergeCell ref="F1844:G1844"/>
    <mergeCell ref="F1780:G1780"/>
    <mergeCell ref="F1817:G1817"/>
    <mergeCell ref="F1788:G1788"/>
    <mergeCell ref="F1803:G1803"/>
    <mergeCell ref="F1806:G1806"/>
    <mergeCell ref="F1785:G1785"/>
  </mergeCells>
  <phoneticPr fontId="52" type="noConversion"/>
  <pageMargins left="0.23622047244094491" right="0.23622047244094491" top="0.15748031496062992" bottom="0.59055118110236227" header="0.31496062992125984" footer="0.31496062992125984"/>
  <pageSetup paperSize="121" scale="92" fitToHeight="0" orientation="portrait" r:id="rId1"/>
  <headerFooter>
    <oddFooter>&amp;L&amp;9v. 2025-07&amp;R&amp;9Page &amp;P de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Fill="0" autoPict="0">
                <anchor moveWithCells="1">
                  <from>
                    <xdr:col>0</xdr:col>
                    <xdr:colOff>114300</xdr:colOff>
                    <xdr:row>1889</xdr:row>
                    <xdr:rowOff>91440</xdr:rowOff>
                  </from>
                  <to>
                    <xdr:col>0</xdr:col>
                    <xdr:colOff>441960</xdr:colOff>
                    <xdr:row>1889</xdr:row>
                    <xdr:rowOff>342900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936D6-031F-44D0-AEA7-A1014A571941}">
  <sheetPr codeName="Feuil4"/>
  <dimension ref="A1:H89"/>
  <sheetViews>
    <sheetView showGridLines="0" showRuler="0" view="pageLayout" zoomScale="120" zoomScaleNormal="152" zoomScalePageLayoutView="120" workbookViewId="0">
      <selection activeCell="A47" sqref="A47:H47"/>
      <extLst>
        <ext xmlns:xlsdti="http://schemas.microsoft.com/office/spreadsheetml/2023/showDataTypeIcons" uri="{77bfe23e-c014-4d31-8a63-9c772dbf06b6}">
          <xlsdti:showDataTypeIcons visible="0"/>
        </ext>
      </extLst>
    </sheetView>
  </sheetViews>
  <sheetFormatPr baseColWidth="10" defaultRowHeight="14.4"/>
  <cols>
    <col min="9" max="9" width="7.77734375" customWidth="1"/>
  </cols>
  <sheetData>
    <row r="1" spans="1:8" ht="19.2">
      <c r="A1" s="449" t="s">
        <v>271</v>
      </c>
      <c r="B1" s="449"/>
      <c r="C1" s="449"/>
      <c r="D1" s="449"/>
      <c r="E1" s="449"/>
      <c r="F1" s="449"/>
      <c r="G1" s="449"/>
      <c r="H1" s="449"/>
    </row>
    <row r="3" spans="1:8">
      <c r="A3" s="113" t="s">
        <v>1400</v>
      </c>
    </row>
    <row r="5" spans="1:8">
      <c r="A5" s="120" t="s">
        <v>1401</v>
      </c>
    </row>
    <row r="6" spans="1:8" ht="6.75" customHeight="1"/>
    <row r="7" spans="1:8">
      <c r="A7" s="111" t="s">
        <v>1402</v>
      </c>
    </row>
    <row r="8" spans="1:8" ht="6.75" customHeight="1"/>
    <row r="9" spans="1:8">
      <c r="A9" s="111" t="s">
        <v>1403</v>
      </c>
    </row>
    <row r="10" spans="1:8" ht="6.75" customHeight="1"/>
    <row r="11" spans="1:8">
      <c r="A11" s="111" t="s">
        <v>1404</v>
      </c>
    </row>
    <row r="12" spans="1:8" ht="6.75" customHeight="1"/>
    <row r="13" spans="1:8">
      <c r="A13" s="111" t="s">
        <v>1405</v>
      </c>
    </row>
    <row r="14" spans="1:8" ht="6.75" customHeight="1"/>
    <row r="15" spans="1:8">
      <c r="A15" s="111" t="s">
        <v>1406</v>
      </c>
    </row>
    <row r="17" spans="1:8" ht="14.55" customHeight="1">
      <c r="A17" s="450" t="s">
        <v>1410</v>
      </c>
      <c r="B17" s="448"/>
      <c r="C17" s="448"/>
      <c r="D17" s="448"/>
      <c r="E17" s="448"/>
      <c r="F17" s="448"/>
      <c r="G17" s="448"/>
      <c r="H17" s="448"/>
    </row>
    <row r="18" spans="1:8">
      <c r="A18" s="448"/>
      <c r="B18" s="448"/>
      <c r="C18" s="448"/>
      <c r="D18" s="448"/>
      <c r="E18" s="448"/>
      <c r="F18" s="448"/>
      <c r="G18" s="448"/>
      <c r="H18" s="448"/>
    </row>
    <row r="20" spans="1:8">
      <c r="A20" s="113" t="s">
        <v>1407</v>
      </c>
    </row>
    <row r="21" spans="1:8" ht="7.05" customHeight="1"/>
    <row r="22" spans="1:8" ht="14.4" customHeight="1">
      <c r="A22" s="114" t="s">
        <v>1408</v>
      </c>
      <c r="B22" s="114"/>
      <c r="C22" s="114"/>
      <c r="D22" s="114"/>
      <c r="E22" s="114"/>
      <c r="F22" s="114"/>
      <c r="G22" s="114"/>
      <c r="H22" s="114"/>
    </row>
    <row r="23" spans="1:8" ht="7.05" customHeight="1"/>
    <row r="24" spans="1:8">
      <c r="A24" s="109" t="s">
        <v>272</v>
      </c>
    </row>
    <row r="25" spans="1:8" ht="7.05" customHeight="1"/>
    <row r="26" spans="1:8" ht="15" customHeight="1">
      <c r="A26" t="s">
        <v>1409</v>
      </c>
    </row>
    <row r="27" spans="1:8" ht="7.05" customHeight="1"/>
    <row r="28" spans="1:8">
      <c r="A28" s="111" t="s">
        <v>1411</v>
      </c>
    </row>
    <row r="29" spans="1:8" ht="7.05" customHeight="1"/>
    <row r="30" spans="1:8">
      <c r="A30" s="109" t="s">
        <v>273</v>
      </c>
    </row>
    <row r="31" spans="1:8" ht="7.05" customHeight="1"/>
    <row r="32" spans="1:8" ht="15" customHeight="1">
      <c r="A32" t="s">
        <v>1409</v>
      </c>
    </row>
    <row r="33" spans="1:8" ht="7.05" customHeight="1"/>
    <row r="34" spans="1:8" ht="15" customHeight="1">
      <c r="A34" s="111" t="s">
        <v>1412</v>
      </c>
    </row>
    <row r="35" spans="1:8">
      <c r="A35" s="111" t="s">
        <v>1413</v>
      </c>
    </row>
    <row r="36" spans="1:8">
      <c r="A36" s="111" t="s">
        <v>1414</v>
      </c>
    </row>
    <row r="38" spans="1:8" ht="14.55" customHeight="1">
      <c r="A38" s="451" t="s">
        <v>1415</v>
      </c>
      <c r="B38" s="452"/>
      <c r="C38" s="452"/>
      <c r="D38" s="452"/>
      <c r="E38" s="452"/>
      <c r="F38" s="452"/>
      <c r="G38" s="452"/>
      <c r="H38" s="452"/>
    </row>
    <row r="39" spans="1:8">
      <c r="A39" s="452"/>
      <c r="B39" s="452"/>
      <c r="C39" s="452"/>
      <c r="D39" s="452"/>
      <c r="E39" s="452"/>
      <c r="F39" s="452"/>
      <c r="G39" s="452"/>
      <c r="H39" s="452"/>
    </row>
    <row r="40" spans="1:8" ht="19.2">
      <c r="A40" s="449" t="s">
        <v>1416</v>
      </c>
      <c r="B40" s="449"/>
      <c r="C40" s="449"/>
      <c r="D40" s="449"/>
      <c r="E40" s="449"/>
      <c r="F40" s="449"/>
      <c r="G40" s="449"/>
      <c r="H40" s="449"/>
    </row>
    <row r="41" spans="1:8" ht="6.75" customHeight="1"/>
    <row r="42" spans="1:8" ht="14.55" customHeight="1">
      <c r="A42" s="448" t="s">
        <v>1417</v>
      </c>
      <c r="B42" s="448"/>
      <c r="C42" s="448"/>
      <c r="D42" s="448"/>
      <c r="E42" s="448"/>
      <c r="F42" s="448"/>
      <c r="G42" s="448"/>
      <c r="H42" s="448"/>
    </row>
    <row r="43" spans="1:8">
      <c r="A43" s="448"/>
      <c r="B43" s="448"/>
      <c r="C43" s="448"/>
      <c r="D43" s="448"/>
      <c r="E43" s="448"/>
      <c r="F43" s="448"/>
      <c r="G43" s="448"/>
      <c r="H43" s="448"/>
    </row>
    <row r="44" spans="1:8">
      <c r="A44" s="448"/>
      <c r="B44" s="448"/>
      <c r="C44" s="448"/>
      <c r="D44" s="448"/>
      <c r="E44" s="448"/>
      <c r="F44" s="448"/>
      <c r="G44" s="448"/>
      <c r="H44" s="448"/>
    </row>
    <row r="45" spans="1:8">
      <c r="A45" s="448"/>
      <c r="B45" s="448"/>
      <c r="C45" s="448"/>
      <c r="D45" s="448"/>
      <c r="E45" s="448"/>
      <c r="F45" s="448"/>
      <c r="G45" s="448"/>
      <c r="H45" s="448"/>
    </row>
    <row r="46" spans="1:8" ht="7.05" customHeight="1">
      <c r="A46" s="110"/>
      <c r="B46" s="110"/>
      <c r="C46" s="110"/>
      <c r="D46" s="110"/>
      <c r="E46" s="110"/>
      <c r="F46" s="110"/>
      <c r="G46" s="110"/>
      <c r="H46" s="110"/>
    </row>
    <row r="47" spans="1:8" ht="14.55" customHeight="1">
      <c r="A47" s="448" t="s">
        <v>1418</v>
      </c>
      <c r="B47" s="448"/>
      <c r="C47" s="448"/>
      <c r="D47" s="448"/>
      <c r="E47" s="448"/>
      <c r="F47" s="448"/>
      <c r="G47" s="448"/>
      <c r="H47" s="448"/>
    </row>
    <row r="48" spans="1:8" ht="7.05" customHeight="1">
      <c r="A48" s="110"/>
      <c r="B48" s="110"/>
      <c r="C48" s="110"/>
      <c r="D48" s="110"/>
      <c r="E48" s="110"/>
      <c r="F48" s="110"/>
      <c r="G48" s="110"/>
      <c r="H48" s="110"/>
    </row>
    <row r="49" spans="1:8">
      <c r="A49" s="109" t="s">
        <v>267</v>
      </c>
    </row>
    <row r="50" spans="1:8" ht="7.05" customHeight="1"/>
    <row r="51" spans="1:8" ht="14.55" customHeight="1">
      <c r="A51" s="453" t="s">
        <v>1419</v>
      </c>
      <c r="B51" s="453"/>
      <c r="C51" s="453"/>
      <c r="D51" s="453"/>
      <c r="E51" s="453"/>
      <c r="F51" s="453"/>
      <c r="G51" s="453"/>
      <c r="H51" s="453"/>
    </row>
    <row r="52" spans="1:8">
      <c r="A52" s="453"/>
      <c r="B52" s="453"/>
      <c r="C52" s="453"/>
      <c r="D52" s="453"/>
      <c r="E52" s="453"/>
      <c r="F52" s="453"/>
      <c r="G52" s="453"/>
      <c r="H52" s="453"/>
    </row>
    <row r="53" spans="1:8" ht="7.05" customHeight="1"/>
    <row r="54" spans="1:8">
      <c r="A54" s="109" t="s">
        <v>268</v>
      </c>
    </row>
    <row r="55" spans="1:8" ht="7.05" customHeight="1"/>
    <row r="56" spans="1:8" ht="15" customHeight="1">
      <c r="A56" s="448" t="s">
        <v>1420</v>
      </c>
      <c r="B56" s="448"/>
      <c r="C56" s="448"/>
      <c r="D56" s="448"/>
      <c r="E56" s="448"/>
      <c r="F56" s="448"/>
      <c r="G56" s="448"/>
      <c r="H56" s="448"/>
    </row>
    <row r="57" spans="1:8">
      <c r="A57" s="448"/>
      <c r="B57" s="448"/>
      <c r="C57" s="448"/>
      <c r="D57" s="448"/>
      <c r="E57" s="448"/>
      <c r="F57" s="448"/>
      <c r="G57" s="448"/>
      <c r="H57" s="448"/>
    </row>
    <row r="58" spans="1:8">
      <c r="A58" s="448"/>
      <c r="B58" s="448"/>
      <c r="C58" s="448"/>
      <c r="D58" s="448"/>
      <c r="E58" s="448"/>
      <c r="F58" s="448"/>
      <c r="G58" s="448"/>
      <c r="H58" s="448"/>
    </row>
    <row r="59" spans="1:8">
      <c r="A59" s="448"/>
      <c r="B59" s="448"/>
      <c r="C59" s="448"/>
      <c r="D59" s="448"/>
      <c r="E59" s="448"/>
      <c r="F59" s="448"/>
      <c r="G59" s="448"/>
      <c r="H59" s="448"/>
    </row>
    <row r="64" spans="1:8">
      <c r="A64" t="s">
        <v>269</v>
      </c>
    </row>
    <row r="70" spans="1:8" ht="14.55" customHeight="1">
      <c r="A70" s="448" t="s">
        <v>1421</v>
      </c>
      <c r="B70" s="448"/>
      <c r="C70" s="448"/>
      <c r="D70" s="448"/>
      <c r="E70" s="448"/>
      <c r="F70" s="448"/>
      <c r="G70" s="448"/>
      <c r="H70" s="448"/>
    </row>
    <row r="71" spans="1:8">
      <c r="A71" s="448"/>
      <c r="B71" s="448"/>
      <c r="C71" s="448"/>
      <c r="D71" s="448"/>
      <c r="E71" s="448"/>
      <c r="F71" s="448"/>
      <c r="G71" s="448"/>
      <c r="H71" s="448"/>
    </row>
    <row r="72" spans="1:8">
      <c r="A72" s="448"/>
      <c r="B72" s="448"/>
      <c r="C72" s="448"/>
      <c r="D72" s="448"/>
      <c r="E72" s="448"/>
      <c r="F72" s="448"/>
      <c r="G72" s="448"/>
      <c r="H72" s="448"/>
    </row>
    <row r="73" spans="1:8" ht="7.05" customHeight="1"/>
    <row r="74" spans="1:8" ht="15" customHeight="1">
      <c r="A74" s="448" t="s">
        <v>1422</v>
      </c>
      <c r="B74" s="448"/>
      <c r="C74" s="448"/>
      <c r="D74" s="448"/>
      <c r="E74" s="448"/>
      <c r="F74" s="448"/>
      <c r="G74" s="448"/>
      <c r="H74" s="448"/>
    </row>
    <row r="75" spans="1:8" ht="15" customHeight="1">
      <c r="A75" s="448"/>
      <c r="B75" s="448"/>
      <c r="C75" s="448"/>
      <c r="D75" s="448"/>
      <c r="E75" s="448"/>
      <c r="F75" s="448"/>
      <c r="G75" s="448"/>
      <c r="H75" s="448"/>
    </row>
    <row r="76" spans="1:8" ht="15" customHeight="1">
      <c r="A76" s="448"/>
      <c r="B76" s="448"/>
      <c r="C76" s="448"/>
      <c r="D76" s="448"/>
      <c r="E76" s="448"/>
      <c r="F76" s="448"/>
      <c r="G76" s="448"/>
      <c r="H76" s="448"/>
    </row>
    <row r="77" spans="1:8" ht="7.05" customHeight="1"/>
    <row r="78" spans="1:8" ht="14.55" customHeight="1">
      <c r="A78" s="448" t="s">
        <v>1423</v>
      </c>
      <c r="B78" s="448"/>
      <c r="C78" s="448"/>
      <c r="D78" s="448"/>
      <c r="E78" s="448"/>
      <c r="F78" s="448"/>
      <c r="G78" s="448"/>
      <c r="H78" s="448"/>
    </row>
    <row r="79" spans="1:8">
      <c r="A79" s="448"/>
      <c r="B79" s="448"/>
      <c r="C79" s="448"/>
      <c r="D79" s="448"/>
      <c r="E79" s="448"/>
      <c r="F79" s="448"/>
      <c r="G79" s="448"/>
      <c r="H79" s="448"/>
    </row>
    <row r="80" spans="1:8" ht="15" customHeight="1"/>
    <row r="81" spans="1:8" ht="15" customHeight="1">
      <c r="C81" t="s">
        <v>275</v>
      </c>
    </row>
    <row r="82" spans="1:8" ht="15" customHeight="1"/>
    <row r="83" spans="1:8" ht="15" customHeight="1">
      <c r="C83" t="s">
        <v>274</v>
      </c>
    </row>
    <row r="84" spans="1:8" ht="6.75" customHeight="1"/>
    <row r="85" spans="1:8" ht="15" customHeight="1">
      <c r="A85" s="113" t="s">
        <v>1424</v>
      </c>
    </row>
    <row r="86" spans="1:8" ht="7.05" customHeight="1"/>
    <row r="87" spans="1:8" ht="26.4" customHeight="1">
      <c r="A87" s="448" t="s">
        <v>1425</v>
      </c>
      <c r="B87" s="448"/>
      <c r="C87" s="448"/>
      <c r="D87" s="448"/>
      <c r="E87" s="448"/>
      <c r="F87" s="448"/>
      <c r="G87" s="448"/>
      <c r="H87" s="448"/>
    </row>
    <row r="88" spans="1:8" ht="6.75" customHeight="1"/>
    <row r="89" spans="1:8">
      <c r="A89" s="113" t="s">
        <v>1426</v>
      </c>
    </row>
  </sheetData>
  <sheetProtection sheet="1" objects="1" scenarios="1" selectLockedCells="1" selectUnlockedCells="1"/>
  <mergeCells count="12">
    <mergeCell ref="A87:H87"/>
    <mergeCell ref="A1:H1"/>
    <mergeCell ref="A40:H40"/>
    <mergeCell ref="A78:H79"/>
    <mergeCell ref="A17:H18"/>
    <mergeCell ref="A38:H39"/>
    <mergeCell ref="A42:H45"/>
    <mergeCell ref="A47:H47"/>
    <mergeCell ref="A51:H52"/>
    <mergeCell ref="A56:H59"/>
    <mergeCell ref="A70:H72"/>
    <mergeCell ref="A74:H76"/>
  </mergeCells>
  <phoneticPr fontId="52" type="noConversion"/>
  <pageMargins left="0.35433070866141736" right="0.35433070866141736" top="0.15748031496062992" bottom="0.15748031496062992" header="0.31496062992125984" footer="0.31496062992125984"/>
  <pageSetup paperSize="122" orientation="portrait" r:id="rId1"/>
  <rowBreaks count="1" manualBreakCount="1">
    <brk id="3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D779C-8C15-4948-AAA0-7A525E0E19FD}">
  <sheetPr codeName="Feuil5"/>
  <dimension ref="A1:A6"/>
  <sheetViews>
    <sheetView workbookViewId="0">
      <selection activeCell="B6" sqref="B6"/>
    </sheetView>
  </sheetViews>
  <sheetFormatPr baseColWidth="10" defaultRowHeight="14.4"/>
  <cols>
    <col min="1" max="1" width="14.109375" bestFit="1" customWidth="1"/>
    <col min="3" max="3" width="13" customWidth="1"/>
  </cols>
  <sheetData>
    <row r="1" spans="1:1">
      <c r="A1" t="s">
        <v>1202</v>
      </c>
    </row>
    <row r="2" spans="1:1">
      <c r="A2" t="s">
        <v>1204</v>
      </c>
    </row>
    <row r="3" spans="1:1">
      <c r="A3" t="s">
        <v>1203</v>
      </c>
    </row>
    <row r="4" spans="1:1">
      <c r="A4" t="s">
        <v>1205</v>
      </c>
    </row>
    <row r="5" spans="1:1">
      <c r="A5" t="s">
        <v>1206</v>
      </c>
    </row>
    <row r="6" spans="1:1">
      <c r="A6" t="s">
        <v>1207</v>
      </c>
    </row>
  </sheetData>
  <sheetProtection sheet="1" objects="1" scenarios="1"/>
  <conditionalFormatting sqref="C4:C8">
    <cfRule type="duplicateValues" dxfId="0" priority="1" stopIfTrue="1"/>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Q H 4 9 W p M d O x e l A A A A 9 g A A A B I A H A B D b 2 5 m a W c v U G F j a 2 F n Z S 5 4 b W w g o h g A K K A U A A A A A A A A A A A A A A A A A A A A A A A A A A A A h Y 9 L D o I w A E S v Q r q n H 0 j 8 k F J i 2 E p i Y m L c N q V A I x T T F s v d X H g k r y B G U X c u 5 8 1 b z N y v N 5 q N X R t c p L G q 1 y k g E I N A a t G X S t c p G F w V r k D G 6 I 6 L E 6 9 l M M n a J q M t U 9 A 4 d 0 4 Q 8 t 5 D H 8 P e 1 C j C m K B j s d 2 L R n Y c f G T 1 X w 6 V t o 5 r I Q G j h 9 c Y F k E S r y F Z L i C m a I a 0 U P o r R N P e Z / s D a T 6 0 b j C S V S b M N x T N k a L 3 B / Y A U E s D B B Q A A g A I A E B + P V 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A f j 1 a K I p H u A 4 A A A A R A A A A E w A c A E Z v c m 1 1 b G F z L 1 N l Y 3 R p b 2 4 x L m 0 g o h g A K K A U A A A A A A A A A A A A A A A A A A A A A A A A A A A A K 0 5 N L s n M z 1 M I h t C G 1 g B Q S w E C L Q A U A A I A C A B A f j 1 a k x 0 7 F 6 U A A A D 2 A A A A E g A A A A A A A A A A A A A A A A A A A A A A Q 2 9 u Z m l n L 1 B h Y 2 t h Z 2 U u e G 1 s U E s B A i 0 A F A A C A A g A Q H 4 9 W g / K 6 a u k A A A A 6 Q A A A B M A A A A A A A A A A A A A A A A A 8 Q A A A F t D b 2 5 0 Z W 5 0 X 1 R 5 c G V z X S 5 4 b W x Q S w E C L Q A U A A I A C A B A f j 1 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5 0 2 M g E 6 t E a w Q G G S p t 6 o F g A A A A A C A A A A A A A Q Z g A A A A E A A C A A A A D M S x M u U 0 / J 5 j h o Y f H q 6 g 1 U N 8 K D / W B w 3 E + Y x E 7 w E 2 G 8 8 A A A A A A O g A A A A A I A A C A A A A D l 8 1 w r z H m M R 4 r b M G 2 Q Y F L b s b c U G N O k S c d A 1 D S 6 A L u 5 x F A A A A B O W V F 9 O x Y 7 / F i / t t 2 q 3 5 v y 5 v h o X 4 C N q O u W t l o M K g z i X u Q z R 3 S r L x G u 9 a e 9 j G y X m G + a b U Z 1 T v n O F B L b Y J 7 J b D u o W j r g 4 e 3 9 a + w m T G t g 4 f V b G 0 A A A A D R l v 5 v 2 q g m q B i 7 f y a q E y s 7 7 j z J k 2 C + V 9 Q k G n P 8 m k 0 S T i s I 5 b V 5 s W Z j 6 V 4 U O / x e u r T 6 2 v x n O + E T q m F 8 k D s I u T p N < / D a t a M a s h u p > 
</file>

<file path=customXml/item2.xml><?xml version="1.0" encoding="utf-8"?>
<p:properties xmlns:p="http://schemas.microsoft.com/office/2006/metadata/properties" xmlns:xsi="http://www.w3.org/2001/XMLSchema-instance" xmlns:pc="http://schemas.microsoft.com/office/infopath/2007/PartnerControls">
  <documentManagement>
    <_activity xmlns="8ebcb0ae-5588-4438-90c7-b6aec9c7aef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58477043C59B6B42AB9E0BB06AA16408" ma:contentTypeVersion="12" ma:contentTypeDescription="Crée un document." ma:contentTypeScope="" ma:versionID="0eae8b3dcd992ee17bab7c6f5d78e852">
  <xsd:schema xmlns:xsd="http://www.w3.org/2001/XMLSchema" xmlns:xs="http://www.w3.org/2001/XMLSchema" xmlns:p="http://schemas.microsoft.com/office/2006/metadata/properties" xmlns:ns3="8ebcb0ae-5588-4438-90c7-b6aec9c7aefd" targetNamespace="http://schemas.microsoft.com/office/2006/metadata/properties" ma:root="true" ma:fieldsID="5adb508ff2efb3c34003a9553cb9c398" ns3:_="">
    <xsd:import namespace="8ebcb0ae-5588-4438-90c7-b6aec9c7aefd"/>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_activity"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bcb0ae-5588-4438-90c7-b6aec9c7aefd"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A902BB-EEDC-4822-9ED5-C76BEC4BD44A}">
  <ds:schemaRefs>
    <ds:schemaRef ds:uri="http://schemas.microsoft.com/DataMashup"/>
  </ds:schemaRefs>
</ds:datastoreItem>
</file>

<file path=customXml/itemProps2.xml><?xml version="1.0" encoding="utf-8"?>
<ds:datastoreItem xmlns:ds="http://schemas.openxmlformats.org/officeDocument/2006/customXml" ds:itemID="{47B7C9E4-7357-4729-9275-AD01FFA05257}">
  <ds:schemaRefs>
    <ds:schemaRef ds:uri="http://schemas.microsoft.com/office/infopath/2007/PartnerControls"/>
    <ds:schemaRef ds:uri="http://purl.org/dc/elements/1.1/"/>
    <ds:schemaRef ds:uri="http://www.w3.org/XML/1998/namespace"/>
    <ds:schemaRef ds:uri="http://schemas.microsoft.com/office/2006/documentManagement/types"/>
    <ds:schemaRef ds:uri="http://purl.org/dc/terms/"/>
    <ds:schemaRef ds:uri="http://schemas.microsoft.com/office/2006/metadata/properties"/>
    <ds:schemaRef ds:uri="http://purl.org/dc/dcmitype/"/>
    <ds:schemaRef ds:uri="http://schemas.openxmlformats.org/package/2006/metadata/core-properties"/>
    <ds:schemaRef ds:uri="8ebcb0ae-5588-4438-90c7-b6aec9c7aefd"/>
  </ds:schemaRefs>
</ds:datastoreItem>
</file>

<file path=customXml/itemProps3.xml><?xml version="1.0" encoding="utf-8"?>
<ds:datastoreItem xmlns:ds="http://schemas.openxmlformats.org/officeDocument/2006/customXml" ds:itemID="{DCBFBB7C-3530-4246-A024-DCA8A727F29E}">
  <ds:schemaRefs>
    <ds:schemaRef ds:uri="http://schemas.microsoft.com/sharepoint/v3/contenttype/forms"/>
  </ds:schemaRefs>
</ds:datastoreItem>
</file>

<file path=customXml/itemProps4.xml><?xml version="1.0" encoding="utf-8"?>
<ds:datastoreItem xmlns:ds="http://schemas.openxmlformats.org/officeDocument/2006/customXml" ds:itemID="{2B91725A-2954-4E83-ADAE-E68285DE40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bcb0ae-5588-4438-90c7-b6aec9c7ae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Résumé</vt:lpstr>
      <vt:lpstr>Sommaire</vt:lpstr>
      <vt:lpstr>Relevé</vt:lpstr>
      <vt:lpstr>Aide</vt:lpstr>
      <vt:lpstr>Feuil1</vt:lpstr>
      <vt:lpstr>Relevé!Impression_des_titres</vt:lpstr>
      <vt:lpstr>Sommaire!Impression_des_titres</vt:lpstr>
      <vt:lpstr>VER_TotaleRelevé</vt:lpstr>
      <vt:lpstr>Relevé!Zone_d_impression</vt:lpstr>
    </vt:vector>
  </TitlesOfParts>
  <Company>schéma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Luca</dc:creator>
  <cp:lastModifiedBy>Camille LeBlanc</cp:lastModifiedBy>
  <cp:lastPrinted>2025-06-18T14:01:38Z</cp:lastPrinted>
  <dcterms:created xsi:type="dcterms:W3CDTF">2007-08-31T14:31:54Z</dcterms:created>
  <dcterms:modified xsi:type="dcterms:W3CDTF">2025-07-28T15:16:04Z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0x01010058477043C59B6B42AB9E0BB06AA16408</vt:lpwstr>
  </property>
  <property fmtid="{D5CDD505-2E9C-101B-9397-08002B2CF9AE}" pid="3" name="MediaServiceImageTags">
    <vt:lpwstr/>
  </property>
</Properties>
</file>