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hidePivotFieldList="1"/>
  <mc:AlternateContent xmlns:mc="http://schemas.openxmlformats.org/markup-compatibility/2006">
    <mc:Choice Requires="x15">
      <x15ac:absPath xmlns:x15ac="http://schemas.microsoft.com/office/spreadsheetml/2010/11/ac" url="https://culturegouvqc-my.sharepoint.com/personal/melanie_lacoursiere_mcc_gouv_qc_ca/Documents/Création d'outils/Budget projet immeubles/"/>
    </mc:Choice>
  </mc:AlternateContent>
  <xr:revisionPtr revIDLastSave="27" documentId="8_{9546ED22-D5D1-402F-8582-CCD06E1E2DF1}" xr6:coauthVersionLast="47" xr6:coauthVersionMax="47" xr10:uidLastSave="{62827CA3-FAD6-4D5C-A77F-FC3BE649E445}"/>
  <bookViews>
    <workbookView xWindow="-108" yWindow="-108" windowWidth="23256" windowHeight="13896" tabRatio="912" xr2:uid="{320ADA34-4D6F-4349-9DF5-62399A4F643F}"/>
  </bookViews>
  <sheets>
    <sheet name="1 - Général" sheetId="4" r:id="rId1"/>
    <sheet name="2A - Planification" sheetId="31" r:id="rId2"/>
    <sheet name="2B - Réalisation" sheetId="33" r:id="rId3"/>
    <sheet name="2C - Équipement" sheetId="24" r:id="rId4"/>
    <sheet name="2D - Occupation et autres" sheetId="34" r:id="rId5"/>
    <sheet name="3 - Coûts totaux" sheetId="23" r:id="rId6"/>
    <sheet name="4 - Diapason" sheetId="26" r:id="rId7"/>
    <sheet name="Menus (À masquer)" sheetId="13" state="hidden" r:id="rId8"/>
  </sheets>
  <definedNames>
    <definedName name="_xlnm._FilterDatabase" localSheetId="7" hidden="1">'Menus (À masquer)'!$C$3:$C$6</definedName>
    <definedName name="Année">'Menus (À masquer)'!$E$4:$E$8</definedName>
    <definedName name="Catégorie" localSheetId="1">#REF!</definedName>
    <definedName name="Catégorie" localSheetId="2">#REF!</definedName>
    <definedName name="Catégorie" localSheetId="3">#REF!</definedName>
    <definedName name="Catégorie" localSheetId="4">#REF!</definedName>
    <definedName name="Catégorie" localSheetId="5">#REF!</definedName>
    <definedName name="Catégorie" localSheetId="6">#REF!</definedName>
    <definedName name="Catégorie">#REF!</definedName>
    <definedName name="Clientèle" localSheetId="1">Tableau4711[Clientèle]</definedName>
    <definedName name="Clientèle" localSheetId="2">Tableau4711[Clientèle]</definedName>
    <definedName name="Clientèle" localSheetId="3">Tableau4711[Clientèle]</definedName>
    <definedName name="Clientèle" localSheetId="4">Tableau4711[Clientèle]</definedName>
    <definedName name="Clientèle" localSheetId="5">Tableau4711[Clientèle]</definedName>
    <definedName name="Clientèle" localSheetId="6">Tableau4711[Clientèle]</definedName>
    <definedName name="Clientèle">Tableau4711[Clientèle]</definedName>
    <definedName name="État" localSheetId="1">#REF!</definedName>
    <definedName name="État" localSheetId="2">#REF!</definedName>
    <definedName name="État" localSheetId="3">#REF!</definedName>
    <definedName name="État" localSheetId="4">#REF!</definedName>
    <definedName name="État" localSheetId="5">#REF!</definedName>
    <definedName name="État" localSheetId="6">#REF!</definedName>
    <definedName name="État">#REF!</definedName>
    <definedName name="Objectif" localSheetId="1">Tableau16[Intervention]</definedName>
    <definedName name="Objectif" localSheetId="2">Tableau16[Intervention]</definedName>
    <definedName name="Objectif" localSheetId="3">Tableau16[Intervention]</definedName>
    <definedName name="Objectif" localSheetId="4">Tableau16[Intervention]</definedName>
    <definedName name="Objectif" localSheetId="5">Tableau16[Intervention]</definedName>
    <definedName name="Objectif" localSheetId="6">Tableau16[Intervention]</definedName>
    <definedName name="Objectif">Tableau16[Intervention]</definedName>
    <definedName name="Octroi" localSheetId="1">#REF!</definedName>
    <definedName name="Octroi" localSheetId="2">#REF!</definedName>
    <definedName name="Octroi" localSheetId="3">#REF!</definedName>
    <definedName name="Octroi" localSheetId="4">#REF!</definedName>
    <definedName name="Octroi" localSheetId="5">#REF!</definedName>
    <definedName name="Octroi" localSheetId="6">#REF!</definedName>
    <definedName name="Octroi">#REF!</definedName>
    <definedName name="Oui_Non">'Menus (À masquer)'!$D$4:$D$6</definedName>
    <definedName name="Qualité" localSheetId="1">#REF!</definedName>
    <definedName name="Qualité" localSheetId="2">#REF!</definedName>
    <definedName name="Qualité" localSheetId="3">#REF!</definedName>
    <definedName name="Qualité" localSheetId="4">#REF!</definedName>
    <definedName name="Qualité" localSheetId="5">#REF!</definedName>
    <definedName name="Qualité" localSheetId="6">#REF!</definedName>
    <definedName name="Qualité">#REF!</definedName>
    <definedName name="Source" localSheetId="1">#REF!</definedName>
    <definedName name="Source" localSheetId="2">#REF!</definedName>
    <definedName name="Source" localSheetId="3">#REF!</definedName>
    <definedName name="Source" localSheetId="4">#REF!</definedName>
    <definedName name="Source" localSheetId="5">#REF!</definedName>
    <definedName name="Source" localSheetId="6">#REF!</definedName>
    <definedName name="Source">#REF!</definedName>
    <definedName name="Taxes" localSheetId="2">Tableau8[Taxes]</definedName>
    <definedName name="Taxes" localSheetId="4">Tableau8[Taxes]</definedName>
    <definedName name="Taxes">Tableau8[Taxes]</definedName>
    <definedName name="Type" localSheetId="1">#REF!</definedName>
    <definedName name="Type" localSheetId="2">#REF!</definedName>
    <definedName name="Type" localSheetId="3">#REF!</definedName>
    <definedName name="Type" localSheetId="4">#REF!</definedName>
    <definedName name="Type" localSheetId="5">#REF!</definedName>
    <definedName name="Type" localSheetId="6">#REF!</definedName>
    <definedName name="Type">#REF!</definedName>
    <definedName name="Volet">'Menus (À masquer)'!$C$4:$C$6</definedName>
    <definedName name="_xlnm.Print_Area" localSheetId="0">'1 - Général'!$A$1:$J$39</definedName>
    <definedName name="_xlnm.Print_Area" localSheetId="1">'2A - Planification'!$A$1:$H$26</definedName>
    <definedName name="_xlnm.Print_Area" localSheetId="2">'2B - Réalisation'!$A$1:$I$31</definedName>
    <definedName name="_xlnm.Print_Area" localSheetId="3">'2C - Équipement'!$A$1:$L$22</definedName>
    <definedName name="_xlnm.Print_Area" localSheetId="4">'2D - Occupation et autres'!$A$1:$I$29</definedName>
    <definedName name="_xlnm.Print_Area" localSheetId="5">'3 - Coûts totaux'!$A$1:$G$71</definedName>
    <definedName name="_xlnm.Print_Area" localSheetId="6">'4 - Diapason'!$A$1:$E$65</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23" l="1"/>
  <c r="F35" i="23"/>
  <c r="G35" i="23"/>
  <c r="G36" i="23" s="1"/>
  <c r="D26" i="34"/>
  <c r="D28" i="33"/>
  <c r="D18" i="33"/>
  <c r="D11" i="33"/>
  <c r="D12" i="31"/>
  <c r="D24" i="31"/>
  <c r="H13" i="24" l="1"/>
  <c r="J13" i="24" s="1"/>
  <c r="C66" i="23"/>
  <c r="H18" i="24" l="1"/>
  <c r="J18" i="24" s="1"/>
  <c r="G22" i="33" l="1"/>
  <c r="C39" i="26" s="1"/>
  <c r="G23" i="33"/>
  <c r="G24" i="33"/>
  <c r="G25" i="33"/>
  <c r="G26" i="33"/>
  <c r="C45" i="26" s="1"/>
  <c r="G27" i="33"/>
  <c r="C5" i="26" l="1"/>
  <c r="C4" i="26"/>
  <c r="G16" i="34" l="1"/>
  <c r="C20" i="26" s="1"/>
  <c r="G17" i="34"/>
  <c r="C21" i="26" s="1"/>
  <c r="G18" i="34"/>
  <c r="C22" i="26" s="1"/>
  <c r="G19" i="34"/>
  <c r="C42" i="26" s="1"/>
  <c r="G20" i="34"/>
  <c r="G25" i="34"/>
  <c r="G15" i="34"/>
  <c r="C18" i="26" s="1"/>
  <c r="C19" i="26" s="1"/>
  <c r="G10" i="34"/>
  <c r="G8" i="34"/>
  <c r="G8" i="33"/>
  <c r="G9" i="33"/>
  <c r="G10" i="33"/>
  <c r="G16" i="33"/>
  <c r="G17" i="33"/>
  <c r="G15" i="33"/>
  <c r="G16" i="31"/>
  <c r="C26" i="26" s="1"/>
  <c r="C27" i="26" s="1"/>
  <c r="E12" i="23"/>
  <c r="G20" i="31"/>
  <c r="G21" i="31"/>
  <c r="C14" i="26" s="1"/>
  <c r="C15" i="26" s="1"/>
  <c r="G22" i="31"/>
  <c r="G23" i="31"/>
  <c r="G17" i="31"/>
  <c r="G18" i="31"/>
  <c r="G19" i="31"/>
  <c r="G9" i="31"/>
  <c r="G10" i="31"/>
  <c r="G11" i="31"/>
  <c r="G8" i="31"/>
  <c r="C65" i="23"/>
  <c r="C64" i="23"/>
  <c r="C63" i="23"/>
  <c r="C43" i="26" l="1"/>
  <c r="E28" i="23"/>
  <c r="E29" i="23" s="1"/>
  <c r="E30" i="23" s="1"/>
  <c r="E24" i="23"/>
  <c r="E20" i="23"/>
  <c r="E21" i="23" s="1"/>
  <c r="E22" i="23" s="1"/>
  <c r="E10" i="23"/>
  <c r="E55" i="23"/>
  <c r="G12" i="31"/>
  <c r="E13" i="23"/>
  <c r="G11" i="33"/>
  <c r="G28" i="33"/>
  <c r="G28" i="23" s="1"/>
  <c r="G18" i="33"/>
  <c r="G26" i="34"/>
  <c r="G55" i="23" s="1"/>
  <c r="G24" i="31"/>
  <c r="G24" i="23" l="1"/>
  <c r="G25" i="23" s="1"/>
  <c r="G26" i="23" s="1"/>
  <c r="C38" i="26"/>
  <c r="F20" i="23"/>
  <c r="C37" i="26"/>
  <c r="F12" i="23"/>
  <c r="C32" i="26"/>
  <c r="G10" i="23"/>
  <c r="C31" i="26"/>
  <c r="F28" i="23"/>
  <c r="F24" i="23"/>
  <c r="E25" i="23"/>
  <c r="E26" i="23" s="1"/>
  <c r="E14" i="23"/>
  <c r="E16" i="23" s="1"/>
  <c r="F10" i="23"/>
  <c r="E56" i="23"/>
  <c r="E58" i="23" s="1"/>
  <c r="E66" i="23" s="1"/>
  <c r="G56" i="23"/>
  <c r="G58" i="23" s="1"/>
  <c r="F55" i="23"/>
  <c r="G20" i="23"/>
  <c r="G12" i="23"/>
  <c r="E31" i="23"/>
  <c r="E32" i="23" s="1"/>
  <c r="G29" i="23"/>
  <c r="G30" i="23" s="1"/>
  <c r="C40" i="26" l="1"/>
  <c r="G21" i="23"/>
  <c r="G22" i="23" s="1"/>
  <c r="F13" i="23"/>
  <c r="F14" i="23" s="1"/>
  <c r="G13" i="23"/>
  <c r="F56" i="23"/>
  <c r="C33" i="26"/>
  <c r="G31" i="23"/>
  <c r="G32" i="23" s="1"/>
  <c r="F25" i="23"/>
  <c r="F21" i="23"/>
  <c r="E33" i="23"/>
  <c r="E34" i="23" s="1"/>
  <c r="F29" i="23"/>
  <c r="F30" i="23" s="1"/>
  <c r="G66" i="23"/>
  <c r="E63" i="23"/>
  <c r="B8" i="34"/>
  <c r="B15" i="34"/>
  <c r="G14" i="23" l="1"/>
  <c r="G16" i="23" s="1"/>
  <c r="G63" i="23" s="1"/>
  <c r="F58" i="23"/>
  <c r="F26" i="23"/>
  <c r="F22" i="23"/>
  <c r="F16" i="23"/>
  <c r="F31" i="23"/>
  <c r="G33" i="23"/>
  <c r="G34" i="23" s="1"/>
  <c r="H17" i="24"/>
  <c r="J17" i="24" s="1"/>
  <c r="H16" i="24"/>
  <c r="J16" i="24" s="1"/>
  <c r="H15" i="24"/>
  <c r="J15" i="24" s="1"/>
  <c r="H14" i="24"/>
  <c r="J14" i="24" s="1"/>
  <c r="H12" i="24"/>
  <c r="J12" i="24" s="1"/>
  <c r="H11" i="24"/>
  <c r="J11" i="24" s="1"/>
  <c r="H10" i="24"/>
  <c r="J10" i="24" s="1"/>
  <c r="H9" i="24"/>
  <c r="B16" i="34"/>
  <c r="B9" i="24"/>
  <c r="B9" i="34"/>
  <c r="H19" i="24" l="1"/>
  <c r="F32" i="23"/>
  <c r="F33" i="23" s="1"/>
  <c r="F66" i="23"/>
  <c r="F63" i="23"/>
  <c r="J9" i="24"/>
  <c r="B17" i="34"/>
  <c r="B10" i="24"/>
  <c r="J19" i="24" l="1"/>
  <c r="C12" i="26" s="1"/>
  <c r="C13" i="26" s="1"/>
  <c r="E36" i="23"/>
  <c r="E39" i="23" s="1"/>
  <c r="F34" i="23"/>
  <c r="D9" i="34"/>
  <c r="D11" i="34" s="1"/>
  <c r="B8" i="33"/>
  <c r="B15" i="33"/>
  <c r="B8" i="31"/>
  <c r="B18" i="34"/>
  <c r="B16" i="31"/>
  <c r="B11" i="24"/>
  <c r="B10" i="34"/>
  <c r="G9" i="34" l="1"/>
  <c r="G11" i="34" s="1"/>
  <c r="G48" i="23" s="1"/>
  <c r="G49" i="23" s="1"/>
  <c r="G39" i="23"/>
  <c r="C49" i="26" s="1"/>
  <c r="E48" i="23"/>
  <c r="E40" i="23"/>
  <c r="E41" i="23" s="1"/>
  <c r="F36" i="23"/>
  <c r="B19" i="34"/>
  <c r="B9" i="33"/>
  <c r="B12" i="24"/>
  <c r="B17" i="31"/>
  <c r="B9" i="31"/>
  <c r="B16" i="33"/>
  <c r="F48" i="23" l="1"/>
  <c r="F49" i="23" s="1"/>
  <c r="G51" i="23"/>
  <c r="G65" i="23" s="1"/>
  <c r="C44" i="26"/>
  <c r="C56" i="26" s="1"/>
  <c r="E49" i="23"/>
  <c r="E51" i="23" s="1"/>
  <c r="E65" i="23" s="1"/>
  <c r="G40" i="23"/>
  <c r="C50" i="26" s="1"/>
  <c r="E42" i="23"/>
  <c r="G41" i="23"/>
  <c r="B20" i="34"/>
  <c r="B10" i="31"/>
  <c r="B18" i="31"/>
  <c r="B17" i="33"/>
  <c r="B13" i="24"/>
  <c r="B10" i="33"/>
  <c r="C46" i="26" l="1"/>
  <c r="C57" i="26" s="1"/>
  <c r="C58" i="26" s="1"/>
  <c r="E44" i="23"/>
  <c r="F51" i="23"/>
  <c r="G42" i="23"/>
  <c r="B14" i="24"/>
  <c r="B19" i="31"/>
  <c r="B21" i="34"/>
  <c r="B11" i="31"/>
  <c r="G44" i="23" l="1"/>
  <c r="C51" i="26"/>
  <c r="C52" i="26" s="1"/>
  <c r="C59" i="26" s="1"/>
  <c r="C60" i="26" s="1"/>
  <c r="F65" i="23"/>
  <c r="B20" i="31"/>
  <c r="B22" i="33"/>
  <c r="B21" i="31"/>
  <c r="B22" i="34"/>
  <c r="B15" i="24"/>
  <c r="I32" i="23" l="1"/>
  <c r="B22" i="31"/>
  <c r="B23" i="34"/>
  <c r="B23" i="33"/>
  <c r="B16" i="24"/>
  <c r="B17" i="24" s="1"/>
  <c r="B23" i="31"/>
  <c r="B24" i="34"/>
  <c r="B24" i="33"/>
  <c r="B18" i="24"/>
  <c r="B25" i="34"/>
  <c r="F44" i="23" l="1"/>
  <c r="G64" i="23"/>
  <c r="E64" i="23"/>
  <c r="B25" i="33"/>
  <c r="F64" i="23" l="1"/>
  <c r="F67" i="23" s="1"/>
  <c r="G67" i="23"/>
  <c r="G68" i="23" s="1"/>
  <c r="E67" i="23"/>
  <c r="E69" i="23" s="1"/>
  <c r="B26" i="33"/>
  <c r="G69" i="23" l="1"/>
  <c r="C62" i="26" s="1"/>
  <c r="E68" i="23"/>
  <c r="F69" i="23"/>
  <c r="F68" i="23"/>
  <c r="B27" i="33"/>
</calcChain>
</file>

<file path=xl/sharedStrings.xml><?xml version="1.0" encoding="utf-8"?>
<sst xmlns="http://schemas.openxmlformats.org/spreadsheetml/2006/main" count="330" uniqueCount="230">
  <si>
    <t>Programme Aide aux immobilisations (PAI) 2025-2028</t>
  </si>
  <si>
    <t>DEMANDE</t>
  </si>
  <si>
    <t xml:space="preserve">Volet du PAI </t>
  </si>
  <si>
    <t xml:space="preserve">Nom du projet </t>
  </si>
  <si>
    <t>Nom du demandeur</t>
  </si>
  <si>
    <t xml:space="preserve">Titre/Fonction </t>
  </si>
  <si>
    <t xml:space="preserve">Date </t>
  </si>
  <si>
    <t>TPS</t>
  </si>
  <si>
    <t>TVQ</t>
  </si>
  <si>
    <t>FONCTIONNEMENT DU FORMULAIRE</t>
  </si>
  <si>
    <t>Cellules blanches</t>
  </si>
  <si>
    <t>Cellules bleu pâle</t>
  </si>
  <si>
    <t>Cellules grises</t>
  </si>
  <si>
    <t>À remplir
par le demandeur 
à chaque onglet</t>
  </si>
  <si>
    <t>Réservé au ministère de la 
Culture et des Communications 
(MCC)</t>
  </si>
  <si>
    <t>Données automatiques</t>
  </si>
  <si>
    <t>Guide de gestion des contrats</t>
  </si>
  <si>
    <t>Programme Aide aux immobilisations (PAI) 2025 - 2028</t>
  </si>
  <si>
    <t>Description</t>
  </si>
  <si>
    <t>Intervention</t>
  </si>
  <si>
    <t>Commentaires demandeur</t>
  </si>
  <si>
    <t>Dépense 
admissible</t>
  </si>
  <si>
    <t>Commentaires MCC</t>
  </si>
  <si>
    <t>Ajout</t>
  </si>
  <si>
    <r>
      <rPr>
        <b/>
        <sz val="22"/>
        <rFont val="Arial"/>
        <family val="2"/>
      </rPr>
      <t xml:space="preserve">Étude des coûts 
</t>
    </r>
    <r>
      <rPr>
        <sz val="22"/>
        <rFont val="Arial"/>
        <family val="2"/>
      </rPr>
      <t>(projet, fonctionnement, financement)</t>
    </r>
  </si>
  <si>
    <t>Autres frais</t>
  </si>
  <si>
    <r>
      <rPr>
        <b/>
        <sz val="22"/>
        <rFont val="Arial"/>
        <family val="2"/>
      </rPr>
      <t xml:space="preserve">Honoraires du gestionnaire de projet </t>
    </r>
    <r>
      <rPr>
        <sz val="22"/>
        <rFont val="Arial"/>
        <family val="2"/>
      </rPr>
      <t xml:space="preserve">
(3 à 6 % de la phase réalisation)</t>
    </r>
  </si>
  <si>
    <r>
      <rPr>
        <b/>
        <sz val="22"/>
        <rFont val="Arial"/>
        <family val="2"/>
      </rPr>
      <t>Études de contaminants</t>
    </r>
    <r>
      <rPr>
        <sz val="22"/>
        <rFont val="Arial"/>
        <family val="2"/>
      </rPr>
      <t xml:space="preserve"> (amiante, moisissures, etc.)</t>
    </r>
  </si>
  <si>
    <r>
      <rPr>
        <b/>
        <sz val="22"/>
        <rFont val="Arial"/>
        <family val="2"/>
      </rPr>
      <t xml:space="preserve">Honoraires des consultants </t>
    </r>
    <r>
      <rPr>
        <sz val="22"/>
        <rFont val="Arial"/>
        <family val="2"/>
      </rPr>
      <t xml:space="preserve">(acoustique, scénographie, équipements, etc.) </t>
    </r>
  </si>
  <si>
    <r>
      <t xml:space="preserve">Honoraires des professionnels
</t>
    </r>
    <r>
      <rPr>
        <sz val="22"/>
        <rFont val="Arial"/>
        <family val="2"/>
      </rPr>
      <t>(architectes et ingénieurs)</t>
    </r>
  </si>
  <si>
    <r>
      <t xml:space="preserve">Honoraires des consultants 
</t>
    </r>
    <r>
      <rPr>
        <sz val="22"/>
        <rFont val="Arial"/>
        <family val="2"/>
      </rPr>
      <t>(arpenteur, estimateur, acousticien, scénographe, etc.)</t>
    </r>
  </si>
  <si>
    <t>Interventions archéologiques</t>
  </si>
  <si>
    <t>Oui</t>
  </si>
  <si>
    <t>Permis de construction</t>
  </si>
  <si>
    <t>Délocalisation d’une œuvre d’intégration existante</t>
  </si>
  <si>
    <t>Certification de bâtiment durable</t>
  </si>
  <si>
    <t>ESTIMATION DES COÛTS</t>
  </si>
  <si>
    <t>Équipement</t>
  </si>
  <si>
    <t>Source</t>
  </si>
  <si>
    <t>Prix
unitaire</t>
  </si>
  <si>
    <t>Quantité</t>
  </si>
  <si>
    <t>Commentaires</t>
  </si>
  <si>
    <t>Autres dépenses</t>
  </si>
  <si>
    <t>Droits de mutation</t>
  </si>
  <si>
    <t>Conditions de mise en œuvre du chantier</t>
  </si>
  <si>
    <t>Réserve pour risques</t>
  </si>
  <si>
    <t>Non</t>
  </si>
  <si>
    <t>Autres</t>
  </si>
  <si>
    <t>COÛTS TOTAUX</t>
  </si>
  <si>
    <t>SOUS-TOTAUX ET CALCUL DES CONTINGENCES ET AUTRES FRAIS AFFÉRENTS</t>
  </si>
  <si>
    <t>PHASE DE PLANIFICATION DU PROJET</t>
  </si>
  <si>
    <t>Total</t>
  </si>
  <si>
    <t>Admissible</t>
  </si>
  <si>
    <t>Avant-projet</t>
  </si>
  <si>
    <t>Faisabilité et définition du projet</t>
  </si>
  <si>
    <t>PHASE DE RÉALISATION DU PROJET</t>
  </si>
  <si>
    <t>Contingences de conception et estimation</t>
  </si>
  <si>
    <t>Frais généraux, administration et profit</t>
  </si>
  <si>
    <t>Budget de soumission</t>
  </si>
  <si>
    <t>Occupation du projet</t>
  </si>
  <si>
    <t>Contingences</t>
  </si>
  <si>
    <t xml:space="preserve">AUTRES DÉPENSES </t>
  </si>
  <si>
    <t>SOMMAIRE DU COÛT DE PROJET</t>
  </si>
  <si>
    <t>PHASE</t>
  </si>
  <si>
    <t>COÛTS TOTAUX À INSCRIRE DANS DIAPASON</t>
  </si>
  <si>
    <t>POSTES BUDGÉTAIRES DIAPASON</t>
  </si>
  <si>
    <t xml:space="preserve">Estimation de la portion non remboursée des taxes </t>
  </si>
  <si>
    <t>Ne rien indiquer à Diapason</t>
  </si>
  <si>
    <t xml:space="preserve">Honoraires de consultants (acoustique, scénographie, équipements, etc.) </t>
  </si>
  <si>
    <t>Restauration, construction et mise aux normes</t>
  </si>
  <si>
    <t>Phases de planification et de réalisation du projet</t>
  </si>
  <si>
    <t>Honoraires du gestionnaire de projet</t>
  </si>
  <si>
    <t>Estimation non remboursée des taxes</t>
  </si>
  <si>
    <t>Frais liés à la planification du projet</t>
  </si>
  <si>
    <t>Honoraires professionnels</t>
  </si>
  <si>
    <t>Frais liés à la réalisation du projet</t>
  </si>
  <si>
    <t>Travaux</t>
  </si>
  <si>
    <t>Estimation de la portion non remboursée des taxes</t>
  </si>
  <si>
    <t>Estimation de la portion remboursée des taxes</t>
  </si>
  <si>
    <t>Bien(s)</t>
  </si>
  <si>
    <t>Coût total admissible pour le bien</t>
  </si>
  <si>
    <t>Coût global du projet</t>
  </si>
  <si>
    <t>Volet</t>
  </si>
  <si>
    <t>Oui / Non</t>
  </si>
  <si>
    <t>Année</t>
  </si>
  <si>
    <t>Clientèle</t>
  </si>
  <si>
    <t>Taxes</t>
  </si>
  <si>
    <t>Rénovation</t>
  </si>
  <si>
    <t>Clientèle générale</t>
  </si>
  <si>
    <t>Estimation par le demandeur</t>
  </si>
  <si>
    <t>Incluses</t>
  </si>
  <si>
    <t>Remplacement</t>
  </si>
  <si>
    <t>Estimation par un professionnel</t>
  </si>
  <si>
    <t>Non incluses</t>
  </si>
  <si>
    <t>Village nordique</t>
  </si>
  <si>
    <t>Communauté autochtone</t>
  </si>
  <si>
    <t>Taux de remboursement des taxes</t>
  </si>
  <si>
    <t>Coût 
admissible</t>
  </si>
  <si>
    <r>
      <rPr>
        <b/>
        <sz val="9"/>
        <color theme="0"/>
        <rFont val="Arial"/>
        <family val="2"/>
      </rPr>
      <t>Inscrire dans Diapason les chiffres dans les cases bleues</t>
    </r>
    <r>
      <rPr>
        <b/>
        <u/>
        <sz val="9"/>
        <color theme="0"/>
        <rFont val="Arial"/>
        <family val="2"/>
      </rPr>
      <t xml:space="preserve">
</t>
    </r>
    <r>
      <rPr>
        <b/>
        <sz val="14"/>
        <color theme="0"/>
        <rFont val="Wingdings 3"/>
        <family val="1"/>
        <charset val="2"/>
      </rPr>
      <t>i</t>
    </r>
  </si>
  <si>
    <r>
      <t xml:space="preserve">Résumé des coûts du projet
</t>
    </r>
    <r>
      <rPr>
        <b/>
        <i/>
        <sz val="11"/>
        <color theme="0"/>
        <rFont val="Arial"/>
        <family val="2"/>
      </rPr>
      <t>(se calculent automatiquement dans Diapason)</t>
    </r>
  </si>
  <si>
    <t>Études géotechniques et de caractérisation des sols</t>
  </si>
  <si>
    <t>Coût estimé
(avant taxes)</t>
  </si>
  <si>
    <t>Coût estimé 
(avant taxes)</t>
  </si>
  <si>
    <t>Coût
avant taxes</t>
  </si>
  <si>
    <t>COÛT GLOBAL AVANT TAXES</t>
  </si>
  <si>
    <t>COÛT GLOBAL AVEC TAXES</t>
  </si>
  <si>
    <t>Postes du budget de projet</t>
  </si>
  <si>
    <t>Contingences de chantier</t>
  </si>
  <si>
    <t>Autres frais liés au financement du projet</t>
  </si>
  <si>
    <t>Inauguration</t>
  </si>
  <si>
    <t>Frais administratifs du demandeur</t>
  </si>
  <si>
    <t>Version 2025-09</t>
  </si>
  <si>
    <t>Lorsque l’infrastructure culturelle (par exemple, une bibliothèque) fait partie d’un projet d’envergure plus vaste (comme un immeuble regroupant l’hôtel de ville, une maison de jeunes, etc.), le budget présenté doit uniquement inclure les coûts liés à la portion culturelle du projet. Ainsi, dans le cas d’une bibliothèque intégrée à un bâtiment multifonctionnel, seuls les coûts associés à la bibliothèque doivent être détaillés dans le budget soumis.
Inclure l’ensemble des dépenses nécessaires à la réalisation du projet culturel soumis, sans tenir compte de leur admissibilité.</t>
  </si>
  <si>
    <t>BUDGET DE PROJET – IMMEUBLE</t>
  </si>
  <si>
    <t xml:space="preserve">Volets 2.2 et 3.2 – Intervention visant un bien immeuble </t>
  </si>
  <si>
    <t>Demande d’aide financière (DAF)</t>
  </si>
  <si>
    <t xml:space="preserve">Code de couleur des cellules : </t>
  </si>
  <si>
    <r>
      <t>Gestion contractuelle :</t>
    </r>
    <r>
      <rPr>
        <sz val="24"/>
        <rFont val="Arial"/>
        <family val="2"/>
      </rPr>
      <t xml:space="preserve"> Au moment de la reddition de comptes, les dépenses admissibles seront accordées si elles ont été engagées en respect des règles d’adjudication de contrats applicables à l’organisme demandeur.
</t>
    </r>
    <r>
      <rPr>
        <b/>
        <sz val="24"/>
        <rFont val="Arial"/>
        <family val="2"/>
      </rPr>
      <t xml:space="preserve">Voir l’hyperlien </t>
    </r>
    <r>
      <rPr>
        <sz val="28"/>
        <rFont val="Wingdings"/>
        <charset val="2"/>
      </rPr>
      <t>à</t>
    </r>
  </si>
  <si>
    <t>Une fois le budget complété, les données budgétaires à inscrire dans Diapason par le demandeur sont présentées dans l’onglet « 4 - Diapason ». Ce fichier permet donc au MCC de visualiser la répartition des coûts tout en regroupant les montants à reporter dans le formulaire Diapason.</t>
  </si>
  <si>
    <t>DÉPENSES ADMISSIBLES – PHASE DE PLANIFICATION DU PROJET</t>
  </si>
  <si>
    <t>Élément</t>
  </si>
  <si>
    <t>Audit technique*</t>
  </si>
  <si>
    <t>Avis de potentiel archéologique*</t>
  </si>
  <si>
    <r>
      <rPr>
        <b/>
        <sz val="22"/>
        <rFont val="Arial"/>
        <family val="2"/>
      </rPr>
      <t xml:space="preserve">Plan d’affaires* </t>
    </r>
    <r>
      <rPr>
        <sz val="22"/>
        <rFont val="Arial"/>
        <family val="2"/>
      </rPr>
      <t>(volet 3.2)</t>
    </r>
  </si>
  <si>
    <r>
      <rPr>
        <b/>
        <sz val="22"/>
        <rFont val="Arial"/>
        <family val="2"/>
      </rPr>
      <t>Étude des options immobilières</t>
    </r>
    <r>
      <rPr>
        <sz val="22"/>
        <rFont val="Arial"/>
        <family val="2"/>
      </rPr>
      <t xml:space="preserve"> (volet 3.2)</t>
    </r>
  </si>
  <si>
    <t>ÉTAPE 1 – Avant-projet</t>
  </si>
  <si>
    <t>ÉTAPES 2 et 3 – Faisabilité et définition de projet</t>
  </si>
  <si>
    <r>
      <rPr>
        <b/>
        <sz val="22"/>
        <rFont val="Arial"/>
        <family val="2"/>
      </rPr>
      <t>Études liées à la faisabilité et définition –</t>
    </r>
    <r>
      <rPr>
        <sz val="22"/>
        <rFont val="Arial"/>
        <family val="2"/>
      </rPr>
      <t xml:space="preserve"> </t>
    </r>
    <r>
      <rPr>
        <sz val="20"/>
        <rFont val="Arial"/>
        <family val="2"/>
      </rPr>
      <t>Honoraires des programmateurs et consultants pour le Programme fonctionnel et technique (PFT) (volet 3.2*)</t>
    </r>
  </si>
  <si>
    <r>
      <t>Honoraires pour conseiller professionnel de concours</t>
    </r>
    <r>
      <rPr>
        <sz val="22"/>
        <rFont val="Arial"/>
        <family val="2"/>
      </rPr>
      <t xml:space="preserve"> (volet 3.2)</t>
    </r>
  </si>
  <si>
    <r>
      <t xml:space="preserve">Honoraires liés au concours </t>
    </r>
    <r>
      <rPr>
        <sz val="22"/>
        <rFont val="Arial"/>
        <family val="2"/>
      </rPr>
      <t>(volet 3.2)</t>
    </r>
    <r>
      <rPr>
        <b/>
        <sz val="22"/>
        <rFont val="Arial"/>
        <family val="2"/>
      </rPr>
      <t xml:space="preserve">
</t>
    </r>
    <r>
      <rPr>
        <sz val="22"/>
        <rFont val="Arial"/>
        <family val="2"/>
      </rPr>
      <t>(jury, comité technique, prestations, etc.)</t>
    </r>
  </si>
  <si>
    <r>
      <t xml:space="preserve">Autres frais liés au concours </t>
    </r>
    <r>
      <rPr>
        <sz val="22"/>
        <rFont val="Arial"/>
        <family val="2"/>
      </rPr>
      <t>(volet 3.2)</t>
    </r>
  </si>
  <si>
    <t>ÉTAPES 7 et 8 – Travaux et Livraison de l’ouvrage</t>
  </si>
  <si>
    <t>Volets 2.2 et 3.2 – Intervention visant un bien immeuble (pour un projet incluant des biens meubles et équipements)</t>
  </si>
  <si>
    <t>Frais d’intérêts sur le financement temporaire</t>
  </si>
  <si>
    <t>ÉTAPE 9 – Occupation</t>
  </si>
  <si>
    <t>Contingences – Phase de planification</t>
  </si>
  <si>
    <t>TOTAL – PLANIFICATION</t>
  </si>
  <si>
    <t>Contingences – Honoraires et frais</t>
  </si>
  <si>
    <t>Contingences – Honoraires, laboratoires et frais</t>
  </si>
  <si>
    <r>
      <t>Intégration des arts –</t>
    </r>
    <r>
      <rPr>
        <sz val="22"/>
        <rFont val="Arial"/>
        <family val="2"/>
      </rPr>
      <t xml:space="preserve"> Frais de service</t>
    </r>
  </si>
  <si>
    <t>TOTAL – RÉALISATION</t>
  </si>
  <si>
    <t>TOTAL – OCCUPATION</t>
  </si>
  <si>
    <t xml:space="preserve">TOTAL – AUTRES DÉPENSES </t>
  </si>
  <si>
    <t>Plans et devis et Appels d’offres</t>
  </si>
  <si>
    <t>Travaux et Livraison de l’ouvrage</t>
  </si>
  <si>
    <t>Coût estimé de l’ouvrage</t>
  </si>
  <si>
    <r>
      <rPr>
        <b/>
        <sz val="21"/>
        <rFont val="Arial Black"/>
        <family val="2"/>
      </rPr>
      <t>Politique d’intégration des arts à l’architecture et à l’environnement des bâtiments et des sites gouvernementaux et publics</t>
    </r>
    <r>
      <rPr>
        <b/>
        <sz val="22"/>
        <rFont val="Arial Black"/>
        <family val="2"/>
      </rPr>
      <t xml:space="preserve">
</t>
    </r>
    <r>
      <rPr>
        <b/>
        <u/>
        <sz val="18"/>
        <color rgb="FF0061AE"/>
        <rFont val="Arial"/>
        <family val="2"/>
      </rPr>
      <t>Cliquer ici pour accéder à la Politique</t>
    </r>
  </si>
  <si>
    <r>
      <t>Intégration des arts –</t>
    </r>
    <r>
      <rPr>
        <sz val="22"/>
        <rFont val="Arial"/>
        <family val="2"/>
      </rPr>
      <t xml:space="preserve"> Œuvre d’art</t>
    </r>
  </si>
  <si>
    <t>PHASE D’OCCUPATION DU PROJET</t>
  </si>
  <si>
    <t>ÉTAPE 1</t>
  </si>
  <si>
    <t>ÉTAPES 2 et 3</t>
  </si>
  <si>
    <t>Sous-total – Étapes 1, 2 et 3</t>
  </si>
  <si>
    <t>ÉTAPE 4</t>
  </si>
  <si>
    <t>Sous-total – Étape 4</t>
  </si>
  <si>
    <t xml:space="preserve">ÉTAPES 5 et 6 </t>
  </si>
  <si>
    <t>Sous-total – Étapes 5 et 6</t>
  </si>
  <si>
    <t>ÉTAPES 7 et 8</t>
  </si>
  <si>
    <t>Réserve pour inflation – Année 1</t>
  </si>
  <si>
    <t>Réserve pour inflation – Année 2</t>
  </si>
  <si>
    <t>Sous-total – Étapes 7 et 8 – Budget de construction</t>
  </si>
  <si>
    <t>ÉTAPE 9</t>
  </si>
  <si>
    <t>Intégration des arts – Frais de service</t>
  </si>
  <si>
    <t>3.2 – Bonification</t>
  </si>
  <si>
    <t xml:space="preserve">Municipalité – Bâtiment culturel patrimonial </t>
  </si>
  <si>
    <t>Municipalité – RFU ≤ 75</t>
  </si>
  <si>
    <r>
      <t xml:space="preserve">POSTES DU BUDGET DE PROJET
</t>
    </r>
    <r>
      <rPr>
        <b/>
        <sz val="10"/>
        <color theme="0"/>
        <rFont val="Arial"/>
        <family val="2"/>
      </rPr>
      <t>(Certains montants comptabilisent plus d’une cellule du présent fichier. Lorsque le libellé de Diapason diffère ou regroupe plus d’une cellule, la correspondance est indiquée ici.)</t>
    </r>
  </si>
  <si>
    <t>Achat ou réparation d’équipements ou du mobilier spécialisé non intégré</t>
  </si>
  <si>
    <t>Coûts d’acquisition, de réparation et d’installation de mobilier ou d’équipements spécialisés non intégrés</t>
  </si>
  <si>
    <t>Achat d’un terrain et/ou d’un immeuble</t>
  </si>
  <si>
    <t>Coût des permis, de délocalisation d’une œuvre d’intégration et autres frais</t>
  </si>
  <si>
    <t>Intégration des arts à l’architecture</t>
  </si>
  <si>
    <t>Intégration des arts – Œuvre d’art</t>
  </si>
  <si>
    <t>Coût total pour l’intégration des arts</t>
  </si>
  <si>
    <t>TPS :</t>
  </si>
  <si>
    <t>TVQ :</t>
  </si>
  <si>
    <t>Ce poste budgétaire comprend :
Les postes suivants de l’onglet 2B, étapes 7 et 8 :
- Permis de construction
- Délocalisation d’une œuvre d’intégration existante
- Autres frais
Les postes suivants de l’onglet 2D, étape 9 :
- Frais de gardiennage, de déménagement, d’entreposage, de nettoyage, etc.
- Autres frais
Onglet 2D, Autres dépenses
- Autres</t>
  </si>
  <si>
    <t>Ce poste budgétaire comprend :
- Réserve pour risques – Onglet 2D, section Autres dépenses
Toutes les contingences de l’onglet 3 :
- Contingences pour honoraires et frais de concours 
- Contingences pour honoraires et laboratoires 
- Contingences de conception et estimation
- Frais généraux, administration et profit
- Contingences de chantier
- Réserve pour inflation, années 1 et 2
- Contingences de mobilisation
- Autres contingences</t>
  </si>
  <si>
    <t>Taux d’aide</t>
  </si>
  <si>
    <t>2.2 – Maintien d’actif</t>
  </si>
  <si>
    <t>Estimation / soumission d’un fournisseur</t>
  </si>
  <si>
    <t>Autre : Préciser dans « Commentaires »</t>
  </si>
  <si>
    <t>Rempli par</t>
  </si>
  <si>
    <r>
      <t xml:space="preserve">Messages de saisie : </t>
    </r>
    <r>
      <rPr>
        <sz val="24"/>
        <rFont val="Arial"/>
        <family val="2"/>
      </rPr>
      <t>Les champs à remplir par le demandeur comportent des explications sur l’information à y inscrire, soit dans le champ à saisir, soit dans son en-tête. Il suffit de cliquer dans le champ ou son en-tête pour faire apparaître le message et sur la touche d’échappement de votre clavier pour le faire disparaître.</t>
    </r>
  </si>
  <si>
    <t>MISE EN GARDE</t>
  </si>
  <si>
    <r>
      <t>Ce formulaire n’est pas un outil de gestion budgétaire.</t>
    </r>
    <r>
      <rPr>
        <sz val="24"/>
        <rFont val="Arial"/>
        <family val="2"/>
      </rPr>
      <t xml:space="preserve"> Le gestionnaire de projet que vous affecterez à la maîtrise budgétaire et à la gestion des coûts de votre projet utilisera un outil de gestion spécialisé (logiciel, chiffrier de gestion budgétaire, etc.) assurant notamment : l’administration des coûts planifiés par rapport aux coûts réels, l’administration des contrats, des paiements, des avenants, des contingences, etc.). Votre gestionnaire de projet doit néanmoins être impliqué au plus tôt dans le projet afin de participer à l’élaboration du budget, car il devra le valider et l’adapter au besoin afin d’en assurer la maîtrise.</t>
    </r>
  </si>
  <si>
    <t>Budget de projet – Immeuble – Sous-volets 2.2 et 3.2</t>
  </si>
  <si>
    <r>
      <t xml:space="preserve">Coût des travaux </t>
    </r>
    <r>
      <rPr>
        <sz val="22"/>
        <rFont val="Arial"/>
        <family val="2"/>
      </rPr>
      <t xml:space="preserve">(avant contingences et frais généraux) </t>
    </r>
  </si>
  <si>
    <t>Coût admissible</t>
  </si>
  <si>
    <r>
      <t xml:space="preserve">ÉTAPE 4 – Concours d’architecture </t>
    </r>
    <r>
      <rPr>
        <sz val="30"/>
        <color theme="0"/>
        <rFont val="Arial"/>
        <family val="2"/>
      </rPr>
      <t>(obligatoire lorsque le budget de soumission est de 5 M$ et plus)</t>
    </r>
  </si>
  <si>
    <t>ÉTAPES 5 et 6 – Plans et devis et Appels d’offres</t>
  </si>
  <si>
    <t>Budget de projet – Immeuble – Sous-volets 2.2 et 3.2</t>
  </si>
  <si>
    <t>Estimation</t>
  </si>
  <si>
    <t>Montant apparaissant à la case « Acquisition, réparation et installation de mobilier ou d’équipement spécialisé non intégré » de l’onglet 2D - Occupation et autres</t>
  </si>
  <si>
    <r>
      <t xml:space="preserve">Acquisition, réparation et installation de mobilier ou d’équipement spécialisé non intégré </t>
    </r>
    <r>
      <rPr>
        <sz val="22"/>
        <rFont val="Arial"/>
        <family val="2"/>
      </rPr>
      <t>(voir l’onglet 2C - Équipement)</t>
    </r>
  </si>
  <si>
    <t>Frais de gardiennage, de déménagement, d’entreposage, de nettoyage, etc.</t>
  </si>
  <si>
    <r>
      <t>Autres frais</t>
    </r>
    <r>
      <rPr>
        <sz val="22"/>
        <rFont val="Arial"/>
        <family val="2"/>
      </rPr>
      <t xml:space="preserve"> (plan de communication, etc.)</t>
    </r>
  </si>
  <si>
    <r>
      <t>Honoraires pour acquisition de terrain et d’immeuble</t>
    </r>
    <r>
      <rPr>
        <sz val="22"/>
        <rFont val="Arial"/>
        <family val="2"/>
      </rPr>
      <t xml:space="preserve"> (volet 3.2)</t>
    </r>
  </si>
  <si>
    <r>
      <t>Coût d’acquisition de terrain</t>
    </r>
    <r>
      <rPr>
        <sz val="22"/>
        <rFont val="Arial"/>
        <family val="2"/>
      </rPr>
      <t xml:space="preserve"> (volet 3.2)</t>
    </r>
  </si>
  <si>
    <r>
      <t xml:space="preserve">Coût d’acquisition de terrain et d’immeuble </t>
    </r>
    <r>
      <rPr>
        <sz val="22"/>
        <rFont val="Arial"/>
        <family val="2"/>
      </rPr>
      <t>(volet 3.2)</t>
    </r>
  </si>
  <si>
    <t>Non admissible</t>
  </si>
  <si>
    <t>Concours d’architecture (projets de 5 M$ et plus)</t>
  </si>
  <si>
    <t>% de remboursement TPS :</t>
  </si>
  <si>
    <t>% de remboursement TVQ :</t>
  </si>
  <si>
    <t>Honoraires pour acquisition de terrain et d’immeuble</t>
  </si>
  <si>
    <t>Coût d’acquisition de terrain et d’immeuble</t>
  </si>
  <si>
    <r>
      <t>Coût d’acqui</t>
    </r>
    <r>
      <rPr>
        <sz val="11"/>
        <rFont val="Arial"/>
        <family val="2"/>
      </rPr>
      <t>sition de</t>
    </r>
    <r>
      <rPr>
        <sz val="11"/>
        <color theme="1"/>
        <rFont val="Arial"/>
        <family val="2"/>
      </rPr>
      <t xml:space="preserve"> terrain</t>
    </r>
  </si>
  <si>
    <t>Études et expertises liées à l’avant-projet (carnet de santé, audit technique, étude sur le potentiel archéologique, etc.)</t>
  </si>
  <si>
    <t>Frais liés à la tenue d’un concours d’architecture</t>
  </si>
  <si>
    <t>Frais de certification de bâtiment durable</t>
  </si>
  <si>
    <r>
      <t>Autres frais</t>
    </r>
    <r>
      <rPr>
        <sz val="22"/>
        <rFont val="Arial"/>
        <family val="2"/>
      </rPr>
      <t xml:space="preserve"> (SEAO, etc.)</t>
    </r>
  </si>
  <si>
    <t>Coût maximum admissible avant taxes</t>
  </si>
  <si>
    <t>OBNL et coopératives</t>
  </si>
  <si>
    <t>Page Web d’un fournisseur</t>
  </si>
  <si>
    <t>Études et expertises liées à la faisabilité et à la définition du projet</t>
  </si>
  <si>
    <t>Honoraires professionnels architectes et ingénieurs</t>
  </si>
  <si>
    <r>
      <rPr>
        <u/>
        <sz val="10"/>
        <rFont val="Arial"/>
        <family val="2"/>
      </rPr>
      <t>Ce poste budgétaire comprend</t>
    </r>
    <r>
      <rPr>
        <sz val="10"/>
        <rFont val="Arial"/>
        <family val="2"/>
      </rPr>
      <t> :
- Coûts des travaux – Onglet 2B, étapes 7 et 8</t>
    </r>
    <r>
      <rPr>
        <b/>
        <sz val="10"/>
        <rFont val="Arial"/>
        <family val="2"/>
      </rPr>
      <t xml:space="preserve">
</t>
    </r>
    <r>
      <rPr>
        <sz val="10"/>
        <rFont val="Arial"/>
        <family val="2"/>
      </rPr>
      <t>-</t>
    </r>
    <r>
      <rPr>
        <b/>
        <sz val="10"/>
        <rFont val="Arial"/>
        <family val="2"/>
      </rPr>
      <t xml:space="preserve"> </t>
    </r>
    <r>
      <rPr>
        <sz val="10"/>
        <rFont val="Arial"/>
        <family val="2"/>
      </rPr>
      <t>Conditions de mise en œuvre du chantier – Onglet 2D, section Autres dépenses</t>
    </r>
  </si>
  <si>
    <r>
      <rPr>
        <u/>
        <sz val="10"/>
        <rFont val="Arial"/>
        <family val="2"/>
      </rPr>
      <t>Ce poste budgétaire comprend</t>
    </r>
    <r>
      <rPr>
        <sz val="10"/>
        <rFont val="Arial"/>
        <family val="2"/>
      </rPr>
      <t> :
Tous les postes de l’onglet 2B, étapes 5 et 6 :</t>
    </r>
    <r>
      <rPr>
        <b/>
        <sz val="10"/>
        <rFont val="Arial"/>
        <family val="2"/>
      </rPr>
      <t xml:space="preserve">
</t>
    </r>
    <r>
      <rPr>
        <sz val="10"/>
        <rFont val="Arial"/>
        <family val="2"/>
      </rPr>
      <t>- Honoraires des professionnels
- Honoraires des consultants
- Autres frais</t>
    </r>
  </si>
  <si>
    <r>
      <rPr>
        <u/>
        <sz val="10"/>
        <rFont val="Arial"/>
        <family val="2"/>
      </rPr>
      <t>Ce poste budgétaire comprend</t>
    </r>
    <r>
      <rPr>
        <sz val="10"/>
        <rFont val="Arial"/>
        <family val="2"/>
      </rPr>
      <t> : 
Tous les postes de l’onglet 2B, étape 4 :
- Honoraires pour conseiller professionnel de concours
- Honoraires liés au concours
- Autres frais</t>
    </r>
  </si>
  <si>
    <r>
      <rPr>
        <u/>
        <sz val="10"/>
        <rFont val="Arial"/>
        <family val="2"/>
      </rPr>
      <t>Ce poste budgétaire comprend</t>
    </r>
    <r>
      <rPr>
        <sz val="10"/>
        <rFont val="Arial"/>
        <family val="2"/>
      </rPr>
      <t> :
Tous les postes de l’onglet 2A, étape 1</t>
    </r>
    <r>
      <rPr>
        <b/>
        <sz val="10"/>
        <rFont val="Arial"/>
        <family val="2"/>
      </rPr>
      <t xml:space="preserve">
</t>
    </r>
    <r>
      <rPr>
        <sz val="10"/>
        <rFont val="Arial"/>
        <family val="2"/>
      </rPr>
      <t xml:space="preserve">
- Plan d’affaires
- Étude des options immobilières
- Étude des coûts
- Autres frais</t>
    </r>
  </si>
  <si>
    <t>(Pour ajouter des lignes, sélectionner cette ligne, clic droit, Insérer)</t>
  </si>
  <si>
    <t>Sous-total Intégration des arts - sans taxes</t>
  </si>
  <si>
    <t>Sous-total Intégration des arts - avec taxes</t>
  </si>
  <si>
    <t xml:space="preserve">Ce poste budgétaire comprend :
Les postes suivants de l’onglet 2A, étapes 2 et 3 (exclut Honoraires de consultants (acoustique, scénographie, équipements, etc. et Honoraires du gestionnaire de projet)
- Audit technique
- Études géotechniques et caractérisation des sols
- Études de contaminants
- Avis de potentiel archéologique
- Études liées à la faisabilité et définition
- Autres frais                                                                                  </t>
  </si>
  <si>
    <t>Intégration des arts - Sans taxes</t>
  </si>
  <si>
    <t>COÛT GLOBAL AVEC TAXES NON REMBOURSÉES</t>
  </si>
  <si>
    <t>Différence entre le coût global du projet avec taxes non remboursées (onglet 3 - Coûts totaux) et le coût global du projet (onglet 4 - Diapason)</t>
  </si>
  <si>
    <t>ESTIMATION DES DÉPENSES – PHASE DE RÉALISATION DU PROJET</t>
  </si>
  <si>
    <t>ESTIMATION DES DÉPENSES – ÉQUIPEMENT</t>
  </si>
  <si>
    <t>ESTIMATION DES DÉPENSES – PHASE D’OCCUPATION DU PROJET ET AUTRES DÉPENSES</t>
  </si>
  <si>
    <r>
      <t xml:space="preserve">Droits de mutation </t>
    </r>
    <r>
      <rPr>
        <sz val="22"/>
        <rFont val="Arial"/>
        <family val="2"/>
      </rPr>
      <t>(volet 3.2)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</si>
</sst>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0.00\ &quot;$&quot;_);\(#,##0.00\ &quot;$&quot;\)"/>
    <numFmt numFmtId="164" formatCode="#,##0.00\ &quot;$&quot;"/>
    <numFmt numFmtId="165" formatCode="0.0%"/>
    <numFmt numFmtId="166" formatCode="[$-F800]dddd\,\ mmmm\ dd\,\ yyyy"/>
    <numFmt numFmtId="167" formatCode="0.000%"/>
    <numFmt numFmtId="168" formatCode="#,##0\ &quot;$&quot;"/>
  </numFmts>
  <fonts count="101" x14ac:knownFonts="1">
    <font>
      <sz val="11"/>
      <color theme="1"/>
      <name val="Aptos Narrow"/>
      <family val="2"/>
      <scheme val="minor"/>
    </font>
    <font>
      <sz val="12"/>
      <color theme="1"/>
      <name val="Arial"/>
      <family val="2"/>
    </font>
    <font>
      <sz val="16"/>
      <color theme="1"/>
      <name val="Arial"/>
      <family val="2"/>
    </font>
    <font>
      <b/>
      <sz val="24"/>
      <color theme="0"/>
      <name val="Arial Black"/>
      <family val="2"/>
    </font>
    <font>
      <sz val="12"/>
      <color theme="4"/>
      <name val="Arial"/>
      <family val="2"/>
    </font>
    <font>
      <sz val="36"/>
      <color theme="0"/>
      <name val="Arial Black"/>
      <family val="2"/>
    </font>
    <font>
      <sz val="18"/>
      <color theme="1"/>
      <name val="Arial"/>
      <family val="2"/>
    </font>
    <font>
      <b/>
      <sz val="30"/>
      <color theme="0"/>
      <name val="Arial Black"/>
      <family val="2"/>
    </font>
    <font>
      <sz val="11"/>
      <color theme="1"/>
      <name val="Arial"/>
      <family val="2"/>
    </font>
    <font>
      <b/>
      <sz val="11"/>
      <color theme="1"/>
      <name val="Arial"/>
      <family val="2"/>
    </font>
    <font>
      <u/>
      <sz val="11"/>
      <color theme="10"/>
      <name val="Aptos Narrow"/>
      <family val="2"/>
      <scheme val="minor"/>
    </font>
    <font>
      <sz val="11"/>
      <name val="Arial"/>
      <family val="2"/>
    </font>
    <font>
      <sz val="24"/>
      <color theme="1"/>
      <name val="Arial"/>
      <family val="2"/>
    </font>
    <font>
      <b/>
      <sz val="20"/>
      <name val="Arial"/>
      <family val="2"/>
    </font>
    <font>
      <b/>
      <sz val="22"/>
      <color theme="1"/>
      <name val="Arial"/>
      <family val="2"/>
    </font>
    <font>
      <sz val="22"/>
      <color theme="1"/>
      <name val="Arial"/>
      <family val="2"/>
    </font>
    <font>
      <b/>
      <sz val="22"/>
      <color theme="4"/>
      <name val="Arial"/>
      <family val="2"/>
    </font>
    <font>
      <b/>
      <sz val="22"/>
      <color theme="4"/>
      <name val="Aptos Narrow"/>
      <family val="2"/>
      <scheme val="minor"/>
    </font>
    <font>
      <sz val="22"/>
      <color theme="1"/>
      <name val="Aptos Narrow"/>
      <family val="2"/>
      <scheme val="minor"/>
    </font>
    <font>
      <b/>
      <sz val="22"/>
      <name val="Arial"/>
      <family val="2"/>
    </font>
    <font>
      <sz val="22"/>
      <color theme="4"/>
      <name val="Arial"/>
      <family val="2"/>
    </font>
    <font>
      <b/>
      <sz val="30"/>
      <color theme="4"/>
      <name val="Arial Black"/>
      <family val="2"/>
    </font>
    <font>
      <b/>
      <sz val="24"/>
      <name val="Arial"/>
      <family val="2"/>
    </font>
    <font>
      <sz val="22"/>
      <name val="Arial"/>
      <family val="2"/>
    </font>
    <font>
      <b/>
      <sz val="24"/>
      <color theme="4"/>
      <name val="Arial"/>
      <family val="2"/>
    </font>
    <font>
      <b/>
      <sz val="24"/>
      <color theme="1"/>
      <name val="Arial"/>
      <family val="2"/>
    </font>
    <font>
      <b/>
      <sz val="36"/>
      <color theme="0"/>
      <name val="Arial Black"/>
      <family val="2"/>
    </font>
    <font>
      <sz val="18"/>
      <color theme="0"/>
      <name val="Arial"/>
      <family val="2"/>
    </font>
    <font>
      <sz val="24"/>
      <name val="Arial"/>
      <family val="2"/>
    </font>
    <font>
      <b/>
      <sz val="24"/>
      <color theme="0"/>
      <name val="Arial"/>
      <family val="2"/>
    </font>
    <font>
      <sz val="24"/>
      <name val="Aptos Narrow"/>
      <family val="2"/>
      <scheme val="minor"/>
    </font>
    <font>
      <sz val="35"/>
      <color theme="1"/>
      <name val="Arial"/>
      <family val="2"/>
    </font>
    <font>
      <sz val="30"/>
      <color theme="1"/>
      <name val="Arial"/>
      <family val="2"/>
    </font>
    <font>
      <b/>
      <sz val="24"/>
      <name val="Arial Black"/>
      <family val="2"/>
    </font>
    <font>
      <b/>
      <u/>
      <sz val="24"/>
      <name val="Arial"/>
      <family val="2"/>
    </font>
    <font>
      <sz val="8"/>
      <name val="Aptos Narrow"/>
      <family val="2"/>
      <scheme val="minor"/>
    </font>
    <font>
      <sz val="36"/>
      <color theme="1"/>
      <name val="Aptos Narrow"/>
      <family val="2"/>
      <scheme val="minor"/>
    </font>
    <font>
      <b/>
      <sz val="22"/>
      <name val="Arial Black"/>
      <family val="2"/>
    </font>
    <font>
      <sz val="26"/>
      <color theme="1"/>
      <name val="Arial"/>
      <family val="2"/>
    </font>
    <font>
      <sz val="26"/>
      <color rgb="FF000000"/>
      <name val="Aptos"/>
      <family val="2"/>
    </font>
    <font>
      <u/>
      <sz val="26"/>
      <color theme="10"/>
      <name val="Aptos Narrow"/>
      <family val="2"/>
      <scheme val="minor"/>
    </font>
    <font>
      <sz val="20"/>
      <name val="Arial"/>
      <family val="2"/>
    </font>
    <font>
      <sz val="26"/>
      <color rgb="FFFF0000"/>
      <name val="Aptos"/>
      <family val="2"/>
    </font>
    <font>
      <sz val="18"/>
      <color theme="0"/>
      <name val="Aptos Narrow"/>
      <family val="2"/>
      <scheme val="minor"/>
    </font>
    <font>
      <b/>
      <sz val="18"/>
      <color theme="1"/>
      <name val="Arial"/>
      <family val="2"/>
    </font>
    <font>
      <sz val="14"/>
      <color rgb="FF0070C0"/>
      <name val="Arial"/>
      <family val="2"/>
    </font>
    <font>
      <sz val="10"/>
      <color theme="1"/>
      <name val="Arial"/>
      <family val="2"/>
    </font>
    <font>
      <b/>
      <sz val="12"/>
      <color theme="1"/>
      <name val="Arial"/>
      <family val="2"/>
    </font>
    <font>
      <sz val="12"/>
      <name val="Arial"/>
      <family val="2"/>
    </font>
    <font>
      <sz val="12"/>
      <color rgb="FFFF0000"/>
      <name val="Arial"/>
      <family val="2"/>
    </font>
    <font>
      <b/>
      <sz val="10"/>
      <color theme="1"/>
      <name val="Arial"/>
      <family val="2"/>
    </font>
    <font>
      <sz val="11"/>
      <color rgb="FFFF0000"/>
      <name val="Arial"/>
      <family val="2"/>
    </font>
    <font>
      <sz val="12"/>
      <color rgb="FF000000"/>
      <name val="Arial"/>
      <family val="2"/>
    </font>
    <font>
      <sz val="10"/>
      <color theme="0"/>
      <name val="Arial"/>
      <family val="2"/>
    </font>
    <font>
      <b/>
      <sz val="32"/>
      <color theme="0"/>
      <name val="Arial Black"/>
      <family val="2"/>
    </font>
    <font>
      <sz val="32"/>
      <color theme="1"/>
      <name val="Aptos Narrow"/>
      <family val="2"/>
      <scheme val="minor"/>
    </font>
    <font>
      <b/>
      <sz val="11"/>
      <name val="Arial"/>
      <family val="2"/>
    </font>
    <font>
      <sz val="11"/>
      <color rgb="FF000000"/>
      <name val="Arial"/>
      <family val="2"/>
    </font>
    <font>
      <sz val="10"/>
      <name val="Arial"/>
      <family val="2"/>
    </font>
    <font>
      <b/>
      <sz val="14"/>
      <color theme="0"/>
      <name val="Arial"/>
      <family val="2"/>
    </font>
    <font>
      <b/>
      <sz val="10"/>
      <name val="Arial"/>
      <family val="2"/>
    </font>
    <font>
      <sz val="10"/>
      <color rgb="FFFF0000"/>
      <name val="Arial"/>
      <family val="2"/>
    </font>
    <font>
      <sz val="10"/>
      <color indexed="8"/>
      <name val="Arial"/>
      <family val="2"/>
    </font>
    <font>
      <i/>
      <sz val="10"/>
      <color theme="9"/>
      <name val="Arial"/>
      <family val="2"/>
    </font>
    <font>
      <b/>
      <sz val="22"/>
      <name val="Arial"/>
      <family val="2"/>
    </font>
    <font>
      <b/>
      <sz val="22"/>
      <color theme="1"/>
      <name val="Arial"/>
      <family val="2"/>
    </font>
    <font>
      <b/>
      <sz val="22"/>
      <color theme="4"/>
      <name val="Arial"/>
      <family val="2"/>
    </font>
    <font>
      <b/>
      <sz val="20"/>
      <name val="Arial"/>
      <family val="2"/>
    </font>
    <font>
      <sz val="22"/>
      <name val="Arial"/>
      <family val="2"/>
    </font>
    <font>
      <sz val="12"/>
      <color theme="4"/>
      <name val="Arial"/>
      <family val="2"/>
    </font>
    <font>
      <sz val="22"/>
      <color theme="4"/>
      <name val="Arial"/>
      <family val="2"/>
    </font>
    <font>
      <b/>
      <u/>
      <sz val="18"/>
      <color rgb="FF0061AE"/>
      <name val="Arial"/>
      <family val="2"/>
    </font>
    <font>
      <b/>
      <sz val="22"/>
      <color rgb="FFFF0000"/>
      <name val="Arial"/>
      <family val="2"/>
    </font>
    <font>
      <b/>
      <sz val="22"/>
      <color theme="4"/>
      <name val="Arial"/>
      <family val="2"/>
    </font>
    <font>
      <sz val="22"/>
      <color theme="1"/>
      <name val="Arial"/>
      <family val="2"/>
    </font>
    <font>
      <sz val="30"/>
      <color theme="0"/>
      <name val="Arial"/>
      <family val="2"/>
    </font>
    <font>
      <b/>
      <sz val="11"/>
      <color theme="4"/>
      <name val="Arial"/>
      <family val="2"/>
    </font>
    <font>
      <b/>
      <sz val="12"/>
      <color theme="0"/>
      <name val="Arial"/>
      <family val="2"/>
    </font>
    <font>
      <b/>
      <u/>
      <sz val="9"/>
      <color theme="0"/>
      <name val="Arial"/>
      <family val="2"/>
    </font>
    <font>
      <b/>
      <sz val="9"/>
      <color theme="0"/>
      <name val="Arial"/>
      <family val="2"/>
    </font>
    <font>
      <b/>
      <sz val="14"/>
      <color theme="0"/>
      <name val="Wingdings 3"/>
      <family val="1"/>
      <charset val="2"/>
    </font>
    <font>
      <b/>
      <sz val="10"/>
      <color theme="0"/>
      <name val="Arial"/>
      <family val="2"/>
    </font>
    <font>
      <b/>
      <sz val="11"/>
      <color rgb="FFFFFFFF"/>
      <name val="Arial"/>
      <family val="2"/>
    </font>
    <font>
      <b/>
      <i/>
      <sz val="11"/>
      <color theme="0"/>
      <name val="Arial"/>
      <family val="2"/>
    </font>
    <font>
      <sz val="28"/>
      <color theme="0"/>
      <name val="Aptos Narrow"/>
      <family val="2"/>
      <scheme val="minor"/>
    </font>
    <font>
      <sz val="32"/>
      <color theme="0"/>
      <name val="Arial Black"/>
      <family val="2"/>
    </font>
    <font>
      <sz val="32"/>
      <color theme="0"/>
      <name val="Aptos Narrow"/>
      <family val="2"/>
      <scheme val="minor"/>
    </font>
    <font>
      <sz val="32"/>
      <color theme="1"/>
      <name val="Arial"/>
      <family val="2"/>
    </font>
    <font>
      <b/>
      <sz val="28"/>
      <color theme="0"/>
      <name val="Arial Black"/>
      <family val="2"/>
    </font>
    <font>
      <sz val="28"/>
      <name val="Wingdings"/>
      <charset val="2"/>
    </font>
    <font>
      <sz val="24"/>
      <color theme="1"/>
      <name val="Aptos Narrow"/>
      <family val="2"/>
      <scheme val="minor"/>
    </font>
    <font>
      <b/>
      <sz val="22"/>
      <color theme="0"/>
      <name val="Arial Black"/>
      <family val="2"/>
    </font>
    <font>
      <b/>
      <sz val="22"/>
      <color theme="0"/>
      <name val="Aptos Narrow"/>
      <family val="2"/>
      <scheme val="minor"/>
    </font>
    <font>
      <b/>
      <sz val="21"/>
      <name val="Arial Black"/>
      <family val="2"/>
    </font>
    <font>
      <sz val="16"/>
      <name val="Arial"/>
      <family val="2"/>
    </font>
    <font>
      <u/>
      <sz val="10"/>
      <name val="Arial"/>
      <family val="2"/>
    </font>
    <font>
      <sz val="11"/>
      <color theme="0"/>
      <name val="Aptos Narrow"/>
      <family val="2"/>
      <scheme val="minor"/>
    </font>
    <font>
      <sz val="20"/>
      <color theme="1"/>
      <name val="Arial"/>
      <family val="2"/>
    </font>
    <font>
      <b/>
      <sz val="30"/>
      <name val="Arial Black"/>
      <family val="2"/>
    </font>
    <font>
      <sz val="11"/>
      <name val="Aptos Narrow"/>
      <family val="2"/>
      <scheme val="minor"/>
    </font>
    <font>
      <i/>
      <sz val="10"/>
      <name val="Arial"/>
      <family val="2"/>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EF2FA"/>
        <bgColor indexed="64"/>
      </patternFill>
    </fill>
    <fill>
      <patternFill patternType="solid">
        <fgColor rgb="FFFFFFFF"/>
        <bgColor indexed="64"/>
      </patternFill>
    </fill>
    <fill>
      <patternFill patternType="solid">
        <fgColor theme="3" tint="0.79998168889431442"/>
        <bgColor indexed="64"/>
      </patternFill>
    </fill>
    <fill>
      <patternFill patternType="solid">
        <fgColor rgb="FF0061AE"/>
        <bgColor indexed="64"/>
      </patternFill>
    </fill>
    <fill>
      <patternFill patternType="solid">
        <fgColor theme="0" tint="-0.34998626667073579"/>
        <bgColor indexed="64"/>
      </patternFill>
    </fill>
    <fill>
      <patternFill patternType="solid">
        <fgColor rgb="FFC3D1E1"/>
        <bgColor indexed="64"/>
      </patternFill>
    </fill>
    <fill>
      <patternFill patternType="solid">
        <fgColor theme="0" tint="-4.9989318521683403E-2"/>
        <bgColor indexed="64"/>
      </patternFill>
    </fill>
  </fills>
  <borders count="152">
    <border>
      <left/>
      <right/>
      <top/>
      <bottom/>
      <diagonal/>
    </border>
    <border>
      <left style="thin">
        <color theme="4"/>
      </left>
      <right style="thin">
        <color theme="4"/>
      </right>
      <top style="thin">
        <color theme="4"/>
      </top>
      <bottom style="thin">
        <color theme="4"/>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right/>
      <top style="thick">
        <color theme="4"/>
      </top>
      <bottom/>
      <diagonal/>
    </border>
    <border>
      <left style="thin">
        <color theme="4"/>
      </left>
      <right/>
      <top style="thin">
        <color theme="4"/>
      </top>
      <bottom/>
      <diagonal/>
    </border>
    <border>
      <left style="thin">
        <color theme="4"/>
      </left>
      <right/>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theme="4"/>
      </top>
      <bottom style="thin">
        <color theme="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thin">
        <color auto="1"/>
      </right>
      <top style="thin">
        <color auto="1"/>
      </top>
      <bottom style="thin">
        <color auto="1"/>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thin">
        <color auto="1"/>
      </right>
      <top/>
      <bottom style="thin">
        <color auto="1"/>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medium">
        <color rgb="FF0061AE"/>
      </left>
      <right/>
      <top style="medium">
        <color rgb="FF0061AE"/>
      </top>
      <bottom style="medium">
        <color rgb="FF0061AE"/>
      </bottom>
      <diagonal/>
    </border>
    <border>
      <left/>
      <right/>
      <top style="medium">
        <color rgb="FF0061AE"/>
      </top>
      <bottom style="medium">
        <color rgb="FF0061AE"/>
      </bottom>
      <diagonal/>
    </border>
    <border>
      <left/>
      <right style="medium">
        <color rgb="FF0061AE"/>
      </right>
      <top style="medium">
        <color rgb="FF0061AE"/>
      </top>
      <bottom style="medium">
        <color rgb="FF0061AE"/>
      </bottom>
      <diagonal/>
    </border>
    <border>
      <left style="medium">
        <color rgb="FF0061AE"/>
      </left>
      <right style="hair">
        <color theme="5" tint="-0.499984740745262"/>
      </right>
      <top style="thin">
        <color theme="1"/>
      </top>
      <bottom style="thin">
        <color theme="1"/>
      </bottom>
      <diagonal/>
    </border>
    <border>
      <left style="hair">
        <color theme="5" tint="-0.499984740745262"/>
      </left>
      <right style="hair">
        <color theme="5" tint="-0.499984740745262"/>
      </right>
      <top style="thin">
        <color theme="1"/>
      </top>
      <bottom style="thin">
        <color theme="1"/>
      </bottom>
      <diagonal/>
    </border>
    <border>
      <left style="hair">
        <color theme="5" tint="-0.499984740745262"/>
      </left>
      <right/>
      <top style="thin">
        <color theme="1"/>
      </top>
      <bottom style="thin">
        <color theme="1"/>
      </bottom>
      <diagonal/>
    </border>
    <border>
      <left style="thin">
        <color theme="1"/>
      </left>
      <right style="hair">
        <color theme="5" tint="-0.499984740745262"/>
      </right>
      <top style="thin">
        <color theme="1"/>
      </top>
      <bottom style="thin">
        <color theme="1"/>
      </bottom>
      <diagonal/>
    </border>
    <border>
      <left style="hair">
        <color theme="5" tint="-0.499984740745262"/>
      </left>
      <right style="medium">
        <color rgb="FF0061AE"/>
      </right>
      <top style="thin">
        <color theme="1"/>
      </top>
      <bottom style="thin">
        <color theme="1"/>
      </bottom>
      <diagonal/>
    </border>
    <border>
      <left/>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hair">
        <color auto="1"/>
      </right>
      <top style="hair">
        <color auto="1"/>
      </top>
      <bottom style="hair">
        <color auto="1"/>
      </bottom>
      <diagonal/>
    </border>
    <border>
      <left style="thin">
        <color auto="1"/>
      </left>
      <right style="thin">
        <color auto="1"/>
      </right>
      <top style="hair">
        <color auto="1"/>
      </top>
      <bottom/>
      <diagonal/>
    </border>
    <border>
      <left/>
      <right/>
      <top style="thin">
        <color auto="1"/>
      </top>
      <bottom/>
      <diagonal/>
    </border>
    <border>
      <left style="thin">
        <color auto="1"/>
      </left>
      <right style="thin">
        <color auto="1"/>
      </right>
      <top style="thin">
        <color auto="1"/>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style="thin">
        <color theme="1"/>
      </right>
      <top style="thin">
        <color theme="1"/>
      </top>
      <bottom style="thin">
        <color theme="1"/>
      </bottom>
      <diagonal/>
    </border>
    <border>
      <left/>
      <right style="thick">
        <color rgb="FF0061AE"/>
      </right>
      <top/>
      <bottom style="thin">
        <color theme="1"/>
      </bottom>
      <diagonal/>
    </border>
    <border>
      <left style="thick">
        <color rgb="FF0061AE"/>
      </left>
      <right/>
      <top/>
      <bottom style="thin">
        <color theme="1"/>
      </bottom>
      <diagonal/>
    </border>
    <border>
      <left style="medium">
        <color rgb="FF0061AE"/>
      </left>
      <right style="thin">
        <color auto="1"/>
      </right>
      <top style="thin">
        <color auto="1"/>
      </top>
      <bottom style="thin">
        <color auto="1"/>
      </bottom>
      <diagonal/>
    </border>
    <border>
      <left style="thin">
        <color auto="1"/>
      </left>
      <right style="medium">
        <color rgb="FF0061AE"/>
      </right>
      <top style="thin">
        <color auto="1"/>
      </top>
      <bottom style="thin">
        <color auto="1"/>
      </bottom>
      <diagonal/>
    </border>
    <border>
      <left style="thin">
        <color theme="1"/>
      </left>
      <right style="medium">
        <color rgb="FF0061AE"/>
      </right>
      <top style="thin">
        <color theme="1"/>
      </top>
      <bottom style="thin">
        <color theme="1"/>
      </bottom>
      <diagonal/>
    </border>
    <border>
      <left style="medium">
        <color rgb="FF0061AE"/>
      </left>
      <right style="medium">
        <color rgb="FF0061AE"/>
      </right>
      <top style="thin">
        <color theme="1"/>
      </top>
      <bottom style="thin">
        <color theme="1"/>
      </bottom>
      <diagonal/>
    </border>
    <border>
      <left style="medium">
        <color rgb="FF0061AE"/>
      </left>
      <right style="thin">
        <color theme="1"/>
      </right>
      <top style="thin">
        <color theme="1"/>
      </top>
      <bottom style="thin">
        <color theme="1"/>
      </bottom>
      <diagonal/>
    </border>
    <border>
      <left style="medium">
        <color auto="1"/>
      </left>
      <right/>
      <top style="thin">
        <color auto="1"/>
      </top>
      <bottom style="hair">
        <color auto="1"/>
      </bottom>
      <diagonal/>
    </border>
    <border>
      <left/>
      <right style="medium">
        <color auto="1"/>
      </right>
      <top style="thin">
        <color auto="1"/>
      </top>
      <bottom style="hair">
        <color auto="1"/>
      </bottom>
      <diagonal/>
    </border>
    <border>
      <left style="medium">
        <color auto="1"/>
      </left>
      <right/>
      <top style="hair">
        <color auto="1"/>
      </top>
      <bottom style="hair">
        <color auto="1"/>
      </bottom>
      <diagonal/>
    </border>
    <border>
      <left style="thin">
        <color auto="1"/>
      </left>
      <right style="medium">
        <color auto="1"/>
      </right>
      <top style="hair">
        <color auto="1"/>
      </top>
      <bottom style="hair">
        <color auto="1"/>
      </bottom>
      <diagonal/>
    </border>
    <border>
      <left/>
      <right style="medium">
        <color auto="1"/>
      </right>
      <top style="hair">
        <color auto="1"/>
      </top>
      <bottom style="hair">
        <color auto="1"/>
      </bottom>
      <diagonal/>
    </border>
    <border>
      <left style="thin">
        <color auto="1"/>
      </left>
      <right style="medium">
        <color auto="1"/>
      </right>
      <top style="thin">
        <color auto="1"/>
      </top>
      <bottom style="medium">
        <color auto="1"/>
      </bottom>
      <diagonal/>
    </border>
    <border>
      <left style="medium">
        <color auto="1"/>
      </left>
      <right/>
      <top style="hair">
        <color auto="1"/>
      </top>
      <bottom/>
      <diagonal/>
    </border>
    <border>
      <left style="medium">
        <color auto="1"/>
      </left>
      <right/>
      <top/>
      <bottom style="hair">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style="medium">
        <color auto="1"/>
      </right>
      <top style="hair">
        <color auto="1"/>
      </top>
      <bottom/>
      <diagonal/>
    </border>
    <border>
      <left style="thin">
        <color auto="1"/>
      </left>
      <right style="thin">
        <color auto="1"/>
      </right>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auto="1"/>
      </right>
      <top/>
      <bottom style="hair">
        <color auto="1"/>
      </bottom>
      <diagonal/>
    </border>
    <border>
      <left/>
      <right/>
      <top style="thin">
        <color theme="1"/>
      </top>
      <bottom style="thick">
        <color theme="4"/>
      </bottom>
      <diagonal/>
    </border>
    <border>
      <left/>
      <right style="thin">
        <color auto="1"/>
      </right>
      <top/>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auto="1"/>
      </left>
      <right/>
      <top style="thin">
        <color auto="1"/>
      </top>
      <bottom/>
      <diagonal/>
    </border>
    <border>
      <left style="medium">
        <color rgb="FF0061AE"/>
      </left>
      <right/>
      <top style="thin">
        <color auto="1"/>
      </top>
      <bottom/>
      <diagonal/>
    </border>
    <border>
      <left style="thin">
        <color auto="1"/>
      </left>
      <right/>
      <top style="hair">
        <color auto="1"/>
      </top>
      <bottom/>
      <diagonal/>
    </border>
    <border>
      <left style="medium">
        <color rgb="FF0061AE"/>
      </left>
      <right/>
      <top style="hair">
        <color auto="1"/>
      </top>
      <bottom/>
      <diagonal/>
    </border>
    <border>
      <left/>
      <right/>
      <top style="thin">
        <color auto="1"/>
      </top>
      <bottom style="thin">
        <color theme="1"/>
      </bottom>
      <diagonal/>
    </border>
    <border>
      <left/>
      <right/>
      <top style="hair">
        <color auto="1"/>
      </top>
      <bottom/>
      <diagonal/>
    </border>
    <border>
      <left style="thin">
        <color auto="1"/>
      </left>
      <right/>
      <top/>
      <bottom/>
      <diagonal/>
    </border>
    <border>
      <left style="medium">
        <color rgb="FF0061AE"/>
      </left>
      <right/>
      <top/>
      <bottom/>
      <diagonal/>
    </border>
    <border>
      <left style="medium">
        <color rgb="FF0061AE"/>
      </left>
      <right style="thin">
        <color auto="1"/>
      </right>
      <top style="hair">
        <color auto="1"/>
      </top>
      <bottom/>
      <diagonal/>
    </border>
    <border>
      <left style="medium">
        <color rgb="FF0061AE"/>
      </left>
      <right style="thin">
        <color auto="1"/>
      </right>
      <top style="thin">
        <color auto="1"/>
      </top>
      <bottom/>
      <diagonal/>
    </border>
    <border>
      <left style="medium">
        <color rgb="FF0061AE"/>
      </left>
      <right/>
      <top style="thin">
        <color theme="1"/>
      </top>
      <bottom style="thick">
        <color theme="4"/>
      </bottom>
      <diagonal/>
    </border>
    <border>
      <left/>
      <right style="medium">
        <color rgb="FF0061AE"/>
      </right>
      <top style="thin">
        <color theme="1"/>
      </top>
      <bottom style="thick">
        <color theme="4"/>
      </bottom>
      <diagonal/>
    </border>
    <border>
      <left style="medium">
        <color rgb="FF0061AE"/>
      </left>
      <right style="thin">
        <color auto="1"/>
      </right>
      <top style="thin">
        <color auto="1"/>
      </top>
      <bottom style="hair">
        <color auto="1"/>
      </bottom>
      <diagonal/>
    </border>
    <border>
      <left style="medium">
        <color rgb="FF0061AE"/>
      </left>
      <right style="thin">
        <color auto="1"/>
      </right>
      <top style="hair">
        <color auto="1"/>
      </top>
      <bottom style="hair">
        <color auto="1"/>
      </bottom>
      <diagonal/>
    </border>
    <border>
      <left style="medium">
        <color rgb="FF0061AE"/>
      </left>
      <right style="thin">
        <color auto="1"/>
      </right>
      <top/>
      <bottom style="hair">
        <color auto="1"/>
      </bottom>
      <diagonal/>
    </border>
    <border>
      <left style="thin">
        <color auto="1"/>
      </left>
      <right style="thin">
        <color auto="1"/>
      </right>
      <top style="thin">
        <color auto="1"/>
      </top>
      <bottom/>
      <diagonal/>
    </border>
    <border>
      <left style="thin">
        <color auto="1"/>
      </left>
      <right style="thin">
        <color auto="1"/>
      </right>
      <top style="hair">
        <color auto="1"/>
      </top>
      <bottom style="thin">
        <color auto="1"/>
      </bottom>
      <diagonal/>
    </border>
    <border>
      <left style="thin">
        <color auto="1"/>
      </left>
      <right/>
      <top style="thin">
        <color auto="1"/>
      </top>
      <bottom style="hair">
        <color auto="1"/>
      </bottom>
      <diagonal/>
    </border>
    <border>
      <left style="medium">
        <color rgb="FF0061AE"/>
      </left>
      <right/>
      <top style="thin">
        <color auto="1"/>
      </top>
      <bottom style="hair">
        <color auto="1"/>
      </bottom>
      <diagonal/>
    </border>
    <border>
      <left style="medium">
        <color rgb="FF0061AE"/>
      </left>
      <right/>
      <top style="hair">
        <color auto="1"/>
      </top>
      <bottom style="hair">
        <color auto="1"/>
      </bottom>
      <diagonal/>
    </border>
    <border>
      <left/>
      <right/>
      <top style="hair">
        <color auto="1"/>
      </top>
      <bottom style="thin">
        <color auto="1"/>
      </bottom>
      <diagonal/>
    </border>
    <border>
      <left/>
      <right style="thin">
        <color theme="1"/>
      </right>
      <top style="thin">
        <color theme="1"/>
      </top>
      <bottom style="medium">
        <color rgb="FF156082"/>
      </bottom>
      <diagonal/>
    </border>
    <border>
      <left style="thin">
        <color theme="1"/>
      </left>
      <right/>
      <top style="hair">
        <color theme="1"/>
      </top>
      <bottom style="hair">
        <color theme="1"/>
      </bottom>
      <diagonal/>
    </border>
    <border>
      <left style="medium">
        <color rgb="FF0061AE"/>
      </left>
      <right/>
      <top style="hair">
        <color theme="1"/>
      </top>
      <bottom style="hair">
        <color theme="1"/>
      </bottom>
      <diagonal/>
    </border>
    <border>
      <left/>
      <right/>
      <top style="medium">
        <color rgb="FF0061AE"/>
      </top>
      <bottom style="thin">
        <color theme="1"/>
      </bottom>
      <diagonal/>
    </border>
    <border>
      <left style="thin">
        <color rgb="FF0061AE"/>
      </left>
      <right style="thin">
        <color theme="1"/>
      </right>
      <top style="thin">
        <color theme="1"/>
      </top>
      <bottom style="thin">
        <color theme="1"/>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hair">
        <color auto="1"/>
      </right>
      <top style="hair">
        <color auto="1"/>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indexed="64"/>
      </right>
      <top style="thin">
        <color auto="1"/>
      </top>
      <bottom style="thin">
        <color auto="1"/>
      </bottom>
      <diagonal/>
    </border>
    <border>
      <left/>
      <right style="thin">
        <color auto="1"/>
      </right>
      <top style="thin">
        <color indexed="64"/>
      </top>
      <bottom style="hair">
        <color indexed="64"/>
      </bottom>
      <diagonal/>
    </border>
    <border>
      <left style="thin">
        <color auto="1"/>
      </left>
      <right style="medium">
        <color indexed="64"/>
      </right>
      <top style="thin">
        <color indexed="64"/>
      </top>
      <bottom style="hair">
        <color indexed="64"/>
      </bottom>
      <diagonal/>
    </border>
    <border>
      <left style="medium">
        <color indexed="64"/>
      </left>
      <right/>
      <top style="hair">
        <color indexed="64"/>
      </top>
      <bottom style="thin">
        <color auto="1"/>
      </bottom>
      <diagonal/>
    </border>
    <border>
      <left/>
      <right style="thin">
        <color auto="1"/>
      </right>
      <top style="hair">
        <color indexed="64"/>
      </top>
      <bottom style="thin">
        <color auto="1"/>
      </bottom>
      <diagonal/>
    </border>
    <border>
      <left style="thin">
        <color auto="1"/>
      </left>
      <right style="medium">
        <color indexed="64"/>
      </right>
      <top style="hair">
        <color indexed="64"/>
      </top>
      <bottom style="thin">
        <color auto="1"/>
      </bottom>
      <diagonal/>
    </border>
    <border>
      <left style="medium">
        <color indexed="64"/>
      </left>
      <right/>
      <top style="hair">
        <color indexed="64"/>
      </top>
      <bottom style="medium">
        <color auto="1"/>
      </bottom>
      <diagonal/>
    </border>
    <border>
      <left/>
      <right style="thin">
        <color indexed="64"/>
      </right>
      <top style="hair">
        <color indexed="64"/>
      </top>
      <bottom style="medium">
        <color auto="1"/>
      </bottom>
      <diagonal/>
    </border>
    <border>
      <left style="thin">
        <color indexed="64"/>
      </left>
      <right style="thin">
        <color indexed="64"/>
      </right>
      <top style="hair">
        <color indexed="64"/>
      </top>
      <bottom style="medium">
        <color auto="1"/>
      </bottom>
      <diagonal/>
    </border>
    <border>
      <left style="thin">
        <color auto="1"/>
      </left>
      <right style="medium">
        <color auto="1"/>
      </right>
      <top style="hair">
        <color indexed="64"/>
      </top>
      <bottom style="medium">
        <color auto="1"/>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theme="4"/>
      </left>
      <right style="thin">
        <color theme="4"/>
      </right>
      <top style="thin">
        <color theme="4"/>
      </top>
      <bottom/>
      <diagonal/>
    </border>
    <border>
      <left style="thin">
        <color auto="1"/>
      </left>
      <right style="medium">
        <color auto="1"/>
      </right>
      <top/>
      <bottom style="hair">
        <color auto="1"/>
      </bottom>
      <diagonal/>
    </border>
    <border>
      <left/>
      <right style="hair">
        <color auto="1"/>
      </right>
      <top style="hair">
        <color auto="1"/>
      </top>
      <bottom style="thin">
        <color auto="1"/>
      </bottom>
      <diagonal/>
    </border>
    <border>
      <left style="medium">
        <color rgb="FF0061AE"/>
      </left>
      <right style="thin">
        <color theme="1"/>
      </right>
      <top style="thin">
        <color auto="1"/>
      </top>
      <bottom style="thin">
        <color auto="1"/>
      </bottom>
      <diagonal/>
    </border>
    <border>
      <left style="medium">
        <color rgb="FF0061AE"/>
      </left>
      <right/>
      <top style="medium">
        <color rgb="FF0061AE"/>
      </top>
      <bottom style="thin">
        <color theme="1"/>
      </bottom>
      <diagonal/>
    </border>
    <border>
      <left/>
      <right style="medium">
        <color rgb="FF0061AE"/>
      </right>
      <top style="medium">
        <color rgb="FF0061AE"/>
      </top>
      <bottom style="thin">
        <color theme="1"/>
      </bottom>
      <diagonal/>
    </border>
    <border>
      <left style="thin">
        <color auto="1"/>
      </left>
      <right/>
      <top style="thin">
        <color auto="1"/>
      </top>
      <bottom style="thick">
        <color theme="4"/>
      </bottom>
      <diagonal/>
    </border>
    <border>
      <left/>
      <right/>
      <top style="thin">
        <color auto="1"/>
      </top>
      <bottom style="thick">
        <color theme="4"/>
      </bottom>
      <diagonal/>
    </border>
    <border>
      <left/>
      <right style="thin">
        <color auto="1"/>
      </right>
      <top style="thin">
        <color auto="1"/>
      </top>
      <bottom style="thick">
        <color theme="4"/>
      </bottom>
      <diagonal/>
    </border>
    <border>
      <left style="thin">
        <color auto="1"/>
      </left>
      <right/>
      <top/>
      <bottom style="hair">
        <color auto="1"/>
      </bottom>
      <diagonal/>
    </border>
    <border>
      <left style="medium">
        <color rgb="FF0061AE"/>
      </left>
      <right/>
      <top style="thin">
        <color theme="1"/>
      </top>
      <bottom/>
      <diagonal/>
    </border>
    <border>
      <left style="thin">
        <color theme="1"/>
      </left>
      <right/>
      <top style="hair">
        <color theme="1"/>
      </top>
      <bottom/>
      <diagonal/>
    </border>
    <border>
      <left style="medium">
        <color rgb="FF0061AE"/>
      </left>
      <right/>
      <top style="hair">
        <color theme="1"/>
      </top>
      <bottom/>
      <diagonal/>
    </border>
    <border>
      <left/>
      <right/>
      <top style="hair">
        <color theme="1"/>
      </top>
      <bottom/>
      <diagonal/>
    </border>
    <border>
      <left/>
      <right/>
      <top style="hair">
        <color theme="1"/>
      </top>
      <bottom style="hair">
        <color theme="1"/>
      </bottom>
      <diagonal/>
    </border>
    <border>
      <left/>
      <right style="thin">
        <color auto="1"/>
      </right>
      <top style="thin">
        <color auto="1"/>
      </top>
      <bottom/>
      <diagonal/>
    </border>
    <border>
      <left style="thin">
        <color theme="1"/>
      </left>
      <right/>
      <top style="hair">
        <color theme="1"/>
      </top>
      <bottom style="thin">
        <color theme="1"/>
      </bottom>
      <diagonal/>
    </border>
    <border>
      <left style="medium">
        <color rgb="FF0061AE"/>
      </left>
      <right/>
      <top style="hair">
        <color theme="1"/>
      </top>
      <bottom style="thin">
        <color theme="1"/>
      </bottom>
      <diagonal/>
    </border>
    <border>
      <left style="thin">
        <color theme="1"/>
      </left>
      <right style="thin">
        <color theme="1"/>
      </right>
      <top style="hair">
        <color theme="1"/>
      </top>
      <bottom style="thin">
        <color theme="1"/>
      </bottom>
      <diagonal/>
    </border>
    <border>
      <left style="thin">
        <color theme="1"/>
      </left>
      <right style="thin">
        <color theme="1"/>
      </right>
      <top style="thin">
        <color theme="1"/>
      </top>
      <bottom/>
      <diagonal/>
    </border>
    <border>
      <left style="thin">
        <color theme="1"/>
      </left>
      <right style="thin">
        <color theme="1"/>
      </right>
      <top style="hair">
        <color theme="1"/>
      </top>
      <bottom/>
      <diagonal/>
    </border>
    <border>
      <left/>
      <right/>
      <top style="hair">
        <color theme="1"/>
      </top>
      <bottom style="thin">
        <color theme="1"/>
      </bottom>
      <diagonal/>
    </border>
    <border>
      <left style="thin">
        <color theme="4"/>
      </left>
      <right style="thin">
        <color theme="1"/>
      </right>
      <top/>
      <bottom/>
      <diagonal/>
    </border>
    <border>
      <left style="medium">
        <color indexed="64"/>
      </left>
      <right style="thin">
        <color indexed="64"/>
      </right>
      <top style="thin">
        <color indexed="64"/>
      </top>
      <bottom/>
      <diagonal/>
    </border>
    <border>
      <left style="thin">
        <color auto="1"/>
      </left>
      <right style="medium">
        <color indexed="64"/>
      </right>
      <top style="thin">
        <color auto="1"/>
      </top>
      <bottom/>
      <diagonal/>
    </border>
  </borders>
  <cellStyleXfs count="2">
    <xf numFmtId="0" fontId="0" fillId="0" borderId="0"/>
    <xf numFmtId="0" fontId="10" fillId="0" borderId="0" applyNumberFormat="0" applyFill="0" applyBorder="0" applyAlignment="0" applyProtection="0"/>
  </cellStyleXfs>
  <cellXfs count="529">
    <xf numFmtId="0" fontId="0" fillId="0" borderId="0" xfId="0"/>
    <xf numFmtId="0" fontId="1" fillId="0" borderId="0" xfId="0" applyFont="1" applyAlignment="1" applyProtection="1">
      <alignment vertical="center"/>
      <protection locked="0"/>
    </xf>
    <xf numFmtId="0" fontId="2" fillId="0" borderId="0" xfId="0" applyFont="1" applyAlignment="1" applyProtection="1">
      <alignment vertical="center"/>
      <protection locked="0"/>
    </xf>
    <xf numFmtId="0" fontId="6" fillId="0" borderId="0" xfId="0" applyFont="1" applyAlignment="1" applyProtection="1">
      <alignment vertical="center"/>
      <protection locked="0"/>
    </xf>
    <xf numFmtId="0" fontId="9" fillId="0" borderId="0" xfId="0" applyFont="1" applyAlignment="1">
      <alignment horizontal="left"/>
    </xf>
    <xf numFmtId="0" fontId="8" fillId="0" borderId="0" xfId="0" applyFont="1" applyAlignment="1">
      <alignment horizontal="left"/>
    </xf>
    <xf numFmtId="0" fontId="8" fillId="0" borderId="0" xfId="0" applyFont="1" applyAlignment="1">
      <alignment horizontal="right"/>
    </xf>
    <xf numFmtId="0" fontId="11" fillId="0" borderId="0" xfId="0" applyFont="1" applyAlignment="1">
      <alignment horizontal="right"/>
    </xf>
    <xf numFmtId="165" fontId="11" fillId="0" borderId="8" xfId="0" applyNumberFormat="1" applyFont="1" applyBorder="1" applyAlignment="1">
      <alignment horizontal="right"/>
    </xf>
    <xf numFmtId="0" fontId="8" fillId="0" borderId="0" xfId="0" quotePrefix="1" applyFont="1" applyAlignment="1">
      <alignment horizontal="right"/>
    </xf>
    <xf numFmtId="165" fontId="11" fillId="0" borderId="0" xfId="0" applyNumberFormat="1" applyFont="1" applyAlignment="1">
      <alignment horizontal="right"/>
    </xf>
    <xf numFmtId="165" fontId="19" fillId="2" borderId="43" xfId="0" applyNumberFormat="1" applyFont="1" applyFill="1" applyBorder="1" applyAlignment="1" applyProtection="1">
      <alignment horizontal="center" vertical="center"/>
      <protection locked="0"/>
    </xf>
    <xf numFmtId="165" fontId="19" fillId="2" borderId="48" xfId="0" applyNumberFormat="1" applyFont="1" applyFill="1" applyBorder="1" applyAlignment="1" applyProtection="1">
      <alignment horizontal="center" vertical="center"/>
      <protection locked="0"/>
    </xf>
    <xf numFmtId="165" fontId="19" fillId="2" borderId="75" xfId="0" applyNumberFormat="1" applyFont="1" applyFill="1" applyBorder="1" applyAlignment="1" applyProtection="1">
      <alignment horizontal="center" vertical="center"/>
      <protection locked="0"/>
    </xf>
    <xf numFmtId="165" fontId="19" fillId="0" borderId="1" xfId="0" applyNumberFormat="1" applyFont="1" applyBorder="1" applyAlignment="1" applyProtection="1">
      <alignment horizontal="center" vertical="center"/>
      <protection locked="0"/>
    </xf>
    <xf numFmtId="165" fontId="19" fillId="0" borderId="2" xfId="0" applyNumberFormat="1" applyFont="1" applyBorder="1" applyAlignment="1" applyProtection="1">
      <alignment horizontal="center" vertical="center"/>
      <protection locked="0"/>
    </xf>
    <xf numFmtId="164" fontId="68" fillId="2" borderId="86" xfId="0" applyNumberFormat="1" applyFont="1" applyFill="1" applyBorder="1" applyAlignment="1" applyProtection="1">
      <alignment vertical="center"/>
      <protection locked="0"/>
    </xf>
    <xf numFmtId="164" fontId="23" fillId="2" borderId="86" xfId="0" applyNumberFormat="1" applyFont="1" applyFill="1" applyBorder="1" applyAlignment="1" applyProtection="1">
      <alignment vertical="center"/>
      <protection locked="0"/>
    </xf>
    <xf numFmtId="165" fontId="19" fillId="2" borderId="136" xfId="0" applyNumberFormat="1" applyFont="1" applyFill="1" applyBorder="1" applyAlignment="1" applyProtection="1">
      <alignment horizontal="center" vertical="center"/>
      <protection locked="0"/>
    </xf>
    <xf numFmtId="0" fontId="1" fillId="0" borderId="0" xfId="0" applyFont="1" applyAlignment="1">
      <alignment vertical="center"/>
    </xf>
    <xf numFmtId="0" fontId="1" fillId="0" borderId="0" xfId="0" applyFont="1" applyAlignment="1">
      <alignment horizontal="right" vertical="center"/>
    </xf>
    <xf numFmtId="0" fontId="2" fillId="0" borderId="0" xfId="0" applyFont="1" applyAlignment="1">
      <alignment vertical="center"/>
    </xf>
    <xf numFmtId="0" fontId="12" fillId="0" borderId="0" xfId="0" applyFont="1" applyAlignment="1">
      <alignment vertical="center"/>
    </xf>
    <xf numFmtId="164" fontId="68" fillId="2" borderId="92" xfId="0" applyNumberFormat="1" applyFont="1" applyFill="1" applyBorder="1" applyAlignment="1" applyProtection="1">
      <alignment vertical="center"/>
      <protection locked="0"/>
    </xf>
    <xf numFmtId="164" fontId="19" fillId="2" borderId="49" xfId="0" applyNumberFormat="1" applyFont="1" applyFill="1" applyBorder="1" applyAlignment="1" applyProtection="1">
      <alignment vertical="center"/>
      <protection locked="0"/>
    </xf>
    <xf numFmtId="164" fontId="68" fillId="2" borderId="91" xfId="0" applyNumberFormat="1" applyFont="1" applyFill="1" applyBorder="1" applyAlignment="1" applyProtection="1">
      <alignment vertical="center"/>
      <protection locked="0"/>
    </xf>
    <xf numFmtId="164" fontId="64" fillId="2" borderId="88" xfId="0" applyNumberFormat="1" applyFont="1" applyFill="1" applyBorder="1" applyAlignment="1" applyProtection="1">
      <alignment vertical="center"/>
      <protection locked="0"/>
    </xf>
    <xf numFmtId="164" fontId="68" fillId="2" borderId="84" xfId="0" applyNumberFormat="1" applyFont="1" applyFill="1" applyBorder="1" applyAlignment="1" applyProtection="1">
      <alignment vertical="center"/>
      <protection locked="0"/>
    </xf>
    <xf numFmtId="164" fontId="19" fillId="2" borderId="83" xfId="0" applyNumberFormat="1" applyFont="1" applyFill="1" applyBorder="1" applyAlignment="1" applyProtection="1">
      <alignment vertical="center"/>
      <protection locked="0"/>
    </xf>
    <xf numFmtId="164" fontId="64" fillId="2" borderId="85" xfId="0" applyNumberFormat="1" applyFont="1" applyFill="1" applyBorder="1" applyAlignment="1" applyProtection="1">
      <alignment vertical="center"/>
      <protection locked="0"/>
    </xf>
    <xf numFmtId="164" fontId="23" fillId="2" borderId="84" xfId="0" applyNumberFormat="1" applyFont="1" applyFill="1" applyBorder="1" applyAlignment="1" applyProtection="1">
      <alignment vertical="center"/>
      <protection locked="0"/>
    </xf>
    <xf numFmtId="164" fontId="19" fillId="2" borderId="85" xfId="0" applyNumberFormat="1" applyFont="1" applyFill="1" applyBorder="1" applyAlignment="1" applyProtection="1">
      <alignment vertical="center"/>
      <protection locked="0"/>
    </xf>
    <xf numFmtId="164" fontId="64" fillId="2" borderId="100" xfId="0" applyNumberFormat="1" applyFont="1" applyFill="1" applyBorder="1" applyAlignment="1" applyProtection="1">
      <alignment vertical="center"/>
      <protection locked="0"/>
    </xf>
    <xf numFmtId="164" fontId="64" fillId="2" borderId="44" xfId="0" applyNumberFormat="1" applyFont="1" applyFill="1" applyBorder="1" applyAlignment="1" applyProtection="1">
      <alignment vertical="center"/>
      <protection locked="0"/>
    </xf>
    <xf numFmtId="164" fontId="19" fillId="2" borderId="100" xfId="0" applyNumberFormat="1" applyFont="1" applyFill="1" applyBorder="1" applyAlignment="1" applyProtection="1">
      <alignment vertical="center"/>
      <protection locked="0"/>
    </xf>
    <xf numFmtId="164" fontId="19" fillId="2" borderId="44" xfId="0" applyNumberFormat="1" applyFont="1" applyFill="1" applyBorder="1" applyAlignment="1" applyProtection="1">
      <alignment vertical="center"/>
      <protection locked="0"/>
    </xf>
    <xf numFmtId="164" fontId="23" fillId="2" borderId="95" xfId="0" applyNumberFormat="1" applyFont="1" applyFill="1" applyBorder="1" applyAlignment="1" applyProtection="1">
      <alignment vertical="center"/>
      <protection locked="0"/>
    </xf>
    <xf numFmtId="164" fontId="19" fillId="2" borderId="42" xfId="0" applyNumberFormat="1" applyFont="1" applyFill="1" applyBorder="1" applyAlignment="1" applyProtection="1">
      <alignment vertical="center"/>
      <protection locked="0"/>
    </xf>
    <xf numFmtId="164" fontId="19" fillId="2" borderId="45" xfId="0" applyNumberFormat="1" applyFont="1" applyFill="1" applyBorder="1" applyAlignment="1" applyProtection="1">
      <alignment vertical="center"/>
      <protection locked="0"/>
    </xf>
    <xf numFmtId="164" fontId="23" fillId="2" borderId="96" xfId="0" applyNumberFormat="1" applyFont="1" applyFill="1" applyBorder="1" applyAlignment="1" applyProtection="1">
      <alignment vertical="center"/>
      <protection locked="0"/>
    </xf>
    <xf numFmtId="164" fontId="23" fillId="2" borderId="102" xfId="0" applyNumberFormat="1" applyFont="1" applyFill="1" applyBorder="1" applyAlignment="1" applyProtection="1">
      <alignment vertical="center"/>
      <protection locked="0"/>
    </xf>
    <xf numFmtId="0" fontId="15" fillId="0" borderId="0" xfId="0" applyFont="1" applyAlignment="1">
      <alignment vertical="center"/>
    </xf>
    <xf numFmtId="0" fontId="87" fillId="0" borderId="0" xfId="0" applyFont="1" applyAlignment="1">
      <alignment vertical="center"/>
    </xf>
    <xf numFmtId="0" fontId="87" fillId="2" borderId="0" xfId="0" applyFont="1" applyFill="1" applyAlignment="1">
      <alignment vertical="center"/>
    </xf>
    <xf numFmtId="0" fontId="6" fillId="0" borderId="0" xfId="0" applyFont="1" applyAlignment="1">
      <alignment vertical="center"/>
    </xf>
    <xf numFmtId="0" fontId="72" fillId="0" borderId="0" xfId="0" applyFont="1" applyAlignment="1">
      <alignment vertical="center"/>
    </xf>
    <xf numFmtId="0" fontId="15" fillId="2" borderId="0" xfId="0" applyFont="1" applyFill="1" applyAlignment="1">
      <alignment vertical="center"/>
    </xf>
    <xf numFmtId="0" fontId="12" fillId="2" borderId="0" xfId="0" applyFont="1" applyFill="1" applyAlignment="1">
      <alignment vertical="center"/>
    </xf>
    <xf numFmtId="0" fontId="1" fillId="2" borderId="0" xfId="0" applyFont="1" applyFill="1" applyAlignment="1">
      <alignment vertical="center"/>
    </xf>
    <xf numFmtId="0" fontId="39" fillId="0" borderId="0" xfId="0" applyFont="1" applyAlignment="1">
      <alignment horizontal="left" vertical="center" indent="1"/>
    </xf>
    <xf numFmtId="0" fontId="39" fillId="0" borderId="0" xfId="0" applyFont="1" applyAlignment="1">
      <alignment horizontal="left" vertical="center" indent="2"/>
    </xf>
    <xf numFmtId="0" fontId="42" fillId="0" borderId="0" xfId="0" applyFont="1" applyAlignment="1">
      <alignment vertical="center"/>
    </xf>
    <xf numFmtId="0" fontId="40" fillId="0" borderId="0" xfId="1" applyFont="1" applyFill="1" applyAlignment="1" applyProtection="1">
      <alignment vertical="center"/>
    </xf>
    <xf numFmtId="0" fontId="40" fillId="0" borderId="0" xfId="1" applyFont="1" applyAlignment="1" applyProtection="1">
      <alignment vertical="center"/>
    </xf>
    <xf numFmtId="165" fontId="19" fillId="0" borderId="43" xfId="0" applyNumberFormat="1" applyFont="1" applyBorder="1" applyAlignment="1" applyProtection="1">
      <alignment horizontal="center" vertical="center"/>
      <protection locked="0"/>
    </xf>
    <xf numFmtId="164" fontId="23" fillId="0" borderId="75" xfId="0" applyNumberFormat="1" applyFont="1" applyBorder="1" applyAlignment="1" applyProtection="1">
      <alignment vertical="center"/>
      <protection locked="0"/>
    </xf>
    <xf numFmtId="164" fontId="23" fillId="0" borderId="48" xfId="0" applyNumberFormat="1" applyFont="1" applyBorder="1" applyAlignment="1" applyProtection="1">
      <alignment vertical="center"/>
      <protection locked="0"/>
    </xf>
    <xf numFmtId="0" fontId="14" fillId="4" borderId="29" xfId="0" applyFont="1" applyFill="1" applyBorder="1" applyAlignment="1">
      <alignment vertical="center"/>
    </xf>
    <xf numFmtId="0" fontId="14" fillId="4" borderId="0" xfId="0" applyFont="1" applyFill="1" applyAlignment="1">
      <alignment vertical="center"/>
    </xf>
    <xf numFmtId="0" fontId="15" fillId="4" borderId="0" xfId="0" applyFont="1" applyFill="1" applyAlignment="1">
      <alignment vertical="center"/>
    </xf>
    <xf numFmtId="0" fontId="15" fillId="4" borderId="30" xfId="0" applyFont="1" applyFill="1" applyBorder="1" applyAlignment="1">
      <alignment vertical="center"/>
    </xf>
    <xf numFmtId="0" fontId="16" fillId="4" borderId="0" xfId="0" applyFont="1" applyFill="1" applyAlignment="1">
      <alignment horizontal="right" vertical="center"/>
    </xf>
    <xf numFmtId="0" fontId="1" fillId="4" borderId="0" xfId="0" applyFont="1" applyFill="1" applyAlignment="1">
      <alignment horizontal="right" vertical="center"/>
    </xf>
    <xf numFmtId="0" fontId="1" fillId="4" borderId="0" xfId="0" applyFont="1" applyFill="1" applyAlignment="1">
      <alignment vertical="center"/>
    </xf>
    <xf numFmtId="0" fontId="97" fillId="0" borderId="0" xfId="0" applyFont="1" applyAlignment="1">
      <alignment vertical="center"/>
    </xf>
    <xf numFmtId="0" fontId="16" fillId="9" borderId="1" xfId="0" applyFont="1" applyFill="1" applyBorder="1" applyAlignment="1">
      <alignment horizontal="center" vertical="center"/>
    </xf>
    <xf numFmtId="0" fontId="73" fillId="4" borderId="0" xfId="0" applyFont="1" applyFill="1" applyAlignment="1">
      <alignment horizontal="right" vertical="center" wrapText="1"/>
    </xf>
    <xf numFmtId="0" fontId="1" fillId="0" borderId="80" xfId="0" applyFont="1" applyBorder="1" applyAlignment="1">
      <alignment vertical="center"/>
    </xf>
    <xf numFmtId="0" fontId="14" fillId="4" borderId="10" xfId="0" applyFont="1" applyFill="1" applyBorder="1" applyAlignment="1">
      <alignment vertical="center"/>
    </xf>
    <xf numFmtId="0" fontId="15" fillId="4" borderId="10" xfId="0" applyFont="1" applyFill="1" applyBorder="1" applyAlignment="1">
      <alignment horizontal="right" vertical="center"/>
    </xf>
    <xf numFmtId="0" fontId="15" fillId="4" borderId="10" xfId="0" applyFont="1" applyFill="1" applyBorder="1" applyAlignment="1">
      <alignment vertical="center"/>
    </xf>
    <xf numFmtId="0" fontId="15" fillId="4" borderId="19" xfId="0" applyFont="1" applyFill="1" applyBorder="1" applyAlignment="1">
      <alignment vertical="center"/>
    </xf>
    <xf numFmtId="0" fontId="15" fillId="0" borderId="87" xfId="0" applyFont="1" applyBorder="1" applyAlignment="1">
      <alignment vertical="center"/>
    </xf>
    <xf numFmtId="0" fontId="1" fillId="0" borderId="0" xfId="0" applyFont="1" applyAlignment="1">
      <alignment horizontal="left" vertical="top"/>
    </xf>
    <xf numFmtId="0" fontId="24" fillId="2" borderId="0" xfId="0" applyFont="1" applyFill="1" applyAlignment="1">
      <alignment horizontal="left" vertical="top" wrapText="1" indent="1"/>
    </xf>
    <xf numFmtId="0" fontId="24" fillId="2" borderId="30" xfId="0" applyFont="1" applyFill="1" applyBorder="1" applyAlignment="1">
      <alignment horizontal="left" vertical="top" wrapText="1" indent="1"/>
    </xf>
    <xf numFmtId="0" fontId="2" fillId="0" borderId="0" xfId="0" applyFont="1" applyAlignment="1">
      <alignment horizontal="left" vertical="top"/>
    </xf>
    <xf numFmtId="0" fontId="24" fillId="2" borderId="29" xfId="0" applyFont="1" applyFill="1" applyBorder="1" applyAlignment="1">
      <alignment horizontal="left" vertical="top" wrapText="1"/>
    </xf>
    <xf numFmtId="0" fontId="24" fillId="2" borderId="30" xfId="0" applyFont="1" applyFill="1" applyBorder="1" applyAlignment="1">
      <alignment horizontal="left" vertical="top" wrapText="1"/>
    </xf>
    <xf numFmtId="0" fontId="24" fillId="2" borderId="31" xfId="0" applyFont="1" applyFill="1" applyBorder="1" applyAlignment="1">
      <alignment horizontal="left" vertical="top" wrapText="1"/>
    </xf>
    <xf numFmtId="0" fontId="24" fillId="2" borderId="32" xfId="0" applyFont="1" applyFill="1" applyBorder="1" applyAlignment="1">
      <alignment horizontal="left" vertical="top" wrapText="1"/>
    </xf>
    <xf numFmtId="0" fontId="24" fillId="2" borderId="33" xfId="0" applyFont="1" applyFill="1" applyBorder="1" applyAlignment="1">
      <alignment horizontal="left" vertical="top" wrapText="1"/>
    </xf>
    <xf numFmtId="0" fontId="1" fillId="0" borderId="5" xfId="0" applyFont="1" applyBorder="1" applyAlignment="1">
      <alignment vertical="center"/>
    </xf>
    <xf numFmtId="0" fontId="1" fillId="0" borderId="5" xfId="0" applyFont="1" applyBorder="1" applyAlignment="1">
      <alignment horizontal="right" vertical="center"/>
    </xf>
    <xf numFmtId="0" fontId="2" fillId="0" borderId="0" xfId="0" applyFont="1" applyAlignment="1">
      <alignment horizontal="left" vertical="center"/>
    </xf>
    <xf numFmtId="0" fontId="1" fillId="0" borderId="0" xfId="0" applyFont="1" applyAlignment="1">
      <alignment horizontal="left" vertical="center"/>
    </xf>
    <xf numFmtId="0" fontId="8" fillId="0" borderId="0" xfId="0" applyFont="1"/>
    <xf numFmtId="0" fontId="8" fillId="2" borderId="0" xfId="0" applyFont="1" applyFill="1"/>
    <xf numFmtId="164" fontId="4" fillId="0" borderId="0" xfId="0" applyNumberFormat="1" applyFont="1" applyAlignment="1">
      <alignment horizontal="center" vertical="center" wrapText="1"/>
    </xf>
    <xf numFmtId="0" fontId="1" fillId="0" borderId="0" xfId="0" applyFont="1" applyAlignment="1">
      <alignment vertical="center" wrapText="1"/>
    </xf>
    <xf numFmtId="164" fontId="48" fillId="0" borderId="0" xfId="0" applyNumberFormat="1" applyFont="1" applyAlignment="1">
      <alignment horizontal="center" vertical="center" wrapText="1"/>
    </xf>
    <xf numFmtId="0" fontId="8" fillId="0" borderId="0" xfId="0" applyFont="1" applyAlignment="1">
      <alignment horizontal="center"/>
    </xf>
    <xf numFmtId="164" fontId="8" fillId="0" borderId="0" xfId="0" applyNumberFormat="1" applyFont="1"/>
    <xf numFmtId="164" fontId="8" fillId="0" borderId="0" xfId="0" applyNumberFormat="1" applyFont="1" applyAlignment="1">
      <alignment vertical="top" wrapText="1"/>
    </xf>
    <xf numFmtId="0" fontId="8" fillId="0" borderId="0" xfId="0" applyFont="1" applyAlignment="1">
      <alignment horizontal="center" vertical="center"/>
    </xf>
    <xf numFmtId="0" fontId="8" fillId="0" borderId="0" xfId="0" applyFont="1" applyAlignment="1">
      <alignment vertical="center"/>
    </xf>
    <xf numFmtId="0" fontId="8" fillId="0" borderId="0" xfId="0" applyFont="1" applyAlignment="1">
      <alignment horizontal="left" vertical="center"/>
    </xf>
    <xf numFmtId="0" fontId="23" fillId="2" borderId="137" xfId="0" applyFont="1" applyFill="1" applyBorder="1" applyAlignment="1" applyProtection="1">
      <alignment horizontal="left" vertical="center"/>
      <protection locked="0"/>
    </xf>
    <xf numFmtId="0" fontId="23" fillId="2" borderId="139" xfId="0" applyFont="1" applyFill="1" applyBorder="1" applyAlignment="1" applyProtection="1">
      <alignment horizontal="left" vertical="center"/>
      <protection locked="0"/>
    </xf>
    <xf numFmtId="0" fontId="23" fillId="2" borderId="106" xfId="0" applyFont="1" applyFill="1" applyBorder="1" applyAlignment="1" applyProtection="1">
      <alignment horizontal="left" vertical="center"/>
      <protection locked="0"/>
    </xf>
    <xf numFmtId="164" fontId="39" fillId="0" borderId="0" xfId="0" applyNumberFormat="1" applyFont="1" applyAlignment="1">
      <alignment horizontal="left" vertical="center" indent="1"/>
    </xf>
    <xf numFmtId="164" fontId="15" fillId="0" borderId="0" xfId="0" applyNumberFormat="1" applyFont="1" applyAlignment="1">
      <alignment vertical="center"/>
    </xf>
    <xf numFmtId="164" fontId="2" fillId="0" borderId="0" xfId="0" applyNumberFormat="1" applyFont="1" applyAlignment="1">
      <alignment vertical="center"/>
    </xf>
    <xf numFmtId="164" fontId="40" fillId="0" borderId="0" xfId="1" applyNumberFormat="1" applyFont="1" applyAlignment="1" applyProtection="1">
      <alignment vertical="center"/>
    </xf>
    <xf numFmtId="0" fontId="27" fillId="7" borderId="0" xfId="0" applyFont="1" applyFill="1" applyAlignment="1">
      <alignment horizontal="right" vertical="center"/>
    </xf>
    <xf numFmtId="0" fontId="0" fillId="7" borderId="0" xfId="0" applyFill="1" applyAlignment="1">
      <alignment horizontal="right" vertical="center"/>
    </xf>
    <xf numFmtId="0" fontId="27" fillId="7" borderId="0" xfId="0" applyFont="1" applyFill="1" applyAlignment="1">
      <alignment vertical="center"/>
    </xf>
    <xf numFmtId="0" fontId="19" fillId="9" borderId="59" xfId="0" applyFont="1" applyFill="1" applyBorder="1" applyAlignment="1">
      <alignment horizontal="center" vertical="center" wrapText="1"/>
    </xf>
    <xf numFmtId="0" fontId="13" fillId="2" borderId="49" xfId="0" applyFont="1" applyFill="1" applyBorder="1" applyAlignment="1">
      <alignment horizontal="center" vertical="center"/>
    </xf>
    <xf numFmtId="0" fontId="23" fillId="2" borderId="83" xfId="0" applyFont="1" applyFill="1" applyBorder="1" applyAlignment="1">
      <alignment vertical="center" wrapText="1"/>
    </xf>
    <xf numFmtId="0" fontId="16" fillId="4" borderId="95" xfId="0" applyFont="1" applyFill="1" applyBorder="1" applyAlignment="1">
      <alignment horizontal="center" vertical="center"/>
    </xf>
    <xf numFmtId="164" fontId="16" fillId="4" borderId="98" xfId="0" applyNumberFormat="1" applyFont="1" applyFill="1" applyBorder="1" applyAlignment="1">
      <alignment vertical="center"/>
    </xf>
    <xf numFmtId="0" fontId="13" fillId="2" borderId="88" xfId="0" applyFont="1" applyFill="1" applyBorder="1" applyAlignment="1">
      <alignment horizontal="center" vertical="center"/>
    </xf>
    <xf numFmtId="0" fontId="23" fillId="2" borderId="85" xfId="0" applyFont="1" applyFill="1" applyBorder="1" applyAlignment="1">
      <alignment vertical="center" wrapText="1"/>
    </xf>
    <xf numFmtId="164" fontId="16" fillId="4" borderId="48" xfId="0" applyNumberFormat="1" applyFont="1" applyFill="1" applyBorder="1" applyAlignment="1">
      <alignment vertical="center"/>
    </xf>
    <xf numFmtId="0" fontId="16" fillId="4" borderId="88" xfId="0" applyFont="1" applyFill="1" applyBorder="1" applyAlignment="1">
      <alignment horizontal="center" vertical="center"/>
    </xf>
    <xf numFmtId="0" fontId="16" fillId="4" borderId="96" xfId="0" applyFont="1" applyFill="1" applyBorder="1" applyAlignment="1">
      <alignment horizontal="center" vertical="center"/>
    </xf>
    <xf numFmtId="0" fontId="16" fillId="4" borderId="49" xfId="0" applyFont="1" applyFill="1" applyBorder="1" applyAlignment="1">
      <alignment horizontal="center" vertical="center"/>
    </xf>
    <xf numFmtId="0" fontId="19" fillId="2" borderId="85" xfId="0" applyFont="1" applyFill="1" applyBorder="1" applyAlignment="1">
      <alignment vertical="center" wrapText="1"/>
    </xf>
    <xf numFmtId="164" fontId="16" fillId="4" borderId="43" xfId="0" applyNumberFormat="1" applyFont="1" applyFill="1" applyBorder="1" applyAlignment="1">
      <alignment vertical="center"/>
    </xf>
    <xf numFmtId="0" fontId="16" fillId="4" borderId="45" xfId="0" applyFont="1" applyFill="1" applyBorder="1" applyAlignment="1">
      <alignment horizontal="center" vertical="center"/>
    </xf>
    <xf numFmtId="0" fontId="19" fillId="9" borderId="130" xfId="0" applyFont="1" applyFill="1" applyBorder="1" applyAlignment="1">
      <alignment horizontal="center" vertical="center" wrapText="1"/>
    </xf>
    <xf numFmtId="0" fontId="19" fillId="2" borderId="83" xfId="0" applyFont="1" applyFill="1" applyBorder="1" applyAlignment="1">
      <alignment vertical="center" wrapText="1"/>
    </xf>
    <xf numFmtId="164" fontId="24" fillId="4" borderId="50" xfId="0" applyNumberFormat="1" applyFont="1" applyFill="1" applyBorder="1" applyAlignment="1">
      <alignment vertical="center"/>
    </xf>
    <xf numFmtId="0" fontId="16" fillId="4" borderId="42" xfId="0" applyFont="1" applyFill="1" applyBorder="1" applyAlignment="1">
      <alignment horizontal="center" vertical="center"/>
    </xf>
    <xf numFmtId="164" fontId="24" fillId="4" borderId="43" xfId="0" applyNumberFormat="1" applyFont="1" applyFill="1" applyBorder="1" applyAlignment="1">
      <alignment vertical="center"/>
    </xf>
    <xf numFmtId="164" fontId="24" fillId="4" borderId="99" xfId="0" applyNumberFormat="1" applyFont="1" applyFill="1" applyBorder="1" applyAlignment="1">
      <alignment vertical="center"/>
    </xf>
    <xf numFmtId="164" fontId="16" fillId="4" borderId="50" xfId="0" applyNumberFormat="1" applyFont="1" applyFill="1" applyBorder="1" applyAlignment="1">
      <alignment vertical="center"/>
    </xf>
    <xf numFmtId="164" fontId="19" fillId="3" borderId="141" xfId="0" applyNumberFormat="1" applyFont="1" applyFill="1" applyBorder="1" applyAlignment="1">
      <alignment vertical="center"/>
    </xf>
    <xf numFmtId="164" fontId="16" fillId="4" borderId="105" xfId="0" applyNumberFormat="1" applyFont="1" applyFill="1" applyBorder="1" applyAlignment="1">
      <alignment vertical="center"/>
    </xf>
    <xf numFmtId="0" fontId="13" fillId="2" borderId="42" xfId="0" applyFont="1" applyFill="1" applyBorder="1" applyAlignment="1">
      <alignment horizontal="center" vertical="center"/>
    </xf>
    <xf numFmtId="0" fontId="19" fillId="2" borderId="100" xfId="0" applyFont="1" applyFill="1" applyBorder="1" applyAlignment="1">
      <alignment vertical="center" wrapText="1"/>
    </xf>
    <xf numFmtId="0" fontId="13" fillId="2" borderId="45" xfId="0" applyFont="1" applyFill="1" applyBorder="1" applyAlignment="1">
      <alignment horizontal="center" vertical="center"/>
    </xf>
    <xf numFmtId="0" fontId="19" fillId="2" borderId="44" xfId="0" applyFont="1" applyFill="1" applyBorder="1" applyAlignment="1">
      <alignment vertical="center" wrapText="1"/>
    </xf>
    <xf numFmtId="164" fontId="23" fillId="3" borderId="96" xfId="0" applyNumberFormat="1" applyFont="1" applyFill="1" applyBorder="1" applyAlignment="1">
      <alignment vertical="center"/>
    </xf>
    <xf numFmtId="0" fontId="19" fillId="0" borderId="44" xfId="0" applyFont="1" applyBorder="1" applyAlignment="1">
      <alignment vertical="center" wrapText="1"/>
    </xf>
    <xf numFmtId="0" fontId="13" fillId="0" borderId="43" xfId="0" applyFont="1" applyBorder="1" applyAlignment="1">
      <alignment horizontal="center" vertical="center"/>
    </xf>
    <xf numFmtId="0" fontId="19" fillId="0" borderId="43" xfId="0" applyFont="1" applyBorder="1" applyAlignment="1">
      <alignment vertical="center" wrapText="1"/>
    </xf>
    <xf numFmtId="0" fontId="66" fillId="4" borderId="95" xfId="0" applyFont="1" applyFill="1" applyBorder="1" applyAlignment="1" applyProtection="1">
      <alignment horizontal="center" vertical="center"/>
      <protection locked="0"/>
    </xf>
    <xf numFmtId="0" fontId="16" fillId="4" borderId="91" xfId="0" applyFont="1" applyFill="1" applyBorder="1" applyAlignment="1" applyProtection="1">
      <alignment horizontal="center" vertical="center"/>
      <protection locked="0"/>
    </xf>
    <xf numFmtId="0" fontId="16" fillId="4" borderId="96" xfId="0" applyFont="1" applyFill="1" applyBorder="1" applyAlignment="1" applyProtection="1">
      <alignment horizontal="center" vertical="center"/>
      <protection locked="0"/>
    </xf>
    <xf numFmtId="0" fontId="16" fillId="4" borderId="97" xfId="0" applyFont="1" applyFill="1" applyBorder="1" applyAlignment="1" applyProtection="1">
      <alignment horizontal="center" vertical="center"/>
      <protection locked="0"/>
    </xf>
    <xf numFmtId="0" fontId="16" fillId="4" borderId="95" xfId="0" applyFont="1" applyFill="1" applyBorder="1" applyAlignment="1" applyProtection="1">
      <alignment horizontal="center" vertical="center"/>
      <protection locked="0"/>
    </xf>
    <xf numFmtId="0" fontId="19" fillId="9" borderId="0" xfId="0" applyFont="1" applyFill="1" applyAlignment="1">
      <alignment horizontal="center" vertical="center"/>
    </xf>
    <xf numFmtId="0" fontId="64" fillId="9" borderId="89" xfId="0" applyFont="1" applyFill="1" applyBorder="1" applyAlignment="1">
      <alignment horizontal="center" vertical="center"/>
    </xf>
    <xf numFmtId="0" fontId="65" fillId="9" borderId="0" xfId="0" applyFont="1" applyFill="1" applyAlignment="1">
      <alignment horizontal="center" vertical="center" wrapText="1"/>
    </xf>
    <xf numFmtId="0" fontId="66" fillId="4" borderId="92" xfId="0" applyFont="1" applyFill="1" applyBorder="1" applyAlignment="1">
      <alignment horizontal="center" vertical="center" wrapText="1"/>
    </xf>
    <xf numFmtId="0" fontId="16" fillId="4" borderId="98" xfId="0" applyFont="1" applyFill="1" applyBorder="1" applyAlignment="1">
      <alignment horizontal="center" vertical="center" wrapText="1"/>
    </xf>
    <xf numFmtId="0" fontId="66" fillId="4" borderId="0" xfId="0" applyFont="1" applyFill="1" applyAlignment="1">
      <alignment horizontal="center" vertical="center" wrapText="1"/>
    </xf>
    <xf numFmtId="0" fontId="67" fillId="2" borderId="49" xfId="0" applyFont="1" applyFill="1" applyBorder="1" applyAlignment="1">
      <alignment horizontal="center" vertical="center"/>
    </xf>
    <xf numFmtId="0" fontId="0" fillId="4" borderId="0" xfId="0" applyFill="1"/>
    <xf numFmtId="0" fontId="67" fillId="2" borderId="88" xfId="0" applyFont="1" applyFill="1" applyBorder="1" applyAlignment="1">
      <alignment horizontal="center" vertical="center"/>
    </xf>
    <xf numFmtId="0" fontId="66" fillId="4" borderId="88" xfId="0" applyFont="1" applyFill="1" applyBorder="1" applyAlignment="1">
      <alignment horizontal="center" vertical="center"/>
    </xf>
    <xf numFmtId="0" fontId="68" fillId="2" borderId="85" xfId="0" applyFont="1" applyFill="1" applyBorder="1" applyAlignment="1">
      <alignment vertical="center" wrapText="1"/>
    </xf>
    <xf numFmtId="0" fontId="64" fillId="2" borderId="85" xfId="0" applyFont="1" applyFill="1" applyBorder="1" applyAlignment="1">
      <alignment vertical="center" wrapText="1"/>
    </xf>
    <xf numFmtId="0" fontId="69" fillId="7" borderId="51" xfId="0" applyFont="1" applyFill="1" applyBorder="1" applyAlignment="1">
      <alignment vertical="center"/>
    </xf>
    <xf numFmtId="0" fontId="70" fillId="7" borderId="52" xfId="0" applyFont="1" applyFill="1" applyBorder="1" applyAlignment="1">
      <alignment vertical="center"/>
    </xf>
    <xf numFmtId="164" fontId="19" fillId="3" borderId="59" xfId="0" applyNumberFormat="1" applyFont="1" applyFill="1" applyBorder="1" applyAlignment="1">
      <alignment horizontal="right" vertical="center"/>
    </xf>
    <xf numFmtId="0" fontId="20" fillId="7" borderId="52" xfId="0" applyFont="1" applyFill="1" applyBorder="1" applyAlignment="1">
      <alignment vertical="center"/>
    </xf>
    <xf numFmtId="164" fontId="16" fillId="4" borderId="9" xfId="0" applyNumberFormat="1" applyFont="1" applyFill="1" applyBorder="1" applyAlignment="1">
      <alignment vertical="center"/>
    </xf>
    <xf numFmtId="0" fontId="69" fillId="7" borderId="14" xfId="0" applyFont="1" applyFill="1" applyBorder="1" applyAlignment="1">
      <alignment horizontal="center" vertical="center"/>
    </xf>
    <xf numFmtId="0" fontId="19" fillId="9" borderId="90" xfId="0" applyFont="1" applyFill="1" applyBorder="1" applyAlignment="1">
      <alignment horizontal="center" vertical="center" wrapText="1"/>
    </xf>
    <xf numFmtId="0" fontId="65" fillId="9" borderId="90" xfId="0" applyFont="1" applyFill="1" applyBorder="1" applyAlignment="1">
      <alignment horizontal="center" vertical="center"/>
    </xf>
    <xf numFmtId="0" fontId="68" fillId="2" borderId="83" xfId="0" applyFont="1" applyFill="1" applyBorder="1" applyAlignment="1">
      <alignment vertical="center" wrapText="1"/>
    </xf>
    <xf numFmtId="0" fontId="66" fillId="4" borderId="49" xfId="0" applyFont="1" applyFill="1" applyBorder="1" applyAlignment="1">
      <alignment horizontal="center" vertical="center"/>
    </xf>
    <xf numFmtId="0" fontId="4" fillId="7" borderId="51" xfId="0" applyFont="1" applyFill="1" applyBorder="1" applyAlignment="1">
      <alignment vertical="center"/>
    </xf>
    <xf numFmtId="164" fontId="19" fillId="3" borderId="52" xfId="0" applyNumberFormat="1" applyFont="1" applyFill="1" applyBorder="1" applyAlignment="1">
      <alignment vertical="center"/>
    </xf>
    <xf numFmtId="0" fontId="20" fillId="7" borderId="10" xfId="0" applyFont="1" applyFill="1" applyBorder="1" applyAlignment="1">
      <alignment vertical="center"/>
    </xf>
    <xf numFmtId="164" fontId="16" fillId="4" borderId="60" xfId="0" applyNumberFormat="1" applyFont="1" applyFill="1" applyBorder="1" applyAlignment="1">
      <alignment vertical="center"/>
    </xf>
    <xf numFmtId="0" fontId="4" fillId="7" borderId="59" xfId="0" applyFont="1" applyFill="1" applyBorder="1" applyAlignment="1">
      <alignment horizontal="center" vertical="center"/>
    </xf>
    <xf numFmtId="0" fontId="1" fillId="0" borderId="49" xfId="0" applyFont="1" applyBorder="1" applyAlignment="1">
      <alignment vertical="center"/>
    </xf>
    <xf numFmtId="0" fontId="64" fillId="9" borderId="0" xfId="0" applyFont="1" applyFill="1" applyAlignment="1">
      <alignment horizontal="center" vertical="center" wrapText="1"/>
    </xf>
    <xf numFmtId="0" fontId="12" fillId="0" borderId="0" xfId="0" applyFont="1" applyAlignment="1">
      <alignment horizontal="left" vertical="center"/>
    </xf>
    <xf numFmtId="0" fontId="19" fillId="9" borderId="89" xfId="0" applyFont="1" applyFill="1" applyBorder="1" applyAlignment="1">
      <alignment horizontal="center" vertical="center"/>
    </xf>
    <xf numFmtId="0" fontId="19" fillId="9" borderId="0" xfId="0" applyFont="1" applyFill="1" applyAlignment="1">
      <alignment horizontal="center" vertical="center" wrapText="1"/>
    </xf>
    <xf numFmtId="0" fontId="16" fillId="4" borderId="92" xfId="0" applyFont="1" applyFill="1" applyBorder="1" applyAlignment="1">
      <alignment horizontal="center" vertical="center" wrapText="1"/>
    </xf>
    <xf numFmtId="0" fontId="16" fillId="4" borderId="0" xfId="0" applyFont="1" applyFill="1" applyAlignment="1">
      <alignment horizontal="center" vertical="center" wrapText="1"/>
    </xf>
    <xf numFmtId="164" fontId="19" fillId="2" borderId="100" xfId="0" applyNumberFormat="1" applyFont="1" applyFill="1" applyBorder="1" applyAlignment="1">
      <alignment vertical="center"/>
    </xf>
    <xf numFmtId="164" fontId="19" fillId="2" borderId="44" xfId="0" applyNumberFormat="1" applyFont="1" applyFill="1" applyBorder="1" applyAlignment="1">
      <alignment vertical="center"/>
    </xf>
    <xf numFmtId="0" fontId="20" fillId="7" borderId="59" xfId="0" applyFont="1" applyFill="1" applyBorder="1" applyAlignment="1">
      <alignment vertical="center"/>
    </xf>
    <xf numFmtId="0" fontId="4" fillId="7" borderId="14" xfId="0" applyFont="1" applyFill="1" applyBorder="1" applyAlignment="1">
      <alignment horizontal="center" vertical="center"/>
    </xf>
    <xf numFmtId="0" fontId="38" fillId="0" borderId="0" xfId="0" applyFont="1" applyAlignment="1">
      <alignment vertical="center"/>
    </xf>
    <xf numFmtId="164" fontId="24" fillId="4" borderId="60" xfId="0" applyNumberFormat="1" applyFont="1" applyFill="1" applyBorder="1" applyAlignment="1">
      <alignment vertical="center"/>
    </xf>
    <xf numFmtId="0" fontId="43" fillId="7" borderId="0" xfId="0" applyFont="1" applyFill="1" applyAlignment="1">
      <alignment horizontal="right" vertical="center"/>
    </xf>
    <xf numFmtId="0" fontId="16" fillId="4" borderId="92" xfId="0" applyFont="1" applyFill="1" applyBorder="1" applyAlignment="1" applyProtection="1">
      <alignment horizontal="center" vertical="center"/>
      <protection locked="0"/>
    </xf>
    <xf numFmtId="0" fontId="21" fillId="9" borderId="63" xfId="0" applyFont="1" applyFill="1" applyBorder="1" applyAlignment="1">
      <alignment horizontal="center" vertical="center"/>
    </xf>
    <xf numFmtId="0" fontId="19" fillId="2" borderId="0" xfId="0" applyFont="1" applyFill="1" applyAlignment="1">
      <alignment horizontal="center" vertical="center"/>
    </xf>
    <xf numFmtId="0" fontId="19" fillId="2" borderId="29" xfId="0" applyFont="1" applyFill="1" applyBorder="1" applyAlignment="1">
      <alignment horizontal="center" vertical="center"/>
    </xf>
    <xf numFmtId="0" fontId="19" fillId="2" borderId="90" xfId="0" applyFont="1" applyFill="1" applyBorder="1" applyAlignment="1">
      <alignment horizontal="center" vertical="center"/>
    </xf>
    <xf numFmtId="0" fontId="19" fillId="2" borderId="7" xfId="0" applyFont="1" applyFill="1" applyBorder="1" applyAlignment="1">
      <alignment horizontal="center" vertical="center" wrapText="1"/>
    </xf>
    <xf numFmtId="0" fontId="19" fillId="2" borderId="149" xfId="0" applyFont="1" applyFill="1" applyBorder="1" applyAlignment="1">
      <alignment horizontal="center" vertical="center"/>
    </xf>
    <xf numFmtId="0" fontId="19" fillId="3" borderId="0" xfId="0" applyFont="1" applyFill="1" applyAlignment="1">
      <alignment horizontal="center" vertical="center" wrapText="1"/>
    </xf>
    <xf numFmtId="0" fontId="16" fillId="4" borderId="90" xfId="0" applyFont="1" applyFill="1" applyBorder="1" applyAlignment="1">
      <alignment horizontal="center" vertical="center" wrapText="1"/>
    </xf>
    <xf numFmtId="0" fontId="16" fillId="4" borderId="29" xfId="0" applyFont="1" applyFill="1" applyBorder="1" applyAlignment="1">
      <alignment horizontal="center" vertical="center" wrapText="1"/>
    </xf>
    <xf numFmtId="0" fontId="16" fillId="2" borderId="90" xfId="0" applyFont="1" applyFill="1" applyBorder="1" applyAlignment="1">
      <alignment horizontal="center" vertical="center"/>
    </xf>
    <xf numFmtId="0" fontId="13" fillId="2" borderId="54" xfId="0" applyFont="1" applyFill="1" applyBorder="1" applyAlignment="1">
      <alignment horizontal="center" vertical="center"/>
    </xf>
    <xf numFmtId="164" fontId="19" fillId="3" borderId="54" xfId="0" applyNumberFormat="1" applyFont="1" applyFill="1" applyBorder="1" applyAlignment="1">
      <alignment vertical="center"/>
    </xf>
    <xf numFmtId="164" fontId="16" fillId="4" borderId="53" xfId="0" applyNumberFormat="1" applyFont="1" applyFill="1" applyBorder="1" applyAlignment="1">
      <alignment vertical="center"/>
    </xf>
    <xf numFmtId="0" fontId="13" fillId="2" borderId="140" xfId="0" applyFont="1" applyFill="1" applyBorder="1" applyAlignment="1">
      <alignment horizontal="center" vertical="center"/>
    </xf>
    <xf numFmtId="164" fontId="19" fillId="3" borderId="140" xfId="0" applyNumberFormat="1" applyFont="1" applyFill="1" applyBorder="1" applyAlignment="1">
      <alignment vertical="center"/>
    </xf>
    <xf numFmtId="164" fontId="16" fillId="4" borderId="138" xfId="0" applyNumberFormat="1" applyFont="1" applyFill="1" applyBorder="1" applyAlignment="1">
      <alignment vertical="center"/>
    </xf>
    <xf numFmtId="0" fontId="13" fillId="2" borderId="148" xfId="0" applyFont="1" applyFill="1" applyBorder="1" applyAlignment="1">
      <alignment horizontal="center" vertical="center"/>
    </xf>
    <xf numFmtId="0" fontId="4" fillId="7" borderId="31" xfId="0" applyFont="1" applyFill="1" applyBorder="1" applyAlignment="1">
      <alignment vertical="center"/>
    </xf>
    <xf numFmtId="0" fontId="20" fillId="7" borderId="32" xfId="0" applyFont="1" applyFill="1" applyBorder="1" applyAlignment="1">
      <alignment vertical="center"/>
    </xf>
    <xf numFmtId="0" fontId="20" fillId="7" borderId="57" xfId="0" applyFont="1" applyFill="1" applyBorder="1" applyAlignment="1">
      <alignment vertical="center"/>
    </xf>
    <xf numFmtId="0" fontId="20" fillId="7" borderId="58" xfId="0" applyFont="1" applyFill="1" applyBorder="1" applyAlignment="1">
      <alignment vertical="center"/>
    </xf>
    <xf numFmtId="164" fontId="19" fillId="3" borderId="56" xfId="0" applyNumberFormat="1" applyFont="1" applyFill="1" applyBorder="1" applyAlignment="1">
      <alignment vertical="center"/>
    </xf>
    <xf numFmtId="164" fontId="16" fillId="7" borderId="26" xfId="0" applyNumberFormat="1" applyFont="1" applyFill="1" applyBorder="1" applyAlignment="1">
      <alignment vertical="center"/>
    </xf>
    <xf numFmtId="164" fontId="16" fillId="4" borderId="108" xfId="0" applyNumberFormat="1" applyFont="1" applyFill="1" applyBorder="1" applyAlignment="1">
      <alignment vertical="center"/>
    </xf>
    <xf numFmtId="0" fontId="94" fillId="9" borderId="104" xfId="0" applyFont="1" applyFill="1" applyBorder="1" applyAlignment="1">
      <alignment horizontal="center" vertical="center" wrapText="1"/>
    </xf>
    <xf numFmtId="0" fontId="0" fillId="7" borderId="0" xfId="0" applyFill="1" applyAlignment="1">
      <alignment vertical="center"/>
    </xf>
    <xf numFmtId="0" fontId="23" fillId="2" borderId="53" xfId="0" applyFont="1" applyFill="1" applyBorder="1" applyAlignment="1" applyProtection="1">
      <alignment vertical="center" wrapText="1"/>
      <protection locked="0"/>
    </xf>
    <xf numFmtId="0" fontId="23" fillId="2" borderId="53" xfId="0" applyFont="1" applyFill="1" applyBorder="1" applyAlignment="1" applyProtection="1">
      <alignment horizontal="center" vertical="center"/>
      <protection locked="0"/>
    </xf>
    <xf numFmtId="0" fontId="23" fillId="2" borderId="137" xfId="0" applyFont="1" applyFill="1" applyBorder="1" applyAlignment="1" applyProtection="1">
      <alignment vertical="center"/>
      <protection locked="0"/>
    </xf>
    <xf numFmtId="164" fontId="23" fillId="2" borderId="53" xfId="0" applyNumberFormat="1" applyFont="1" applyFill="1" applyBorder="1" applyAlignment="1" applyProtection="1">
      <alignment vertical="center"/>
      <protection locked="0"/>
    </xf>
    <xf numFmtId="0" fontId="23" fillId="2" borderId="146" xfId="0" applyFont="1" applyFill="1" applyBorder="1" applyAlignment="1" applyProtection="1">
      <alignment horizontal="center" vertical="center"/>
      <protection locked="0"/>
    </xf>
    <xf numFmtId="0" fontId="23" fillId="2" borderId="138" xfId="0" applyFont="1" applyFill="1" applyBorder="1" applyAlignment="1" applyProtection="1">
      <alignment vertical="center" wrapText="1"/>
      <protection locked="0"/>
    </xf>
    <xf numFmtId="0" fontId="23" fillId="5" borderId="138" xfId="0" applyFont="1" applyFill="1" applyBorder="1" applyAlignment="1" applyProtection="1">
      <alignment horizontal="center" vertical="center"/>
      <protection locked="0"/>
    </xf>
    <xf numFmtId="0" fontId="23" fillId="2" borderId="139" xfId="0" applyFont="1" applyFill="1" applyBorder="1" applyAlignment="1" applyProtection="1">
      <alignment vertical="center"/>
      <protection locked="0"/>
    </xf>
    <xf numFmtId="164" fontId="23" fillId="2" borderId="138" xfId="0" applyNumberFormat="1" applyFont="1" applyFill="1" applyBorder="1" applyAlignment="1" applyProtection="1">
      <alignment vertical="center"/>
      <protection locked="0"/>
    </xf>
    <xf numFmtId="0" fontId="23" fillId="2" borderId="147" xfId="0" applyFont="1" applyFill="1" applyBorder="1" applyAlignment="1" applyProtection="1">
      <alignment horizontal="center" vertical="center"/>
      <protection locked="0"/>
    </xf>
    <xf numFmtId="0" fontId="23" fillId="2" borderId="138" xfId="0" applyFont="1" applyFill="1" applyBorder="1" applyAlignment="1" applyProtection="1">
      <alignment horizontal="center" vertical="center"/>
      <protection locked="0"/>
    </xf>
    <xf numFmtId="0" fontId="23" fillId="2" borderId="143" xfId="0" applyFont="1" applyFill="1" applyBorder="1" applyAlignment="1" applyProtection="1">
      <alignment vertical="center" wrapText="1"/>
      <protection locked="0"/>
    </xf>
    <xf numFmtId="0" fontId="23" fillId="2" borderId="143" xfId="0" applyFont="1" applyFill="1" applyBorder="1" applyAlignment="1" applyProtection="1">
      <alignment horizontal="center" vertical="center"/>
      <protection locked="0"/>
    </xf>
    <xf numFmtId="0" fontId="23" fillId="2" borderId="144" xfId="0" applyFont="1" applyFill="1" applyBorder="1" applyAlignment="1" applyProtection="1">
      <alignment vertical="center"/>
      <protection locked="0"/>
    </xf>
    <xf numFmtId="164" fontId="23" fillId="2" borderId="143" xfId="0" applyNumberFormat="1" applyFont="1" applyFill="1" applyBorder="1" applyAlignment="1" applyProtection="1">
      <alignment vertical="center"/>
      <protection locked="0"/>
    </xf>
    <xf numFmtId="0" fontId="23" fillId="2" borderId="145" xfId="0" applyFont="1" applyFill="1" applyBorder="1" applyAlignment="1" applyProtection="1">
      <alignment horizontal="center" vertical="center"/>
      <protection locked="0"/>
    </xf>
    <xf numFmtId="0" fontId="16" fillId="4" borderId="137" xfId="0" applyFont="1" applyFill="1" applyBorder="1" applyAlignment="1" applyProtection="1">
      <alignment horizontal="center" vertical="center"/>
      <protection locked="0"/>
    </xf>
    <xf numFmtId="0" fontId="16" fillId="4" borderId="139" xfId="0" applyFont="1" applyFill="1" applyBorder="1" applyAlignment="1" applyProtection="1">
      <alignment horizontal="center" vertical="center"/>
      <protection locked="0"/>
    </xf>
    <xf numFmtId="0" fontId="16" fillId="4" borderId="106" xfId="0" applyFont="1" applyFill="1" applyBorder="1" applyAlignment="1" applyProtection="1">
      <alignment horizontal="center" vertical="center"/>
      <protection locked="0"/>
    </xf>
    <xf numFmtId="0" fontId="19" fillId="9" borderId="92" xfId="0" applyFont="1" applyFill="1" applyBorder="1" applyAlignment="1">
      <alignment horizontal="center" vertical="center" wrapText="1"/>
    </xf>
    <xf numFmtId="0" fontId="47" fillId="0" borderId="49" xfId="0" applyFont="1" applyBorder="1" applyAlignment="1">
      <alignment vertical="center"/>
    </xf>
    <xf numFmtId="0" fontId="44" fillId="0" borderId="49" xfId="0" applyFont="1" applyBorder="1" applyAlignment="1">
      <alignment vertical="center"/>
    </xf>
    <xf numFmtId="164" fontId="23" fillId="2" borderId="101" xfId="0" applyNumberFormat="1" applyFont="1" applyFill="1" applyBorder="1" applyAlignment="1">
      <alignment vertical="center"/>
    </xf>
    <xf numFmtId="164" fontId="23" fillId="2" borderId="102" xfId="0" applyNumberFormat="1" applyFont="1" applyFill="1" applyBorder="1" applyAlignment="1">
      <alignment vertical="center"/>
    </xf>
    <xf numFmtId="0" fontId="37" fillId="9" borderId="76" xfId="0" applyFont="1" applyFill="1" applyBorder="1" applyAlignment="1">
      <alignment horizontal="center" vertical="center"/>
    </xf>
    <xf numFmtId="0" fontId="33" fillId="9" borderId="25" xfId="0" applyFont="1" applyFill="1" applyBorder="1" applyAlignment="1">
      <alignment horizontal="center" vertical="center" wrapText="1"/>
    </xf>
    <xf numFmtId="0" fontId="33" fillId="9" borderId="109" xfId="0" applyFont="1" applyFill="1" applyBorder="1" applyAlignment="1">
      <alignment horizontal="center" vertical="center" wrapText="1"/>
    </xf>
    <xf numFmtId="0" fontId="1" fillId="0" borderId="64" xfId="0" applyFont="1" applyBorder="1" applyAlignment="1">
      <alignment vertical="center"/>
    </xf>
    <xf numFmtId="0" fontId="29" fillId="0" borderId="42" xfId="0" applyFont="1" applyBorder="1" applyAlignment="1">
      <alignment horizontal="left" vertical="center"/>
    </xf>
    <xf numFmtId="164" fontId="29" fillId="0" borderId="42" xfId="0" applyNumberFormat="1" applyFont="1" applyBorder="1" applyAlignment="1">
      <alignment vertical="center"/>
    </xf>
    <xf numFmtId="164" fontId="29" fillId="0" borderId="65" xfId="0" applyNumberFormat="1" applyFont="1" applyBorder="1" applyAlignment="1">
      <alignment vertical="center"/>
    </xf>
    <xf numFmtId="0" fontId="33" fillId="4" borderId="66" xfId="0" applyFont="1" applyFill="1" applyBorder="1" applyAlignment="1">
      <alignment horizontal="center" vertical="center"/>
    </xf>
    <xf numFmtId="164" fontId="19" fillId="4" borderId="43" xfId="0" applyNumberFormat="1" applyFont="1" applyFill="1" applyBorder="1" applyAlignment="1">
      <alignment vertical="center"/>
    </xf>
    <xf numFmtId="164" fontId="19" fillId="4" borderId="67" xfId="0" applyNumberFormat="1" applyFont="1" applyFill="1" applyBorder="1" applyAlignment="1">
      <alignment vertical="center"/>
    </xf>
    <xf numFmtId="0" fontId="1" fillId="0" borderId="66" xfId="0" applyFont="1" applyBorder="1" applyAlignment="1">
      <alignment horizontal="center" vertical="center"/>
    </xf>
    <xf numFmtId="0" fontId="29" fillId="0" borderId="45" xfId="0" applyFont="1" applyBorder="1" applyAlignment="1">
      <alignment horizontal="left" vertical="center"/>
    </xf>
    <xf numFmtId="164" fontId="29" fillId="0" borderId="45" xfId="0" applyNumberFormat="1" applyFont="1" applyBorder="1" applyAlignment="1">
      <alignment vertical="center"/>
    </xf>
    <xf numFmtId="164" fontId="29" fillId="0" borderId="68" xfId="0" applyNumberFormat="1" applyFont="1" applyBorder="1" applyAlignment="1">
      <alignment vertical="center"/>
    </xf>
    <xf numFmtId="0" fontId="33" fillId="2" borderId="70" xfId="0" applyFont="1" applyFill="1" applyBorder="1" applyAlignment="1">
      <alignment horizontal="center" vertical="center"/>
    </xf>
    <xf numFmtId="0" fontId="19" fillId="3" borderId="45" xfId="0" applyFont="1" applyFill="1" applyBorder="1" applyAlignment="1">
      <alignment horizontal="left" vertical="center"/>
    </xf>
    <xf numFmtId="164" fontId="23" fillId="3" borderId="43" xfId="0" applyNumberFormat="1" applyFont="1" applyFill="1" applyBorder="1" applyAlignment="1">
      <alignment vertical="center"/>
    </xf>
    <xf numFmtId="164" fontId="23" fillId="3" borderId="67" xfId="0" applyNumberFormat="1" applyFont="1" applyFill="1" applyBorder="1" applyAlignment="1">
      <alignment vertical="center"/>
    </xf>
    <xf numFmtId="0" fontId="33" fillId="2" borderId="71" xfId="0" applyFont="1" applyFill="1" applyBorder="1" applyAlignment="1">
      <alignment horizontal="center" vertical="center"/>
    </xf>
    <xf numFmtId="164" fontId="19" fillId="3" borderId="43" xfId="0" applyNumberFormat="1" applyFont="1" applyFill="1" applyBorder="1" applyAlignment="1">
      <alignment vertical="center"/>
    </xf>
    <xf numFmtId="164" fontId="19" fillId="3" borderId="67" xfId="0" applyNumberFormat="1" applyFont="1" applyFill="1" applyBorder="1" applyAlignment="1">
      <alignment vertical="center"/>
    </xf>
    <xf numFmtId="0" fontId="1" fillId="0" borderId="66" xfId="0" applyFont="1" applyBorder="1" applyAlignment="1">
      <alignment vertical="center"/>
    </xf>
    <xf numFmtId="0" fontId="3" fillId="7" borderId="72" xfId="0" applyFont="1" applyFill="1" applyBorder="1" applyAlignment="1">
      <alignment horizontal="center" vertical="center"/>
    </xf>
    <xf numFmtId="164" fontId="3" fillId="7" borderId="22" xfId="0" applyNumberFormat="1" applyFont="1" applyFill="1" applyBorder="1" applyAlignment="1">
      <alignment vertical="center"/>
    </xf>
    <xf numFmtId="164" fontId="3" fillId="7" borderId="69" xfId="0" applyNumberFormat="1" applyFont="1" applyFill="1" applyBorder="1" applyAlignment="1">
      <alignment vertical="center"/>
    </xf>
    <xf numFmtId="0" fontId="33" fillId="9" borderId="76" xfId="0" applyFont="1" applyFill="1" applyBorder="1" applyAlignment="1">
      <alignment horizontal="center" vertical="center"/>
    </xf>
    <xf numFmtId="0" fontId="29" fillId="0" borderId="49" xfId="0" applyFont="1" applyBorder="1" applyAlignment="1">
      <alignment horizontal="left" vertical="center"/>
    </xf>
    <xf numFmtId="0" fontId="19" fillId="2" borderId="70" xfId="0" applyFont="1" applyFill="1" applyBorder="1" applyAlignment="1">
      <alignment horizontal="right" vertical="center" wrapText="1" indent="1"/>
    </xf>
    <xf numFmtId="0" fontId="19" fillId="3" borderId="78" xfId="0" applyFont="1" applyFill="1" applyBorder="1" applyAlignment="1">
      <alignment horizontal="left" vertical="center" wrapText="1" indent="1"/>
    </xf>
    <xf numFmtId="0" fontId="29" fillId="2" borderId="15" xfId="0" applyFont="1" applyFill="1" applyBorder="1" applyAlignment="1">
      <alignment horizontal="center" vertical="center"/>
    </xf>
    <xf numFmtId="164" fontId="22" fillId="8" borderId="43" xfId="0" applyNumberFormat="1" applyFont="1" applyFill="1" applyBorder="1" applyAlignment="1">
      <alignment vertical="center"/>
    </xf>
    <xf numFmtId="164" fontId="22" fillId="8" borderId="67" xfId="0" applyNumberFormat="1" applyFont="1" applyFill="1" applyBorder="1" applyAlignment="1">
      <alignment vertical="center"/>
    </xf>
    <xf numFmtId="0" fontId="1" fillId="0" borderId="71" xfId="0" applyFont="1" applyBorder="1" applyAlignment="1">
      <alignment vertical="center"/>
    </xf>
    <xf numFmtId="0" fontId="29" fillId="0" borderId="45" xfId="0" applyFont="1" applyBorder="1" applyAlignment="1">
      <alignment horizontal="right" vertical="center" indent="1"/>
    </xf>
    <xf numFmtId="0" fontId="19" fillId="0" borderId="15" xfId="0" applyFont="1" applyBorder="1" applyAlignment="1">
      <alignment horizontal="right" vertical="center" wrapText="1" indent="1"/>
    </xf>
    <xf numFmtId="0" fontId="19" fillId="3" borderId="47" xfId="0" applyFont="1" applyFill="1" applyBorder="1" applyAlignment="1">
      <alignment horizontal="left" vertical="center" wrapText="1" indent="1"/>
    </xf>
    <xf numFmtId="0" fontId="19" fillId="2" borderId="15" xfId="0" applyFont="1" applyFill="1" applyBorder="1" applyAlignment="1">
      <alignment horizontal="right" vertical="center" wrapText="1" indent="1"/>
    </xf>
    <xf numFmtId="0" fontId="37" fillId="2" borderId="88" xfId="0" applyFont="1" applyFill="1" applyBorder="1" applyAlignment="1">
      <alignment horizontal="left" vertical="center" indent="1"/>
    </xf>
    <xf numFmtId="164" fontId="22" fillId="2" borderId="88" xfId="0" applyNumberFormat="1" applyFont="1" applyFill="1" applyBorder="1" applyAlignment="1">
      <alignment vertical="center"/>
    </xf>
    <xf numFmtId="164" fontId="22" fillId="2" borderId="129" xfId="0" applyNumberFormat="1" applyFont="1" applyFill="1" applyBorder="1" applyAlignment="1">
      <alignment vertical="center"/>
    </xf>
    <xf numFmtId="165" fontId="19" fillId="3" borderId="75" xfId="0" applyNumberFormat="1" applyFont="1" applyFill="1" applyBorder="1" applyAlignment="1">
      <alignment horizontal="center" vertical="center"/>
    </xf>
    <xf numFmtId="164" fontId="23" fillId="3" borderId="75" xfId="0" applyNumberFormat="1" applyFont="1" applyFill="1" applyBorder="1" applyAlignment="1">
      <alignment vertical="center"/>
    </xf>
    <xf numFmtId="164" fontId="23" fillId="3" borderId="128" xfId="0" applyNumberFormat="1" applyFont="1" applyFill="1" applyBorder="1" applyAlignment="1">
      <alignment vertical="center"/>
    </xf>
    <xf numFmtId="0" fontId="19" fillId="3" borderId="111" xfId="0" applyFont="1" applyFill="1" applyBorder="1" applyAlignment="1">
      <alignment horizontal="left" vertical="center" wrapText="1" indent="1"/>
    </xf>
    <xf numFmtId="165" fontId="19" fillId="3" borderId="48" xfId="0" applyNumberFormat="1" applyFont="1" applyFill="1" applyBorder="1" applyAlignment="1">
      <alignment horizontal="center" vertical="center"/>
    </xf>
    <xf numFmtId="164" fontId="23" fillId="3" borderId="48" xfId="0" applyNumberFormat="1" applyFont="1" applyFill="1" applyBorder="1" applyAlignment="1">
      <alignment vertical="center"/>
    </xf>
    <xf numFmtId="164" fontId="23" fillId="3" borderId="74" xfId="0" applyNumberFormat="1" applyFont="1" applyFill="1" applyBorder="1" applyAlignment="1">
      <alignment vertical="center"/>
    </xf>
    <xf numFmtId="0" fontId="19" fillId="3" borderId="88" xfId="0" applyFont="1" applyFill="1" applyBorder="1" applyAlignment="1">
      <alignment horizontal="left" vertical="center" wrapText="1" indent="1"/>
    </xf>
    <xf numFmtId="0" fontId="19" fillId="3" borderId="119" xfId="0" applyFont="1" applyFill="1" applyBorder="1" applyAlignment="1">
      <alignment horizontal="left" vertical="center" wrapText="1" indent="1"/>
    </xf>
    <xf numFmtId="165" fontId="19" fillId="3" borderId="99" xfId="0" applyNumberFormat="1" applyFont="1" applyFill="1" applyBorder="1" applyAlignment="1">
      <alignment horizontal="center" vertical="center"/>
    </xf>
    <xf numFmtId="164" fontId="23" fillId="3" borderId="99" xfId="0" applyNumberFormat="1" applyFont="1" applyFill="1" applyBorder="1" applyAlignment="1">
      <alignment vertical="center"/>
    </xf>
    <xf numFmtId="164" fontId="23" fillId="3" borderId="120" xfId="0" applyNumberFormat="1" applyFont="1" applyFill="1" applyBorder="1" applyAlignment="1">
      <alignment vertical="center"/>
    </xf>
    <xf numFmtId="0" fontId="1" fillId="0" borderId="15" xfId="0" applyFont="1" applyBorder="1" applyAlignment="1">
      <alignment vertical="center"/>
    </xf>
    <xf numFmtId="0" fontId="29" fillId="0" borderId="0" xfId="0" applyFont="1" applyAlignment="1">
      <alignment horizontal="right" vertical="center" indent="1"/>
    </xf>
    <xf numFmtId="164" fontId="29" fillId="0" borderId="0" xfId="0" applyNumberFormat="1" applyFont="1" applyAlignment="1">
      <alignment vertical="center"/>
    </xf>
    <xf numFmtId="164" fontId="29" fillId="0" borderId="16" xfId="0" applyNumberFormat="1" applyFont="1" applyBorder="1" applyAlignment="1">
      <alignment vertical="center"/>
    </xf>
    <xf numFmtId="0" fontId="3" fillId="7" borderId="110" xfId="0" applyFont="1" applyFill="1" applyBorder="1" applyAlignment="1">
      <alignment horizontal="right" vertical="center"/>
    </xf>
    <xf numFmtId="164" fontId="3" fillId="7" borderId="113" xfId="0" applyNumberFormat="1" applyFont="1" applyFill="1" applyBorder="1" applyAlignment="1">
      <alignment vertical="center"/>
    </xf>
    <xf numFmtId="164" fontId="3" fillId="7" borderId="114" xfId="0" applyNumberFormat="1" applyFont="1" applyFill="1" applyBorder="1" applyAlignment="1">
      <alignment vertical="center"/>
    </xf>
    <xf numFmtId="0" fontId="29" fillId="0" borderId="42" xfId="0" applyFont="1" applyBorder="1" applyAlignment="1">
      <alignment horizontal="right" vertical="center" indent="1"/>
    </xf>
    <xf numFmtId="0" fontId="14" fillId="0" borderId="70" xfId="0" applyFont="1" applyBorder="1" applyAlignment="1">
      <alignment vertical="center"/>
    </xf>
    <xf numFmtId="164" fontId="19" fillId="3" borderId="48" xfId="0" applyNumberFormat="1" applyFont="1" applyFill="1" applyBorder="1" applyAlignment="1">
      <alignment vertical="center"/>
    </xf>
    <xf numFmtId="164" fontId="19" fillId="3" borderId="74" xfId="0" applyNumberFormat="1" applyFont="1" applyFill="1" applyBorder="1" applyAlignment="1">
      <alignment vertical="center"/>
    </xf>
    <xf numFmtId="164" fontId="29" fillId="0" borderId="129" xfId="0" applyNumberFormat="1" applyFont="1" applyBorder="1" applyAlignment="1">
      <alignment vertical="center"/>
    </xf>
    <xf numFmtId="0" fontId="3" fillId="7" borderId="72" xfId="0" applyFont="1" applyFill="1" applyBorder="1" applyAlignment="1">
      <alignment horizontal="right" vertical="center"/>
    </xf>
    <xf numFmtId="0" fontId="33" fillId="9" borderId="76" xfId="0" applyFont="1" applyFill="1" applyBorder="1" applyAlignment="1">
      <alignment horizontal="left" vertical="center"/>
    </xf>
    <xf numFmtId="0" fontId="37" fillId="4" borderId="64" xfId="0" applyFont="1" applyFill="1" applyBorder="1" applyAlignment="1">
      <alignment horizontal="left" vertical="center"/>
    </xf>
    <xf numFmtId="0" fontId="37" fillId="4" borderId="42" xfId="0" applyFont="1" applyFill="1" applyBorder="1" applyAlignment="1">
      <alignment horizontal="left" vertical="center" wrapText="1"/>
    </xf>
    <xf numFmtId="0" fontId="37" fillId="4" borderId="116" xfId="0" applyFont="1" applyFill="1" applyBorder="1" applyAlignment="1">
      <alignment horizontal="left" vertical="center" wrapText="1"/>
    </xf>
    <xf numFmtId="164" fontId="37" fillId="4" borderId="116" xfId="0" applyNumberFormat="1" applyFont="1" applyFill="1" applyBorder="1" applyAlignment="1">
      <alignment horizontal="right" vertical="center" wrapText="1"/>
    </xf>
    <xf numFmtId="164" fontId="37" fillId="4" borderId="50" xfId="0" applyNumberFormat="1" applyFont="1" applyFill="1" applyBorder="1" applyAlignment="1">
      <alignment horizontal="right" vertical="center" wrapText="1"/>
    </xf>
    <xf numFmtId="164" fontId="37" fillId="4" borderId="117" xfId="0" applyNumberFormat="1" applyFont="1" applyFill="1" applyBorder="1" applyAlignment="1">
      <alignment horizontal="right" vertical="center" wrapText="1"/>
    </xf>
    <xf numFmtId="0" fontId="37" fillId="4" borderId="66" xfId="0" applyFont="1" applyFill="1" applyBorder="1" applyAlignment="1">
      <alignment horizontal="left" vertical="center"/>
    </xf>
    <xf numFmtId="0" fontId="37" fillId="4" borderId="45" xfId="0" applyFont="1" applyFill="1" applyBorder="1" applyAlignment="1">
      <alignment horizontal="left" vertical="center" wrapText="1"/>
    </xf>
    <xf numFmtId="0" fontId="37" fillId="4" borderId="46" xfId="0" applyFont="1" applyFill="1" applyBorder="1" applyAlignment="1">
      <alignment horizontal="left" vertical="center" wrapText="1"/>
    </xf>
    <xf numFmtId="164" fontId="37" fillId="4" borderId="46" xfId="0" applyNumberFormat="1" applyFont="1" applyFill="1" applyBorder="1" applyAlignment="1">
      <alignment horizontal="right" vertical="center" wrapText="1"/>
    </xf>
    <xf numFmtId="164" fontId="37" fillId="4" borderId="43" xfId="0" applyNumberFormat="1" applyFont="1" applyFill="1" applyBorder="1" applyAlignment="1">
      <alignment horizontal="right" vertical="center" wrapText="1"/>
    </xf>
    <xf numFmtId="164" fontId="37" fillId="4" borderId="67" xfId="0" applyNumberFormat="1" applyFont="1" applyFill="1" applyBorder="1" applyAlignment="1">
      <alignment horizontal="right" vertical="center" wrapText="1"/>
    </xf>
    <xf numFmtId="0" fontId="37" fillId="4" borderId="118" xfId="0" applyFont="1" applyFill="1" applyBorder="1" applyAlignment="1">
      <alignment horizontal="left" vertical="center"/>
    </xf>
    <xf numFmtId="164" fontId="37" fillId="4" borderId="119" xfId="0" applyNumberFormat="1" applyFont="1" applyFill="1" applyBorder="1" applyAlignment="1">
      <alignment horizontal="right" vertical="center" wrapText="1"/>
    </xf>
    <xf numFmtId="164" fontId="37" fillId="4" borderId="99" xfId="0" applyNumberFormat="1" applyFont="1" applyFill="1" applyBorder="1" applyAlignment="1">
      <alignment horizontal="right" vertical="center" wrapText="1"/>
    </xf>
    <xf numFmtId="164" fontId="37" fillId="4" borderId="120" xfId="0" applyNumberFormat="1" applyFont="1" applyFill="1" applyBorder="1" applyAlignment="1">
      <alignment horizontal="right" vertical="center" wrapText="1"/>
    </xf>
    <xf numFmtId="0" fontId="37" fillId="7" borderId="64" xfId="0" applyFont="1" applyFill="1" applyBorder="1" applyAlignment="1">
      <alignment horizontal="center" vertical="center"/>
    </xf>
    <xf numFmtId="164" fontId="91" fillId="7" borderId="116" xfId="0" applyNumberFormat="1" applyFont="1" applyFill="1" applyBorder="1" applyAlignment="1">
      <alignment horizontal="right" vertical="center" wrapText="1"/>
    </xf>
    <xf numFmtId="0" fontId="37" fillId="7" borderId="66" xfId="0" applyFont="1" applyFill="1" applyBorder="1" applyAlignment="1">
      <alignment horizontal="center" vertical="center"/>
    </xf>
    <xf numFmtId="164" fontId="91" fillId="7" borderId="43" xfId="0" applyNumberFormat="1" applyFont="1" applyFill="1" applyBorder="1" applyAlignment="1">
      <alignment horizontal="right" vertical="center"/>
    </xf>
    <xf numFmtId="0" fontId="19" fillId="7" borderId="121" xfId="0" applyFont="1" applyFill="1" applyBorder="1" applyAlignment="1">
      <alignment horizontal="center" vertical="center"/>
    </xf>
    <xf numFmtId="164" fontId="91" fillId="7" borderId="123" xfId="0" applyNumberFormat="1" applyFont="1" applyFill="1" applyBorder="1" applyAlignment="1">
      <alignment horizontal="right" vertical="center"/>
    </xf>
    <xf numFmtId="164" fontId="91" fillId="7" borderId="124" xfId="0" applyNumberFormat="1" applyFont="1" applyFill="1" applyBorder="1" applyAlignment="1">
      <alignment horizontal="right" vertical="center"/>
    </xf>
    <xf numFmtId="0" fontId="45" fillId="0" borderId="0" xfId="0" applyFont="1" applyAlignment="1">
      <alignment horizontal="center" vertical="center"/>
    </xf>
    <xf numFmtId="0" fontId="76" fillId="4" borderId="0" xfId="0" applyFont="1" applyFill="1" applyAlignment="1">
      <alignment horizontal="right"/>
    </xf>
    <xf numFmtId="10" fontId="76" fillId="4" borderId="0" xfId="0" applyNumberFormat="1" applyFont="1" applyFill="1" applyAlignment="1">
      <alignment horizontal="center" vertical="center"/>
    </xf>
    <xf numFmtId="10" fontId="76" fillId="4" borderId="0" xfId="0" applyNumberFormat="1" applyFont="1" applyFill="1" applyAlignment="1">
      <alignment horizontal="left" vertical="center"/>
    </xf>
    <xf numFmtId="10" fontId="76" fillId="4" borderId="0" xfId="0" applyNumberFormat="1" applyFont="1" applyFill="1" applyAlignment="1">
      <alignment horizontal="left"/>
    </xf>
    <xf numFmtId="167" fontId="76" fillId="4" borderId="0" xfId="0" applyNumberFormat="1" applyFont="1" applyFill="1" applyAlignment="1">
      <alignment horizontal="center" vertical="center"/>
    </xf>
    <xf numFmtId="0" fontId="8" fillId="4" borderId="0" xfId="0" applyFont="1" applyFill="1"/>
    <xf numFmtId="167" fontId="8" fillId="0" borderId="0" xfId="0" applyNumberFormat="1" applyFont="1" applyAlignment="1">
      <alignment horizontal="center"/>
    </xf>
    <xf numFmtId="0" fontId="77" fillId="7" borderId="12" xfId="0" applyFont="1" applyFill="1" applyBorder="1" applyAlignment="1">
      <alignment horizontal="center" vertical="center"/>
    </xf>
    <xf numFmtId="168" fontId="78" fillId="7" borderId="12" xfId="0" applyNumberFormat="1" applyFont="1" applyFill="1" applyBorder="1" applyAlignment="1">
      <alignment horizontal="center" vertical="center" wrapText="1"/>
    </xf>
    <xf numFmtId="0" fontId="77" fillId="7" borderId="12" xfId="0" applyFont="1" applyFill="1" applyBorder="1" applyAlignment="1">
      <alignment horizontal="center" vertical="center" wrapText="1"/>
    </xf>
    <xf numFmtId="0" fontId="8" fillId="2" borderId="0" xfId="0" applyFont="1" applyFill="1" applyAlignment="1">
      <alignment horizontal="left" vertical="center"/>
    </xf>
    <xf numFmtId="164" fontId="1" fillId="2" borderId="0" xfId="0" applyNumberFormat="1" applyFont="1" applyFill="1" applyAlignment="1">
      <alignment horizontal="center" vertical="center"/>
    </xf>
    <xf numFmtId="0" fontId="49" fillId="2" borderId="0" xfId="0" applyFont="1" applyFill="1" applyAlignment="1">
      <alignment horizontal="left" vertical="center"/>
    </xf>
    <xf numFmtId="0" fontId="8" fillId="0" borderId="16" xfId="0" applyFont="1" applyBorder="1"/>
    <xf numFmtId="0" fontId="8" fillId="4" borderId="23" xfId="0" applyFont="1" applyFill="1" applyBorder="1" applyAlignment="1">
      <alignment horizontal="left" vertical="center" wrapText="1"/>
    </xf>
    <xf numFmtId="164" fontId="11" fillId="4" borderId="14" xfId="0" applyNumberFormat="1" applyFont="1" applyFill="1" applyBorder="1" applyAlignment="1">
      <alignment horizontal="center" vertical="center"/>
    </xf>
    <xf numFmtId="0" fontId="46" fillId="4" borderId="115" xfId="0" applyFont="1" applyFill="1" applyBorder="1" applyAlignment="1">
      <alignment horizontal="left" vertical="center"/>
    </xf>
    <xf numFmtId="0" fontId="8" fillId="3" borderId="23" xfId="0" applyFont="1" applyFill="1" applyBorder="1" applyAlignment="1">
      <alignment horizontal="left" vertical="center"/>
    </xf>
    <xf numFmtId="164" fontId="8" fillId="3" borderId="14" xfId="0" applyNumberFormat="1" applyFont="1" applyFill="1" applyBorder="1" applyAlignment="1">
      <alignment horizontal="center" vertical="center"/>
    </xf>
    <xf numFmtId="0" fontId="61" fillId="3" borderId="115" xfId="0" applyFont="1" applyFill="1" applyBorder="1" applyAlignment="1">
      <alignment horizontal="left" vertical="center"/>
    </xf>
    <xf numFmtId="0" fontId="11" fillId="4" borderId="23" xfId="0" applyFont="1" applyFill="1" applyBorder="1" applyAlignment="1">
      <alignment horizontal="left" vertical="center"/>
    </xf>
    <xf numFmtId="0" fontId="58" fillId="4" borderId="115" xfId="0" applyFont="1" applyFill="1" applyBorder="1" applyAlignment="1">
      <alignment horizontal="left" vertical="center"/>
    </xf>
    <xf numFmtId="0" fontId="8" fillId="3" borderId="18" xfId="0" applyFont="1" applyFill="1" applyBorder="1" applyAlignment="1">
      <alignment horizontal="left" vertical="center"/>
    </xf>
    <xf numFmtId="164" fontId="11" fillId="3" borderId="22" xfId="0" applyNumberFormat="1" applyFont="1" applyFill="1" applyBorder="1" applyAlignment="1">
      <alignment horizontal="center" vertical="center" wrapText="1"/>
    </xf>
    <xf numFmtId="0" fontId="61" fillId="3" borderId="69" xfId="0" applyFont="1" applyFill="1" applyBorder="1" applyAlignment="1">
      <alignment horizontal="left" vertical="center"/>
    </xf>
    <xf numFmtId="164" fontId="11" fillId="3" borderId="9" xfId="0" applyNumberFormat="1" applyFont="1" applyFill="1" applyBorder="1" applyAlignment="1">
      <alignment horizontal="center" vertical="center" wrapText="1"/>
    </xf>
    <xf numFmtId="0" fontId="11" fillId="4" borderId="18" xfId="0" applyFont="1" applyFill="1" applyBorder="1" applyAlignment="1">
      <alignment horizontal="left" vertical="center"/>
    </xf>
    <xf numFmtId="164" fontId="11" fillId="4" borderId="24" xfId="0" applyNumberFormat="1" applyFont="1" applyFill="1" applyBorder="1" applyAlignment="1">
      <alignment horizontal="center" vertical="center"/>
    </xf>
    <xf numFmtId="0" fontId="58" fillId="4" borderId="69" xfId="0" applyFont="1" applyFill="1" applyBorder="1" applyAlignment="1">
      <alignment horizontal="left" vertical="center"/>
    </xf>
    <xf numFmtId="0" fontId="8" fillId="4" borderId="23" xfId="0" applyFont="1" applyFill="1" applyBorder="1" applyAlignment="1">
      <alignment horizontal="left" vertical="center"/>
    </xf>
    <xf numFmtId="0" fontId="8" fillId="0" borderId="52" xfId="0" applyFont="1" applyBorder="1" applyAlignment="1">
      <alignment horizontal="left" vertical="center"/>
    </xf>
    <xf numFmtId="164" fontId="48" fillId="0" borderId="52" xfId="0" applyNumberFormat="1" applyFont="1" applyBorder="1" applyAlignment="1">
      <alignment horizontal="center" vertical="center" wrapText="1"/>
    </xf>
    <xf numFmtId="0" fontId="51" fillId="0" borderId="52" xfId="0" applyFont="1" applyBorder="1" applyAlignment="1">
      <alignment horizontal="left" vertical="center"/>
    </xf>
    <xf numFmtId="164" fontId="56" fillId="10" borderId="81" xfId="0" applyNumberFormat="1" applyFont="1" applyFill="1" applyBorder="1" applyAlignment="1">
      <alignment horizontal="left" vertical="center"/>
    </xf>
    <xf numFmtId="164" fontId="60" fillId="10" borderId="52" xfId="0" applyNumberFormat="1" applyFont="1" applyFill="1" applyBorder="1" applyAlignment="1">
      <alignment vertical="center"/>
    </xf>
    <xf numFmtId="164" fontId="60" fillId="10" borderId="126" xfId="0" applyNumberFormat="1" applyFont="1" applyFill="1" applyBorder="1" applyAlignment="1">
      <alignment vertical="center"/>
    </xf>
    <xf numFmtId="0" fontId="11" fillId="4" borderId="23" xfId="0" applyFont="1" applyFill="1" applyBorder="1" applyAlignment="1">
      <alignment horizontal="left" vertical="center" wrapText="1"/>
    </xf>
    <xf numFmtId="0" fontId="58" fillId="4" borderId="115" xfId="0" applyFont="1" applyFill="1" applyBorder="1" applyAlignment="1">
      <alignment horizontal="left" vertical="center" wrapText="1"/>
    </xf>
    <xf numFmtId="0" fontId="8" fillId="0" borderId="0" xfId="0" applyFont="1" applyAlignment="1">
      <alignment horizontal="center" wrapText="1"/>
    </xf>
    <xf numFmtId="0" fontId="46" fillId="4" borderId="115" xfId="0" applyFont="1" applyFill="1" applyBorder="1" applyAlignment="1">
      <alignment horizontal="left" vertical="center" wrapText="1"/>
    </xf>
    <xf numFmtId="0" fontId="62" fillId="4" borderId="115" xfId="0" applyFont="1" applyFill="1" applyBorder="1" applyAlignment="1">
      <alignment horizontal="left" vertical="center" wrapText="1"/>
    </xf>
    <xf numFmtId="0" fontId="48" fillId="4" borderId="115" xfId="0" applyFont="1" applyFill="1" applyBorder="1" applyAlignment="1">
      <alignment horizontal="left" vertical="center"/>
    </xf>
    <xf numFmtId="164" fontId="11" fillId="0" borderId="0" xfId="0" applyNumberFormat="1" applyFont="1"/>
    <xf numFmtId="0" fontId="11" fillId="4" borderId="150" xfId="0" applyFont="1" applyFill="1" applyBorder="1" applyAlignment="1">
      <alignment horizontal="left" vertical="center"/>
    </xf>
    <xf numFmtId="164" fontId="11" fillId="4" borderId="142" xfId="0" applyNumberFormat="1" applyFont="1" applyFill="1" applyBorder="1" applyAlignment="1">
      <alignment horizontal="center" vertical="center"/>
    </xf>
    <xf numFmtId="0" fontId="58" fillId="4" borderId="151" xfId="0" applyFont="1" applyFill="1" applyBorder="1" applyAlignment="1">
      <alignment horizontal="left" vertical="center"/>
    </xf>
    <xf numFmtId="0" fontId="57" fillId="0" borderId="0" xfId="0" applyFont="1" applyAlignment="1">
      <alignment horizontal="left" vertical="center"/>
    </xf>
    <xf numFmtId="164" fontId="52" fillId="0" borderId="0" xfId="0" applyNumberFormat="1" applyFont="1" applyAlignment="1">
      <alignment horizontal="center" vertical="center"/>
    </xf>
    <xf numFmtId="0" fontId="52" fillId="0" borderId="0" xfId="0" applyFont="1" applyAlignment="1">
      <alignment horizontal="left" vertical="center"/>
    </xf>
    <xf numFmtId="164" fontId="82" fillId="7" borderId="82" xfId="0" applyNumberFormat="1" applyFont="1" applyFill="1" applyBorder="1" applyAlignment="1">
      <alignment horizontal="center" vertical="center"/>
    </xf>
    <xf numFmtId="164" fontId="82" fillId="7" borderId="17" xfId="0" applyNumberFormat="1" applyFont="1" applyFill="1" applyBorder="1" applyAlignment="1">
      <alignment horizontal="center" vertical="center"/>
    </xf>
    <xf numFmtId="0" fontId="63" fillId="3" borderId="115" xfId="0" applyFont="1" applyFill="1" applyBorder="1" applyAlignment="1">
      <alignment horizontal="left" vertical="center"/>
    </xf>
    <xf numFmtId="0" fontId="58" fillId="3" borderId="115" xfId="0" applyFont="1" applyFill="1" applyBorder="1" applyAlignment="1">
      <alignment horizontal="left" vertical="center"/>
    </xf>
    <xf numFmtId="0" fontId="58" fillId="3" borderId="69" xfId="0" applyFont="1" applyFill="1" applyBorder="1" applyAlignment="1">
      <alignment horizontal="left" vertical="center"/>
    </xf>
    <xf numFmtId="0" fontId="1" fillId="0" borderId="0" xfId="0" applyFont="1" applyAlignment="1">
      <alignment horizontal="left"/>
    </xf>
    <xf numFmtId="168" fontId="1" fillId="0" borderId="0" xfId="0" applyNumberFormat="1" applyFont="1" applyAlignment="1">
      <alignment horizontal="center" vertical="center"/>
    </xf>
    <xf numFmtId="0" fontId="1" fillId="0" borderId="0" xfId="0" applyFont="1"/>
    <xf numFmtId="0" fontId="100" fillId="3" borderId="9" xfId="0" applyFont="1" applyFill="1" applyBorder="1" applyAlignment="1">
      <alignment horizontal="center" vertical="center" wrapText="1"/>
    </xf>
    <xf numFmtId="7" fontId="50" fillId="3" borderId="9" xfId="0" applyNumberFormat="1" applyFont="1" applyFill="1" applyBorder="1" applyAlignment="1">
      <alignment horizontal="center" vertical="center"/>
    </xf>
    <xf numFmtId="0" fontId="8" fillId="3" borderId="9" xfId="0" applyFont="1" applyFill="1" applyBorder="1" applyAlignment="1">
      <alignment horizontal="center" vertical="center"/>
    </xf>
    <xf numFmtId="0" fontId="53" fillId="7" borderId="0" xfId="0" applyFont="1" applyFill="1"/>
    <xf numFmtId="0" fontId="8" fillId="7" borderId="0" xfId="0" applyFont="1" applyFill="1"/>
    <xf numFmtId="0" fontId="53" fillId="7" borderId="0" xfId="0" applyFont="1" applyFill="1" applyAlignment="1">
      <alignment horizontal="right"/>
    </xf>
    <xf numFmtId="0" fontId="27" fillId="7" borderId="0" xfId="0" applyFont="1" applyFill="1" applyAlignment="1">
      <alignment horizontal="right" vertical="center"/>
    </xf>
    <xf numFmtId="0" fontId="0" fillId="7" borderId="0" xfId="0" applyFill="1" applyAlignment="1">
      <alignment horizontal="right" vertical="center"/>
    </xf>
    <xf numFmtId="0" fontId="27" fillId="7" borderId="0" xfId="0" applyFont="1" applyFill="1" applyAlignment="1">
      <alignment vertical="center"/>
    </xf>
    <xf numFmtId="0" fontId="96" fillId="7" borderId="0" xfId="0" applyFont="1" applyFill="1" applyAlignment="1">
      <alignment vertical="center"/>
    </xf>
    <xf numFmtId="0" fontId="16" fillId="4" borderId="29" xfId="0" applyFont="1" applyFill="1" applyBorder="1" applyAlignment="1">
      <alignment horizontal="right" vertical="center" wrapText="1"/>
    </xf>
    <xf numFmtId="0" fontId="22" fillId="3" borderId="9" xfId="0" applyFont="1" applyFill="1" applyBorder="1" applyAlignment="1">
      <alignment horizontal="center" vertical="center" wrapText="1"/>
    </xf>
    <xf numFmtId="0" fontId="12" fillId="0" borderId="9" xfId="0" applyFont="1" applyBorder="1" applyAlignment="1">
      <alignment horizontal="center" vertical="center" wrapText="1"/>
    </xf>
    <xf numFmtId="0" fontId="24" fillId="4" borderId="11" xfId="0" applyFont="1" applyFill="1" applyBorder="1" applyAlignment="1">
      <alignment horizontal="center" vertical="center" wrapText="1"/>
    </xf>
    <xf numFmtId="0" fontId="12" fillId="4" borderId="11" xfId="0" applyFont="1" applyFill="1" applyBorder="1" applyAlignment="1">
      <alignment vertical="center" wrapText="1"/>
    </xf>
    <xf numFmtId="0" fontId="25" fillId="2" borderId="10" xfId="0" applyFont="1" applyFill="1" applyBorder="1" applyAlignment="1">
      <alignment horizontal="center" wrapText="1"/>
    </xf>
    <xf numFmtId="0" fontId="12" fillId="0" borderId="10" xfId="0" applyFont="1" applyBorder="1" applyAlignment="1">
      <alignment horizontal="center" wrapText="1"/>
    </xf>
    <xf numFmtId="0" fontId="24" fillId="2" borderId="0" xfId="0" applyFont="1" applyFill="1" applyAlignment="1">
      <alignment horizontal="center" wrapText="1"/>
    </xf>
    <xf numFmtId="0" fontId="24" fillId="0" borderId="0" xfId="0" applyFont="1" applyAlignment="1">
      <alignment horizontal="center" wrapText="1"/>
    </xf>
    <xf numFmtId="0" fontId="22" fillId="0" borderId="37" xfId="0" applyFont="1" applyBorder="1" applyAlignment="1">
      <alignment horizontal="justify" vertical="center" wrapText="1"/>
    </xf>
    <xf numFmtId="0" fontId="30" fillId="0" borderId="38" xfId="0" applyFont="1" applyBorder="1" applyAlignment="1">
      <alignment horizontal="justify" vertical="center" wrapText="1"/>
    </xf>
    <xf numFmtId="0" fontId="30" fillId="0" borderId="39" xfId="0" applyFont="1" applyBorder="1" applyAlignment="1">
      <alignment horizontal="justify" vertical="center" wrapText="1"/>
    </xf>
    <xf numFmtId="0" fontId="22" fillId="0" borderId="93" xfId="0" applyFont="1" applyBorder="1" applyAlignment="1">
      <alignment horizontal="justify" vertical="center" wrapText="1"/>
    </xf>
    <xf numFmtId="0" fontId="22" fillId="0" borderId="79" xfId="0" applyFont="1" applyBorder="1" applyAlignment="1">
      <alignment horizontal="justify" vertical="center" wrapText="1"/>
    </xf>
    <xf numFmtId="0" fontId="22" fillId="0" borderId="94" xfId="0" applyFont="1" applyBorder="1" applyAlignment="1">
      <alignment horizontal="justify" vertical="center" wrapText="1"/>
    </xf>
    <xf numFmtId="0" fontId="34" fillId="0" borderId="40" xfId="1" applyFont="1" applyFill="1" applyBorder="1" applyAlignment="1" applyProtection="1">
      <alignment horizontal="center" vertical="center"/>
    </xf>
    <xf numFmtId="0" fontId="34" fillId="0" borderId="41" xfId="1" applyFont="1" applyFill="1" applyBorder="1" applyAlignment="1" applyProtection="1">
      <alignment horizontal="center" vertical="center"/>
    </xf>
    <xf numFmtId="0" fontId="73" fillId="4" borderId="29" xfId="0" applyFont="1" applyFill="1" applyBorder="1" applyAlignment="1">
      <alignment horizontal="right" vertical="center" wrapText="1"/>
    </xf>
    <xf numFmtId="0" fontId="17" fillId="4" borderId="0" xfId="0" applyFont="1" applyFill="1" applyAlignment="1">
      <alignment horizontal="right" vertical="center" wrapText="1"/>
    </xf>
    <xf numFmtId="0" fontId="73" fillId="4" borderId="7" xfId="0" applyFont="1" applyFill="1" applyBorder="1" applyAlignment="1">
      <alignment horizontal="right" vertical="top" wrapText="1"/>
    </xf>
    <xf numFmtId="0" fontId="73" fillId="4" borderId="0" xfId="0" applyFont="1" applyFill="1" applyAlignment="1">
      <alignment horizontal="right" vertical="top" wrapText="1"/>
    </xf>
    <xf numFmtId="0" fontId="74" fillId="4" borderId="10" xfId="0" applyFont="1" applyFill="1" applyBorder="1" applyAlignment="1">
      <alignment horizontal="right" vertical="center"/>
    </xf>
    <xf numFmtId="0" fontId="28" fillId="0" borderId="131" xfId="0" applyFont="1" applyBorder="1" applyAlignment="1">
      <alignment horizontal="justify" vertical="center" wrapText="1"/>
    </xf>
    <xf numFmtId="0" fontId="28" fillId="0" borderId="107" xfId="0" applyFont="1" applyBorder="1" applyAlignment="1">
      <alignment horizontal="justify" vertical="center" wrapText="1"/>
    </xf>
    <xf numFmtId="0" fontId="28" fillId="0" borderId="132" xfId="0" applyFont="1" applyBorder="1" applyAlignment="1">
      <alignment horizontal="justify" vertical="center" wrapText="1"/>
    </xf>
    <xf numFmtId="0" fontId="7" fillId="7" borderId="34" xfId="0" applyFont="1" applyFill="1" applyBorder="1" applyAlignment="1">
      <alignment horizontal="center" vertical="center"/>
    </xf>
    <xf numFmtId="0" fontId="7" fillId="7" borderId="35" xfId="0" applyFont="1" applyFill="1" applyBorder="1" applyAlignment="1">
      <alignment horizontal="center" vertical="center"/>
    </xf>
    <xf numFmtId="0" fontId="7" fillId="7" borderId="36" xfId="0" applyFont="1" applyFill="1" applyBorder="1" applyAlignment="1">
      <alignment horizontal="center" vertical="center"/>
    </xf>
    <xf numFmtId="0" fontId="5" fillId="7" borderId="0" xfId="0" applyFont="1" applyFill="1" applyAlignment="1">
      <alignment horizontal="left" wrapText="1"/>
    </xf>
    <xf numFmtId="0" fontId="32" fillId="0" borderId="0" xfId="0" applyFont="1" applyAlignment="1">
      <alignment horizontal="left" vertical="top" wrapText="1"/>
    </xf>
    <xf numFmtId="0" fontId="19" fillId="0" borderId="6" xfId="0" applyFont="1" applyBorder="1" applyAlignment="1" applyProtection="1">
      <alignment horizontal="center" vertical="center"/>
      <protection locked="0"/>
    </xf>
    <xf numFmtId="0" fontId="19" fillId="0" borderId="127" xfId="0" applyFont="1" applyBorder="1" applyAlignment="1" applyProtection="1">
      <alignment horizontal="center" vertical="center"/>
      <protection locked="0"/>
    </xf>
    <xf numFmtId="0" fontId="19" fillId="0" borderId="2"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16" fillId="4" borderId="29" xfId="0" applyFont="1" applyFill="1" applyBorder="1" applyAlignment="1">
      <alignment horizontal="right" vertical="top" wrapText="1"/>
    </xf>
    <xf numFmtId="0" fontId="19" fillId="0" borderId="2" xfId="0" applyFont="1" applyBorder="1" applyAlignment="1" applyProtection="1">
      <alignment horizontal="left" vertical="center"/>
      <protection locked="0"/>
    </xf>
    <xf numFmtId="0" fontId="19" fillId="0" borderId="1" xfId="0" applyFont="1" applyBorder="1" applyAlignment="1" applyProtection="1">
      <alignment horizontal="left" vertical="center"/>
      <protection locked="0"/>
    </xf>
    <xf numFmtId="0" fontId="7" fillId="7" borderId="26" xfId="0" applyFont="1" applyFill="1" applyBorder="1" applyAlignment="1">
      <alignment horizontal="center" vertical="center"/>
    </xf>
    <xf numFmtId="0" fontId="31" fillId="0" borderId="0" xfId="0" applyFont="1" applyAlignment="1">
      <alignment horizontal="left" vertical="center" wrapText="1"/>
    </xf>
    <xf numFmtId="0" fontId="19" fillId="0" borderId="6" xfId="0" applyFont="1" applyBorder="1" applyAlignment="1" applyProtection="1">
      <alignment horizontal="center" vertical="center" wrapText="1"/>
      <protection locked="0"/>
    </xf>
    <xf numFmtId="0" fontId="19" fillId="0" borderId="127" xfId="0" applyFont="1" applyBorder="1" applyAlignment="1" applyProtection="1">
      <alignment horizontal="center" vertical="center" wrapText="1"/>
      <protection locked="0"/>
    </xf>
    <xf numFmtId="0" fontId="19" fillId="0" borderId="2"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3" fontId="19" fillId="0" borderId="2" xfId="0" applyNumberFormat="1" applyFont="1" applyBorder="1" applyAlignment="1" applyProtection="1">
      <alignment horizontal="center" vertical="center"/>
      <protection locked="0"/>
    </xf>
    <xf numFmtId="3" fontId="19" fillId="0" borderId="1" xfId="0" applyNumberFormat="1" applyFont="1" applyBorder="1" applyAlignment="1" applyProtection="1">
      <alignment horizontal="center" vertical="center"/>
      <protection locked="0"/>
    </xf>
    <xf numFmtId="0" fontId="19" fillId="2" borderId="2" xfId="0" quotePrefix="1" applyFont="1" applyFill="1" applyBorder="1" applyAlignment="1" applyProtection="1">
      <alignment horizontal="center" vertical="center"/>
      <protection locked="0"/>
    </xf>
    <xf numFmtId="0" fontId="19" fillId="2" borderId="1" xfId="0" quotePrefix="1" applyFont="1" applyFill="1" applyBorder="1" applyAlignment="1" applyProtection="1">
      <alignment horizontal="center" vertical="center"/>
      <protection locked="0"/>
    </xf>
    <xf numFmtId="0" fontId="28" fillId="2" borderId="133" xfId="0" applyFont="1" applyFill="1" applyBorder="1" applyAlignment="1">
      <alignment horizontal="justify" vertical="center" wrapText="1"/>
    </xf>
    <xf numFmtId="0" fontId="28" fillId="2" borderId="134" xfId="0" applyFont="1" applyFill="1" applyBorder="1" applyAlignment="1">
      <alignment horizontal="justify" vertical="center" wrapText="1"/>
    </xf>
    <xf numFmtId="0" fontId="28" fillId="2" borderId="135" xfId="0" applyFont="1" applyFill="1" applyBorder="1" applyAlignment="1">
      <alignment horizontal="justify" vertical="center" wrapText="1"/>
    </xf>
    <xf numFmtId="0" fontId="19" fillId="0" borderId="2" xfId="0" applyFont="1" applyBorder="1" applyAlignment="1" applyProtection="1">
      <alignment vertical="center"/>
      <protection locked="0"/>
    </xf>
    <xf numFmtId="0" fontId="19" fillId="0" borderId="1" xfId="0" applyFont="1" applyBorder="1" applyAlignment="1" applyProtection="1">
      <alignment vertical="center"/>
      <protection locked="0"/>
    </xf>
    <xf numFmtId="166" fontId="19" fillId="0" borderId="2" xfId="0" applyNumberFormat="1" applyFont="1" applyBorder="1" applyAlignment="1" applyProtection="1">
      <alignment horizontal="center" vertical="center"/>
      <protection locked="0"/>
    </xf>
    <xf numFmtId="166" fontId="19" fillId="0" borderId="1" xfId="0" applyNumberFormat="1" applyFont="1" applyBorder="1" applyAlignment="1" applyProtection="1">
      <alignment horizontal="center" vertical="center"/>
      <protection locked="0"/>
    </xf>
    <xf numFmtId="0" fontId="22" fillId="2" borderId="53" xfId="0" applyFont="1" applyFill="1" applyBorder="1" applyAlignment="1">
      <alignment horizontal="justify" vertical="center" wrapText="1"/>
    </xf>
    <xf numFmtId="0" fontId="22" fillId="2" borderId="54" xfId="0" applyFont="1" applyFill="1" applyBorder="1" applyAlignment="1">
      <alignment horizontal="justify" vertical="center" wrapText="1"/>
    </xf>
    <xf numFmtId="0" fontId="22" fillId="2" borderId="55" xfId="0" applyFont="1" applyFill="1" applyBorder="1" applyAlignment="1">
      <alignment horizontal="justify" vertical="center" wrapText="1"/>
    </xf>
    <xf numFmtId="0" fontId="7" fillId="7" borderId="27" xfId="0" applyFont="1" applyFill="1" applyBorder="1" applyAlignment="1">
      <alignment horizontal="center" vertical="center"/>
    </xf>
    <xf numFmtId="0" fontId="7" fillId="7" borderId="28" xfId="0" applyFont="1" applyFill="1" applyBorder="1" applyAlignment="1">
      <alignment horizontal="center" vertical="center"/>
    </xf>
    <xf numFmtId="0" fontId="25" fillId="2" borderId="29" xfId="0" applyFont="1" applyFill="1" applyBorder="1" applyAlignment="1">
      <alignment horizontal="left" vertical="top" wrapText="1" indent="1"/>
    </xf>
    <xf numFmtId="0" fontId="25" fillId="2" borderId="0" xfId="0" applyFont="1" applyFill="1" applyAlignment="1">
      <alignment horizontal="left" vertical="top" wrapText="1" indent="1"/>
    </xf>
    <xf numFmtId="0" fontId="22" fillId="2" borderId="9" xfId="0" applyFont="1" applyFill="1" applyBorder="1" applyAlignment="1">
      <alignment horizontal="center" vertical="center" wrapText="1"/>
    </xf>
    <xf numFmtId="0" fontId="28" fillId="0" borderId="9" xfId="0" applyFont="1" applyBorder="1" applyAlignment="1">
      <alignment horizontal="center" vertical="center" wrapText="1"/>
    </xf>
    <xf numFmtId="0" fontId="54" fillId="7" borderId="0" xfId="0" applyFont="1" applyFill="1" applyAlignment="1">
      <alignment horizontal="left" vertical="center" wrapText="1"/>
    </xf>
    <xf numFmtId="0" fontId="7" fillId="7" borderId="51" xfId="0" applyFont="1" applyFill="1" applyBorder="1" applyAlignment="1">
      <alignment horizontal="center" vertical="center"/>
    </xf>
    <xf numFmtId="0" fontId="7" fillId="7" borderId="52" xfId="0" applyFont="1" applyFill="1" applyBorder="1" applyAlignment="1">
      <alignment horizontal="center" vertical="center"/>
    </xf>
    <xf numFmtId="0" fontId="7" fillId="7" borderId="14" xfId="0" applyFont="1" applyFill="1" applyBorder="1" applyAlignment="1">
      <alignment horizontal="center" vertical="center"/>
    </xf>
    <xf numFmtId="0" fontId="15" fillId="2" borderId="0" xfId="0" applyFont="1" applyFill="1" applyAlignment="1">
      <alignment horizontal="center" vertical="center"/>
    </xf>
    <xf numFmtId="0" fontId="32" fillId="0" borderId="0" xfId="0" applyFont="1" applyAlignment="1">
      <alignment horizontal="left" vertical="center" wrapText="1"/>
    </xf>
    <xf numFmtId="0" fontId="38" fillId="0" borderId="0" xfId="0" applyFont="1" applyAlignment="1">
      <alignment horizontal="left" vertical="top" wrapText="1"/>
    </xf>
    <xf numFmtId="0" fontId="7" fillId="7" borderId="9" xfId="0" applyFont="1" applyFill="1" applyBorder="1" applyAlignment="1">
      <alignment horizontal="center" vertical="center"/>
    </xf>
    <xf numFmtId="0" fontId="96" fillId="7" borderId="9" xfId="0" applyFont="1" applyFill="1" applyBorder="1" applyAlignment="1">
      <alignment horizontal="center" vertical="center"/>
    </xf>
    <xf numFmtId="0" fontId="0" fillId="7" borderId="9" xfId="0" applyFill="1" applyBorder="1" applyAlignment="1">
      <alignment horizontal="center" vertical="center"/>
    </xf>
    <xf numFmtId="0" fontId="55" fillId="7" borderId="0" xfId="0" applyFont="1" applyFill="1" applyAlignment="1">
      <alignment horizontal="left" vertical="center"/>
    </xf>
    <xf numFmtId="0" fontId="32" fillId="0" borderId="0" xfId="0" applyFont="1" applyAlignment="1">
      <alignment horizontal="left" vertical="center"/>
    </xf>
    <xf numFmtId="0" fontId="38" fillId="0" borderId="0" xfId="0" applyFont="1" applyAlignment="1">
      <alignment horizontal="left" vertical="top"/>
    </xf>
    <xf numFmtId="0" fontId="26" fillId="7" borderId="0" xfId="0" applyFont="1" applyFill="1" applyAlignment="1">
      <alignment horizontal="left" vertical="center" wrapText="1"/>
    </xf>
    <xf numFmtId="0" fontId="36" fillId="7" borderId="0" xfId="0" applyFont="1" applyFill="1" applyAlignment="1">
      <alignment horizontal="left" vertical="center"/>
    </xf>
    <xf numFmtId="0" fontId="31" fillId="0" borderId="0" xfId="0" applyFont="1" applyAlignment="1">
      <alignment horizontal="left" vertical="center"/>
    </xf>
    <xf numFmtId="0" fontId="32" fillId="0" borderId="0" xfId="0" applyFont="1" applyAlignment="1">
      <alignment horizontal="left" vertical="top"/>
    </xf>
    <xf numFmtId="0" fontId="7" fillId="7" borderId="53" xfId="0" applyFont="1" applyFill="1" applyBorder="1" applyAlignment="1">
      <alignment horizontal="center" vertical="center"/>
    </xf>
    <xf numFmtId="0" fontId="7" fillId="7" borderId="54" xfId="0" applyFont="1" applyFill="1" applyBorder="1" applyAlignment="1">
      <alignment horizontal="center" vertical="center"/>
    </xf>
    <xf numFmtId="0" fontId="7" fillId="7" borderId="55" xfId="0" applyFont="1" applyFill="1" applyBorder="1" applyAlignment="1">
      <alignment horizontal="center" vertical="center"/>
    </xf>
    <xf numFmtId="0" fontId="98" fillId="9" borderId="61" xfId="0" applyFont="1" applyFill="1" applyBorder="1" applyAlignment="1">
      <alignment horizontal="center" vertical="center"/>
    </xf>
    <xf numFmtId="0" fontId="98" fillId="9" borderId="62" xfId="0" applyFont="1" applyFill="1" applyBorder="1" applyAlignment="1">
      <alignment horizontal="center" vertical="center"/>
    </xf>
    <xf numFmtId="0" fontId="0" fillId="7" borderId="0" xfId="0" applyFill="1" applyAlignment="1">
      <alignment horizontal="left" vertical="center"/>
    </xf>
    <xf numFmtId="0" fontId="33" fillId="9" borderId="77" xfId="0" applyFont="1" applyFill="1" applyBorder="1" applyAlignment="1">
      <alignment horizontal="left" vertical="center" wrapText="1"/>
    </xf>
    <xf numFmtId="0" fontId="33" fillId="9" borderId="21" xfId="0" applyFont="1" applyFill="1" applyBorder="1" applyAlignment="1">
      <alignment horizontal="left" vertical="center" wrapText="1"/>
    </xf>
    <xf numFmtId="0" fontId="91" fillId="7" borderId="116" xfId="0" applyFont="1" applyFill="1" applyBorder="1" applyAlignment="1">
      <alignment horizontal="left" vertical="center"/>
    </xf>
    <xf numFmtId="0" fontId="92" fillId="7" borderId="50" xfId="0" applyFont="1" applyFill="1" applyBorder="1" applyAlignment="1">
      <alignment horizontal="left" vertical="center"/>
    </xf>
    <xf numFmtId="0" fontId="37" fillId="8" borderId="45" xfId="0" applyFont="1" applyFill="1" applyBorder="1" applyAlignment="1">
      <alignment horizontal="left" vertical="center" indent="1"/>
    </xf>
    <xf numFmtId="0" fontId="37" fillId="8" borderId="46" xfId="0" applyFont="1" applyFill="1" applyBorder="1" applyAlignment="1">
      <alignment horizontal="left" vertical="center" indent="1"/>
    </xf>
    <xf numFmtId="0" fontId="3" fillId="7" borderId="73" xfId="0" applyFont="1" applyFill="1" applyBorder="1" applyAlignment="1">
      <alignment horizontal="left" vertical="center"/>
    </xf>
    <xf numFmtId="0" fontId="0" fillId="7" borderId="24" xfId="0" applyFill="1" applyBorder="1" applyAlignment="1">
      <alignment horizontal="left" vertical="center"/>
    </xf>
    <xf numFmtId="0" fontId="91" fillId="7" borderId="46" xfId="0" applyFont="1" applyFill="1" applyBorder="1" applyAlignment="1">
      <alignment horizontal="left" vertical="center"/>
    </xf>
    <xf numFmtId="0" fontId="92" fillId="7" borderId="43" xfId="0" applyFont="1" applyFill="1" applyBorder="1" applyAlignment="1">
      <alignment horizontal="left" vertical="center"/>
    </xf>
    <xf numFmtId="0" fontId="37" fillId="4" borderId="103" xfId="0" applyFont="1" applyFill="1" applyBorder="1" applyAlignment="1">
      <alignment horizontal="left" vertical="center" wrapText="1"/>
    </xf>
    <xf numFmtId="0" fontId="37" fillId="4" borderId="119" xfId="0" applyFont="1" applyFill="1" applyBorder="1" applyAlignment="1">
      <alignment horizontal="left" vertical="center" wrapText="1"/>
    </xf>
    <xf numFmtId="0" fontId="88" fillId="7" borderId="2" xfId="0" applyFont="1" applyFill="1" applyBorder="1" applyAlignment="1">
      <alignment horizontal="center" vertical="center"/>
    </xf>
    <xf numFmtId="0" fontId="88" fillId="7" borderId="3" xfId="0" applyFont="1" applyFill="1" applyBorder="1" applyAlignment="1">
      <alignment horizontal="center" vertical="center"/>
    </xf>
    <xf numFmtId="0" fontId="84" fillId="7" borderId="3" xfId="0" applyFont="1" applyFill="1" applyBorder="1" applyAlignment="1">
      <alignment horizontal="center" vertical="center"/>
    </xf>
    <xf numFmtId="0" fontId="84" fillId="7" borderId="4" xfId="0" applyFont="1" applyFill="1" applyBorder="1" applyAlignment="1">
      <alignment horizontal="center" vertical="center"/>
    </xf>
    <xf numFmtId="0" fontId="37" fillId="8" borderId="51" xfId="0" applyFont="1" applyFill="1" applyBorder="1" applyAlignment="1">
      <alignment horizontal="center" vertical="center" wrapText="1"/>
    </xf>
    <xf numFmtId="0" fontId="37" fillId="8" borderId="52" xfId="0" applyFont="1" applyFill="1" applyBorder="1" applyAlignment="1">
      <alignment horizontal="center" vertical="center" wrapText="1"/>
    </xf>
    <xf numFmtId="0" fontId="37" fillId="8" borderId="14" xfId="0" applyFont="1" applyFill="1" applyBorder="1" applyAlignment="1">
      <alignment horizontal="center" vertical="center" wrapText="1"/>
    </xf>
    <xf numFmtId="0" fontId="33" fillId="4" borderId="45" xfId="0" applyFont="1" applyFill="1" applyBorder="1" applyAlignment="1">
      <alignment horizontal="left" vertical="center"/>
    </xf>
    <xf numFmtId="0" fontId="0" fillId="4" borderId="46" xfId="0" applyFill="1" applyBorder="1" applyAlignment="1">
      <alignment horizontal="left" vertical="center"/>
    </xf>
    <xf numFmtId="0" fontId="37" fillId="8" borderId="45" xfId="0" applyFont="1" applyFill="1" applyBorder="1" applyAlignment="1">
      <alignment horizontal="left" vertical="center"/>
    </xf>
    <xf numFmtId="0" fontId="85" fillId="7" borderId="0" xfId="0" applyFont="1" applyFill="1" applyAlignment="1">
      <alignment horizontal="left" vertical="center" wrapText="1"/>
    </xf>
    <xf numFmtId="0" fontId="86" fillId="7" borderId="0" xfId="0" applyFont="1" applyFill="1" applyAlignment="1">
      <alignment horizontal="left" vertical="center"/>
    </xf>
    <xf numFmtId="0" fontId="38" fillId="0" borderId="0" xfId="0" applyFont="1" applyAlignment="1">
      <alignment horizontal="left"/>
    </xf>
    <xf numFmtId="0" fontId="33" fillId="9" borderId="77" xfId="0" applyFont="1" applyFill="1" applyBorder="1" applyAlignment="1">
      <alignment horizontal="left" vertical="center"/>
    </xf>
    <xf numFmtId="0" fontId="90" fillId="0" borderId="21" xfId="0" applyFont="1" applyBorder="1" applyAlignment="1">
      <alignment horizontal="left" vertical="center"/>
    </xf>
    <xf numFmtId="0" fontId="90" fillId="7" borderId="24" xfId="0" applyFont="1" applyFill="1" applyBorder="1" applyAlignment="1">
      <alignment horizontal="left" vertical="center"/>
    </xf>
    <xf numFmtId="0" fontId="3" fillId="7" borderId="13" xfId="0" applyFont="1" applyFill="1" applyBorder="1" applyAlignment="1">
      <alignment horizontal="left" vertical="center"/>
    </xf>
    <xf numFmtId="0" fontId="0" fillId="7" borderId="112" xfId="0" applyFill="1" applyBorder="1" applyAlignment="1">
      <alignment horizontal="left" vertical="center"/>
    </xf>
    <xf numFmtId="0" fontId="99" fillId="4" borderId="46" xfId="0" applyFont="1" applyFill="1" applyBorder="1" applyAlignment="1">
      <alignment horizontal="left" vertical="center"/>
    </xf>
    <xf numFmtId="0" fontId="18" fillId="0" borderId="46" xfId="0" applyFont="1" applyBorder="1" applyAlignment="1">
      <alignment horizontal="left" vertical="center" indent="1"/>
    </xf>
    <xf numFmtId="0" fontId="91" fillId="7" borderId="122" xfId="0" applyFont="1" applyFill="1" applyBorder="1" applyAlignment="1">
      <alignment horizontal="left" vertical="center"/>
    </xf>
    <xf numFmtId="0" fontId="92" fillId="7" borderId="123" xfId="0" applyFont="1" applyFill="1" applyBorder="1" applyAlignment="1">
      <alignment horizontal="left" vertical="center"/>
    </xf>
    <xf numFmtId="0" fontId="22" fillId="2" borderId="0" xfId="0" applyFont="1" applyFill="1" applyAlignment="1">
      <alignment horizontal="center" vertical="center" wrapText="1"/>
    </xf>
    <xf numFmtId="0" fontId="12" fillId="2" borderId="0" xfId="0" applyFont="1" applyFill="1" applyAlignment="1">
      <alignment horizontal="center" vertical="center" wrapText="1"/>
    </xf>
    <xf numFmtId="0" fontId="24" fillId="2" borderId="0" xfId="0" applyFont="1" applyFill="1" applyAlignment="1">
      <alignment horizontal="center" vertical="center" wrapText="1"/>
    </xf>
    <xf numFmtId="0" fontId="12" fillId="2" borderId="0" xfId="0" applyFont="1" applyFill="1" applyAlignment="1">
      <alignment vertical="center" wrapText="1"/>
    </xf>
    <xf numFmtId="0" fontId="77" fillId="7" borderId="76" xfId="0" applyFont="1" applyFill="1" applyBorder="1" applyAlignment="1">
      <alignment horizontal="center" vertical="center"/>
    </xf>
    <xf numFmtId="0" fontId="77" fillId="7" borderId="77" xfId="0" applyFont="1" applyFill="1" applyBorder="1" applyAlignment="1">
      <alignment horizontal="center" vertical="center"/>
    </xf>
    <xf numFmtId="0" fontId="77" fillId="7" borderId="125" xfId="0" applyFont="1" applyFill="1" applyBorder="1" applyAlignment="1">
      <alignment horizontal="center" vertical="center"/>
    </xf>
    <xf numFmtId="0" fontId="8" fillId="0" borderId="0" xfId="0" applyFont="1" applyAlignment="1">
      <alignment horizontal="center" vertical="center" wrapText="1"/>
    </xf>
    <xf numFmtId="0" fontId="9" fillId="6" borderId="81" xfId="0" applyFont="1" applyFill="1" applyBorder="1" applyAlignment="1">
      <alignment horizontal="center" vertical="center"/>
    </xf>
    <xf numFmtId="0" fontId="9" fillId="6" borderId="52" xfId="0" applyFont="1" applyFill="1" applyBorder="1" applyAlignment="1">
      <alignment horizontal="center" vertical="center"/>
    </xf>
    <xf numFmtId="0" fontId="9" fillId="6" borderId="126" xfId="0" applyFont="1" applyFill="1" applyBorder="1" applyAlignment="1">
      <alignment horizontal="center" vertical="center"/>
    </xf>
    <xf numFmtId="0" fontId="82" fillId="7" borderId="20" xfId="0" applyFont="1" applyFill="1" applyBorder="1" applyAlignment="1">
      <alignment horizontal="center" vertical="center" wrapText="1"/>
    </xf>
    <xf numFmtId="0" fontId="82" fillId="7" borderId="23" xfId="0" applyFont="1" applyFill="1" applyBorder="1" applyAlignment="1">
      <alignment horizontal="center" vertical="center"/>
    </xf>
    <xf numFmtId="0" fontId="82" fillId="7" borderId="109" xfId="0" applyFont="1" applyFill="1" applyBorder="1" applyAlignment="1">
      <alignment horizontal="center" vertical="center" wrapText="1"/>
    </xf>
    <xf numFmtId="0" fontId="8" fillId="7" borderId="115" xfId="0" applyFont="1" applyFill="1" applyBorder="1" applyAlignment="1">
      <alignment horizontal="center" vertical="center"/>
    </xf>
    <xf numFmtId="0" fontId="59" fillId="7" borderId="0" xfId="0" applyFont="1" applyFill="1" applyAlignment="1">
      <alignment horizontal="center" vertical="center" wrapText="1"/>
    </xf>
    <xf numFmtId="0" fontId="59" fillId="7" borderId="0" xfId="0" applyFont="1" applyFill="1" applyAlignment="1">
      <alignment horizontal="center" vertical="center"/>
    </xf>
  </cellXfs>
  <cellStyles count="2">
    <cellStyle name="Lien hypertexte" xfId="1" builtinId="8"/>
    <cellStyle name="Normal" xfId="0" builtinId="0"/>
  </cellStyles>
  <dxfs count="123">
    <dxf>
      <font>
        <color auto="1"/>
      </font>
      <fill>
        <patternFill>
          <bgColor rgb="FFFFC7CE"/>
        </patternFill>
      </fill>
    </dxf>
    <dxf>
      <fill>
        <patternFill>
          <bgColor rgb="FFFFDC69"/>
        </patternFill>
      </fill>
    </dxf>
    <dxf>
      <fill>
        <patternFill>
          <bgColor theme="9" tint="0.79998168889431442"/>
        </patternFill>
      </fill>
    </dxf>
    <dxf>
      <fill>
        <patternFill>
          <bgColor theme="4" tint="0.79998168889431442"/>
        </patternFill>
      </fill>
    </dxf>
    <dxf>
      <fill>
        <patternFill>
          <bgColor rgb="FFFFDC69"/>
        </patternFill>
      </fill>
    </dxf>
    <dxf>
      <fill>
        <patternFill>
          <bgColor theme="4" tint="0.79998168889431442"/>
        </patternFill>
      </fill>
    </dxf>
    <dxf>
      <fill>
        <patternFill>
          <bgColor rgb="FFFFDC69"/>
        </patternFill>
      </fill>
    </dxf>
    <dxf>
      <fill>
        <patternFill>
          <bgColor rgb="FFFFDC69"/>
        </patternFill>
      </fill>
    </dxf>
    <dxf>
      <fill>
        <patternFill>
          <bgColor rgb="FFDEF2FA"/>
        </patternFill>
      </fill>
    </dxf>
    <dxf>
      <fill>
        <patternFill>
          <bgColor rgb="FFFFDC69"/>
        </patternFill>
      </fill>
    </dxf>
    <dxf>
      <fill>
        <patternFill>
          <bgColor rgb="FFDEF2FA"/>
        </patternFill>
      </fill>
    </dxf>
    <dxf>
      <fill>
        <patternFill>
          <bgColor rgb="FFFFDC69"/>
        </patternFill>
      </fill>
    </dxf>
    <dxf>
      <fill>
        <patternFill>
          <bgColor rgb="FFFFDC69"/>
        </patternFill>
      </fill>
    </dxf>
    <dxf>
      <fill>
        <patternFill>
          <bgColor rgb="FFFFDC69"/>
        </patternFill>
      </fill>
    </dxf>
    <dxf>
      <fill>
        <patternFill>
          <fgColor rgb="FFDEF2FA"/>
          <bgColor rgb="FFDEF2FA"/>
        </patternFill>
      </fill>
    </dxf>
    <dxf>
      <fill>
        <patternFill>
          <bgColor rgb="FFFFDC69"/>
        </patternFill>
      </fill>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dxf>
    <dxf>
      <font>
        <outline val="0"/>
        <shadow val="0"/>
        <u val="none"/>
        <vertAlign val="baseline"/>
        <sz val="11"/>
        <name val="Arial"/>
        <family val="2"/>
        <scheme val="none"/>
      </font>
      <alignment horizontal="right" vertical="bottom" textRotation="0" wrapText="0" indent="0" justifyLastLine="0" shrinkToFit="0" readingOrder="0"/>
    </dxf>
    <dxf>
      <font>
        <outline val="0"/>
        <shadow val="0"/>
        <u val="none"/>
        <vertAlign val="baseline"/>
        <sz val="1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dxf>
    <dxf>
      <font>
        <strike val="0"/>
        <outline val="0"/>
        <shadow val="0"/>
        <u val="none"/>
        <vertAlign val="baseline"/>
        <sz val="11"/>
        <color auto="1"/>
        <name val="Arial"/>
        <family val="2"/>
        <scheme val="none"/>
      </font>
      <alignment horizontal="right" vertical="bottom" textRotation="0" wrapText="0" indent="0" justifyLastLine="0" shrinkToFit="0" readingOrder="0"/>
    </dxf>
    <dxf>
      <font>
        <strike val="0"/>
        <outline val="0"/>
        <shadow val="0"/>
        <u val="none"/>
        <vertAlign val="baseline"/>
        <sz val="11"/>
        <color auto="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dxf>
    <dxf>
      <font>
        <outline val="0"/>
        <shadow val="0"/>
        <u val="none"/>
        <vertAlign val="baseline"/>
        <sz val="11"/>
        <name val="Arial"/>
        <family val="2"/>
        <scheme val="none"/>
      </font>
      <alignment horizontal="right" vertical="bottom" textRotation="0" wrapText="0" indent="0" justifyLastLine="0" shrinkToFit="0" readingOrder="0"/>
    </dxf>
    <dxf>
      <font>
        <outline val="0"/>
        <shadow val="0"/>
        <u val="none"/>
        <vertAlign val="baseline"/>
        <sz val="1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dxf>
    <dxf>
      <font>
        <outline val="0"/>
        <shadow val="0"/>
        <u val="none"/>
        <vertAlign val="baseline"/>
        <sz val="11"/>
        <name val="Arial"/>
        <family val="2"/>
        <scheme val="none"/>
      </font>
      <alignment horizontal="right" vertical="bottom" textRotation="0" wrapText="0" indent="0" justifyLastLine="0" shrinkToFit="0" readingOrder="0"/>
    </dxf>
    <dxf>
      <font>
        <outline val="0"/>
        <shadow val="0"/>
        <u val="none"/>
        <vertAlign val="baseline"/>
        <sz val="1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dxf>
    <dxf>
      <font>
        <outline val="0"/>
        <shadow val="0"/>
        <u val="none"/>
        <vertAlign val="baseline"/>
        <sz val="11"/>
        <name val="Arial"/>
        <family val="2"/>
        <scheme val="none"/>
      </font>
      <alignment horizontal="right" vertical="bottom" textRotation="0" wrapText="0" indent="0" justifyLastLine="0" shrinkToFit="0" readingOrder="0"/>
    </dxf>
    <dxf>
      <font>
        <outline val="0"/>
        <shadow val="0"/>
        <u val="none"/>
        <vertAlign val="baseline"/>
        <sz val="1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dxf>
    <dxf>
      <font>
        <b/>
        <i val="0"/>
        <strike val="0"/>
        <condense val="0"/>
        <extend val="0"/>
        <outline val="0"/>
        <shadow val="0"/>
        <u val="none"/>
        <vertAlign val="baseline"/>
        <sz val="22"/>
        <color theme="4"/>
        <name val="Arial"/>
        <family val="2"/>
        <scheme val="none"/>
      </font>
      <fill>
        <patternFill patternType="solid">
          <fgColor indexed="64"/>
          <bgColor rgb="FFDEF2FA"/>
        </patternFill>
      </fill>
      <alignment horizontal="center" vertical="center" textRotation="0" wrapText="0" indent="0" justifyLastLine="0" shrinkToFit="0" readingOrder="0"/>
      <border diagonalUp="0" diagonalDown="0">
        <left/>
        <right/>
        <top style="hair">
          <color auto="1"/>
        </top>
        <bottom style="hair">
          <color auto="1"/>
        </bottom>
        <horizontal style="hair">
          <color auto="1"/>
        </horizontal>
      </border>
      <protection locked="1" hidden="0"/>
    </dxf>
    <dxf>
      <font>
        <b/>
        <i val="0"/>
        <strike val="0"/>
        <condense val="0"/>
        <extend val="0"/>
        <outline val="0"/>
        <shadow val="0"/>
        <u val="none"/>
        <vertAlign val="baseline"/>
        <sz val="24"/>
        <color theme="4"/>
        <name val="Arial"/>
        <family val="2"/>
        <scheme val="none"/>
      </font>
      <numFmt numFmtId="164" formatCode="#,##0.00\ &quot;$&quot;"/>
      <fill>
        <patternFill patternType="solid">
          <fgColor indexed="64"/>
          <bgColor rgb="FFDEF2FA"/>
        </patternFill>
      </fill>
      <alignment horizontal="general" vertical="center" textRotation="0" wrapText="0" indent="0" justifyLastLine="0" shrinkToFit="0" readingOrder="0"/>
      <border diagonalUp="0" diagonalDown="0">
        <left style="thin">
          <color auto="1"/>
        </left>
        <right style="thin">
          <color auto="1"/>
        </right>
        <top style="hair">
          <color auto="1"/>
        </top>
        <bottom style="hair">
          <color auto="1"/>
        </bottom>
        <vertical/>
        <horizontal style="hair">
          <color auto="1"/>
        </horizontal>
      </border>
      <protection locked="1" hidden="0"/>
    </dxf>
    <dxf>
      <font>
        <b/>
        <i val="0"/>
        <strike val="0"/>
        <condense val="0"/>
        <extend val="0"/>
        <outline val="0"/>
        <shadow val="0"/>
        <u val="none"/>
        <vertAlign val="baseline"/>
        <sz val="22"/>
        <color theme="4"/>
        <name val="Arial"/>
        <family val="2"/>
        <scheme val="none"/>
      </font>
      <fill>
        <patternFill patternType="solid">
          <fgColor indexed="64"/>
          <bgColor rgb="FFDEF2FA"/>
        </patternFill>
      </fill>
      <alignment horizontal="center" vertical="center" textRotation="0" wrapText="0" indent="0" justifyLastLine="0" shrinkToFit="0" readingOrder="0"/>
      <border diagonalUp="0" diagonalDown="0">
        <left style="medium">
          <color rgb="FF0061AE"/>
        </left>
        <right style="thin">
          <color auto="1"/>
        </right>
        <top style="hair">
          <color auto="1"/>
        </top>
        <bottom style="hair">
          <color auto="1"/>
        </bottom>
        <vertical/>
        <horizontal style="hair">
          <color auto="1"/>
        </horizontal>
      </border>
      <protection locked="1" hidden="0"/>
    </dxf>
    <dxf>
      <font>
        <b/>
        <i val="0"/>
        <strike val="0"/>
        <condense val="0"/>
        <extend val="0"/>
        <outline val="0"/>
        <shadow val="0"/>
        <u val="none"/>
        <vertAlign val="baseline"/>
        <sz val="22"/>
        <color auto="1"/>
        <name val="Arial"/>
        <family val="2"/>
        <scheme val="none"/>
      </font>
      <numFmt numFmtId="164" formatCode="#,##0.00\ &quot;$&quot;"/>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hair">
          <color auto="1"/>
        </top>
        <bottom style="hair">
          <color auto="1"/>
        </bottom>
        <vertical/>
        <horizontal style="hair">
          <color auto="1"/>
        </horizontal>
      </border>
      <protection locked="1" hidden="0"/>
    </dxf>
    <dxf>
      <font>
        <b val="0"/>
        <i val="0"/>
        <strike val="0"/>
        <condense val="0"/>
        <extend val="0"/>
        <outline val="0"/>
        <shadow val="0"/>
        <u val="none"/>
        <vertAlign val="baseline"/>
        <sz val="22"/>
        <color auto="1"/>
        <name val="Arial"/>
        <family val="2"/>
        <scheme val="none"/>
      </font>
      <numFmt numFmtId="164" formatCode="#,##0.00\ &quot;$&quot;"/>
      <fill>
        <patternFill patternType="solid">
          <fgColor indexed="64"/>
          <bgColor theme="0"/>
        </patternFill>
      </fill>
      <alignment horizontal="general" vertical="center" textRotation="0" wrapText="0" indent="0" justifyLastLine="0" shrinkToFit="0" readingOrder="0"/>
      <border diagonalUp="0" diagonalDown="0">
        <left style="medium">
          <color rgb="FF0061AE"/>
        </left>
        <right/>
        <top style="hair">
          <color auto="1"/>
        </top>
        <bottom style="hair">
          <color auto="1"/>
        </bottom>
        <vertical/>
        <horizontal style="hair">
          <color auto="1"/>
        </horizontal>
      </border>
      <protection locked="1" hidden="0"/>
    </dxf>
    <dxf>
      <font>
        <b/>
        <i val="0"/>
        <strike val="0"/>
        <condense val="0"/>
        <extend val="0"/>
        <outline val="0"/>
        <shadow val="0"/>
        <u val="none"/>
        <vertAlign val="baseline"/>
        <sz val="22"/>
        <color auto="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left style="thin">
          <color auto="1"/>
        </left>
        <right/>
        <top style="hair">
          <color auto="1"/>
        </top>
        <bottom style="hair">
          <color auto="1"/>
        </bottom>
        <vertical/>
        <horizontal style="hair">
          <color auto="1"/>
        </horizontal>
      </border>
      <protection locked="1" hidden="0"/>
    </dxf>
    <dxf>
      <font>
        <b/>
        <i val="0"/>
        <strike val="0"/>
        <condense val="0"/>
        <extend val="0"/>
        <outline val="0"/>
        <shadow val="0"/>
        <u val="none"/>
        <vertAlign val="baseline"/>
        <sz val="20"/>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left/>
        <right/>
        <top style="hair">
          <color auto="1"/>
        </top>
        <bottom style="hair">
          <color auto="1"/>
        </bottom>
        <vertical/>
        <horizontal style="hair">
          <color auto="1"/>
        </horizontal>
      </border>
      <protection locked="1" hidden="0"/>
    </dxf>
    <dxf>
      <border outline="0">
        <left style="thin">
          <color auto="1"/>
        </left>
        <right style="thin">
          <color auto="1"/>
        </right>
        <top style="thin">
          <color auto="1"/>
        </top>
        <bottom style="medium">
          <color rgb="FF156082"/>
        </bottom>
      </border>
    </dxf>
    <dxf>
      <protection locked="1" hidden="0"/>
    </dxf>
    <dxf>
      <protection locked="1" hidden="0"/>
    </dxf>
    <dxf>
      <font>
        <b/>
        <i val="0"/>
        <strike val="0"/>
        <condense val="0"/>
        <extend val="0"/>
        <outline val="0"/>
        <shadow val="0"/>
        <u val="none"/>
        <vertAlign val="baseline"/>
        <sz val="22"/>
        <color theme="4"/>
        <name val="Arial"/>
        <family val="2"/>
        <scheme val="none"/>
      </font>
      <fill>
        <patternFill patternType="solid">
          <fgColor indexed="64"/>
          <bgColor rgb="FFDEF2FA"/>
        </patternFill>
      </fill>
      <alignment horizontal="center" vertical="center" textRotation="0" wrapText="0" indent="0" justifyLastLine="0" shrinkToFit="0" readingOrder="0"/>
      <border diagonalUp="0" diagonalDown="0">
        <left/>
        <right/>
        <top style="hair">
          <color auto="1"/>
        </top>
        <bottom style="hair">
          <color auto="1"/>
        </bottom>
        <horizontal style="hair">
          <color auto="1"/>
        </horizontal>
      </border>
      <protection locked="1" hidden="0"/>
    </dxf>
    <dxf>
      <font>
        <b/>
        <i val="0"/>
        <strike val="0"/>
        <condense val="0"/>
        <extend val="0"/>
        <outline val="0"/>
        <shadow val="0"/>
        <u val="none"/>
        <vertAlign val="baseline"/>
        <sz val="22"/>
        <color theme="4"/>
        <name val="Arial"/>
        <family val="2"/>
        <scheme val="none"/>
      </font>
      <numFmt numFmtId="164" formatCode="#,##0.00\ &quot;$&quot;"/>
      <fill>
        <patternFill patternType="solid">
          <fgColor indexed="64"/>
          <bgColor rgb="FFDEF2FA"/>
        </patternFill>
      </fill>
      <alignment horizontal="general" vertical="center" textRotation="0" wrapText="0" indent="0" justifyLastLine="0" shrinkToFit="0" readingOrder="0"/>
      <border diagonalUp="0" diagonalDown="0">
        <left style="thin">
          <color auto="1"/>
        </left>
        <right style="thin">
          <color auto="1"/>
        </right>
        <top style="hair">
          <color auto="1"/>
        </top>
        <bottom style="hair">
          <color auto="1"/>
        </bottom>
        <vertical/>
        <horizontal style="hair">
          <color auto="1"/>
        </horizontal>
      </border>
      <protection locked="1" hidden="0"/>
    </dxf>
    <dxf>
      <font>
        <b/>
        <i val="0"/>
        <strike val="0"/>
        <condense val="0"/>
        <extend val="0"/>
        <outline val="0"/>
        <shadow val="0"/>
        <u val="none"/>
        <vertAlign val="baseline"/>
        <sz val="22"/>
        <color theme="4"/>
        <name val="Arial"/>
        <family val="2"/>
        <scheme val="none"/>
      </font>
      <fill>
        <patternFill patternType="solid">
          <fgColor indexed="64"/>
          <bgColor rgb="FFDEF2FA"/>
        </patternFill>
      </fill>
      <alignment horizontal="center" vertical="center" textRotation="0" wrapText="0" indent="0" justifyLastLine="0" shrinkToFit="0" readingOrder="0"/>
      <border diagonalUp="0" diagonalDown="0">
        <left style="medium">
          <color rgb="FF0061AE"/>
        </left>
        <right style="thin">
          <color auto="1"/>
        </right>
        <top style="hair">
          <color auto="1"/>
        </top>
        <bottom style="hair">
          <color auto="1"/>
        </bottom>
        <vertical/>
        <horizontal style="hair">
          <color auto="1"/>
        </horizontal>
      </border>
      <protection locked="0" hidden="0"/>
    </dxf>
    <dxf>
      <font>
        <b/>
        <i val="0"/>
        <strike val="0"/>
        <condense val="0"/>
        <extend val="0"/>
        <outline val="0"/>
        <shadow val="0"/>
        <u val="none"/>
        <vertAlign val="baseline"/>
        <sz val="22"/>
        <color auto="1"/>
        <name val="Arial"/>
        <family val="2"/>
        <scheme val="none"/>
      </font>
      <numFmt numFmtId="164" formatCode="#,##0.00\ &quot;$&quot;"/>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hair">
          <color auto="1"/>
        </top>
        <bottom style="hair">
          <color auto="1"/>
        </bottom>
        <vertical/>
        <horizontal style="hair">
          <color auto="1"/>
        </horizontal>
      </border>
      <protection locked="0" hidden="0"/>
    </dxf>
    <dxf>
      <font>
        <b val="0"/>
        <i val="0"/>
        <strike val="0"/>
        <condense val="0"/>
        <extend val="0"/>
        <outline val="0"/>
        <shadow val="0"/>
        <u val="none"/>
        <vertAlign val="baseline"/>
        <sz val="22"/>
        <color auto="1"/>
        <name val="Arial"/>
        <family val="2"/>
        <scheme val="none"/>
      </font>
      <numFmt numFmtId="164" formatCode="#,##0.00\ &quot;$&quot;"/>
      <fill>
        <patternFill patternType="solid">
          <fgColor indexed="64"/>
          <bgColor theme="0"/>
        </patternFill>
      </fill>
      <alignment horizontal="general" vertical="center" textRotation="0" wrapText="0" indent="0" justifyLastLine="0" shrinkToFit="0" readingOrder="0"/>
      <border diagonalUp="0" diagonalDown="0">
        <left style="medium">
          <color rgb="FF0061AE"/>
        </left>
        <right style="thin">
          <color auto="1"/>
        </right>
        <top style="hair">
          <color auto="1"/>
        </top>
        <bottom style="hair">
          <color auto="1"/>
        </bottom>
        <vertical/>
        <horizontal style="hair">
          <color auto="1"/>
        </horizontal>
      </border>
      <protection locked="1" hidden="0"/>
    </dxf>
    <dxf>
      <font>
        <b/>
        <i val="0"/>
        <strike val="0"/>
        <condense val="0"/>
        <extend val="0"/>
        <outline val="0"/>
        <shadow val="0"/>
        <u val="none"/>
        <vertAlign val="baseline"/>
        <sz val="22"/>
        <color auto="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left style="thin">
          <color auto="1"/>
        </left>
        <right/>
        <top style="hair">
          <color auto="1"/>
        </top>
        <bottom style="hair">
          <color auto="1"/>
        </bottom>
        <vertical/>
        <horizontal style="hair">
          <color auto="1"/>
        </horizontal>
      </border>
      <protection locked="1" hidden="0"/>
    </dxf>
    <dxf>
      <font>
        <b/>
        <i val="0"/>
        <strike val="0"/>
        <condense val="0"/>
        <extend val="0"/>
        <outline val="0"/>
        <shadow val="0"/>
        <u val="none"/>
        <vertAlign val="baseline"/>
        <sz val="20"/>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left/>
        <right/>
        <top style="hair">
          <color auto="1"/>
        </top>
        <bottom style="hair">
          <color auto="1"/>
        </bottom>
        <vertical/>
        <horizontal style="hair">
          <color auto="1"/>
        </horizontal>
      </border>
      <protection locked="1" hidden="0"/>
    </dxf>
    <dxf>
      <border outline="0">
        <left style="thin">
          <color auto="1"/>
        </left>
        <right style="thin">
          <color auto="1"/>
        </right>
        <top style="thin">
          <color auto="1"/>
        </top>
        <bottom style="medium">
          <color rgb="FF156082"/>
        </bottom>
      </border>
    </dxf>
    <dxf>
      <protection locked="1" hidden="0"/>
    </dxf>
    <dxf>
      <protection locked="1" hidden="0"/>
    </dxf>
    <dxf>
      <font>
        <b val="0"/>
        <i val="0"/>
        <strike val="0"/>
        <condense val="0"/>
        <extend val="0"/>
        <outline val="0"/>
        <shadow val="0"/>
        <u val="none"/>
        <vertAlign val="baseline"/>
        <sz val="22"/>
        <color auto="1"/>
        <name val="Arial"/>
        <family val="2"/>
        <scheme val="none"/>
      </font>
      <fill>
        <patternFill patternType="solid">
          <fgColor indexed="64"/>
          <bgColor theme="0"/>
        </patternFill>
      </fill>
      <alignment horizontal="left" vertical="center" textRotation="0" wrapText="0" indent="0" justifyLastLine="0" shrinkToFit="0" readingOrder="0"/>
      <border diagonalUp="0" diagonalDown="0">
        <left style="medium">
          <color rgb="FF0061AE"/>
        </left>
        <right/>
        <top style="hair">
          <color theme="1"/>
        </top>
        <bottom/>
        <vertical/>
        <horizontal/>
      </border>
      <protection locked="0" hidden="0"/>
    </dxf>
    <dxf>
      <font>
        <b/>
        <i val="0"/>
        <strike val="0"/>
        <condense val="0"/>
        <extend val="0"/>
        <outline val="0"/>
        <shadow val="0"/>
        <u val="none"/>
        <vertAlign val="baseline"/>
        <sz val="22"/>
        <color theme="4"/>
        <name val="Arial"/>
        <family val="2"/>
        <scheme val="none"/>
      </font>
      <numFmt numFmtId="164" formatCode="#,##0.00\ &quot;$&quot;"/>
      <fill>
        <patternFill patternType="solid">
          <fgColor indexed="64"/>
          <bgColor rgb="FFDEF2FA"/>
        </patternFill>
      </fill>
      <alignment horizontal="general" vertical="center" textRotation="0" wrapText="0" indent="0" justifyLastLine="0" shrinkToFit="0" readingOrder="0"/>
      <border diagonalUp="0" diagonalDown="0">
        <left style="thin">
          <color theme="1"/>
        </left>
        <right/>
        <top style="hair">
          <color theme="1"/>
        </top>
        <bottom/>
        <vertical/>
        <horizontal/>
      </border>
      <protection locked="1" hidden="0"/>
    </dxf>
    <dxf>
      <font>
        <b/>
        <i val="0"/>
        <strike val="0"/>
        <condense val="0"/>
        <extend val="0"/>
        <outline val="0"/>
        <shadow val="0"/>
        <u val="none"/>
        <vertAlign val="baseline"/>
        <sz val="22"/>
        <color theme="4"/>
        <name val="Arial"/>
        <family val="2"/>
        <scheme val="none"/>
      </font>
      <fill>
        <patternFill patternType="solid">
          <fgColor indexed="64"/>
          <bgColor rgb="FFDEF2FA"/>
        </patternFill>
      </fill>
      <alignment horizontal="center" vertical="center" textRotation="0" wrapText="0" indent="0" justifyLastLine="0" shrinkToFit="0" readingOrder="0"/>
      <border diagonalUp="0" diagonalDown="0">
        <left style="medium">
          <color rgb="FF0061AE"/>
        </left>
        <right/>
        <top style="hair">
          <color theme="1"/>
        </top>
        <bottom/>
        <vertical/>
        <horizontal/>
      </border>
      <protection locked="0" hidden="0"/>
    </dxf>
    <dxf>
      <font>
        <b/>
        <i val="0"/>
        <strike val="0"/>
        <condense val="0"/>
        <extend val="0"/>
        <outline val="0"/>
        <shadow val="0"/>
        <u val="none"/>
        <vertAlign val="baseline"/>
        <sz val="22"/>
        <color auto="1"/>
        <name val="Arial"/>
        <family val="2"/>
        <scheme val="none"/>
      </font>
      <numFmt numFmtId="164" formatCode="#,##0.00\ &quot;$&quot;"/>
      <fill>
        <patternFill patternType="solid">
          <fgColor indexed="64"/>
          <bgColor theme="0" tint="-0.14999847407452621"/>
        </patternFill>
      </fill>
      <alignment horizontal="general" vertical="center" textRotation="0" wrapText="0" indent="0" justifyLastLine="0" shrinkToFit="0" readingOrder="0"/>
      <border diagonalUp="0" diagonalDown="0">
        <left/>
        <right/>
        <top style="hair">
          <color theme="1"/>
        </top>
        <bottom/>
        <vertical/>
        <horizontal/>
      </border>
      <protection locked="1" hidden="0"/>
    </dxf>
    <dxf>
      <font>
        <b val="0"/>
        <i val="0"/>
        <strike val="0"/>
        <condense val="0"/>
        <extend val="0"/>
        <outline val="0"/>
        <shadow val="0"/>
        <u val="none"/>
        <vertAlign val="baseline"/>
        <sz val="22"/>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theme="1"/>
        </left>
        <right style="thin">
          <color theme="1"/>
        </right>
        <top style="hair">
          <color theme="1"/>
        </top>
        <bottom/>
        <vertical/>
        <horizontal/>
      </border>
      <protection locked="0" hidden="0"/>
    </dxf>
    <dxf>
      <font>
        <b val="0"/>
        <i val="0"/>
        <strike val="0"/>
        <condense val="0"/>
        <extend val="0"/>
        <outline val="0"/>
        <shadow val="0"/>
        <u val="none"/>
        <vertAlign val="baseline"/>
        <sz val="22"/>
        <color auto="1"/>
        <name val="Arial"/>
        <family val="2"/>
        <scheme val="none"/>
      </font>
      <numFmt numFmtId="164" formatCode="#,##0.00\ &quot;$&quot;"/>
      <fill>
        <patternFill patternType="solid">
          <fgColor indexed="64"/>
          <bgColor theme="0"/>
        </patternFill>
      </fill>
      <alignment horizontal="general" vertical="center" textRotation="0" wrapText="0" indent="0" justifyLastLine="0" shrinkToFit="0" readingOrder="0"/>
      <border diagonalUp="0" diagonalDown="0">
        <left style="thin">
          <color theme="1"/>
        </left>
        <right/>
        <top style="hair">
          <color theme="1"/>
        </top>
        <bottom/>
        <vertical/>
        <horizontal/>
      </border>
      <protection locked="0" hidden="0"/>
    </dxf>
    <dxf>
      <font>
        <b val="0"/>
        <i val="0"/>
        <strike val="0"/>
        <condense val="0"/>
        <extend val="0"/>
        <outline val="0"/>
        <shadow val="0"/>
        <u val="none"/>
        <vertAlign val="baseline"/>
        <sz val="22"/>
        <color auto="1"/>
        <name val="Arial"/>
        <family val="2"/>
        <scheme val="none"/>
      </font>
      <fill>
        <patternFill patternType="solid">
          <fgColor indexed="64"/>
          <bgColor theme="0"/>
        </patternFill>
      </fill>
      <alignment horizontal="general" vertical="center" textRotation="0" wrapText="0" indent="0" justifyLastLine="0" shrinkToFit="0" readingOrder="0"/>
      <border diagonalUp="0" diagonalDown="0">
        <left style="medium">
          <color rgb="FF0061AE"/>
        </left>
        <right/>
        <top style="hair">
          <color theme="1"/>
        </top>
        <bottom/>
        <vertical/>
        <horizontal/>
      </border>
      <protection locked="0" hidden="0"/>
    </dxf>
    <dxf>
      <font>
        <b val="0"/>
        <i val="0"/>
        <strike val="0"/>
        <condense val="0"/>
        <extend val="0"/>
        <outline val="0"/>
        <shadow val="0"/>
        <u val="none"/>
        <vertAlign val="baseline"/>
        <sz val="22"/>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theme="1"/>
        </left>
        <right/>
        <top style="hair">
          <color theme="1"/>
        </top>
        <bottom/>
        <vertical/>
        <horizontal/>
      </border>
      <protection locked="0" hidden="0"/>
    </dxf>
    <dxf>
      <font>
        <b val="0"/>
        <i val="0"/>
        <strike val="0"/>
        <condense val="0"/>
        <extend val="0"/>
        <outline val="0"/>
        <shadow val="0"/>
        <u val="none"/>
        <vertAlign val="baseline"/>
        <sz val="22"/>
        <color auto="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left style="thin">
          <color theme="1"/>
        </left>
        <right/>
        <top style="hair">
          <color theme="1"/>
        </top>
        <bottom/>
        <vertical/>
        <horizontal/>
      </border>
      <protection locked="0" hidden="0"/>
    </dxf>
    <dxf>
      <font>
        <b/>
        <i val="0"/>
        <strike val="0"/>
        <condense val="0"/>
        <extend val="0"/>
        <outline val="0"/>
        <shadow val="0"/>
        <u val="none"/>
        <vertAlign val="baseline"/>
        <sz val="20"/>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left/>
        <right/>
        <top style="hair">
          <color theme="1"/>
        </top>
        <bottom/>
        <vertical/>
        <horizontal/>
      </border>
      <protection locked="1" hidden="0"/>
    </dxf>
    <dxf>
      <border outline="0">
        <left style="thin">
          <color theme="1"/>
        </left>
        <right style="thin">
          <color theme="1"/>
        </right>
        <top style="thin">
          <color theme="1"/>
        </top>
      </border>
    </dxf>
    <dxf>
      <protection locked="1" hidden="0"/>
    </dxf>
    <dxf>
      <protection locked="1" hidden="0"/>
    </dxf>
    <dxf>
      <font>
        <b/>
        <i val="0"/>
        <strike val="0"/>
        <condense val="0"/>
        <extend val="0"/>
        <outline val="0"/>
        <shadow val="0"/>
        <u val="none"/>
        <vertAlign val="baseline"/>
        <sz val="22"/>
        <color theme="4"/>
        <name val="Arial"/>
        <family val="2"/>
        <scheme val="none"/>
      </font>
      <fill>
        <patternFill patternType="solid">
          <fgColor indexed="64"/>
          <bgColor rgb="FFDEF2FA"/>
        </patternFill>
      </fill>
      <alignment horizontal="center" vertical="center" textRotation="0" wrapText="0" indent="0" justifyLastLine="0" shrinkToFit="0" readingOrder="0"/>
      <border diagonalUp="0" diagonalDown="0">
        <left/>
        <right/>
        <top style="hair">
          <color auto="1"/>
        </top>
        <bottom/>
      </border>
      <protection locked="1" hidden="0"/>
    </dxf>
    <dxf>
      <font>
        <b/>
        <i val="0"/>
        <strike val="0"/>
        <condense val="0"/>
        <extend val="0"/>
        <outline val="0"/>
        <shadow val="0"/>
        <u val="none"/>
        <vertAlign val="baseline"/>
        <sz val="24"/>
        <color theme="4"/>
        <name val="Arial"/>
        <family val="2"/>
        <scheme val="none"/>
      </font>
      <numFmt numFmtId="164" formatCode="#,##0.00\ &quot;$&quot;"/>
      <fill>
        <patternFill patternType="solid">
          <fgColor indexed="64"/>
          <bgColor rgb="FFDEF2FA"/>
        </patternFill>
      </fill>
      <alignment horizontal="general" vertical="center" textRotation="0" wrapText="0" indent="0" justifyLastLine="0" shrinkToFit="0" readingOrder="0"/>
      <border diagonalUp="0" diagonalDown="0">
        <left style="thin">
          <color auto="1"/>
        </left>
        <right style="thin">
          <color auto="1"/>
        </right>
        <top style="hair">
          <color auto="1"/>
        </top>
        <bottom style="hair">
          <color auto="1"/>
        </bottom>
        <vertical/>
        <horizontal style="hair">
          <color auto="1"/>
        </horizontal>
      </border>
      <protection locked="1" hidden="0"/>
    </dxf>
    <dxf>
      <font>
        <b/>
        <i val="0"/>
        <strike val="0"/>
        <condense val="0"/>
        <extend val="0"/>
        <outline val="0"/>
        <shadow val="0"/>
        <u val="none"/>
        <vertAlign val="baseline"/>
        <sz val="22"/>
        <color theme="4"/>
        <name val="Arial"/>
        <family val="2"/>
        <scheme val="none"/>
      </font>
      <fill>
        <patternFill patternType="solid">
          <fgColor indexed="64"/>
          <bgColor rgb="FFDEF2FA"/>
        </patternFill>
      </fill>
      <alignment horizontal="center" vertical="center" textRotation="0" wrapText="0" indent="0" justifyLastLine="0" shrinkToFit="0" readingOrder="0"/>
      <border diagonalUp="0" diagonalDown="0">
        <left style="medium">
          <color rgb="FF0061AE"/>
        </left>
        <right style="thin">
          <color auto="1"/>
        </right>
        <top style="hair">
          <color auto="1"/>
        </top>
        <bottom/>
        <vertical/>
      </border>
      <protection locked="0" hidden="0"/>
    </dxf>
    <dxf>
      <font>
        <b/>
        <i val="0"/>
        <strike val="0"/>
        <condense val="0"/>
        <extend val="0"/>
        <outline val="0"/>
        <shadow val="0"/>
        <u val="none"/>
        <vertAlign val="baseline"/>
        <sz val="22"/>
        <color auto="1"/>
        <name val="Arial"/>
        <family val="2"/>
        <scheme val="none"/>
      </font>
      <numFmt numFmtId="164" formatCode="#,##0.00\ &quot;$&quot;"/>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hair">
          <color auto="1"/>
        </top>
        <bottom/>
        <vertical/>
        <horizontal/>
      </border>
      <protection locked="0" hidden="0"/>
    </dxf>
    <dxf>
      <font>
        <b val="0"/>
        <i val="0"/>
        <strike val="0"/>
        <condense val="0"/>
        <extend val="0"/>
        <outline val="0"/>
        <shadow val="0"/>
        <u val="none"/>
        <vertAlign val="baseline"/>
        <sz val="22"/>
        <color auto="1"/>
        <name val="Arial"/>
        <family val="2"/>
        <scheme val="none"/>
      </font>
      <numFmt numFmtId="164" formatCode="#,##0.00\ &quot;$&quot;"/>
      <fill>
        <patternFill patternType="solid">
          <fgColor indexed="64"/>
          <bgColor theme="0"/>
        </patternFill>
      </fill>
      <alignment horizontal="general" vertical="center" textRotation="0" wrapText="0" indent="0" justifyLastLine="0" shrinkToFit="0" readingOrder="0"/>
      <border diagonalUp="0" diagonalDown="0">
        <left style="medium">
          <color rgb="FF0061AE"/>
        </left>
        <right/>
        <top style="hair">
          <color auto="1"/>
        </top>
        <bottom/>
        <vertical/>
        <horizontal/>
      </border>
      <protection locked="0" hidden="0"/>
    </dxf>
    <dxf>
      <font>
        <b/>
        <i val="0"/>
        <strike val="0"/>
        <condense val="0"/>
        <extend val="0"/>
        <outline val="0"/>
        <shadow val="0"/>
        <u val="none"/>
        <vertAlign val="baseline"/>
        <sz val="22"/>
        <color auto="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left style="thin">
          <color auto="1"/>
        </left>
        <right/>
        <top style="hair">
          <color auto="1"/>
        </top>
        <bottom/>
        <vertical/>
        <horizontal/>
      </border>
      <protection locked="1" hidden="0"/>
    </dxf>
    <dxf>
      <font>
        <b/>
        <i val="0"/>
        <strike val="0"/>
        <condense val="0"/>
        <extend val="0"/>
        <outline val="0"/>
        <shadow val="0"/>
        <u val="none"/>
        <vertAlign val="baseline"/>
        <sz val="20"/>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left/>
        <right/>
        <top style="hair">
          <color auto="1"/>
        </top>
        <bottom/>
        <vertical/>
        <horizontal/>
      </border>
      <protection locked="1" hidden="0"/>
    </dxf>
    <dxf>
      <border outline="0">
        <left style="thin">
          <color auto="1"/>
        </left>
        <right style="thin">
          <color auto="1"/>
        </right>
        <top style="thin">
          <color auto="1"/>
        </top>
        <bottom style="medium">
          <color rgb="FF156082"/>
        </bottom>
      </border>
    </dxf>
    <dxf>
      <protection locked="1" hidden="0"/>
    </dxf>
    <dxf>
      <protection locked="1" hidden="0"/>
    </dxf>
    <dxf>
      <font>
        <b/>
        <i val="0"/>
        <strike val="0"/>
        <condense val="0"/>
        <extend val="0"/>
        <outline val="0"/>
        <shadow val="0"/>
        <u val="none"/>
        <vertAlign val="baseline"/>
        <sz val="22"/>
        <color theme="4"/>
        <name val="Arial"/>
        <family val="2"/>
        <scheme val="none"/>
      </font>
      <fill>
        <patternFill patternType="solid">
          <fgColor indexed="64"/>
          <bgColor rgb="FFDEF2FA"/>
        </patternFill>
      </fill>
      <alignment horizontal="center" vertical="center" textRotation="0" wrapText="0" indent="0" justifyLastLine="0" shrinkToFit="0" readingOrder="0"/>
      <border diagonalUp="0" diagonalDown="0">
        <left/>
        <right/>
        <top style="hair">
          <color auto="1"/>
        </top>
        <bottom style="hair">
          <color auto="1"/>
        </bottom>
        <horizontal style="hair">
          <color auto="1"/>
        </horizontal>
      </border>
      <protection locked="1" hidden="0"/>
    </dxf>
    <dxf>
      <font>
        <b/>
        <i val="0"/>
        <strike val="0"/>
        <condense val="0"/>
        <extend val="0"/>
        <outline val="0"/>
        <shadow val="0"/>
        <u val="none"/>
        <vertAlign val="baseline"/>
        <sz val="24"/>
        <color theme="4"/>
        <name val="Arial"/>
        <family val="2"/>
        <scheme val="none"/>
      </font>
      <numFmt numFmtId="164" formatCode="#,##0.00\ &quot;$&quot;"/>
      <fill>
        <patternFill patternType="solid">
          <fgColor indexed="64"/>
          <bgColor rgb="FFDEF2FA"/>
        </patternFill>
      </fill>
      <alignment horizontal="general" vertical="center" textRotation="0" wrapText="0" indent="0" justifyLastLine="0" shrinkToFit="0" readingOrder="0"/>
      <border diagonalUp="0" diagonalDown="0">
        <left style="thin">
          <color auto="1"/>
        </left>
        <right style="thin">
          <color auto="1"/>
        </right>
        <top style="hair">
          <color auto="1"/>
        </top>
        <bottom style="hair">
          <color auto="1"/>
        </bottom>
        <vertical/>
        <horizontal style="hair">
          <color auto="1"/>
        </horizontal>
      </border>
      <protection locked="1" hidden="0"/>
    </dxf>
    <dxf>
      <font>
        <b/>
        <i val="0"/>
        <strike val="0"/>
        <condense val="0"/>
        <extend val="0"/>
        <outline val="0"/>
        <shadow val="0"/>
        <u val="none"/>
        <vertAlign val="baseline"/>
        <sz val="22"/>
        <color theme="4"/>
        <name val="Arial"/>
        <family val="2"/>
        <scheme val="none"/>
      </font>
      <fill>
        <patternFill patternType="solid">
          <fgColor indexed="64"/>
          <bgColor rgb="FFDEF2FA"/>
        </patternFill>
      </fill>
      <alignment horizontal="center" vertical="center" textRotation="0" wrapText="0" indent="0" justifyLastLine="0" shrinkToFit="0" readingOrder="0"/>
      <border diagonalUp="0" diagonalDown="0">
        <left style="medium">
          <color rgb="FF0061AE"/>
        </left>
        <right style="thin">
          <color auto="1"/>
        </right>
        <top style="hair">
          <color auto="1"/>
        </top>
        <bottom style="hair">
          <color auto="1"/>
        </bottom>
        <vertical/>
        <horizontal style="hair">
          <color auto="1"/>
        </horizontal>
      </border>
      <protection locked="0" hidden="0"/>
    </dxf>
    <dxf>
      <font>
        <b/>
        <i val="0"/>
        <strike val="0"/>
        <condense val="0"/>
        <extend val="0"/>
        <outline val="0"/>
        <shadow val="0"/>
        <u val="none"/>
        <vertAlign val="baseline"/>
        <sz val="22"/>
        <color auto="1"/>
        <name val="Arial"/>
        <family val="2"/>
        <scheme val="none"/>
      </font>
      <numFmt numFmtId="164" formatCode="#,##0.00\ &quot;$&quot;"/>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hair">
          <color auto="1"/>
        </top>
        <bottom style="hair">
          <color auto="1"/>
        </bottom>
        <vertical/>
        <horizontal style="hair">
          <color auto="1"/>
        </horizontal>
      </border>
      <protection locked="0" hidden="0"/>
    </dxf>
    <dxf>
      <font>
        <b val="0"/>
        <i val="0"/>
        <strike val="0"/>
        <condense val="0"/>
        <extend val="0"/>
        <outline val="0"/>
        <shadow val="0"/>
        <u val="none"/>
        <vertAlign val="baseline"/>
        <sz val="22"/>
        <color auto="1"/>
        <name val="Arial"/>
        <family val="2"/>
        <scheme val="none"/>
      </font>
      <numFmt numFmtId="164" formatCode="#,##0.00\ &quot;$&quot;"/>
      <fill>
        <patternFill patternType="solid">
          <fgColor indexed="64"/>
          <bgColor theme="0"/>
        </patternFill>
      </fill>
      <alignment horizontal="general" vertical="center" textRotation="0" wrapText="0" indent="0" justifyLastLine="0" shrinkToFit="0" readingOrder="0"/>
      <border diagonalUp="0" diagonalDown="0">
        <left style="medium">
          <color rgb="FF0061AE"/>
        </left>
        <right/>
        <top style="hair">
          <color auto="1"/>
        </top>
        <bottom/>
        <vertical/>
        <horizontal/>
      </border>
      <protection locked="0" hidden="0"/>
    </dxf>
    <dxf>
      <font>
        <b/>
        <i val="0"/>
        <strike val="0"/>
        <condense val="0"/>
        <extend val="0"/>
        <outline val="0"/>
        <shadow val="0"/>
        <u val="none"/>
        <vertAlign val="baseline"/>
        <sz val="22"/>
        <color auto="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left style="thin">
          <color auto="1"/>
        </left>
        <right/>
        <top style="hair">
          <color auto="1"/>
        </top>
        <bottom/>
        <vertical/>
        <horizontal/>
      </border>
      <protection locked="1" hidden="0"/>
    </dxf>
    <dxf>
      <font>
        <b/>
        <i val="0"/>
        <strike val="0"/>
        <condense val="0"/>
        <extend val="0"/>
        <outline val="0"/>
        <shadow val="0"/>
        <u val="none"/>
        <vertAlign val="baseline"/>
        <sz val="20"/>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left/>
        <right/>
        <top style="hair">
          <color auto="1"/>
        </top>
        <bottom/>
        <vertical/>
        <horizontal/>
      </border>
      <protection locked="1" hidden="0"/>
    </dxf>
    <dxf>
      <border outline="0">
        <left style="thin">
          <color auto="1"/>
        </left>
        <right style="thin">
          <color auto="1"/>
        </right>
        <top style="thin">
          <color auto="1"/>
        </top>
        <bottom style="medium">
          <color rgb="FF156082"/>
        </bottom>
      </border>
    </dxf>
    <dxf>
      <protection locked="1" hidden="0"/>
    </dxf>
    <dxf>
      <protection locked="1" hidden="0"/>
    </dxf>
    <dxf>
      <font>
        <b/>
        <i val="0"/>
        <strike val="0"/>
        <condense val="0"/>
        <extend val="0"/>
        <outline val="0"/>
        <shadow val="0"/>
        <u val="none"/>
        <vertAlign val="baseline"/>
        <sz val="22"/>
        <color theme="4"/>
        <name val="Arial"/>
        <family val="2"/>
        <scheme val="none"/>
      </font>
      <fill>
        <patternFill patternType="solid">
          <fgColor indexed="64"/>
          <bgColor rgb="FFDEF2FA"/>
        </patternFill>
      </fill>
      <alignment horizontal="center" vertical="center" textRotation="0" wrapText="0" indent="0" justifyLastLine="0" shrinkToFit="0" readingOrder="0"/>
      <border diagonalUp="0" diagonalDown="0">
        <left/>
        <right/>
        <top style="hair">
          <color auto="1"/>
        </top>
        <bottom style="hair">
          <color auto="1"/>
        </bottom>
        <horizontal style="hair">
          <color auto="1"/>
        </horizontal>
      </border>
      <protection locked="1" hidden="0"/>
    </dxf>
    <dxf>
      <font>
        <b/>
        <i val="0"/>
        <strike val="0"/>
        <condense val="0"/>
        <extend val="0"/>
        <outline val="0"/>
        <shadow val="0"/>
        <u val="none"/>
        <vertAlign val="baseline"/>
        <sz val="22"/>
        <color theme="4"/>
        <name val="Arial"/>
        <family val="2"/>
        <scheme val="none"/>
      </font>
      <numFmt numFmtId="164" formatCode="#,##0.00\ &quot;$&quot;"/>
      <fill>
        <patternFill patternType="solid">
          <fgColor indexed="64"/>
          <bgColor rgb="FFDEF2FA"/>
        </patternFill>
      </fill>
      <alignment horizontal="general" vertical="center" textRotation="0" wrapText="0" indent="0" justifyLastLine="0" shrinkToFit="0" readingOrder="0"/>
      <border diagonalUp="0" diagonalDown="0">
        <left style="thin">
          <color auto="1"/>
        </left>
        <right style="thin">
          <color auto="1"/>
        </right>
        <top style="hair">
          <color auto="1"/>
        </top>
        <bottom style="hair">
          <color auto="1"/>
        </bottom>
        <vertical/>
        <horizontal style="hair">
          <color auto="1"/>
        </horizontal>
      </border>
      <protection locked="1" hidden="0"/>
    </dxf>
    <dxf>
      <font>
        <b/>
        <i val="0"/>
        <strike val="0"/>
        <condense val="0"/>
        <extend val="0"/>
        <outline val="0"/>
        <shadow val="0"/>
        <u val="none"/>
        <vertAlign val="baseline"/>
        <sz val="22"/>
        <color theme="4"/>
        <name val="Arial"/>
        <family val="2"/>
        <scheme val="none"/>
      </font>
      <fill>
        <patternFill patternType="solid">
          <fgColor indexed="64"/>
          <bgColor rgb="FFDEF2FA"/>
        </patternFill>
      </fill>
      <alignment horizontal="center" vertical="center" textRotation="0" wrapText="0" indent="0" justifyLastLine="0" shrinkToFit="0" readingOrder="0"/>
      <border diagonalUp="0" diagonalDown="0">
        <left style="medium">
          <color rgb="FF0061AE"/>
        </left>
        <right style="thin">
          <color auto="1"/>
        </right>
        <top style="hair">
          <color auto="1"/>
        </top>
        <bottom style="hair">
          <color auto="1"/>
        </bottom>
        <vertical/>
        <horizontal style="hair">
          <color auto="1"/>
        </horizontal>
      </border>
      <protection locked="0" hidden="0"/>
    </dxf>
    <dxf>
      <font>
        <b/>
        <i val="0"/>
        <strike val="0"/>
        <condense val="0"/>
        <extend val="0"/>
        <outline val="0"/>
        <shadow val="0"/>
        <u val="none"/>
        <vertAlign val="baseline"/>
        <sz val="22"/>
        <color auto="1"/>
        <name val="Arial"/>
        <scheme val="none"/>
      </font>
      <numFmt numFmtId="164" formatCode="#,##0.00\ &quot;$&quot;"/>
      <fill>
        <patternFill patternType="solid">
          <fgColor indexed="64"/>
          <bgColor theme="0"/>
        </patternFill>
      </fill>
      <alignment horizontal="general" vertical="center" textRotation="0" wrapText="0" indent="0" justifyLastLine="0" shrinkToFit="0" readingOrder="0"/>
      <border diagonalUp="0" diagonalDown="0">
        <left style="thin">
          <color auto="1"/>
        </left>
        <right style="thin">
          <color auto="1"/>
        </right>
        <top style="hair">
          <color auto="1"/>
        </top>
        <bottom style="hair">
          <color auto="1"/>
        </bottom>
        <horizontal style="hair">
          <color auto="1"/>
        </horizontal>
      </border>
      <protection locked="0" hidden="0"/>
    </dxf>
    <dxf>
      <font>
        <b val="0"/>
        <i val="0"/>
        <strike val="0"/>
        <condense val="0"/>
        <extend val="0"/>
        <outline val="0"/>
        <shadow val="0"/>
        <u val="none"/>
        <vertAlign val="baseline"/>
        <sz val="22"/>
        <color auto="1"/>
        <name val="Arial"/>
        <scheme val="none"/>
      </font>
      <numFmt numFmtId="164" formatCode="#,##0.00\ &quot;$&quot;"/>
      <fill>
        <patternFill patternType="solid">
          <fgColor indexed="64"/>
          <bgColor theme="0"/>
        </patternFill>
      </fill>
      <alignment horizontal="general" vertical="center" textRotation="0" wrapText="0" indent="0" justifyLastLine="0" shrinkToFit="0" readingOrder="0"/>
      <border diagonalUp="0" diagonalDown="0">
        <left style="medium">
          <color rgb="FF0061AE"/>
        </left>
        <right/>
        <top style="hair">
          <color auto="1"/>
        </top>
        <bottom/>
        <vertical/>
        <horizontal/>
      </border>
      <protection locked="0" hidden="0"/>
    </dxf>
    <dxf>
      <font>
        <b/>
        <i val="0"/>
        <strike val="0"/>
        <condense val="0"/>
        <extend val="0"/>
        <outline val="0"/>
        <shadow val="0"/>
        <u val="none"/>
        <vertAlign val="baseline"/>
        <sz val="22"/>
        <color auto="1"/>
        <name val="Arial"/>
        <scheme val="none"/>
      </font>
      <fill>
        <patternFill patternType="solid">
          <fgColor indexed="64"/>
          <bgColor theme="0"/>
        </patternFill>
      </fill>
      <alignment horizontal="general" vertical="center" textRotation="0" wrapText="1" indent="0" justifyLastLine="0" shrinkToFit="0" readingOrder="0"/>
      <border diagonalUp="0" diagonalDown="0">
        <left style="thin">
          <color auto="1"/>
        </left>
        <right/>
        <top style="hair">
          <color auto="1"/>
        </top>
        <bottom/>
        <vertical/>
        <horizontal/>
      </border>
      <protection locked="1" hidden="0"/>
    </dxf>
    <dxf>
      <font>
        <b/>
        <i val="0"/>
        <strike val="0"/>
        <condense val="0"/>
        <extend val="0"/>
        <outline val="0"/>
        <shadow val="0"/>
        <u val="none"/>
        <vertAlign val="baseline"/>
        <sz val="20"/>
        <color auto="1"/>
        <name val="Arial"/>
        <scheme val="none"/>
      </font>
      <fill>
        <patternFill patternType="solid">
          <fgColor indexed="64"/>
          <bgColor theme="0"/>
        </patternFill>
      </fill>
      <alignment horizontal="center" vertical="center" textRotation="0" wrapText="0" indent="0" justifyLastLine="0" shrinkToFit="0" readingOrder="0"/>
      <border diagonalUp="0" diagonalDown="0">
        <left/>
        <right/>
        <top style="hair">
          <color auto="1"/>
        </top>
        <bottom/>
        <vertical/>
        <horizontal/>
      </border>
      <protection locked="1" hidden="0"/>
    </dxf>
    <dxf>
      <border outline="0">
        <left style="thin">
          <color auto="1"/>
        </left>
        <right style="thin">
          <color auto="1"/>
        </right>
        <top style="thin">
          <color auto="1"/>
        </top>
        <bottom style="medium">
          <color rgb="FF156082"/>
        </bottom>
      </border>
    </dxf>
    <dxf>
      <protection locked="1" hidden="0"/>
    </dxf>
    <dxf>
      <protection locked="1" hidden="0"/>
    </dxf>
    <dxf>
      <font>
        <b/>
        <i val="0"/>
        <strike val="0"/>
        <condense val="0"/>
        <extend val="0"/>
        <outline val="0"/>
        <shadow val="0"/>
        <u val="none"/>
        <vertAlign val="baseline"/>
        <sz val="22"/>
        <color theme="4"/>
        <name val="Arial"/>
        <scheme val="none"/>
      </font>
      <fill>
        <patternFill patternType="solid">
          <fgColor indexed="64"/>
          <bgColor rgb="FFDEF2FA"/>
        </patternFill>
      </fill>
      <alignment horizontal="center" vertical="center" textRotation="0" wrapText="0" indent="0" justifyLastLine="0" shrinkToFit="0" readingOrder="0"/>
      <border diagonalUp="0" diagonalDown="0">
        <left/>
        <right/>
        <top style="hair">
          <color auto="1"/>
        </top>
        <bottom/>
      </border>
      <protection locked="1" hidden="0"/>
    </dxf>
    <dxf>
      <font>
        <b/>
        <i val="0"/>
        <strike val="0"/>
        <condense val="0"/>
        <extend val="0"/>
        <outline val="0"/>
        <shadow val="0"/>
        <u val="none"/>
        <vertAlign val="baseline"/>
        <sz val="22"/>
        <color theme="4"/>
        <name val="Arial"/>
        <family val="2"/>
        <scheme val="none"/>
      </font>
      <numFmt numFmtId="164" formatCode="#,##0.00\ &quot;$&quot;"/>
      <fill>
        <patternFill patternType="solid">
          <fgColor indexed="64"/>
          <bgColor rgb="FFDEF2FA"/>
        </patternFill>
      </fill>
      <alignment horizontal="general" vertical="center" textRotation="0" wrapText="0" indent="0" justifyLastLine="0" shrinkToFit="0" readingOrder="0"/>
      <border diagonalUp="0" diagonalDown="0">
        <left style="thin">
          <color auto="1"/>
        </left>
        <right style="thin">
          <color auto="1"/>
        </right>
        <top style="hair">
          <color auto="1"/>
        </top>
        <bottom/>
        <vertical/>
      </border>
      <protection locked="1" hidden="0"/>
    </dxf>
    <dxf>
      <font>
        <b/>
        <i val="0"/>
        <strike val="0"/>
        <condense val="0"/>
        <extend val="0"/>
        <outline val="0"/>
        <shadow val="0"/>
        <u val="none"/>
        <vertAlign val="baseline"/>
        <sz val="22"/>
        <color theme="4"/>
        <name val="Arial"/>
        <scheme val="none"/>
      </font>
      <fill>
        <patternFill patternType="solid">
          <fgColor indexed="64"/>
          <bgColor rgb="FFDEF2FA"/>
        </patternFill>
      </fill>
      <alignment horizontal="center" vertical="center" textRotation="0" wrapText="0" indent="0" justifyLastLine="0" shrinkToFit="0" readingOrder="0"/>
      <border diagonalUp="0" diagonalDown="0">
        <left style="medium">
          <color rgb="FF0061AE"/>
        </left>
        <right style="thin">
          <color auto="1"/>
        </right>
        <top style="hair">
          <color auto="1"/>
        </top>
        <bottom style="hair">
          <color auto="1"/>
        </bottom>
        <vertical/>
        <horizontal style="hair">
          <color auto="1"/>
        </horizontal>
      </border>
      <protection locked="0" hidden="0"/>
    </dxf>
    <dxf>
      <font>
        <b/>
        <i val="0"/>
        <strike val="0"/>
        <condense val="0"/>
        <extend val="0"/>
        <outline val="0"/>
        <shadow val="0"/>
        <u val="none"/>
        <vertAlign val="baseline"/>
        <sz val="22"/>
        <color auto="1"/>
        <name val="Arial"/>
        <scheme val="none"/>
      </font>
      <numFmt numFmtId="164" formatCode="#,##0.00\ &quot;$&quot;"/>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hair">
          <color auto="1"/>
        </top>
        <bottom/>
        <vertical/>
        <horizontal/>
      </border>
      <protection locked="0" hidden="0"/>
    </dxf>
    <dxf>
      <font>
        <b val="0"/>
        <i val="0"/>
        <strike val="0"/>
        <condense val="0"/>
        <extend val="0"/>
        <outline val="0"/>
        <shadow val="0"/>
        <u val="none"/>
        <vertAlign val="baseline"/>
        <sz val="22"/>
        <color auto="1"/>
        <name val="Arial"/>
        <scheme val="none"/>
      </font>
      <numFmt numFmtId="164" formatCode="#,##0.00\ &quot;$&quot;"/>
      <fill>
        <patternFill patternType="solid">
          <fgColor indexed="64"/>
          <bgColor theme="0"/>
        </patternFill>
      </fill>
      <alignment horizontal="general" vertical="center" textRotation="0" wrapText="0" indent="0" justifyLastLine="0" shrinkToFit="0" readingOrder="0"/>
      <border diagonalUp="0" diagonalDown="0">
        <left style="medium">
          <color rgb="FF0061AE"/>
        </left>
        <right/>
        <top style="hair">
          <color auto="1"/>
        </top>
        <bottom/>
        <vertical/>
        <horizontal/>
      </border>
      <protection locked="0" hidden="0"/>
    </dxf>
    <dxf>
      <font>
        <b val="0"/>
        <i val="0"/>
        <strike val="0"/>
        <condense val="0"/>
        <extend val="0"/>
        <outline val="0"/>
        <shadow val="0"/>
        <u val="none"/>
        <vertAlign val="baseline"/>
        <sz val="22"/>
        <color auto="1"/>
        <name val="Arial"/>
        <scheme val="none"/>
      </font>
      <fill>
        <patternFill patternType="solid">
          <fgColor indexed="64"/>
          <bgColor theme="0"/>
        </patternFill>
      </fill>
      <alignment horizontal="general" vertical="center" textRotation="0" wrapText="1" indent="0" justifyLastLine="0" shrinkToFit="0" readingOrder="0"/>
      <border diagonalUp="0" diagonalDown="0">
        <left style="thin">
          <color auto="1"/>
        </left>
        <right/>
        <top style="hair">
          <color auto="1"/>
        </top>
        <bottom/>
        <vertical/>
        <horizontal/>
      </border>
      <protection locked="1" hidden="0"/>
    </dxf>
    <dxf>
      <font>
        <b/>
        <i val="0"/>
        <strike val="0"/>
        <condense val="0"/>
        <extend val="0"/>
        <outline val="0"/>
        <shadow val="0"/>
        <u val="none"/>
        <vertAlign val="baseline"/>
        <sz val="20"/>
        <color auto="1"/>
        <name val="Arial"/>
        <scheme val="none"/>
      </font>
      <fill>
        <patternFill patternType="solid">
          <fgColor indexed="64"/>
          <bgColor theme="0"/>
        </patternFill>
      </fill>
      <alignment horizontal="center" vertical="center" textRotation="0" wrapText="0" indent="0" justifyLastLine="0" shrinkToFit="0" readingOrder="0"/>
      <border diagonalUp="0" diagonalDown="0">
        <left/>
        <right/>
        <top style="hair">
          <color auto="1"/>
        </top>
        <bottom/>
        <vertical/>
        <horizontal/>
      </border>
      <protection locked="1" hidden="0"/>
    </dxf>
    <dxf>
      <border outline="0">
        <left style="thin">
          <color auto="1"/>
        </left>
        <right style="thin">
          <color auto="1"/>
        </right>
        <top style="thin">
          <color auto="1"/>
        </top>
        <bottom style="medium">
          <color rgb="FF156082"/>
        </bottom>
      </border>
    </dxf>
    <dxf>
      <protection locked="1" hidden="0"/>
    </dxf>
    <dxf>
      <protection locked="1" hidden="0"/>
    </dxf>
    <dxf>
      <font>
        <b/>
        <i val="0"/>
        <strike val="0"/>
        <condense val="0"/>
        <extend val="0"/>
        <outline val="0"/>
        <shadow val="0"/>
        <u val="none"/>
        <vertAlign val="baseline"/>
        <sz val="22"/>
        <color theme="4"/>
        <name val="Arial"/>
        <scheme val="none"/>
      </font>
      <fill>
        <patternFill patternType="solid">
          <fgColor indexed="64"/>
          <bgColor rgb="FFDEF2FA"/>
        </patternFill>
      </fill>
      <alignment horizontal="center" vertical="center" textRotation="0" wrapText="0" indent="0" justifyLastLine="0" shrinkToFit="0" readingOrder="0"/>
      <border diagonalUp="0" diagonalDown="0">
        <left/>
        <right/>
        <top style="hair">
          <color auto="1"/>
        </top>
        <bottom/>
      </border>
      <protection locked="1" hidden="0"/>
    </dxf>
    <dxf>
      <font>
        <b/>
        <i val="0"/>
        <strike val="0"/>
        <condense val="0"/>
        <extend val="0"/>
        <outline val="0"/>
        <shadow val="0"/>
        <u val="none"/>
        <vertAlign val="baseline"/>
        <sz val="22"/>
        <color theme="4"/>
        <name val="Arial"/>
        <family val="2"/>
        <scheme val="none"/>
      </font>
      <numFmt numFmtId="164" formatCode="#,##0.00\ &quot;$&quot;"/>
      <fill>
        <patternFill patternType="solid">
          <fgColor indexed="64"/>
          <bgColor rgb="FFDEF2FA"/>
        </patternFill>
      </fill>
      <alignment horizontal="general" vertical="center" textRotation="0" wrapText="0" indent="0" justifyLastLine="0" shrinkToFit="0" readingOrder="0"/>
      <border diagonalUp="0" diagonalDown="0">
        <left style="thin">
          <color auto="1"/>
        </left>
        <right style="thin">
          <color auto="1"/>
        </right>
        <top style="hair">
          <color auto="1"/>
        </top>
        <bottom/>
        <vertical/>
      </border>
      <protection locked="1" hidden="0"/>
    </dxf>
    <dxf>
      <font>
        <b/>
        <i val="0"/>
        <strike val="0"/>
        <condense val="0"/>
        <extend val="0"/>
        <outline val="0"/>
        <shadow val="0"/>
        <u val="none"/>
        <vertAlign val="baseline"/>
        <sz val="22"/>
        <color theme="4"/>
        <name val="Arial"/>
        <scheme val="none"/>
      </font>
      <fill>
        <patternFill patternType="solid">
          <fgColor indexed="64"/>
          <bgColor rgb="FFDEF2FA"/>
        </patternFill>
      </fill>
      <alignment horizontal="center" vertical="center" textRotation="0" wrapText="0" indent="0" justifyLastLine="0" shrinkToFit="0" readingOrder="0"/>
      <border diagonalUp="0" diagonalDown="0">
        <left style="medium">
          <color rgb="FF0061AE"/>
        </left>
        <right style="thin">
          <color auto="1"/>
        </right>
        <top style="hair">
          <color auto="1"/>
        </top>
        <bottom/>
        <vertical/>
      </border>
      <protection locked="0" hidden="0"/>
    </dxf>
    <dxf>
      <font>
        <b/>
        <i val="0"/>
        <strike val="0"/>
        <condense val="0"/>
        <extend val="0"/>
        <outline val="0"/>
        <shadow val="0"/>
        <u val="none"/>
        <vertAlign val="baseline"/>
        <sz val="22"/>
        <color auto="1"/>
        <name val="Arial"/>
        <scheme val="none"/>
      </font>
      <numFmt numFmtId="164" formatCode="#,##0.00\ &quot;$&quot;"/>
      <fill>
        <patternFill patternType="solid">
          <fgColor indexed="64"/>
          <bgColor theme="0"/>
        </patternFill>
      </fill>
      <alignment horizontal="general" vertical="center" textRotation="0" wrapText="0" indent="0" justifyLastLine="0" shrinkToFit="0" readingOrder="0"/>
      <border diagonalUp="0" diagonalDown="0">
        <left style="thin">
          <color auto="1"/>
        </left>
        <right/>
        <top style="hair">
          <color auto="1"/>
        </top>
        <bottom/>
        <vertical/>
        <horizontal/>
      </border>
      <protection locked="0" hidden="0"/>
    </dxf>
    <dxf>
      <font>
        <b val="0"/>
        <i val="0"/>
        <strike val="0"/>
        <condense val="0"/>
        <extend val="0"/>
        <outline val="0"/>
        <shadow val="0"/>
        <u val="none"/>
        <vertAlign val="baseline"/>
        <sz val="22"/>
        <color auto="1"/>
        <name val="Arial"/>
        <scheme val="none"/>
      </font>
      <numFmt numFmtId="164" formatCode="#,##0.00\ &quot;$&quot;"/>
      <fill>
        <patternFill patternType="solid">
          <fgColor indexed="64"/>
          <bgColor theme="0"/>
        </patternFill>
      </fill>
      <alignment horizontal="general" vertical="center" textRotation="0" wrapText="0" indent="0" justifyLastLine="0" shrinkToFit="0" readingOrder="0"/>
      <border diagonalUp="0" diagonalDown="0">
        <left style="medium">
          <color rgb="FF0061AE"/>
        </left>
        <right style="thin">
          <color auto="1"/>
        </right>
        <top style="hair">
          <color auto="1"/>
        </top>
        <bottom/>
        <vertical/>
        <horizontal/>
      </border>
      <protection locked="0" hidden="0"/>
    </dxf>
    <dxf>
      <font>
        <b val="0"/>
        <i val="0"/>
        <strike val="0"/>
        <condense val="0"/>
        <extend val="0"/>
        <outline val="0"/>
        <shadow val="0"/>
        <u val="none"/>
        <vertAlign val="baseline"/>
        <sz val="22"/>
        <color auto="1"/>
        <name val="Arial"/>
        <scheme val="none"/>
      </font>
      <fill>
        <patternFill patternType="solid">
          <fgColor indexed="64"/>
          <bgColor theme="0"/>
        </patternFill>
      </fill>
      <alignment horizontal="general" vertical="center" textRotation="0" wrapText="1" indent="0" justifyLastLine="0" shrinkToFit="0" readingOrder="0"/>
      <border diagonalUp="0" diagonalDown="0">
        <left style="thin">
          <color auto="1"/>
        </left>
        <right/>
        <top style="hair">
          <color auto="1"/>
        </top>
        <bottom/>
        <vertical/>
        <horizontal/>
      </border>
      <protection locked="1" hidden="0"/>
    </dxf>
    <dxf>
      <font>
        <b/>
        <i val="0"/>
        <strike val="0"/>
        <condense val="0"/>
        <extend val="0"/>
        <outline val="0"/>
        <shadow val="0"/>
        <u val="none"/>
        <vertAlign val="baseline"/>
        <sz val="20"/>
        <color auto="1"/>
        <name val="Arial"/>
        <scheme val="none"/>
      </font>
      <fill>
        <patternFill patternType="solid">
          <fgColor indexed="64"/>
          <bgColor theme="0"/>
        </patternFill>
      </fill>
      <alignment horizontal="center" vertical="center" textRotation="0" wrapText="0" indent="0" justifyLastLine="0" shrinkToFit="0" readingOrder="0"/>
      <border diagonalUp="0" diagonalDown="0">
        <left/>
        <right/>
        <top style="hair">
          <color auto="1"/>
        </top>
        <bottom/>
        <vertical/>
        <horizontal/>
      </border>
      <protection locked="1" hidden="0"/>
    </dxf>
    <dxf>
      <border outline="0">
        <left style="thin">
          <color auto="1"/>
        </left>
        <right style="thin">
          <color auto="1"/>
        </right>
        <top style="thin">
          <color auto="1"/>
        </top>
        <bottom style="medium">
          <color rgb="FF156082"/>
        </bottom>
      </border>
    </dxf>
    <dxf>
      <protection locked="1" hidden="0"/>
    </dxf>
    <dxf>
      <protection locked="1" hidden="0"/>
    </dxf>
  </dxfs>
  <tableStyles count="0" defaultTableStyle="TableStyleMedium2" defaultPivotStyle="PivotStyleLight16"/>
  <colors>
    <mruColors>
      <color rgb="FFFFDB69"/>
      <color rgb="FF0061AE"/>
      <color rgb="FFDEF2FA"/>
      <color rgb="FFE8E8E8"/>
      <color rgb="FFC3D1E1"/>
      <color rgb="FFFFDC69"/>
      <color rgb="FFB0DEF2"/>
      <color rgb="FFBA5400"/>
      <color rgb="FFFF99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0</xdr:col>
      <xdr:colOff>965573</xdr:colOff>
      <xdr:row>0</xdr:row>
      <xdr:rowOff>93383</xdr:rowOff>
    </xdr:from>
    <xdr:to>
      <xdr:col>2</xdr:col>
      <xdr:colOff>2116144</xdr:colOff>
      <xdr:row>3</xdr:row>
      <xdr:rowOff>190647</xdr:rowOff>
    </xdr:to>
    <xdr:pic>
      <xdr:nvPicPr>
        <xdr:cNvPr id="4" name="Image 3">
          <a:extLst>
            <a:ext uri="{FF2B5EF4-FFF2-40B4-BE49-F238E27FC236}">
              <a16:creationId xmlns:a16="http://schemas.microsoft.com/office/drawing/2014/main" id="{E080256A-685D-4A31-98AD-F8776DD2D3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6513" y="93383"/>
          <a:ext cx="4631006" cy="222705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733EF82-056F-4955-BE94-B3540689E8DA}" name="Tableau4" displayName="Tableau4" ref="B7:H11" totalsRowShown="0" headerRowDxfId="122" dataDxfId="121" tableBorderDxfId="120">
  <autoFilter ref="B7:H11" xr:uid="{4733EF82-056F-4955-BE94-B3540689E8DA}"/>
  <tableColumns count="7">
    <tableColumn id="1" xr3:uid="{4BDFD083-2966-4A7F-9E20-B54A18B076DC}" name="Élément" dataDxfId="119">
      <calculatedColumnFormula>IF(ISNUMBER(OFFSET(INDIRECT(ADDRESS(ROW(),COLUMN())),-1,0)),OFFSET(INDIRECT(ADDRESS(ROW(),COLUMN())),-1,0)+1,1)</calculatedColumnFormula>
    </tableColumn>
    <tableColumn id="2" xr3:uid="{CE83D22E-51BB-4F5D-81A7-EB11F00D1E5C}" name="Description" dataDxfId="118"/>
    <tableColumn id="3" xr3:uid="{3076039C-694E-419B-9D4B-77380AF0349B}" name="Coût estimé_x000a_(avant taxes)" dataDxfId="117"/>
    <tableColumn id="4" xr3:uid="{AF965145-7FD0-497C-BBEB-7E153B4482EB}" name="Commentaires demandeur" dataDxfId="116"/>
    <tableColumn id="5" xr3:uid="{3BC2F72D-EF32-494D-A39C-F3291AEF7ABA}" name="Dépense _x000a_admissible" dataDxfId="115"/>
    <tableColumn id="6" xr3:uid="{CBF4AD8C-30C7-4759-A530-A5C19E0D3D53}" name="Coût admissible" dataDxfId="114">
      <calculatedColumnFormula>IF(OR(F8="Oui",F8=""),D8,0)</calculatedColumnFormula>
    </tableColumn>
    <tableColumn id="7" xr3:uid="{DF8216C7-E3E5-4061-87C6-10A298A2058C}" name="Commentaires MCC" dataDxfId="113"/>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DCFE083-10AF-4683-8106-93EEC89F310C}" name="Tableau2" displayName="Tableau2" ref="D3:D6" totalsRowShown="0" headerRowDxfId="36" dataDxfId="35">
  <autoFilter ref="D3:D6" xr:uid="{7DCFE083-10AF-4683-8106-93EEC89F310C}"/>
  <tableColumns count="1">
    <tableColumn id="1" xr3:uid="{8A1CE8FF-59FA-4EF6-8E9E-9D37178817F6}" name="Oui / Non" dataDxfId="34"/>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3F3D77A-F8A1-42C8-AF17-367F6F958EEB}" name="Tableau16" displayName="Tableau16" ref="B3:B7" totalsRowShown="0" headerRowDxfId="33" dataDxfId="32">
  <autoFilter ref="B3:B7" xr:uid="{13F3D77A-F8A1-42C8-AF17-367F6F958EEB}"/>
  <tableColumns count="1">
    <tableColumn id="1" xr3:uid="{C7693FA8-09B0-45E3-9231-9A67A0BBCBC0}" name="Intervention" dataDxfId="31"/>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C184F70-9670-4D34-A691-1779CEF5F6C2}" name="Tableau4711" displayName="Tableau4711" ref="F3:F10" totalsRowShown="0" headerRowDxfId="30" dataDxfId="29">
  <autoFilter ref="F3:F10" xr:uid="{CC184F70-9670-4D34-A691-1779CEF5F6C2}"/>
  <tableColumns count="1">
    <tableColumn id="1" xr3:uid="{1495C26C-603A-40B5-952A-E27E96C4B4AE}" name="Clientèle" dataDxfId="28"/>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43FB6EC-507F-4E76-BE3A-1E32A3EB0C18}" name="Tableau3" displayName="Tableau3" ref="E3:E8" totalsRowShown="0" headerRowDxfId="27" dataDxfId="26">
  <autoFilter ref="E3:E8" xr:uid="{743FB6EC-507F-4E76-BE3A-1E32A3EB0C18}"/>
  <tableColumns count="1">
    <tableColumn id="1" xr3:uid="{60BB3A7E-DFD6-4B5C-BE64-90F7E8BF9224}" name="Année" dataDxfId="25"/>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3D77F7B-0283-44AF-9CB4-BF201A39FAA9}" name="Tableau6" displayName="Tableau6" ref="G3:G10" totalsRowShown="0" headerRowDxfId="24" dataDxfId="23">
  <autoFilter ref="G3:G10" xr:uid="{33D77F7B-0283-44AF-9CB4-BF201A39FAA9}"/>
  <tableColumns count="1">
    <tableColumn id="1" xr3:uid="{E2519C60-3255-4285-8ED7-04012A362B4B}" name="Taux d’aide" dataDxfId="22"/>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BA88AFD-52A0-4B4E-B038-B8FA6B2EFC4F}" name="Tableau7" displayName="Tableau7" ref="H3:H9" totalsRowShown="0" headerRowDxfId="21" dataDxfId="20">
  <autoFilter ref="H3:H9" xr:uid="{6BA88AFD-52A0-4B4E-B038-B8FA6B2EFC4F}"/>
  <tableColumns count="1">
    <tableColumn id="1" xr3:uid="{3EB38DB1-030F-42A5-BFE8-7C9A43793AE2}" name="Source" dataDxfId="19"/>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CC245EA-3150-4AB1-983E-8217E2E39D48}" name="Tableau8" displayName="Tableau8" ref="I3:I6" totalsRowShown="0" headerRowDxfId="18" dataDxfId="17">
  <autoFilter ref="I3:I6" xr:uid="{1CC245EA-3150-4AB1-983E-8217E2E39D48}"/>
  <tableColumns count="1">
    <tableColumn id="1" xr3:uid="{C79D9C04-4F10-455F-98B0-6956E3ADFF9A}" name="Taxes" dataDxfId="1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4F2501A-C4CA-4E12-895E-85666DF9E9D2}" name="Tableau9" displayName="Tableau9" ref="B15:H23" totalsRowShown="0" headerRowDxfId="112" dataDxfId="111" tableBorderDxfId="110">
  <autoFilter ref="B15:H23" xr:uid="{A4F2501A-C4CA-4E12-895E-85666DF9E9D2}"/>
  <tableColumns count="7">
    <tableColumn id="1" xr3:uid="{F3BF3B69-AC4B-452C-84A4-C7B53F2ADB19}" name="Élément" dataDxfId="109">
      <calculatedColumnFormula>IF(ISNUMBER(OFFSET(INDIRECT(ADDRESS(ROW(),COLUMN())),-1,0)),OFFSET(INDIRECT(ADDRESS(ROW(),COLUMN())),-1,0)+1,1)</calculatedColumnFormula>
    </tableColumn>
    <tableColumn id="2" xr3:uid="{E2DEB730-446E-46CE-83FD-297278429AB3}" name="Description" dataDxfId="108"/>
    <tableColumn id="3" xr3:uid="{A68D4568-034F-4A91-991E-739377D99455}" name="Coût estimé_x000a_(avant taxes)" dataDxfId="107"/>
    <tableColumn id="4" xr3:uid="{5897D255-D003-43D4-B38A-512B90F08842}" name="Commentaires demandeur" dataDxfId="106"/>
    <tableColumn id="5" xr3:uid="{955596DB-49D2-4628-B1F5-3999DE4B3C55}" name="Dépense _x000a_admissible" dataDxfId="105"/>
    <tableColumn id="6" xr3:uid="{80CDEA1D-B2FD-4787-8976-2983B31149CF}" name="Coût admissible" dataDxfId="104">
      <calculatedColumnFormula>IF(OR(F16="Oui",F16=""),D16,0)</calculatedColumnFormula>
    </tableColumn>
    <tableColumn id="7" xr3:uid="{11EF2B99-A2A7-4858-9977-96A926ADE273}" name="Commentaires MCC" dataDxfId="103"/>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7A05BB3B-3D8C-4085-9AC3-51C515CE1CF6}" name="Tableau13" displayName="Tableau13" ref="B7:H10" totalsRowShown="0" headerRowDxfId="102" dataDxfId="101" tableBorderDxfId="100">
  <autoFilter ref="B7:H10" xr:uid="{7A05BB3B-3D8C-4085-9AC3-51C515CE1CF6}"/>
  <tableColumns count="7">
    <tableColumn id="1" xr3:uid="{6CAE4B1A-5A82-4E6E-9EC0-6B3CD62DA16D}" name="Élément" dataDxfId="99">
      <calculatedColumnFormula>IF(ISNUMBER(OFFSET(INDIRECT(ADDRESS(ROW(),COLUMN())),-1,0)),OFFSET(INDIRECT(ADDRESS(ROW(),COLUMN())),-1,0)+1,1)</calculatedColumnFormula>
    </tableColumn>
    <tableColumn id="2" xr3:uid="{EEAD520E-BE35-4886-9478-9E672B6001B6}" name="Description" dataDxfId="98"/>
    <tableColumn id="3" xr3:uid="{61D02075-C708-4D74-8541-E16F771E9DD0}" name="Coût estimé _x000a_(avant taxes)" dataDxfId="97"/>
    <tableColumn id="4" xr3:uid="{0587ECB3-7E36-43EE-A0C5-B8AC4E803A28}" name="Commentaires demandeur" dataDxfId="96"/>
    <tableColumn id="5" xr3:uid="{FDF233A6-BE3E-4785-B854-0B2CDBABF757}" name="Dépense _x000a_admissible" dataDxfId="95"/>
    <tableColumn id="6" xr3:uid="{93A93B94-C85E-4D94-992A-83B1FE8FCE37}" name="Coût admissible" dataDxfId="94">
      <calculatedColumnFormula>IF(OR(F8="Oui",F8=""),D8,0)</calculatedColumnFormula>
    </tableColumn>
    <tableColumn id="7" xr3:uid="{C3C8BF98-E35F-485E-ADBE-80453F3F2777}" name="Commentaires MCC" dataDxfId="93"/>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7FA8914-FEF4-4F4B-BFCE-AED451FA0475}" name="Tableau14" displayName="Tableau14" ref="B14:H17" totalsRowShown="0" headerRowDxfId="92" dataDxfId="91" tableBorderDxfId="90">
  <autoFilter ref="B14:H17" xr:uid="{17FA8914-FEF4-4F4B-BFCE-AED451FA0475}"/>
  <tableColumns count="7">
    <tableColumn id="1" xr3:uid="{C54023C4-678B-47F0-99BB-15AC86EBDF67}" name="Élément" dataDxfId="89">
      <calculatedColumnFormula>IF(ISNUMBER(OFFSET(INDIRECT(ADDRESS(ROW(),COLUMN())),-1,0)),OFFSET(INDIRECT(ADDRESS(ROW(),COLUMN())),-1,0)+1,1)</calculatedColumnFormula>
    </tableColumn>
    <tableColumn id="2" xr3:uid="{BCC2C022-3FB6-4761-97E3-A6ABBA5F8D58}" name="Description" dataDxfId="88"/>
    <tableColumn id="3" xr3:uid="{BF715FB2-5383-49A2-AEBE-2F422A2E2522}" name="Coût estimé _x000a_(avant taxes)" dataDxfId="87"/>
    <tableColumn id="4" xr3:uid="{F4528160-9127-4851-B17D-39B38487CEF4}" name="Commentaires demandeur" dataDxfId="86"/>
    <tableColumn id="5" xr3:uid="{F0709745-FCBE-44B3-A178-19CEABADF59B}" name="Dépense _x000a_admissible" dataDxfId="85"/>
    <tableColumn id="6" xr3:uid="{A23D0639-4DA1-4198-A925-A3986B6EF3A7}" name="Coût admissible" dataDxfId="84">
      <calculatedColumnFormula>IF(OR(F15="Oui",F15=""),D15,0)</calculatedColumnFormula>
    </tableColumn>
    <tableColumn id="7" xr3:uid="{D95D6E59-D982-49F3-93C2-5F5344C83FAF}" name="Commentaires MCC" dataDxfId="83"/>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90F45C4-9E7D-49A5-B707-EF2756FD2378}" name="Tableau17" displayName="Tableau17" ref="B21:H27" totalsRowShown="0" headerRowDxfId="82" dataDxfId="81" tableBorderDxfId="80">
  <autoFilter ref="B21:H27" xr:uid="{090F45C4-9E7D-49A5-B707-EF2756FD2378}"/>
  <tableColumns count="7">
    <tableColumn id="1" xr3:uid="{56786676-70F6-4E44-B2FF-57FAAF5FE94C}" name="Élément" dataDxfId="79">
      <calculatedColumnFormula>IF(ISNUMBER(OFFSET(INDIRECT(ADDRESS(ROW(),COLUMN())),-1,0)),OFFSET(INDIRECT(ADDRESS(ROW(),COLUMN())),-1,0)+1,1)</calculatedColumnFormula>
    </tableColumn>
    <tableColumn id="2" xr3:uid="{328F9DC6-1706-47EC-92D0-B785F083769C}" name="Description" dataDxfId="78"/>
    <tableColumn id="3" xr3:uid="{A2AB5410-068C-4BD2-8B2A-B62C6A469984}" name="Coût estimé _x000a_(avant taxes)" dataDxfId="77"/>
    <tableColumn id="4" xr3:uid="{7230A766-07F8-4656-BC86-AC76FF6D39B7}" name="Commentaires demandeur" dataDxfId="76"/>
    <tableColumn id="5" xr3:uid="{99D93DEC-FFD7-433C-82BC-BF216B0243A2}" name="Dépense _x000a_admissible" dataDxfId="75"/>
    <tableColumn id="6" xr3:uid="{B17C1DCB-F1BA-4084-AA5F-E8A177DEC964}" name="Coût admissible" dataDxfId="74">
      <calculatedColumnFormula>IF(OR(F22="Oui",F22=""),D22,0)</calculatedColumnFormula>
    </tableColumn>
    <tableColumn id="7" xr3:uid="{0C07AEAD-4A78-4DB9-A420-8C08024637B7}" name="Commentaires MCC" dataDxfId="73"/>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0893A8D-D7DE-49E5-A323-C0EB4BE28F47}" name="Tableau11" displayName="Tableau11" ref="B8:K18" totalsRowShown="0" headerRowDxfId="72" dataDxfId="71" tableBorderDxfId="70">
  <autoFilter ref="B8:K18" xr:uid="{10893A8D-D7DE-49E5-A323-C0EB4BE28F47}"/>
  <tableColumns count="10">
    <tableColumn id="1" xr3:uid="{A23C5D9B-6B5A-4E68-962B-FD6D8FBB9749}" name="Élément" dataDxfId="69">
      <calculatedColumnFormula>IF(ISNUMBER(OFFSET(INDIRECT(ADDRESS(ROW(),COLUMN())),-1,0)),OFFSET(INDIRECT(ADDRESS(ROW(),COLUMN())),-1,0)+1,1)</calculatedColumnFormula>
    </tableColumn>
    <tableColumn id="2" xr3:uid="{4CF884D2-BE35-4F1F-BD70-DAC6B5B54EEE}" name="Équipement" dataDxfId="68"/>
    <tableColumn id="3" xr3:uid="{72835B21-B94D-4468-9774-C575FD59CD18}" name="Intervention" dataDxfId="67"/>
    <tableColumn id="4" xr3:uid="{86521895-E352-4BB8-B3EB-0B10DDBBC35D}" name="Source" dataDxfId="66"/>
    <tableColumn id="5" xr3:uid="{274C4752-0FFE-4260-96EC-376E3B0D9510}" name="Prix_x000a_unitaire" dataDxfId="65"/>
    <tableColumn id="6" xr3:uid="{F53186CD-229A-43D0-9D16-92424A933FC6}" name="Quantité" dataDxfId="64"/>
    <tableColumn id="7" xr3:uid="{6EB167BE-9BC0-49E3-946C-ED952DF9543F}" name="Coût_x000a_avant taxes" dataDxfId="63">
      <calculatedColumnFormula>F9*G9</calculatedColumnFormula>
    </tableColumn>
    <tableColumn id="8" xr3:uid="{E5E323A3-B27E-4601-86A5-19DA82DD09CB}" name="Dépense _x000a_admissible" dataDxfId="62"/>
    <tableColumn id="9" xr3:uid="{CDCBCC00-B74B-4B17-A79B-E0A950D8F2F0}" name="Coût _x000a_admissible" dataDxfId="61">
      <calculatedColumnFormula>IF(OR(I9="Oui",I9=""),H9,0)</calculatedColumnFormula>
    </tableColumn>
    <tableColumn id="10" xr3:uid="{CD40C9E8-42C5-4C37-A3FD-B22B451CE37D}" name="Commentaires" dataDxfId="60"/>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C8ED8BB4-E62F-4F76-8F7E-72FB1DD9E4F8}" name="Tableau18" displayName="Tableau18" ref="B7:H10" totalsRowShown="0" headerRowDxfId="59" dataDxfId="58" tableBorderDxfId="57">
  <autoFilter ref="B7:H10" xr:uid="{C8ED8BB4-E62F-4F76-8F7E-72FB1DD9E4F8}"/>
  <tableColumns count="7">
    <tableColumn id="1" xr3:uid="{F51A7F34-DBB2-4844-BA04-F0E8EED6F7FB}" name="Élément" dataDxfId="56">
      <calculatedColumnFormula>IF(ISNUMBER(OFFSET(INDIRECT(ADDRESS(ROW(),COLUMN())),-1,0)),OFFSET(INDIRECT(ADDRESS(ROW(),COLUMN())),-1,0)+1,1)</calculatedColumnFormula>
    </tableColumn>
    <tableColumn id="2" xr3:uid="{5C3C3EC2-A319-4DF6-994B-2414935CBAE1}" name="Description" dataDxfId="55"/>
    <tableColumn id="3" xr3:uid="{4FEB2FF9-CB73-4D3B-81B8-09FC407E6B47}" name="Coût estimé _x000a_(avant taxes)" dataDxfId="54"/>
    <tableColumn id="4" xr3:uid="{5DBA4E72-C57E-4A90-B54C-1544A4FEB057}" name="Commentaires demandeur" dataDxfId="53"/>
    <tableColumn id="5" xr3:uid="{F49DB8B5-C41A-4198-AE8F-B825A6D129B2}" name="Dépense _x000a_admissible" dataDxfId="52"/>
    <tableColumn id="6" xr3:uid="{B47A126A-68B0-468F-A143-34E3B275744B}" name="Coût admissible" dataDxfId="51"/>
    <tableColumn id="7" xr3:uid="{BD3D9981-7EF3-49E0-A40E-2231E220167C}" name="Commentaires MCC" dataDxfId="50"/>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A82B02F5-2430-4B2B-B8F0-1459D1712BC5}" name="Tableau19" displayName="Tableau19" ref="B14:H25" totalsRowShown="0" headerRowDxfId="49" dataDxfId="48" tableBorderDxfId="47">
  <autoFilter ref="B14:H25" xr:uid="{A82B02F5-2430-4B2B-B8F0-1459D1712BC5}"/>
  <tableColumns count="7">
    <tableColumn id="1" xr3:uid="{151A8A6B-7915-4F7A-8CCD-3286D68C65DC}" name="Élément" dataDxfId="46">
      <calculatedColumnFormula>IF(ISNUMBER(OFFSET(INDIRECT(ADDRESS(ROW(),COLUMN())),-1,0)),OFFSET(INDIRECT(ADDRESS(ROW(),COLUMN())),-1,0)+1,1)</calculatedColumnFormula>
    </tableColumn>
    <tableColumn id="2" xr3:uid="{55B3D430-F229-4AE5-AB72-15B77EBE5F58}" name="Description" dataDxfId="45"/>
    <tableColumn id="3" xr3:uid="{2A459293-2A43-4795-B277-22BE14782A82}" name="Coût estimé _x000a_(avant taxes)" dataDxfId="44"/>
    <tableColumn id="4" xr3:uid="{B3C8B5DA-4D0C-4D9B-8BDB-F3FBAD74D6F0}" name="Commentaires demandeur" dataDxfId="43"/>
    <tableColumn id="5" xr3:uid="{0FD1326D-1471-4483-A39E-AE206D6202D1}" name="Dépense _x000a_admissible" dataDxfId="42"/>
    <tableColumn id="6" xr3:uid="{F7F5CFBE-9AF5-416E-A42E-AEB8946CC81B}" name="Coût admissible" dataDxfId="41">
      <calculatedColumnFormula>IF(OR(F15="Oui",F15=""),D15,0)</calculatedColumnFormula>
    </tableColumn>
    <tableColumn id="7" xr3:uid="{B48F74AA-0A7A-474B-A819-7CEE07604DA4}" name="Commentaires MCC" dataDxfId="40"/>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533CBD9-D69D-445D-BB95-49159538C36C}" name="Tableau1" displayName="Tableau1" ref="C3:C6" totalsRowShown="0" headerRowDxfId="39" dataDxfId="38">
  <autoFilter ref="C3:C6" xr:uid="{9533CBD9-D69D-445D-BB95-49159538C36C}"/>
  <tableColumns count="1">
    <tableColumn id="1" xr3:uid="{C67B2E36-F995-4E1E-983D-4022BDF2A863}" name="Volet" dataDxfId="37"/>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dn-contenu.quebec.ca/cdn-contenu/adm/min/culture-communications/Aides-financieres/PAI/GU-gestion-des-contrats.pdf" TargetMode="External"/><Relationship Id="rId1" Type="http://schemas.openxmlformats.org/officeDocument/2006/relationships/hyperlink" Target="https://cdn-contenu.quebec.ca/cdn-contenu/adm/min/culture-communications/Aides-financieres/PAI/GU-gestion-des-contrats.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3.bin"/><Relationship Id="rId4" Type="http://schemas.openxmlformats.org/officeDocument/2006/relationships/table" Target="../tables/table5.xml"/></Relationships>
</file>

<file path=xl/worksheets/_rels/sheet4.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cdn-contenu.quebec.ca/cdn-contenu/adm/min/culture-communications/documents/oeuvres-art/GM-politique-integration-arts.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table" Target="../tables/table15.xml"/><Relationship Id="rId3" Type="http://schemas.openxmlformats.org/officeDocument/2006/relationships/table" Target="../tables/table10.xml"/><Relationship Id="rId7" Type="http://schemas.openxmlformats.org/officeDocument/2006/relationships/table" Target="../tables/table14.xml"/><Relationship Id="rId2" Type="http://schemas.openxmlformats.org/officeDocument/2006/relationships/table" Target="../tables/table9.xml"/><Relationship Id="rId1" Type="http://schemas.openxmlformats.org/officeDocument/2006/relationships/printerSettings" Target="../printerSettings/printerSettings8.bin"/><Relationship Id="rId6" Type="http://schemas.openxmlformats.org/officeDocument/2006/relationships/table" Target="../tables/table13.xml"/><Relationship Id="rId5" Type="http://schemas.openxmlformats.org/officeDocument/2006/relationships/table" Target="../tables/table12.xml"/><Relationship Id="rId4" Type="http://schemas.openxmlformats.org/officeDocument/2006/relationships/table" Target="../tables/table11.xml"/><Relationship Id="rId9"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26A02-F9F0-4F03-9B33-FF94209E81E6}">
  <sheetPr>
    <tabColor theme="4"/>
    <pageSetUpPr fitToPage="1"/>
  </sheetPr>
  <dimension ref="A2:O39"/>
  <sheetViews>
    <sheetView showGridLines="0" tabSelected="1" zoomScale="67" zoomScaleNormal="67" workbookViewId="0"/>
  </sheetViews>
  <sheetFormatPr baseColWidth="10" defaultColWidth="36.6640625" defaultRowHeight="48" customHeight="1" x14ac:dyDescent="0.3"/>
  <cols>
    <col min="1" max="1" width="12.6640625" style="19" customWidth="1"/>
    <col min="2" max="5" width="36.6640625" style="19"/>
    <col min="6" max="7" width="36.6640625" style="20"/>
    <col min="8" max="9" width="36.6640625" style="19"/>
    <col min="10" max="10" width="12.6640625" style="21" customWidth="1"/>
    <col min="11" max="11" width="255.6640625" style="21" bestFit="1" customWidth="1"/>
    <col min="12" max="13" width="36.6640625" style="21" customWidth="1"/>
    <col min="14" max="14" width="36.6640625" style="19" customWidth="1"/>
    <col min="15" max="16384" width="36.6640625" style="19"/>
  </cols>
  <sheetData>
    <row r="2" spans="2:9" ht="72" customHeight="1" x14ac:dyDescent="0.3">
      <c r="D2" s="420" t="s">
        <v>113</v>
      </c>
      <c r="E2" s="420"/>
      <c r="F2" s="420"/>
      <c r="G2" s="420"/>
      <c r="H2" s="420"/>
      <c r="I2" s="420"/>
    </row>
    <row r="3" spans="2:9" ht="48" customHeight="1" x14ac:dyDescent="0.3">
      <c r="D3" s="420"/>
      <c r="E3" s="420"/>
      <c r="F3" s="420"/>
      <c r="G3" s="420"/>
      <c r="H3" s="420"/>
      <c r="I3" s="420"/>
    </row>
    <row r="4" spans="2:9" ht="49.35" customHeight="1" x14ac:dyDescent="0.3">
      <c r="D4" s="430" t="s">
        <v>0</v>
      </c>
      <c r="E4" s="430"/>
      <c r="F4" s="430"/>
      <c r="G4" s="430"/>
      <c r="H4" s="430"/>
      <c r="I4" s="430"/>
    </row>
    <row r="5" spans="2:9" ht="46.35" customHeight="1" x14ac:dyDescent="0.3">
      <c r="D5" s="421" t="s">
        <v>114</v>
      </c>
      <c r="E5" s="421"/>
      <c r="F5" s="421"/>
      <c r="G5" s="421"/>
      <c r="H5" s="421"/>
      <c r="I5" s="421"/>
    </row>
    <row r="6" spans="2:9" ht="39" customHeight="1" x14ac:dyDescent="0.3"/>
    <row r="7" spans="2:9" ht="72" customHeight="1" x14ac:dyDescent="0.3">
      <c r="B7" s="429" t="s">
        <v>1</v>
      </c>
      <c r="C7" s="429"/>
      <c r="D7" s="429"/>
      <c r="E7" s="429"/>
      <c r="F7" s="429"/>
      <c r="G7" s="429"/>
      <c r="H7" s="429"/>
      <c r="I7" s="429"/>
    </row>
    <row r="8" spans="2:9" ht="36" customHeight="1" x14ac:dyDescent="0.3">
      <c r="B8" s="57"/>
      <c r="C8" s="58"/>
      <c r="D8" s="59"/>
      <c r="E8" s="59"/>
      <c r="F8" s="59"/>
      <c r="G8" s="59"/>
      <c r="H8" s="59"/>
      <c r="I8" s="60"/>
    </row>
    <row r="9" spans="2:9" ht="48" customHeight="1" x14ac:dyDescent="0.3">
      <c r="B9" s="57"/>
      <c r="C9" s="61" t="s">
        <v>115</v>
      </c>
      <c r="D9" s="435"/>
      <c r="E9" s="436"/>
      <c r="F9" s="62"/>
      <c r="G9" s="62"/>
      <c r="H9" s="63"/>
      <c r="I9" s="60"/>
    </row>
    <row r="10" spans="2:9" ht="48" customHeight="1" x14ac:dyDescent="0.3">
      <c r="B10" s="57"/>
      <c r="C10" s="61" t="s">
        <v>2</v>
      </c>
      <c r="D10" s="437"/>
      <c r="E10" s="438"/>
      <c r="F10" s="62"/>
      <c r="G10" s="62"/>
      <c r="H10" s="63"/>
      <c r="I10" s="60"/>
    </row>
    <row r="11" spans="2:9" ht="36" customHeight="1" x14ac:dyDescent="0.3">
      <c r="B11" s="57"/>
      <c r="C11" s="58"/>
      <c r="D11" s="59"/>
      <c r="E11" s="59"/>
      <c r="F11" s="59"/>
      <c r="G11" s="59"/>
      <c r="H11" s="59"/>
      <c r="I11" s="60"/>
    </row>
    <row r="12" spans="2:9" ht="48" customHeight="1" x14ac:dyDescent="0.3">
      <c r="B12" s="57"/>
      <c r="C12" s="61" t="s">
        <v>3</v>
      </c>
      <c r="D12" s="431"/>
      <c r="E12" s="431"/>
      <c r="F12" s="431"/>
      <c r="G12" s="431"/>
      <c r="H12" s="432"/>
      <c r="I12" s="60"/>
    </row>
    <row r="13" spans="2:9" ht="48" customHeight="1" x14ac:dyDescent="0.3">
      <c r="B13" s="57"/>
      <c r="C13" s="58"/>
      <c r="D13" s="433"/>
      <c r="E13" s="433"/>
      <c r="F13" s="433"/>
      <c r="G13" s="433"/>
      <c r="H13" s="434"/>
      <c r="I13" s="60"/>
    </row>
    <row r="14" spans="2:9" ht="24" customHeight="1" x14ac:dyDescent="0.3">
      <c r="B14" s="57"/>
      <c r="C14" s="58"/>
      <c r="D14" s="59"/>
      <c r="E14" s="59"/>
      <c r="F14" s="59"/>
      <c r="G14" s="59"/>
      <c r="H14" s="59"/>
      <c r="I14" s="60"/>
    </row>
    <row r="15" spans="2:9" ht="48" customHeight="1" x14ac:dyDescent="0.3">
      <c r="B15" s="426" t="s">
        <v>4</v>
      </c>
      <c r="C15" s="426"/>
      <c r="D15" s="422"/>
      <c r="E15" s="422"/>
      <c r="F15" s="422"/>
      <c r="G15" s="422"/>
      <c r="H15" s="423"/>
      <c r="I15" s="60"/>
    </row>
    <row r="16" spans="2:9" ht="48" customHeight="1" x14ac:dyDescent="0.3">
      <c r="B16" s="426"/>
      <c r="C16" s="426"/>
      <c r="D16" s="424"/>
      <c r="E16" s="424"/>
      <c r="F16" s="424"/>
      <c r="G16" s="424"/>
      <c r="H16" s="425"/>
      <c r="I16" s="60"/>
    </row>
    <row r="17" spans="1:13" ht="24" customHeight="1" x14ac:dyDescent="0.3">
      <c r="B17" s="57"/>
      <c r="C17" s="58"/>
      <c r="D17" s="59"/>
      <c r="E17" s="59"/>
      <c r="F17" s="59"/>
      <c r="G17" s="59"/>
      <c r="H17" s="59"/>
      <c r="I17" s="60"/>
    </row>
    <row r="18" spans="1:13" ht="48" customHeight="1" x14ac:dyDescent="0.3">
      <c r="B18" s="57"/>
      <c r="C18" s="61" t="s">
        <v>181</v>
      </c>
      <c r="D18" s="427"/>
      <c r="E18" s="427"/>
      <c r="F18" s="427"/>
      <c r="G18" s="427"/>
      <c r="H18" s="428"/>
      <c r="I18" s="60"/>
      <c r="K18" s="64"/>
    </row>
    <row r="19" spans="1:13" ht="48" customHeight="1" x14ac:dyDescent="0.3">
      <c r="B19" s="57"/>
      <c r="C19" s="61" t="s">
        <v>5</v>
      </c>
      <c r="D19" s="442"/>
      <c r="E19" s="443"/>
      <c r="F19" s="61" t="s">
        <v>6</v>
      </c>
      <c r="G19" s="444"/>
      <c r="H19" s="445"/>
      <c r="I19" s="60"/>
    </row>
    <row r="20" spans="1:13" ht="36" customHeight="1" x14ac:dyDescent="0.3">
      <c r="B20" s="57"/>
      <c r="C20" s="61"/>
      <c r="D20" s="61"/>
      <c r="E20" s="61"/>
      <c r="F20" s="61"/>
      <c r="G20" s="61"/>
      <c r="H20" s="61"/>
      <c r="I20" s="60"/>
    </row>
    <row r="21" spans="1:13" ht="60" customHeight="1" x14ac:dyDescent="0.3">
      <c r="B21" s="392" t="s">
        <v>96</v>
      </c>
      <c r="C21" s="392"/>
      <c r="D21" s="65" t="s">
        <v>7</v>
      </c>
      <c r="E21" s="65" t="s">
        <v>8</v>
      </c>
      <c r="F21" s="409"/>
      <c r="G21" s="410"/>
      <c r="H21" s="66"/>
      <c r="I21" s="60"/>
    </row>
    <row r="22" spans="1:13" ht="60" customHeight="1" x14ac:dyDescent="0.3">
      <c r="B22" s="57"/>
      <c r="C22" s="61"/>
      <c r="D22" s="14">
        <v>0</v>
      </c>
      <c r="E22" s="15">
        <v>0</v>
      </c>
      <c r="F22" s="411"/>
      <c r="G22" s="412"/>
      <c r="H22" s="66"/>
      <c r="I22" s="60"/>
    </row>
    <row r="23" spans="1:13" ht="36" customHeight="1" x14ac:dyDescent="0.3">
      <c r="A23" s="67"/>
      <c r="B23" s="68"/>
      <c r="C23" s="68"/>
      <c r="D23" s="69"/>
      <c r="E23" s="69"/>
      <c r="F23" s="413"/>
      <c r="G23" s="413"/>
      <c r="H23" s="70"/>
      <c r="I23" s="71"/>
    </row>
    <row r="24" spans="1:13" ht="36" customHeight="1" x14ac:dyDescent="0.3">
      <c r="E24" s="20"/>
      <c r="G24" s="19"/>
      <c r="H24" s="21"/>
      <c r="I24" s="72"/>
      <c r="J24" s="22"/>
      <c r="K24" s="19"/>
      <c r="L24" s="19"/>
      <c r="M24" s="19"/>
    </row>
    <row r="25" spans="1:13" ht="72" customHeight="1" x14ac:dyDescent="0.3">
      <c r="B25" s="429" t="s">
        <v>9</v>
      </c>
      <c r="C25" s="449"/>
      <c r="D25" s="449"/>
      <c r="E25" s="449"/>
      <c r="F25" s="449"/>
      <c r="G25" s="449"/>
      <c r="H25" s="449"/>
      <c r="I25" s="450"/>
    </row>
    <row r="26" spans="1:13" s="73" customFormat="1" ht="36" customHeight="1" x14ac:dyDescent="0.3">
      <c r="B26" s="451" t="s">
        <v>116</v>
      </c>
      <c r="C26" s="452"/>
      <c r="D26" s="74"/>
      <c r="E26" s="74"/>
      <c r="F26" s="74"/>
      <c r="G26" s="74"/>
      <c r="H26" s="74"/>
      <c r="I26" s="75"/>
      <c r="J26" s="21"/>
      <c r="K26" s="76"/>
      <c r="L26" s="76"/>
      <c r="M26" s="76"/>
    </row>
    <row r="27" spans="1:13" s="73" customFormat="1" ht="48" customHeight="1" x14ac:dyDescent="0.5">
      <c r="B27" s="77"/>
      <c r="C27" s="397" t="s">
        <v>10</v>
      </c>
      <c r="D27" s="398"/>
      <c r="E27" s="399" t="s">
        <v>11</v>
      </c>
      <c r="F27" s="400"/>
      <c r="G27" s="397" t="s">
        <v>12</v>
      </c>
      <c r="H27" s="398"/>
      <c r="I27" s="78"/>
      <c r="J27" s="21"/>
      <c r="K27" s="21"/>
      <c r="L27" s="76"/>
      <c r="M27" s="76"/>
    </row>
    <row r="28" spans="1:13" s="73" customFormat="1" ht="96" customHeight="1" x14ac:dyDescent="0.3">
      <c r="B28" s="77"/>
      <c r="C28" s="453" t="s">
        <v>13</v>
      </c>
      <c r="D28" s="454"/>
      <c r="E28" s="395" t="s">
        <v>14</v>
      </c>
      <c r="F28" s="396"/>
      <c r="G28" s="393" t="s">
        <v>15</v>
      </c>
      <c r="H28" s="394"/>
      <c r="I28" s="78"/>
      <c r="J28" s="21"/>
      <c r="K28" s="21"/>
      <c r="L28" s="76"/>
      <c r="M28" s="76"/>
    </row>
    <row r="29" spans="1:13" s="73" customFormat="1" ht="36" customHeight="1" x14ac:dyDescent="0.3">
      <c r="B29" s="79"/>
      <c r="C29" s="80"/>
      <c r="D29" s="80"/>
      <c r="E29" s="80"/>
      <c r="F29" s="80"/>
      <c r="G29" s="80"/>
      <c r="H29" s="80"/>
      <c r="I29" s="81"/>
      <c r="J29" s="21"/>
      <c r="K29" s="21"/>
      <c r="L29" s="76"/>
      <c r="M29" s="76"/>
    </row>
    <row r="30" spans="1:13" s="73" customFormat="1" ht="122.7" customHeight="1" x14ac:dyDescent="0.3">
      <c r="B30" s="446" t="s">
        <v>182</v>
      </c>
      <c r="C30" s="447"/>
      <c r="D30" s="447"/>
      <c r="E30" s="447"/>
      <c r="F30" s="447"/>
      <c r="G30" s="447"/>
      <c r="H30" s="447"/>
      <c r="I30" s="448"/>
      <c r="J30" s="21"/>
      <c r="K30" s="21"/>
      <c r="L30" s="76"/>
      <c r="M30" s="76"/>
    </row>
    <row r="31" spans="1:13" s="73" customFormat="1" ht="99.6" customHeight="1" thickBot="1" x14ac:dyDescent="0.35">
      <c r="B31" s="439" t="s">
        <v>118</v>
      </c>
      <c r="C31" s="440"/>
      <c r="D31" s="440"/>
      <c r="E31" s="440"/>
      <c r="F31" s="440"/>
      <c r="G31" s="440"/>
      <c r="H31" s="440"/>
      <c r="I31" s="441"/>
      <c r="J31" s="21"/>
      <c r="K31" s="21"/>
      <c r="L31" s="76"/>
      <c r="M31" s="76"/>
    </row>
    <row r="32" spans="1:13" s="73" customFormat="1" ht="36" customHeight="1" thickTop="1" thickBot="1" x14ac:dyDescent="0.35">
      <c r="B32" s="82"/>
      <c r="C32" s="82"/>
      <c r="D32" s="82"/>
      <c r="E32" s="82"/>
      <c r="F32" s="83"/>
      <c r="G32" s="83"/>
      <c r="H32" s="82"/>
      <c r="I32" s="82"/>
      <c r="J32" s="21"/>
      <c r="K32" s="21"/>
      <c r="L32" s="76"/>
      <c r="M32" s="76"/>
    </row>
    <row r="33" spans="2:15" ht="36" customHeight="1" thickBot="1" x14ac:dyDescent="0.35">
      <c r="B33" s="417" t="s">
        <v>183</v>
      </c>
      <c r="C33" s="418"/>
      <c r="D33" s="418"/>
      <c r="E33" s="418"/>
      <c r="F33" s="418"/>
      <c r="G33" s="418"/>
      <c r="H33" s="418"/>
      <c r="I33" s="419"/>
      <c r="L33" s="76"/>
      <c r="M33" s="76"/>
      <c r="N33" s="73"/>
      <c r="O33" s="73"/>
    </row>
    <row r="34" spans="2:15" s="73" customFormat="1" ht="175.95" customHeight="1" x14ac:dyDescent="0.3">
      <c r="B34" s="414" t="s">
        <v>112</v>
      </c>
      <c r="C34" s="415"/>
      <c r="D34" s="415"/>
      <c r="E34" s="415"/>
      <c r="F34" s="415"/>
      <c r="G34" s="415"/>
      <c r="H34" s="415"/>
      <c r="I34" s="416"/>
      <c r="J34" s="21"/>
      <c r="K34" s="21"/>
      <c r="L34" s="76"/>
      <c r="M34" s="76"/>
    </row>
    <row r="35" spans="2:15" s="73" customFormat="1" ht="171" customHeight="1" x14ac:dyDescent="0.3">
      <c r="B35" s="401" t="s">
        <v>117</v>
      </c>
      <c r="C35" s="402"/>
      <c r="D35" s="402"/>
      <c r="E35" s="402"/>
      <c r="F35" s="402"/>
      <c r="G35" s="403"/>
      <c r="H35" s="407" t="s">
        <v>16</v>
      </c>
      <c r="I35" s="408"/>
      <c r="J35" s="21"/>
      <c r="K35" s="21"/>
      <c r="L35" s="76"/>
      <c r="M35" s="76"/>
    </row>
    <row r="36" spans="2:15" s="73" customFormat="1" ht="174.6" customHeight="1" thickBot="1" x14ac:dyDescent="0.35">
      <c r="B36" s="404" t="s">
        <v>184</v>
      </c>
      <c r="C36" s="405"/>
      <c r="D36" s="405"/>
      <c r="E36" s="405"/>
      <c r="F36" s="405"/>
      <c r="G36" s="405"/>
      <c r="H36" s="405"/>
      <c r="I36" s="406"/>
      <c r="J36" s="21"/>
      <c r="K36" s="21"/>
      <c r="L36" s="76"/>
      <c r="M36" s="76"/>
    </row>
    <row r="37" spans="2:15" s="73" customFormat="1" ht="36" customHeight="1" thickTop="1" x14ac:dyDescent="0.3">
      <c r="B37" s="19"/>
      <c r="C37" s="19"/>
      <c r="D37" s="19"/>
      <c r="E37" s="19"/>
      <c r="F37" s="20"/>
      <c r="G37" s="20"/>
      <c r="H37" s="19"/>
      <c r="I37" s="19"/>
      <c r="J37" s="21"/>
      <c r="K37" s="84"/>
      <c r="L37" s="76"/>
      <c r="M37" s="76"/>
    </row>
    <row r="38" spans="2:15" ht="36" customHeight="1" x14ac:dyDescent="0.3">
      <c r="B38" s="390" t="s">
        <v>185</v>
      </c>
      <c r="C38" s="391"/>
      <c r="D38" s="391"/>
      <c r="E38" s="391"/>
      <c r="F38" s="388" t="s">
        <v>111</v>
      </c>
      <c r="G38" s="389"/>
      <c r="H38" s="389"/>
      <c r="I38" s="389"/>
      <c r="K38" s="84"/>
      <c r="L38" s="76"/>
      <c r="M38" s="76"/>
      <c r="N38" s="73"/>
      <c r="O38" s="73"/>
    </row>
    <row r="39" spans="2:15" ht="36" customHeight="1" x14ac:dyDescent="0.3">
      <c r="K39" s="84"/>
      <c r="L39" s="84"/>
      <c r="M39" s="84"/>
      <c r="N39" s="85"/>
      <c r="O39" s="85"/>
    </row>
  </sheetData>
  <sheetProtection algorithmName="SHA-512" hashValue="rrSdVjh9JdXjO39T0fwtHTuW0fWGQylsKzn93zwVv2+INR2czfPI0EQ6nXS3laQ+V4ZSlLTD9D8n0KOFa3aW/g==" saltValue="+8v74Y6afc0izQeX6Qr+CA==" spinCount="100000" sheet="1" objects="1" scenarios="1"/>
  <mergeCells count="33">
    <mergeCell ref="B31:I31"/>
    <mergeCell ref="D19:E19"/>
    <mergeCell ref="G19:H19"/>
    <mergeCell ref="B30:I30"/>
    <mergeCell ref="B25:I25"/>
    <mergeCell ref="B26:C26"/>
    <mergeCell ref="C28:D28"/>
    <mergeCell ref="D2:I3"/>
    <mergeCell ref="D5:I5"/>
    <mergeCell ref="D15:H16"/>
    <mergeCell ref="B15:C16"/>
    <mergeCell ref="D18:H18"/>
    <mergeCell ref="B7:I7"/>
    <mergeCell ref="D4:I4"/>
    <mergeCell ref="D12:H13"/>
    <mergeCell ref="D9:E9"/>
    <mergeCell ref="D10:E10"/>
    <mergeCell ref="F38:I38"/>
    <mergeCell ref="B38:E38"/>
    <mergeCell ref="B21:C21"/>
    <mergeCell ref="G28:H28"/>
    <mergeCell ref="E28:F28"/>
    <mergeCell ref="C27:D27"/>
    <mergeCell ref="E27:F27"/>
    <mergeCell ref="G27:H27"/>
    <mergeCell ref="B35:G35"/>
    <mergeCell ref="B36:I36"/>
    <mergeCell ref="H35:I35"/>
    <mergeCell ref="F21:G21"/>
    <mergeCell ref="F22:G22"/>
    <mergeCell ref="F23:G23"/>
    <mergeCell ref="B34:I34"/>
    <mergeCell ref="B33:I33"/>
  </mergeCells>
  <dataValidations xWindow="497" yWindow="646" count="9">
    <dataValidation allowBlank="1" showInputMessage="1" showErrorMessage="1" promptTitle="Complété par" prompt="Nom de la personne ressource à qui le MCC doit s'adresser pour obtenir de l'information sur le &quot;Budget de projet&quot;" sqref="D18:H18" xr:uid="{B4942A97-1877-476B-901F-804120909DAA}"/>
    <dataValidation allowBlank="1" showInputMessage="1" showErrorMessage="1" promptTitle="DAF" prompt="Numéro de la demande d'aide financière fourni à Di@pason." sqref="D9" xr:uid="{642E4531-7E6C-4E6A-9401-80E5669F838B}"/>
    <dataValidation allowBlank="1" showInputMessage="1" showErrorMessage="1" promptTitle="Nom de projet" prompt="Nom de projet inscrit à Di@pason." sqref="D12:H13" xr:uid="{E09FD5EB-BC40-426F-8823-BAA5E846332A}"/>
    <dataValidation allowBlank="1" showInputMessage="1" showErrorMessage="1" promptTitle="Date" prompt="Date à laquelle le présent document est complété par le demandeur." sqref="G19" xr:uid="{3AC2B219-A306-42BF-8BA0-44C83F398F5B}"/>
    <dataValidation allowBlank="1" showInputMessage="1" showErrorMessage="1" promptTitle="Remboursement TPS" prompt="Taux de remboursement de la TPS accordé à l'organisme. En cas de doute, vous référer à votre comptable ou à Revenu Québec." sqref="D22" xr:uid="{B7280DB6-DDBC-4120-8B00-3E5D419EB593}"/>
    <dataValidation allowBlank="1" showInputMessage="1" showErrorMessage="1" promptTitle="Remboursement TVQ" prompt="Taux de remboursement de la TVQ accordé à l'organisme. En cas de doute, vous référer à votre comptable ou à Revenu Québec." sqref="E22" xr:uid="{A7C6E81B-5019-4DBF-8E3F-29ADBC2414C6}"/>
    <dataValidation type="list" allowBlank="1" showInputMessage="1" showErrorMessage="1" promptTitle="Volet" prompt="Volet du PAI dans lequel la demande d'aide financière a été déposée par le demandeur." sqref="D10" xr:uid="{801AE5DD-872B-4384-9AE6-BDDAD109BBEF}">
      <formula1>Volet</formula1>
    </dataValidation>
    <dataValidation allowBlank="1" showInputMessage="1" showErrorMessage="1" promptTitle="Demandeur" prompt="Nom de l'organisme culturel qui dépose la demande d'aide financière." sqref="D15:H16" xr:uid="{C056C00E-3F12-4E32-BC82-B31C6D6CBD11}"/>
    <dataValidation allowBlank="1" showInputMessage="1" showErrorMessage="1" promptTitle="Titre / Fonction" prompt="Titre ou fonction de la personne ressource. _x000a_Exemple : Adjointe administrative." sqref="D19:E19" xr:uid="{8F0B9E7F-EA2F-43A2-A07E-B95454F71358}"/>
  </dataValidations>
  <hyperlinks>
    <hyperlink ref="H35" r:id="rId1" xr:uid="{54E90C7C-60D0-4378-9809-BA397479705C}"/>
    <hyperlink ref="H35:I35" r:id="rId2" display="Guide de gestion des contrats" xr:uid="{F264B500-7D32-4E93-AAB4-D4EC7D5883EF}"/>
  </hyperlinks>
  <printOptions horizontalCentered="1"/>
  <pageMargins left="0.39370078740157483" right="0.39370078740157483" top="0.59055118110236227" bottom="0.39370078740157483" header="0.39370078740157483" footer="0.39370078740157483"/>
  <pageSetup paperSize="5" scale="30"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29BBB-A5BE-49DF-A0B3-949A5F83C9DA}">
  <sheetPr>
    <tabColor theme="4" tint="0.79998168889431442"/>
    <pageSetUpPr fitToPage="1"/>
  </sheetPr>
  <dimension ref="B2:L26"/>
  <sheetViews>
    <sheetView showGridLines="0" zoomScale="37" zoomScaleNormal="37" zoomScaleSheetLayoutView="30" workbookViewId="0"/>
  </sheetViews>
  <sheetFormatPr baseColWidth="10" defaultColWidth="36.6640625" defaultRowHeight="36" customHeight="1" x14ac:dyDescent="0.3"/>
  <cols>
    <col min="1" max="1" width="12.6640625" style="19" customWidth="1"/>
    <col min="2" max="2" width="18.6640625" style="19" customWidth="1"/>
    <col min="3" max="3" width="144.6640625" style="19" customWidth="1"/>
    <col min="4" max="4" width="36.6640625" style="19" customWidth="1"/>
    <col min="5" max="5" width="130.6640625" style="19" customWidth="1"/>
    <col min="6" max="6" width="36.6640625" style="19" customWidth="1"/>
    <col min="7" max="7" width="39.6640625" style="19" customWidth="1"/>
    <col min="8" max="8" width="130.6640625" style="19" customWidth="1"/>
    <col min="9" max="16384" width="36.6640625" style="19"/>
  </cols>
  <sheetData>
    <row r="2" spans="2:12" ht="69" customHeight="1" x14ac:dyDescent="0.3">
      <c r="B2" s="455" t="s">
        <v>119</v>
      </c>
      <c r="C2" s="455"/>
      <c r="D2" s="455"/>
      <c r="E2" s="455"/>
      <c r="F2" s="455"/>
      <c r="G2" s="455"/>
      <c r="H2" s="455"/>
    </row>
    <row r="3" spans="2:12" ht="48" customHeight="1" x14ac:dyDescent="0.3">
      <c r="B3" s="460" t="s">
        <v>0</v>
      </c>
      <c r="C3" s="460"/>
      <c r="D3" s="460"/>
      <c r="E3" s="460"/>
      <c r="F3" s="460"/>
      <c r="G3" s="460"/>
      <c r="H3" s="460"/>
    </row>
    <row r="4" spans="2:12" ht="36" customHeight="1" x14ac:dyDescent="0.3">
      <c r="B4" s="461" t="s">
        <v>114</v>
      </c>
      <c r="C4" s="461"/>
      <c r="D4" s="461"/>
      <c r="E4" s="461"/>
      <c r="F4" s="461"/>
      <c r="G4" s="461"/>
      <c r="H4" s="461"/>
    </row>
    <row r="5" spans="2:12" ht="24.75" customHeight="1" x14ac:dyDescent="0.3"/>
    <row r="6" spans="2:12" ht="72" customHeight="1" x14ac:dyDescent="0.3">
      <c r="B6" s="456" t="s">
        <v>125</v>
      </c>
      <c r="C6" s="457"/>
      <c r="D6" s="457"/>
      <c r="E6" s="457"/>
      <c r="F6" s="457"/>
      <c r="G6" s="457"/>
      <c r="H6" s="458"/>
    </row>
    <row r="7" spans="2:12" ht="102" customHeight="1" x14ac:dyDescent="0.3">
      <c r="B7" s="143" t="s">
        <v>120</v>
      </c>
      <c r="C7" s="144" t="s">
        <v>18</v>
      </c>
      <c r="D7" s="107" t="s">
        <v>101</v>
      </c>
      <c r="E7" s="145" t="s">
        <v>20</v>
      </c>
      <c r="F7" s="146" t="s">
        <v>21</v>
      </c>
      <c r="G7" s="147" t="s">
        <v>187</v>
      </c>
      <c r="H7" s="148" t="s">
        <v>22</v>
      </c>
      <c r="I7" s="459"/>
      <c r="J7" s="459"/>
      <c r="K7" s="459"/>
      <c r="L7" s="459"/>
    </row>
    <row r="8" spans="2:12" s="21" customFormat="1" ht="70.2" customHeight="1" x14ac:dyDescent="0.3">
      <c r="B8" s="149">
        <f t="shared" ref="B8:B9" ca="1" si="0">IF(ISNUMBER(OFFSET(INDIRECT(ADDRESS(ROW(),COLUMN())),-1,0)),OFFSET(INDIRECT(ADDRESS(ROW(),COLUMN())),-1,0)+1,1)</f>
        <v>1</v>
      </c>
      <c r="C8" s="109" t="s">
        <v>123</v>
      </c>
      <c r="D8" s="23"/>
      <c r="E8" s="24"/>
      <c r="F8" s="138"/>
      <c r="G8" s="111">
        <f>IF(OR(F8="Oui",F8=""),D8,0)</f>
        <v>0</v>
      </c>
      <c r="H8" s="150"/>
    </row>
    <row r="9" spans="2:12" s="21" customFormat="1" ht="70.2" customHeight="1" x14ac:dyDescent="0.3">
      <c r="B9" s="151">
        <f t="shared" ca="1" si="0"/>
        <v>2</v>
      </c>
      <c r="C9" s="113" t="s">
        <v>124</v>
      </c>
      <c r="D9" s="25"/>
      <c r="E9" s="26"/>
      <c r="F9" s="139"/>
      <c r="G9" s="114">
        <f>IF(OR(F9="Oui",F9=""),D9,0)</f>
        <v>0</v>
      </c>
      <c r="H9" s="152"/>
    </row>
    <row r="10" spans="2:12" s="21" customFormat="1" ht="70.2" customHeight="1" x14ac:dyDescent="0.3">
      <c r="B10" s="151">
        <f ca="1">IF(ISNUMBER(OFFSET(INDIRECT(ADDRESS(ROW(),COLUMN())),-1,0)),OFFSET(INDIRECT(ADDRESS(ROW(),COLUMN())),-1,0)+1,1)</f>
        <v>3</v>
      </c>
      <c r="C10" s="153" t="s">
        <v>24</v>
      </c>
      <c r="D10" s="25"/>
      <c r="E10" s="26"/>
      <c r="F10" s="140"/>
      <c r="G10" s="114">
        <f>IF(OR(F10="Oui",F10=""),D10,0)</f>
        <v>0</v>
      </c>
      <c r="H10" s="152"/>
      <c r="J10" s="19"/>
    </row>
    <row r="11" spans="2:12" s="21" customFormat="1" ht="70.2" customHeight="1" x14ac:dyDescent="0.3">
      <c r="B11" s="151">
        <f ca="1">IF(ISNUMBER(OFFSET(INDIRECT(ADDRESS(ROW(),COLUMN())),-1,0)),OFFSET(INDIRECT(ADDRESS(ROW(),COLUMN())),-1,0)+1,1)</f>
        <v>4</v>
      </c>
      <c r="C11" s="154" t="s">
        <v>25</v>
      </c>
      <c r="D11" s="25"/>
      <c r="E11" s="26"/>
      <c r="F11" s="141"/>
      <c r="G11" s="114">
        <f>IF(OR(F11="Oui",F11=""),D11,0)</f>
        <v>0</v>
      </c>
      <c r="H11" s="152"/>
    </row>
    <row r="12" spans="2:12" ht="72" customHeight="1" x14ac:dyDescent="0.3">
      <c r="B12" s="155"/>
      <c r="C12" s="156"/>
      <c r="D12" s="157">
        <f>SUM(D8:D11)</f>
        <v>0</v>
      </c>
      <c r="E12" s="156"/>
      <c r="F12" s="158"/>
      <c r="G12" s="159">
        <f>SUM(G8:G11)</f>
        <v>0</v>
      </c>
      <c r="H12" s="160"/>
    </row>
    <row r="13" spans="2:12" ht="24.75" customHeight="1" x14ac:dyDescent="0.3"/>
    <row r="14" spans="2:12" ht="72" customHeight="1" x14ac:dyDescent="0.3">
      <c r="B14" s="456" t="s">
        <v>126</v>
      </c>
      <c r="C14" s="457"/>
      <c r="D14" s="457"/>
      <c r="E14" s="457"/>
      <c r="F14" s="457"/>
      <c r="G14" s="457"/>
      <c r="H14" s="458"/>
    </row>
    <row r="15" spans="2:12" ht="102" customHeight="1" x14ac:dyDescent="0.3">
      <c r="B15" s="143" t="s">
        <v>120</v>
      </c>
      <c r="C15" s="144" t="s">
        <v>18</v>
      </c>
      <c r="D15" s="161" t="s">
        <v>101</v>
      </c>
      <c r="E15" s="162" t="s">
        <v>20</v>
      </c>
      <c r="F15" s="146" t="s">
        <v>21</v>
      </c>
      <c r="G15" s="147" t="s">
        <v>187</v>
      </c>
      <c r="H15" s="148" t="s">
        <v>22</v>
      </c>
    </row>
    <row r="16" spans="2:12" s="21" customFormat="1" ht="70.2" customHeight="1" x14ac:dyDescent="0.3">
      <c r="B16" s="149">
        <f t="shared" ref="B16:B17" ca="1" si="1">IF(ISNUMBER(OFFSET(INDIRECT(ADDRESS(ROW(),COLUMN())),-1,0)),OFFSET(INDIRECT(ADDRESS(ROW(),COLUMN())),-1,0)+1,1)</f>
        <v>1</v>
      </c>
      <c r="C16" s="163" t="s">
        <v>26</v>
      </c>
      <c r="D16" s="27"/>
      <c r="E16" s="28"/>
      <c r="F16" s="142"/>
      <c r="G16" s="111">
        <f>IF(OR(F16="Oui",F16=""),D16,0)</f>
        <v>0</v>
      </c>
      <c r="H16" s="164"/>
    </row>
    <row r="17" spans="2:8" s="21" customFormat="1" ht="70.2" customHeight="1" x14ac:dyDescent="0.3">
      <c r="B17" s="151">
        <f t="shared" ca="1" si="1"/>
        <v>2</v>
      </c>
      <c r="C17" s="118" t="s">
        <v>121</v>
      </c>
      <c r="D17" s="16"/>
      <c r="E17" s="29"/>
      <c r="F17" s="141"/>
      <c r="G17" s="114">
        <f t="shared" ref="G17:G23" si="2">IF(OR(F17="Oui",F17=""),D17,0)</f>
        <v>0</v>
      </c>
      <c r="H17" s="152"/>
    </row>
    <row r="18" spans="2:8" s="21" customFormat="1" ht="70.2" customHeight="1" x14ac:dyDescent="0.3">
      <c r="B18" s="151">
        <f ca="1">IF(ISNUMBER(OFFSET(INDIRECT(ADDRESS(ROW(),COLUMN())),-1,0)),OFFSET(INDIRECT(ADDRESS(ROW(),COLUMN())),-1,0)+1,1)</f>
        <v>3</v>
      </c>
      <c r="C18" s="118" t="s">
        <v>100</v>
      </c>
      <c r="D18" s="16"/>
      <c r="E18" s="29"/>
      <c r="F18" s="140"/>
      <c r="G18" s="114">
        <f t="shared" si="2"/>
        <v>0</v>
      </c>
      <c r="H18" s="152"/>
    </row>
    <row r="19" spans="2:8" s="21" customFormat="1" ht="70.2" customHeight="1" x14ac:dyDescent="0.3">
      <c r="B19" s="151">
        <f ca="1">IF(ISNUMBER(OFFSET(INDIRECT(ADDRESS(ROW(),COLUMN())),-1,0)),OFFSET(INDIRECT(ADDRESS(ROW(),COLUMN())),-1,0)+1,1)</f>
        <v>4</v>
      </c>
      <c r="C19" s="153" t="s">
        <v>27</v>
      </c>
      <c r="D19" s="16"/>
      <c r="E19" s="29"/>
      <c r="F19" s="140"/>
      <c r="G19" s="114">
        <f t="shared" si="2"/>
        <v>0</v>
      </c>
      <c r="H19" s="152"/>
    </row>
    <row r="20" spans="2:8" s="21" customFormat="1" ht="70.2" customHeight="1" x14ac:dyDescent="0.3">
      <c r="B20" s="151">
        <f t="shared" ref="B20:B23" ca="1" si="3">IF(ISNUMBER(OFFSET(INDIRECT(ADDRESS(ROW(),COLUMN())),-1,0)),OFFSET(INDIRECT(ADDRESS(ROW(),COLUMN())),-1,0)+1,1)</f>
        <v>5</v>
      </c>
      <c r="C20" s="118" t="s">
        <v>122</v>
      </c>
      <c r="D20" s="16"/>
      <c r="E20" s="29"/>
      <c r="F20" s="140"/>
      <c r="G20" s="114">
        <f t="shared" si="2"/>
        <v>0</v>
      </c>
      <c r="H20" s="152"/>
    </row>
    <row r="21" spans="2:8" s="21" customFormat="1" ht="70.2" customHeight="1" x14ac:dyDescent="0.3">
      <c r="B21" s="151">
        <f t="shared" ca="1" si="3"/>
        <v>6</v>
      </c>
      <c r="C21" s="153" t="s">
        <v>28</v>
      </c>
      <c r="D21" s="16"/>
      <c r="E21" s="29"/>
      <c r="F21" s="140"/>
      <c r="G21" s="114">
        <f t="shared" si="2"/>
        <v>0</v>
      </c>
      <c r="H21" s="152"/>
    </row>
    <row r="22" spans="2:8" s="21" customFormat="1" ht="70.2" customHeight="1" x14ac:dyDescent="0.3">
      <c r="B22" s="151">
        <f ca="1">IF(ISNUMBER(OFFSET(INDIRECT(ADDRESS(ROW(),COLUMN())),-1,0)),OFFSET(INDIRECT(ADDRESS(ROW(),COLUMN())),-1,0)+1,1)</f>
        <v>7</v>
      </c>
      <c r="C22" s="113" t="s">
        <v>127</v>
      </c>
      <c r="D22" s="16"/>
      <c r="E22" s="29"/>
      <c r="F22" s="140"/>
      <c r="G22" s="114">
        <f t="shared" si="2"/>
        <v>0</v>
      </c>
      <c r="H22" s="152"/>
    </row>
    <row r="23" spans="2:8" s="21" customFormat="1" ht="70.2" customHeight="1" x14ac:dyDescent="0.3">
      <c r="B23" s="151">
        <f t="shared" ca="1" si="3"/>
        <v>8</v>
      </c>
      <c r="C23" s="154" t="s">
        <v>25</v>
      </c>
      <c r="D23" s="16"/>
      <c r="E23" s="29"/>
      <c r="F23" s="140"/>
      <c r="G23" s="114">
        <f t="shared" si="2"/>
        <v>0</v>
      </c>
      <c r="H23" s="152"/>
    </row>
    <row r="24" spans="2:8" ht="72" customHeight="1" x14ac:dyDescent="0.3">
      <c r="B24" s="165"/>
      <c r="C24" s="158"/>
      <c r="D24" s="166">
        <f>SUM(D16:D23)</f>
        <v>0</v>
      </c>
      <c r="E24" s="158"/>
      <c r="F24" s="167"/>
      <c r="G24" s="168">
        <f>SUM(G16:G23)</f>
        <v>0</v>
      </c>
      <c r="H24" s="169"/>
    </row>
    <row r="25" spans="2:8" ht="24.75" customHeight="1" x14ac:dyDescent="0.3">
      <c r="B25" s="170"/>
      <c r="C25" s="170"/>
      <c r="D25" s="170"/>
      <c r="E25" s="170"/>
      <c r="F25" s="170"/>
      <c r="G25" s="170"/>
      <c r="H25" s="170"/>
    </row>
    <row r="26" spans="2:8" ht="36" customHeight="1" x14ac:dyDescent="0.3">
      <c r="B26" s="390" t="s">
        <v>185</v>
      </c>
      <c r="C26" s="391"/>
      <c r="D26" s="391"/>
      <c r="E26" s="391"/>
      <c r="F26" s="104"/>
      <c r="G26" s="105"/>
      <c r="H26" s="104" t="s">
        <v>111</v>
      </c>
    </row>
  </sheetData>
  <sheetProtection algorithmName="SHA-512" hashValue="T8kCpydrf4XFp7AZ4f8NKIk6Tsw3/y2Gmawj8YjXNOE5syObHsCFVQrKQm2yuIUhT2RHmoWezt+DUT6DNf5D+Q==" saltValue="y8jf0adpHhjBzCU4suXKLA==" spinCount="100000" sheet="1" objects="1" scenarios="1"/>
  <mergeCells count="7">
    <mergeCell ref="B2:H2"/>
    <mergeCell ref="B6:H6"/>
    <mergeCell ref="B26:E26"/>
    <mergeCell ref="B14:H14"/>
    <mergeCell ref="I7:L7"/>
    <mergeCell ref="B3:H3"/>
    <mergeCell ref="B4:H4"/>
  </mergeCells>
  <phoneticPr fontId="35" type="noConversion"/>
  <conditionalFormatting sqref="F8:F11 F16:F23 H16:H23">
    <cfRule type="containsText" dxfId="15" priority="36" operator="containsText" text="Non">
      <formula>NOT(ISERROR(SEARCH("Non",F8)))</formula>
    </cfRule>
    <cfRule type="containsText" dxfId="14" priority="37" operator="containsText" text="Oui">
      <formula>NOT(ISERROR(SEARCH("Oui",F8)))</formula>
    </cfRule>
  </conditionalFormatting>
  <dataValidations xWindow="316" yWindow="689" count="3">
    <dataValidation allowBlank="1" showInputMessage="1" showErrorMessage="1" promptTitle="Dépense admissible" prompt="Menu déroulant réservé à l'usage du MCC._x000a_Advenant qu'une dépense s'avère non admissible au moment de l'analyse, le MCC sélectionnera « Non » pour la retirer du « Total admissible »." sqref="F15 F7" xr:uid="{7A5B55D3-3289-432E-8DD5-B5C194D31A6B}"/>
    <dataValidation type="list" allowBlank="1" showInputMessage="1" showErrorMessage="1" promptTitle="Dépense admissible" prompt="Menu déroulant réservé à l'usage du MCC._x000a_Advenant qu'une dépense s'avère non admissible au moment de l'analyse, le MCC sélectionnera « Non » pour la retirer du « Total admissible »." sqref="F16:F23 F8:F11" xr:uid="{8182D61D-AC84-4350-8CC7-7D3775AC6E76}">
      <formula1>Oui_Non</formula1>
    </dataValidation>
    <dataValidation allowBlank="1" showInputMessage="1" showErrorMessage="1" promptTitle="Coût estimé" prompt="Le montant de la dépense doit être inscrit avant taxes, même dans le cas d'une dépense non admissible." sqref="D8:D11 D16:D23" xr:uid="{7F9A9801-D368-42AF-BBE5-1EB7972BC0C9}"/>
  </dataValidations>
  <printOptions horizontalCentered="1"/>
  <pageMargins left="0.39370078740157483" right="0.39370078740157483" top="0.59055118110236227" bottom="0.39370078740157483" header="0.39370078740157483" footer="0.39370078740157483"/>
  <pageSetup paperSize="5" scale="30" orientation="landscape" r:id="rId1"/>
  <ignoredErrors>
    <ignoredError sqref="B16:B23 B9 E9 B10:C10 H9 H10 B11:C11 H11 E10 E11 B8" unlockedFormula="1"/>
  </ignoredErrors>
  <tableParts count="2">
    <tablePart r:id="rId2"/>
    <tablePart r:id="rId3"/>
  </tableParts>
  <extLst>
    <ext xmlns:x14="http://schemas.microsoft.com/office/spreadsheetml/2009/9/main" uri="{78C0D931-6437-407d-A8EE-F0AAD7539E65}">
      <x14:conditionalFormattings>
        <x14:conditionalFormatting xmlns:xm="http://schemas.microsoft.com/office/excel/2006/main">
          <x14:cfRule type="expression" priority="38" id="{EC8B68B8-B187-49BF-B73F-E11E6F067835}">
            <xm:f>AND('1 - Général'!$D$10='Menus (À masquer)'!$C$5,#REF!='Menus (À masquer)'!$B$7)</xm:f>
            <x14:dxf>
              <fill>
                <patternFill>
                  <bgColor rgb="FFFFDC69"/>
                </patternFill>
              </fill>
            </x14:dxf>
          </x14:cfRule>
          <xm:sqref>F8:F11 F16:F23 H16:H23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AB082-C84C-492B-B630-783890D6B2A2}">
  <sheetPr>
    <tabColor theme="4" tint="0.79998168889431442"/>
    <pageSetUpPr fitToPage="1"/>
  </sheetPr>
  <dimension ref="B2:M32"/>
  <sheetViews>
    <sheetView showGridLines="0" zoomScale="37" zoomScaleNormal="37" workbookViewId="0"/>
  </sheetViews>
  <sheetFormatPr baseColWidth="10" defaultColWidth="36.6640625" defaultRowHeight="36" customHeight="1" x14ac:dyDescent="0.3"/>
  <cols>
    <col min="1" max="1" width="12.6640625" style="19" customWidth="1"/>
    <col min="2" max="2" width="18.6640625" style="19" customWidth="1"/>
    <col min="3" max="3" width="144.6640625" style="19" customWidth="1"/>
    <col min="4" max="4" width="36.6640625" style="19" customWidth="1"/>
    <col min="5" max="5" width="130.6640625" style="19" customWidth="1"/>
    <col min="6" max="6" width="36.6640625" style="19"/>
    <col min="7" max="7" width="40" style="19" customWidth="1"/>
    <col min="8" max="8" width="130.6640625" style="19" customWidth="1"/>
    <col min="9" max="9" width="12.6640625" style="44" customWidth="1"/>
    <col min="10" max="16384" width="36.6640625" style="19"/>
  </cols>
  <sheetData>
    <row r="2" spans="2:10" ht="72" customHeight="1" x14ac:dyDescent="0.3">
      <c r="B2" s="455" t="s">
        <v>226</v>
      </c>
      <c r="C2" s="465"/>
      <c r="D2" s="465"/>
      <c r="E2" s="465"/>
      <c r="F2" s="465"/>
      <c r="G2" s="465"/>
      <c r="H2" s="465"/>
    </row>
    <row r="3" spans="2:10" ht="48" customHeight="1" x14ac:dyDescent="0.3">
      <c r="B3" s="460" t="s">
        <v>0</v>
      </c>
      <c r="C3" s="466"/>
      <c r="D3" s="466"/>
      <c r="E3" s="466"/>
      <c r="F3" s="466"/>
      <c r="G3" s="466"/>
      <c r="H3" s="466"/>
    </row>
    <row r="4" spans="2:10" ht="36" customHeight="1" x14ac:dyDescent="0.3">
      <c r="B4" s="461" t="s">
        <v>114</v>
      </c>
      <c r="C4" s="467"/>
      <c r="D4" s="467"/>
      <c r="E4" s="467"/>
      <c r="F4" s="467"/>
      <c r="G4" s="467"/>
      <c r="H4" s="467"/>
    </row>
    <row r="6" spans="2:10" ht="72" customHeight="1" x14ac:dyDescent="0.3">
      <c r="B6" s="462" t="s">
        <v>188</v>
      </c>
      <c r="C6" s="463"/>
      <c r="D6" s="463"/>
      <c r="E6" s="463"/>
      <c r="F6" s="463"/>
      <c r="G6" s="463"/>
      <c r="H6" s="463"/>
      <c r="I6" s="22"/>
    </row>
    <row r="7" spans="2:10" ht="102" customHeight="1" x14ac:dyDescent="0.3">
      <c r="B7" s="143" t="s">
        <v>120</v>
      </c>
      <c r="C7" s="144" t="s">
        <v>18</v>
      </c>
      <c r="D7" s="107" t="s">
        <v>102</v>
      </c>
      <c r="E7" s="171" t="s">
        <v>20</v>
      </c>
      <c r="F7" s="146" t="s">
        <v>21</v>
      </c>
      <c r="G7" s="147" t="s">
        <v>187</v>
      </c>
      <c r="H7" s="148" t="s">
        <v>22</v>
      </c>
      <c r="I7" s="19"/>
      <c r="J7" s="172"/>
    </row>
    <row r="8" spans="2:10" s="21" customFormat="1" ht="70.2" customHeight="1" x14ac:dyDescent="0.3">
      <c r="B8" s="149">
        <f ca="1">IF(ISNUMBER(OFFSET(INDIRECT(ADDRESS(ROW(),COLUMN())),-1,0)),OFFSET(INDIRECT(ADDRESS(ROW(),COLUMN())),-1,0)+1,1)</f>
        <v>1</v>
      </c>
      <c r="C8" s="122" t="s">
        <v>128</v>
      </c>
      <c r="D8" s="27"/>
      <c r="E8" s="32"/>
      <c r="F8" s="142"/>
      <c r="G8" s="127">
        <f t="shared" ref="G8:G10" si="0">IF(OR(F8="Oui",F8=""),D8,0)</f>
        <v>0</v>
      </c>
      <c r="H8" s="124"/>
    </row>
    <row r="9" spans="2:10" s="21" customFormat="1" ht="70.2" customHeight="1" x14ac:dyDescent="0.3">
      <c r="B9" s="151">
        <f ca="1">IF(ISNUMBER(OFFSET(INDIRECT(ADDRESS(ROW(),COLUMN())),-1,0)),OFFSET(INDIRECT(ADDRESS(ROW(),COLUMN())),-1,0)+1,1)</f>
        <v>2</v>
      </c>
      <c r="C9" s="118" t="s">
        <v>129</v>
      </c>
      <c r="D9" s="16"/>
      <c r="E9" s="33"/>
      <c r="F9" s="140"/>
      <c r="G9" s="119">
        <f t="shared" si="0"/>
        <v>0</v>
      </c>
      <c r="H9" s="120"/>
    </row>
    <row r="10" spans="2:10" s="21" customFormat="1" ht="70.2" customHeight="1" x14ac:dyDescent="0.3">
      <c r="B10" s="151">
        <f ca="1">IF(ISNUMBER(OFFSET(INDIRECT(ADDRESS(ROW(),COLUMN())),-1,0)),OFFSET(INDIRECT(ADDRESS(ROW(),COLUMN())),-1,0)+1,1)</f>
        <v>3</v>
      </c>
      <c r="C10" s="118" t="s">
        <v>130</v>
      </c>
      <c r="D10" s="16"/>
      <c r="E10" s="33"/>
      <c r="F10" s="140"/>
      <c r="G10" s="119">
        <f t="shared" si="0"/>
        <v>0</v>
      </c>
      <c r="H10" s="120"/>
    </row>
    <row r="11" spans="2:10" ht="72" customHeight="1" x14ac:dyDescent="0.3">
      <c r="B11" s="165"/>
      <c r="C11" s="158"/>
      <c r="D11" s="166">
        <f>SUM(Tableau13[Coût estimé 
(avant taxes)])</f>
        <v>0</v>
      </c>
      <c r="E11" s="158"/>
      <c r="F11" s="158"/>
      <c r="G11" s="168">
        <f>SUM(Tableau13[Coût admissible])</f>
        <v>0</v>
      </c>
      <c r="H11" s="169"/>
    </row>
    <row r="13" spans="2:10" ht="72" customHeight="1" x14ac:dyDescent="0.3">
      <c r="B13" s="462" t="s">
        <v>189</v>
      </c>
      <c r="C13" s="463"/>
      <c r="D13" s="463"/>
      <c r="E13" s="463"/>
      <c r="F13" s="463"/>
      <c r="G13" s="463"/>
      <c r="H13" s="463"/>
      <c r="I13" s="22"/>
    </row>
    <row r="14" spans="2:10" ht="102" customHeight="1" x14ac:dyDescent="0.3">
      <c r="B14" s="143" t="s">
        <v>120</v>
      </c>
      <c r="C14" s="173" t="s">
        <v>18</v>
      </c>
      <c r="D14" s="121" t="s">
        <v>102</v>
      </c>
      <c r="E14" s="174" t="s">
        <v>20</v>
      </c>
      <c r="F14" s="175" t="s">
        <v>21</v>
      </c>
      <c r="G14" s="147" t="s">
        <v>187</v>
      </c>
      <c r="H14" s="176" t="s">
        <v>22</v>
      </c>
      <c r="I14" s="19"/>
    </row>
    <row r="15" spans="2:10" s="21" customFormat="1" ht="70.2" customHeight="1" x14ac:dyDescent="0.3">
      <c r="B15" s="108">
        <f ca="1">IF(ISNUMBER(OFFSET(INDIRECT(ADDRESS(ROW(),COLUMN())),-1,0)),OFFSET(INDIRECT(ADDRESS(ROW(),COLUMN())),-1,0)+1,1)</f>
        <v>1</v>
      </c>
      <c r="C15" s="122" t="s">
        <v>29</v>
      </c>
      <c r="D15" s="30"/>
      <c r="E15" s="34"/>
      <c r="F15" s="142"/>
      <c r="G15" s="123">
        <f>IF(OR(F15="Oui",F15=""),D15,0)</f>
        <v>0</v>
      </c>
      <c r="H15" s="124"/>
    </row>
    <row r="16" spans="2:10" s="21" customFormat="1" ht="70.2" customHeight="1" x14ac:dyDescent="0.3">
      <c r="B16" s="112">
        <f ca="1">IF(ISNUMBER(OFFSET(INDIRECT(ADDRESS(ROW(),COLUMN())),-1,0)),OFFSET(INDIRECT(ADDRESS(ROW(),COLUMN())),-1,0)+1,1)</f>
        <v>2</v>
      </c>
      <c r="C16" s="118" t="s">
        <v>30</v>
      </c>
      <c r="D16" s="17"/>
      <c r="E16" s="35"/>
      <c r="F16" s="140"/>
      <c r="G16" s="125">
        <f>IF(OR(F16="Oui",F16=""),D16,0)</f>
        <v>0</v>
      </c>
      <c r="H16" s="120"/>
    </row>
    <row r="17" spans="2:13" s="21" customFormat="1" ht="70.2" customHeight="1" x14ac:dyDescent="0.3">
      <c r="B17" s="112">
        <f ca="1">IF(ISNUMBER(OFFSET(INDIRECT(ADDRESS(ROW(),COLUMN())),-1,0)),OFFSET(INDIRECT(ADDRESS(ROW(),COLUMN())),-1,0)+1,1)</f>
        <v>3</v>
      </c>
      <c r="C17" s="118" t="s">
        <v>209</v>
      </c>
      <c r="D17" s="17"/>
      <c r="E17" s="35"/>
      <c r="F17" s="140"/>
      <c r="G17" s="125">
        <f>IF(OR(F17="Oui",F17=""),D17,0)</f>
        <v>0</v>
      </c>
      <c r="H17" s="120"/>
    </row>
    <row r="18" spans="2:13" ht="72" customHeight="1" x14ac:dyDescent="0.3">
      <c r="B18" s="165"/>
      <c r="C18" s="158"/>
      <c r="D18" s="166">
        <f>SUM(Tableau14[Coût estimé 
(avant taxes)])</f>
        <v>0</v>
      </c>
      <c r="E18" s="158"/>
      <c r="F18" s="179"/>
      <c r="G18" s="159">
        <f>SUM(Tableau14[Coût admissible])</f>
        <v>0</v>
      </c>
      <c r="H18" s="180"/>
    </row>
    <row r="19" spans="2:13" ht="72" customHeight="1" x14ac:dyDescent="0.3">
      <c r="I19" s="22"/>
    </row>
    <row r="20" spans="2:13" ht="72" customHeight="1" x14ac:dyDescent="0.3">
      <c r="B20" s="462" t="s">
        <v>131</v>
      </c>
      <c r="C20" s="464"/>
      <c r="D20" s="464"/>
      <c r="E20" s="464"/>
      <c r="F20" s="464"/>
      <c r="G20" s="464"/>
      <c r="H20" s="464"/>
      <c r="I20" s="22"/>
    </row>
    <row r="21" spans="2:13" s="21" customFormat="1" ht="101.85" customHeight="1" x14ac:dyDescent="0.3">
      <c r="B21" s="143" t="s">
        <v>120</v>
      </c>
      <c r="C21" s="173" t="s">
        <v>18</v>
      </c>
      <c r="D21" s="121" t="s">
        <v>102</v>
      </c>
      <c r="E21" s="174" t="s">
        <v>20</v>
      </c>
      <c r="F21" s="175" t="s">
        <v>21</v>
      </c>
      <c r="G21" s="147" t="s">
        <v>187</v>
      </c>
      <c r="H21" s="176" t="s">
        <v>22</v>
      </c>
    </row>
    <row r="22" spans="2:13" s="21" customFormat="1" ht="70.2" customHeight="1" x14ac:dyDescent="0.3">
      <c r="B22" s="108">
        <f t="shared" ref="B22:B27" ca="1" si="1">IF(ISNUMBER(OFFSET(INDIRECT(ADDRESS(ROW(),COLUMN())),-1,0)),OFFSET(INDIRECT(ADDRESS(ROW(),COLUMN())),-1,0)+1,1)</f>
        <v>1</v>
      </c>
      <c r="C22" s="122" t="s">
        <v>31</v>
      </c>
      <c r="D22" s="30"/>
      <c r="E22" s="28"/>
      <c r="F22" s="184"/>
      <c r="G22" s="123">
        <f t="shared" ref="G22:G27" si="2">IF(OR(F22="Oui",F22=""),D22,0)</f>
        <v>0</v>
      </c>
      <c r="H22" s="117"/>
    </row>
    <row r="23" spans="2:13" s="21" customFormat="1" ht="70.2" customHeight="1" x14ac:dyDescent="0.3">
      <c r="B23" s="112">
        <f t="shared" ca="1" si="1"/>
        <v>2</v>
      </c>
      <c r="C23" s="118" t="s">
        <v>186</v>
      </c>
      <c r="D23" s="17"/>
      <c r="E23" s="31"/>
      <c r="F23" s="139"/>
      <c r="G23" s="125">
        <f t="shared" si="2"/>
        <v>0</v>
      </c>
      <c r="H23" s="115"/>
    </row>
    <row r="24" spans="2:13" s="21" customFormat="1" ht="70.2" customHeight="1" x14ac:dyDescent="0.3">
      <c r="B24" s="112">
        <f t="shared" ca="1" si="1"/>
        <v>3</v>
      </c>
      <c r="C24" s="118" t="s">
        <v>33</v>
      </c>
      <c r="D24" s="17"/>
      <c r="E24" s="31"/>
      <c r="F24" s="139"/>
      <c r="G24" s="125">
        <f>IF(OR(F24="Oui",F24=""),D24,0)</f>
        <v>0</v>
      </c>
      <c r="H24" s="115"/>
    </row>
    <row r="25" spans="2:13" s="21" customFormat="1" ht="70.2" customHeight="1" x14ac:dyDescent="0.3">
      <c r="B25" s="112">
        <f t="shared" ca="1" si="1"/>
        <v>4</v>
      </c>
      <c r="C25" s="118" t="s">
        <v>34</v>
      </c>
      <c r="D25" s="17"/>
      <c r="E25" s="31"/>
      <c r="F25" s="139"/>
      <c r="G25" s="125">
        <f>IF(OR(F25="Oui",F25=""),D25,0)</f>
        <v>0</v>
      </c>
      <c r="H25" s="115"/>
    </row>
    <row r="26" spans="2:13" s="21" customFormat="1" ht="70.2" customHeight="1" x14ac:dyDescent="0.3">
      <c r="B26" s="112">
        <f t="shared" ca="1" si="1"/>
        <v>5</v>
      </c>
      <c r="C26" s="118" t="s">
        <v>35</v>
      </c>
      <c r="D26" s="17"/>
      <c r="E26" s="31"/>
      <c r="F26" s="139"/>
      <c r="G26" s="125">
        <f t="shared" si="2"/>
        <v>0</v>
      </c>
      <c r="H26" s="115"/>
      <c r="M26" s="181"/>
    </row>
    <row r="27" spans="2:13" s="21" customFormat="1" ht="70.2" customHeight="1" x14ac:dyDescent="0.3">
      <c r="B27" s="112">
        <f t="shared" ca="1" si="1"/>
        <v>6</v>
      </c>
      <c r="C27" s="118" t="s">
        <v>25</v>
      </c>
      <c r="D27" s="17"/>
      <c r="E27" s="31"/>
      <c r="F27" s="139"/>
      <c r="G27" s="126">
        <f t="shared" si="2"/>
        <v>0</v>
      </c>
      <c r="H27" s="115"/>
      <c r="M27" s="181"/>
    </row>
    <row r="28" spans="2:13" ht="72" customHeight="1" x14ac:dyDescent="0.3">
      <c r="B28" s="165"/>
      <c r="C28" s="158"/>
      <c r="D28" s="166">
        <f>SUM(Tableau17[Coût estimé 
(avant taxes)])</f>
        <v>0</v>
      </c>
      <c r="E28" s="158"/>
      <c r="F28" s="158"/>
      <c r="G28" s="182">
        <f>SUM(Tableau17[Coût admissible])</f>
        <v>0</v>
      </c>
      <c r="H28" s="169"/>
    </row>
    <row r="29" spans="2:13" ht="36" customHeight="1" x14ac:dyDescent="0.3">
      <c r="B29" s="170"/>
      <c r="C29" s="170"/>
      <c r="D29" s="170"/>
      <c r="E29" s="170"/>
      <c r="F29" s="170"/>
      <c r="G29" s="170"/>
      <c r="H29" s="170"/>
      <c r="M29" s="181"/>
    </row>
    <row r="30" spans="2:13" ht="36" customHeight="1" x14ac:dyDescent="0.3">
      <c r="B30" s="390" t="s">
        <v>190</v>
      </c>
      <c r="C30" s="391"/>
      <c r="D30" s="391"/>
      <c r="E30" s="391"/>
      <c r="F30" s="104"/>
      <c r="G30" s="105"/>
      <c r="H30" s="183" t="s">
        <v>111</v>
      </c>
      <c r="M30" s="181"/>
    </row>
    <row r="31" spans="2:13" ht="36" customHeight="1" x14ac:dyDescent="0.3">
      <c r="M31" s="181"/>
    </row>
    <row r="32" spans="2:13" ht="36" customHeight="1" x14ac:dyDescent="0.3">
      <c r="M32" s="181"/>
    </row>
  </sheetData>
  <sheetProtection algorithmName="SHA-512" hashValue="xz4YU7msTxxiseQ//IueDeiGu5hU0j6MCazeXqP9KxKAAnpcrr9pX9n2XRQhQSRjYC9KYfG3kdDtOWh/9gucKQ==" saltValue="RgT9MWfOwm1ov+6vuBc2PQ==" spinCount="100000" sheet="1" objects="1" scenarios="1"/>
  <mergeCells count="7">
    <mergeCell ref="B30:E30"/>
    <mergeCell ref="B13:H13"/>
    <mergeCell ref="B20:H20"/>
    <mergeCell ref="B2:H2"/>
    <mergeCell ref="B3:H3"/>
    <mergeCell ref="B4:H4"/>
    <mergeCell ref="B6:H6"/>
  </mergeCells>
  <conditionalFormatting sqref="F8:F10 F15:F17 F22:F27">
    <cfRule type="containsText" dxfId="11" priority="24" operator="containsText" text="Non">
      <formula>NOT(ISERROR(SEARCH("Non",F8)))</formula>
    </cfRule>
    <cfRule type="containsText" dxfId="10" priority="25" operator="containsText" text="Oui">
      <formula>NOT(ISERROR(SEARCH("Oui",F8)))</formula>
    </cfRule>
  </conditionalFormatting>
  <dataValidations count="4">
    <dataValidation type="list" allowBlank="1" showInputMessage="1" showErrorMessage="1" sqref="F18 F8:F10" xr:uid="{2F48FBCD-C575-484E-AE38-3B86784988C5}">
      <formula1>Oui_Non</formula1>
    </dataValidation>
    <dataValidation allowBlank="1" showInputMessage="1" showErrorMessage="1" promptTitle="Dépense admissible" prompt="Menu déroulant réservé à l'usage du MCC._x000a_Advenant qu'une dépense s'avère non admissible au moment de l'analyse, le MCC sélectionnera « Non » pour la retirer du « Total admissible »." sqref="F7 F14 F21:F22" xr:uid="{170036DF-7857-4523-AE96-11693EA96B9D}"/>
    <dataValidation allowBlank="1" showInputMessage="1" showErrorMessage="1" promptTitle="Coût estimé" prompt="Le montant de la dépense doit être inscrit avant taxes, même dans le cas d'une dépense non admissible." sqref="D8:D10 D15:D17 D22:D27" xr:uid="{2D7451F5-D298-46EB-8774-E7D372CF99F1}"/>
    <dataValidation type="list" allowBlank="1" showInputMessage="1" showErrorMessage="1" promptTitle="Dépense admissible" prompt="Menu déroulant réservé à l'usage du MCC._x000a_Advenant qu'une dépense s'avère non admissible au moment de l'analyse, le MCC sélectionnera « Non » pour la retirer du « Total admissible »." sqref="F15:F17 F22:F27" xr:uid="{74B354D5-80F8-474D-A1FB-9E9D56658FC6}">
      <formula1>Oui_Non</formula1>
    </dataValidation>
  </dataValidations>
  <printOptions horizontalCentered="1"/>
  <pageMargins left="0.39370078740157483" right="0.39370078740157483" top="0.59055118110236227" bottom="0.39370078740157483" header="0.39370078740157483" footer="0.39370078740157483"/>
  <pageSetup paperSize="5" scale="25" orientation="landscape" r:id="rId1"/>
  <ignoredErrors>
    <ignoredError sqref="B23 B15:B17 B27 B8:B10" unlockedFormula="1"/>
  </ignoredErrors>
  <tableParts count="3">
    <tablePart r:id="rId2"/>
    <tablePart r:id="rId3"/>
    <tablePart r:id="rId4"/>
  </tableParts>
  <extLst>
    <ext xmlns:x14="http://schemas.microsoft.com/office/spreadsheetml/2009/9/main" uri="{78C0D931-6437-407d-A8EE-F0AAD7539E65}">
      <x14:conditionalFormattings>
        <x14:conditionalFormatting xmlns:xm="http://schemas.microsoft.com/office/excel/2006/main">
          <x14:cfRule type="expression" priority="45" id="{F025304F-C648-4D8E-A93D-611EB589613D}">
            <xm:f>AND('1 - Général'!$D$10='Menus (À masquer)'!$C$5,#REF!='Menus (À masquer)'!$B$7)</xm:f>
            <x14:dxf>
              <fill>
                <patternFill>
                  <bgColor rgb="FFFFDC69"/>
                </patternFill>
              </fill>
            </x14:dxf>
          </x14:cfRule>
          <xm:sqref>F8:F10 F15:F17 F22:F27 H8:H10 H15:H17 H22:H27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E26B4-1CE1-4000-A5BC-BA21A0EC99CA}">
  <sheetPr>
    <tabColor theme="4" tint="0.79998168889431442"/>
    <pageSetUpPr fitToPage="1"/>
  </sheetPr>
  <dimension ref="B2:L21"/>
  <sheetViews>
    <sheetView showGridLines="0" zoomScale="36" zoomScaleNormal="36" workbookViewId="0"/>
  </sheetViews>
  <sheetFormatPr baseColWidth="10" defaultColWidth="36.6640625" defaultRowHeight="36" customHeight="1" x14ac:dyDescent="0.3"/>
  <cols>
    <col min="1" max="1" width="12.6640625" style="19" customWidth="1"/>
    <col min="2" max="2" width="20" style="19" customWidth="1"/>
    <col min="3" max="3" width="120.6640625" style="19" customWidth="1"/>
    <col min="4" max="4" width="36.6640625" style="19"/>
    <col min="5" max="5" width="84.6640625" style="19" customWidth="1"/>
    <col min="6" max="6" width="36.6640625" style="19"/>
    <col min="7" max="7" width="20.6640625" style="19" customWidth="1"/>
    <col min="8" max="8" width="36.6640625" style="19"/>
    <col min="9" max="9" width="30.6640625" style="19" customWidth="1"/>
    <col min="10" max="10" width="48.6640625" style="19" customWidth="1"/>
    <col min="11" max="11" width="120.6640625" style="19" customWidth="1"/>
    <col min="12" max="12" width="12.6640625" style="44" customWidth="1"/>
    <col min="13" max="16384" width="36.6640625" style="19"/>
  </cols>
  <sheetData>
    <row r="2" spans="2:12" ht="72" customHeight="1" x14ac:dyDescent="0.3">
      <c r="B2" s="468" t="s">
        <v>227</v>
      </c>
      <c r="C2" s="469"/>
      <c r="D2" s="469"/>
      <c r="E2" s="469"/>
      <c r="F2" s="469"/>
      <c r="G2" s="469"/>
      <c r="H2" s="469"/>
      <c r="I2" s="469"/>
      <c r="J2" s="469"/>
      <c r="K2" s="469"/>
    </row>
    <row r="3" spans="2:12" ht="48" customHeight="1" x14ac:dyDescent="0.3">
      <c r="B3" s="430" t="s">
        <v>0</v>
      </c>
      <c r="C3" s="470"/>
      <c r="D3" s="470"/>
      <c r="E3" s="470"/>
      <c r="F3" s="470"/>
      <c r="G3" s="470"/>
      <c r="H3" s="470"/>
      <c r="I3" s="470"/>
      <c r="J3" s="470"/>
      <c r="K3" s="470"/>
    </row>
    <row r="4" spans="2:12" ht="36" customHeight="1" x14ac:dyDescent="0.3">
      <c r="B4" s="421" t="s">
        <v>132</v>
      </c>
      <c r="C4" s="471"/>
      <c r="D4" s="471"/>
      <c r="E4" s="471"/>
      <c r="F4" s="471"/>
      <c r="G4" s="471"/>
      <c r="H4" s="471"/>
      <c r="I4" s="471"/>
      <c r="J4" s="471"/>
      <c r="K4" s="471"/>
    </row>
    <row r="6" spans="2:12" ht="72" customHeight="1" x14ac:dyDescent="0.3">
      <c r="B6" s="472" t="s">
        <v>36</v>
      </c>
      <c r="C6" s="473"/>
      <c r="D6" s="473"/>
      <c r="E6" s="473"/>
      <c r="F6" s="473"/>
      <c r="G6" s="473"/>
      <c r="H6" s="473"/>
      <c r="I6" s="473"/>
      <c r="J6" s="473"/>
      <c r="K6" s="474"/>
      <c r="L6" s="22"/>
    </row>
    <row r="7" spans="2:12" ht="72" customHeight="1" x14ac:dyDescent="0.3">
      <c r="B7" s="475" t="s">
        <v>18</v>
      </c>
      <c r="C7" s="476"/>
      <c r="D7" s="476"/>
      <c r="E7" s="476" t="s">
        <v>191</v>
      </c>
      <c r="F7" s="476"/>
      <c r="G7" s="476"/>
      <c r="H7" s="476"/>
      <c r="I7" s="476"/>
      <c r="J7" s="476"/>
      <c r="K7" s="185"/>
      <c r="L7" s="22"/>
    </row>
    <row r="8" spans="2:12" ht="102" customHeight="1" x14ac:dyDescent="0.3">
      <c r="B8" s="186" t="s">
        <v>120</v>
      </c>
      <c r="C8" s="187" t="s">
        <v>37</v>
      </c>
      <c r="D8" s="187" t="s">
        <v>19</v>
      </c>
      <c r="E8" s="188" t="s">
        <v>38</v>
      </c>
      <c r="F8" s="189" t="s">
        <v>39</v>
      </c>
      <c r="G8" s="190" t="s">
        <v>40</v>
      </c>
      <c r="H8" s="191" t="s">
        <v>103</v>
      </c>
      <c r="I8" s="192" t="s">
        <v>21</v>
      </c>
      <c r="J8" s="193" t="s">
        <v>97</v>
      </c>
      <c r="K8" s="194" t="s">
        <v>41</v>
      </c>
      <c r="L8" s="22"/>
    </row>
    <row r="9" spans="2:12" s="21" customFormat="1" ht="60" customHeight="1" x14ac:dyDescent="0.3">
      <c r="B9" s="195">
        <f t="shared" ref="B9:B17" ca="1" si="0">IF(ISNUMBER(OFFSET(INDIRECT(ADDRESS(ROW(),COLUMN())),-1,0)),OFFSET(INDIRECT(ADDRESS(ROW(),COLUMN())),-1,0)+1,1)</f>
        <v>1</v>
      </c>
      <c r="C9" s="211"/>
      <c r="D9" s="212"/>
      <c r="E9" s="213"/>
      <c r="F9" s="214"/>
      <c r="G9" s="215"/>
      <c r="H9" s="196">
        <f t="shared" ref="H9:H17" si="1">F9*G9</f>
        <v>0</v>
      </c>
      <c r="I9" s="227"/>
      <c r="J9" s="197">
        <f t="shared" ref="J9:J17" si="2">IF(OR(I9="Oui",I9=""),H9,0)</f>
        <v>0</v>
      </c>
      <c r="K9" s="97"/>
      <c r="L9" s="44"/>
    </row>
    <row r="10" spans="2:12" s="21" customFormat="1" ht="60" customHeight="1" x14ac:dyDescent="0.3">
      <c r="B10" s="198">
        <f t="shared" ca="1" si="0"/>
        <v>2</v>
      </c>
      <c r="C10" s="216"/>
      <c r="D10" s="217"/>
      <c r="E10" s="218"/>
      <c r="F10" s="219"/>
      <c r="G10" s="220"/>
      <c r="H10" s="199">
        <f t="shared" si="1"/>
        <v>0</v>
      </c>
      <c r="I10" s="228"/>
      <c r="J10" s="200">
        <f t="shared" si="2"/>
        <v>0</v>
      </c>
      <c r="K10" s="98"/>
      <c r="L10" s="44"/>
    </row>
    <row r="11" spans="2:12" s="21" customFormat="1" ht="60" customHeight="1" x14ac:dyDescent="0.3">
      <c r="B11" s="198">
        <f t="shared" ca="1" si="0"/>
        <v>3</v>
      </c>
      <c r="C11" s="216"/>
      <c r="D11" s="221"/>
      <c r="E11" s="218"/>
      <c r="F11" s="219"/>
      <c r="G11" s="220"/>
      <c r="H11" s="199">
        <f t="shared" si="1"/>
        <v>0</v>
      </c>
      <c r="I11" s="228"/>
      <c r="J11" s="200">
        <f t="shared" si="2"/>
        <v>0</v>
      </c>
      <c r="K11" s="98"/>
      <c r="L11" s="44"/>
    </row>
    <row r="12" spans="2:12" s="21" customFormat="1" ht="60" customHeight="1" x14ac:dyDescent="0.3">
      <c r="B12" s="198">
        <f t="shared" ca="1" si="0"/>
        <v>4</v>
      </c>
      <c r="C12" s="216"/>
      <c r="D12" s="221"/>
      <c r="E12" s="218"/>
      <c r="F12" s="219"/>
      <c r="G12" s="220"/>
      <c r="H12" s="199">
        <f t="shared" si="1"/>
        <v>0</v>
      </c>
      <c r="I12" s="228"/>
      <c r="J12" s="200">
        <f t="shared" si="2"/>
        <v>0</v>
      </c>
      <c r="K12" s="98"/>
      <c r="L12" s="44"/>
    </row>
    <row r="13" spans="2:12" s="21" customFormat="1" ht="60" customHeight="1" x14ac:dyDescent="0.3">
      <c r="B13" s="198">
        <f ca="1">IF(ISNUMBER(OFFSET(INDIRECT(ADDRESS(ROW(),COLUMN())),-1,0)),OFFSET(INDIRECT(ADDRESS(ROW(),COLUMN())),-1,0)+1,1)</f>
        <v>5</v>
      </c>
      <c r="C13" s="216"/>
      <c r="D13" s="221"/>
      <c r="E13" s="218"/>
      <c r="F13" s="219"/>
      <c r="G13" s="220"/>
      <c r="H13" s="199">
        <f t="shared" si="1"/>
        <v>0</v>
      </c>
      <c r="I13" s="228"/>
      <c r="J13" s="200">
        <f t="shared" si="2"/>
        <v>0</v>
      </c>
      <c r="K13" s="98"/>
      <c r="L13" s="44"/>
    </row>
    <row r="14" spans="2:12" s="21" customFormat="1" ht="60" customHeight="1" x14ac:dyDescent="0.3">
      <c r="B14" s="198">
        <f t="shared" ca="1" si="0"/>
        <v>6</v>
      </c>
      <c r="C14" s="216"/>
      <c r="D14" s="221"/>
      <c r="E14" s="218"/>
      <c r="F14" s="219"/>
      <c r="G14" s="220"/>
      <c r="H14" s="199">
        <f t="shared" si="1"/>
        <v>0</v>
      </c>
      <c r="I14" s="228"/>
      <c r="J14" s="200">
        <f t="shared" si="2"/>
        <v>0</v>
      </c>
      <c r="K14" s="98"/>
      <c r="L14" s="44"/>
    </row>
    <row r="15" spans="2:12" s="21" customFormat="1" ht="60" customHeight="1" x14ac:dyDescent="0.3">
      <c r="B15" s="198">
        <f t="shared" ca="1" si="0"/>
        <v>7</v>
      </c>
      <c r="C15" s="216"/>
      <c r="D15" s="221"/>
      <c r="E15" s="218"/>
      <c r="F15" s="219"/>
      <c r="G15" s="220"/>
      <c r="H15" s="199">
        <f t="shared" si="1"/>
        <v>0</v>
      </c>
      <c r="I15" s="228"/>
      <c r="J15" s="200">
        <f t="shared" si="2"/>
        <v>0</v>
      </c>
      <c r="K15" s="98"/>
      <c r="L15" s="44"/>
    </row>
    <row r="16" spans="2:12" s="21" customFormat="1" ht="60" customHeight="1" x14ac:dyDescent="0.3">
      <c r="B16" s="198">
        <f t="shared" ca="1" si="0"/>
        <v>8</v>
      </c>
      <c r="C16" s="216"/>
      <c r="D16" s="221"/>
      <c r="E16" s="218"/>
      <c r="F16" s="219"/>
      <c r="G16" s="220"/>
      <c r="H16" s="199">
        <f t="shared" si="1"/>
        <v>0</v>
      </c>
      <c r="I16" s="228"/>
      <c r="J16" s="200">
        <f t="shared" si="2"/>
        <v>0</v>
      </c>
      <c r="K16" s="98"/>
      <c r="L16" s="44"/>
    </row>
    <row r="17" spans="2:12" s="21" customFormat="1" ht="60" customHeight="1" x14ac:dyDescent="0.3">
      <c r="B17" s="198">
        <f t="shared" ca="1" si="0"/>
        <v>9</v>
      </c>
      <c r="C17" s="216"/>
      <c r="D17" s="221"/>
      <c r="E17" s="218"/>
      <c r="F17" s="219"/>
      <c r="G17" s="220"/>
      <c r="H17" s="199">
        <f t="shared" si="1"/>
        <v>0</v>
      </c>
      <c r="I17" s="228"/>
      <c r="J17" s="200">
        <f t="shared" si="2"/>
        <v>0</v>
      </c>
      <c r="K17" s="98"/>
      <c r="L17" s="44"/>
    </row>
    <row r="18" spans="2:12" s="21" customFormat="1" ht="60" customHeight="1" x14ac:dyDescent="0.3">
      <c r="B18" s="201">
        <f ca="1">IF(ISNUMBER(OFFSET(INDIRECT(ADDRESS(ROW(),COLUMN())),-1,0)),OFFSET(INDIRECT(ADDRESS(ROW(),COLUMN())),-1,0)+1,1)</f>
        <v>10</v>
      </c>
      <c r="C18" s="222" t="s">
        <v>219</v>
      </c>
      <c r="D18" s="223"/>
      <c r="E18" s="224"/>
      <c r="F18" s="225"/>
      <c r="G18" s="226"/>
      <c r="H18" s="128">
        <f>F18*G18</f>
        <v>0</v>
      </c>
      <c r="I18" s="229"/>
      <c r="J18" s="129">
        <f>IF(OR(I18="Oui",I18=""),H18,0)</f>
        <v>0</v>
      </c>
      <c r="K18" s="99"/>
      <c r="L18" s="44"/>
    </row>
    <row r="19" spans="2:12" ht="72" customHeight="1" thickBot="1" x14ac:dyDescent="0.35">
      <c r="B19" s="202"/>
      <c r="C19" s="203"/>
      <c r="D19" s="204"/>
      <c r="E19" s="205"/>
      <c r="F19" s="203"/>
      <c r="G19" s="203"/>
      <c r="H19" s="206">
        <f>SUM(H9:H18)</f>
        <v>0</v>
      </c>
      <c r="I19" s="207"/>
      <c r="J19" s="208">
        <f>SUM(J9:J18)</f>
        <v>0</v>
      </c>
      <c r="K19" s="209" t="s">
        <v>192</v>
      </c>
    </row>
    <row r="20" spans="2:12" ht="34.5" customHeight="1" x14ac:dyDescent="0.3"/>
    <row r="21" spans="2:12" ht="36" customHeight="1" x14ac:dyDescent="0.3">
      <c r="B21" s="390" t="s">
        <v>190</v>
      </c>
      <c r="C21" s="391"/>
      <c r="D21" s="391"/>
      <c r="E21" s="391"/>
      <c r="F21" s="210"/>
      <c r="G21" s="210"/>
      <c r="H21" s="106"/>
      <c r="I21" s="210"/>
      <c r="J21" s="210"/>
      <c r="K21" s="104" t="s">
        <v>111</v>
      </c>
    </row>
  </sheetData>
  <sheetProtection sheet="1" insertRows="0" pivotTables="0"/>
  <mergeCells count="7">
    <mergeCell ref="B21:E21"/>
    <mergeCell ref="B2:K2"/>
    <mergeCell ref="B3:K3"/>
    <mergeCell ref="B4:K4"/>
    <mergeCell ref="B6:K6"/>
    <mergeCell ref="B7:D7"/>
    <mergeCell ref="E7:J7"/>
  </mergeCells>
  <conditionalFormatting sqref="I9:I18">
    <cfRule type="containsText" dxfId="9" priority="1" operator="containsText" text="Non">
      <formula>NOT(ISERROR(SEARCH("Non",I9)))</formula>
    </cfRule>
    <cfRule type="containsText" dxfId="8" priority="2" operator="containsText" text="Oui">
      <formula>NOT(ISERROR(SEARCH("Oui",I9)))</formula>
    </cfRule>
  </conditionalFormatting>
  <dataValidations xWindow="270" yWindow="546" count="13">
    <dataValidation allowBlank="1" showInputMessage="1" showErrorMessage="1" promptTitle="Élément" prompt="L'élément est un numéro de référence à un équipement. La séquence numérique et les formules des lignes sont adaptées automatiquement lors de l'insertion d'une nouvelle ligne._x000a_" sqref="B8" xr:uid="{01AC36F1-2082-4E78-8C51-6DFE0C62EA52}"/>
    <dataValidation allowBlank="1" showInputMessage="1" showErrorMessage="1" promptTitle="Source" prompt="Indiquer, à l'aide du menu déroulant de la cellule, d'où provient le prix soumis. " sqref="E8" xr:uid="{1DFD1A08-EECF-4EF7-8B94-EA02D5E60783}"/>
    <dataValidation allowBlank="1" showInputMessage="1" showErrorMessage="1" promptTitle="Coût total admissible" prompt="Le « Coût total admissible » est calculé automatiquement et inclut la « Portion non remboursée des taxes ». _x000a_Lorsqu'une dépense est non-admissible, le « Coût total admissible » par défaut est de 0,00 $." sqref="J8" xr:uid="{2A889FB9-D2F5-40BF-A48D-C97BF5CC8E81}"/>
    <dataValidation allowBlank="1" showInputMessage="1" showErrorMessage="1" promptTitle="Équipement" prompt="Décrire l'équipement et son usage ainsi que les autres frais inclus à l'estimation tel que transport, douanes, installation et autres._x000a_Utiliser une ligne par catégorie d'équipement. Exemple : Éclairage de scène." sqref="C8" xr:uid="{369B36C3-9F21-444D-A4E4-85B3239ED456}"/>
    <dataValidation allowBlank="1" showInputMessage="1" showErrorMessage="1" promptTitle="Intervention" prompt="Indiquer, à l'aide du menu déroulant, le but de l'intervention :_x000a__x000a_- Remplacement_x000a_- Réparation_x000a_- Ajout d'équipement_x000a__x000a_" sqref="D8" xr:uid="{B10B13B1-ADCE-495B-B021-0F1C3D494F1A}"/>
    <dataValidation allowBlank="1" showInputMessage="1" showErrorMessage="1" promptTitle="Prix unitaire" prompt="Indiquer le prix unitaire de l'équipement, sans les taxes._x000a_Si le prix inclut plusieurs éléments, les décrire dans la colonne « Équipement »." sqref="F8" xr:uid="{AAE7F60F-F883-4542-B13A-234F067A919E}"/>
    <dataValidation allowBlank="1" showInputMessage="1" showErrorMessage="1" promptTitle="Quantité" prompt="Indiquer la quantité d'un même item à acquérir._x000a_Si le prix unitaire inclut plusieurs items, décrits dans « Équipement », indiquer 1 à « Quantité »." sqref="G8" xr:uid="{A3A68E2E-03E1-4DBE-A730-4A77ACC3DFE6}"/>
    <dataValidation allowBlank="1" showInputMessage="1" showErrorMessage="1" promptTitle="Coût sans taxes" prompt="Montant calculé automatiquement par la multiplication du « Prix unitaire » par la « Quantité »." sqref="H8" xr:uid="{FA570D33-461A-4CF9-8CA4-F733779D39DC}"/>
    <dataValidation allowBlank="1" showInputMessage="1" showErrorMessage="1" promptTitle="Dépense admissible" prompt="Menu déroulant réservé à l'usage du MCC._x000a_Advenant qu'une dépense s'avère non admissible au moment de l'analyse, le MCC sélectionnera « Non » pour la retirer du « Total admissible »." sqref="I8" xr:uid="{D57FC55A-BF42-4562-B677-C3EB112F8B0A}"/>
    <dataValidation allowBlank="1" showInputMessage="1" showErrorMessage="1" promptTitle="Commentaires" prompt="Espace de commantaires à l'usage du demandeur et du MCC. _x000a_Précéder le commentaire d'un &quot;D&quot; losqu'il est du demandeur, ou d'un &quot;M&quot; lorsqu'il est du MCC._x000a_Exemple : D -  Disponible hors Québec seulement." sqref="K7" xr:uid="{75498E05-313B-4F40-A504-27D0400B94F6}"/>
    <dataValidation allowBlank="1" showInputMessage="1" showErrorMessage="1" promptTitle="Commentaires" prompt="Espace de commentaires à l'usage du demandeur et du MCC. _x000a_Précéder le commentaire d'un « D » losqu'il est du demandeur, ou d'un « M » lorsqu'il est du MCC._x000a_Exemple : D -  Disponible hors Québec seulement." sqref="K8" xr:uid="{F73358DF-3F90-4D0D-B5CA-80D69053ED75}"/>
    <dataValidation type="list" allowBlank="1" showInputMessage="1" showErrorMessage="1" promptTitle="Dépense admissible" prompt="Menu déroulant réservé à l'usage du MCC._x000a_Advenant qu'une dépense s'avère non admissible au moment de l'analyse, le MCC sélectionnera « Non » pour la retirer du « Total admissible »." sqref="I9:I18" xr:uid="{90711BF1-4356-4E1D-B426-E7D5DA12A7BA}">
      <formula1>Oui_Non</formula1>
    </dataValidation>
    <dataValidation allowBlank="1" showInputMessage="1" showErrorMessage="1" promptTitle="Ajout de ligne" prompt="Pour insérer une ligne, faire un clic droit dans l'index de ligne (zone numérotée, à gauche) et cliquer sur « Insérer », les formules seront automatiquement copiées." sqref="C9:C18" xr:uid="{0C99ADD5-E85D-428F-AAC6-F3084F61E6ED}"/>
  </dataValidations>
  <printOptions horizontalCentered="1"/>
  <pageMargins left="0.39370078740157483" right="0.39370078740157483" top="0.59055118110236227" bottom="0.39370078740157483" header="0.39370078740157483" footer="0.39370078740157483"/>
  <pageSetup paperSize="5" scale="28" orientation="landscape" r:id="rId1"/>
  <tableParts count="1">
    <tablePart r:id="rId2"/>
  </tableParts>
  <extLst>
    <ext xmlns:x14="http://schemas.microsoft.com/office/spreadsheetml/2009/9/main" uri="{CCE6A557-97BC-4b89-ADB6-D9C93CAAB3DF}">
      <x14:dataValidations xmlns:xm="http://schemas.microsoft.com/office/excel/2006/main" xWindow="270" yWindow="546" count="2">
        <x14:dataValidation type="list" allowBlank="1" showInputMessage="1" showErrorMessage="1" xr:uid="{3BE95A58-F5C0-437F-9572-846CB3739DE1}">
          <x14:formula1>
            <xm:f>'Menus (À masquer)'!$H$4:$H$9</xm:f>
          </x14:formula1>
          <xm:sqref>E9:E18</xm:sqref>
        </x14:dataValidation>
        <x14:dataValidation type="list" allowBlank="1" showInputMessage="1" showErrorMessage="1" xr:uid="{B42F95CE-9870-4891-8292-5D2BD75A6DAF}">
          <x14:formula1>
            <xm:f>'Menus (À masquer)'!$B$4:$B$7</xm:f>
          </x14:formula1>
          <xm:sqref>D9:D18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19891-F776-4CCE-ACF9-6C8A5E55341B}">
  <sheetPr>
    <tabColor theme="4" tint="0.79998168889431442"/>
    <pageSetUpPr fitToPage="1"/>
  </sheetPr>
  <dimension ref="A1:I29"/>
  <sheetViews>
    <sheetView showGridLines="0" zoomScale="37" zoomScaleNormal="37" workbookViewId="0"/>
  </sheetViews>
  <sheetFormatPr baseColWidth="10" defaultColWidth="36.6640625" defaultRowHeight="36" customHeight="1" x14ac:dyDescent="0.3"/>
  <cols>
    <col min="1" max="1" width="12.6640625" style="1" customWidth="1"/>
    <col min="2" max="2" width="18.6640625" style="1" customWidth="1"/>
    <col min="3" max="3" width="144.6640625" style="1" customWidth="1"/>
    <col min="4" max="4" width="36.6640625" style="1" customWidth="1"/>
    <col min="5" max="5" width="130.6640625" style="1" customWidth="1"/>
    <col min="6" max="6" width="36.6640625" style="1"/>
    <col min="7" max="7" width="40" style="1" customWidth="1"/>
    <col min="8" max="8" width="130.6640625" style="1" customWidth="1"/>
    <col min="9" max="9" width="12.6640625" style="3" customWidth="1"/>
    <col min="10" max="16384" width="36.6640625" style="1"/>
  </cols>
  <sheetData>
    <row r="1" spans="1:9" ht="36" customHeight="1" x14ac:dyDescent="0.3">
      <c r="A1" s="19"/>
      <c r="B1" s="19"/>
      <c r="C1" s="19"/>
      <c r="D1" s="19"/>
      <c r="E1" s="19"/>
      <c r="F1" s="19"/>
      <c r="G1" s="19"/>
      <c r="H1" s="19"/>
      <c r="I1" s="44"/>
    </row>
    <row r="2" spans="1:9" ht="72" customHeight="1" x14ac:dyDescent="0.3">
      <c r="A2" s="19"/>
      <c r="B2" s="468" t="s">
        <v>228</v>
      </c>
      <c r="C2" s="477"/>
      <c r="D2" s="477"/>
      <c r="E2" s="477"/>
      <c r="F2" s="477"/>
      <c r="G2" s="477"/>
      <c r="H2" s="477"/>
      <c r="I2" s="44"/>
    </row>
    <row r="3" spans="1:9" ht="48" customHeight="1" x14ac:dyDescent="0.3">
      <c r="A3" s="19"/>
      <c r="B3" s="430" t="s">
        <v>17</v>
      </c>
      <c r="C3" s="470"/>
      <c r="D3" s="470"/>
      <c r="E3" s="470"/>
      <c r="F3" s="470"/>
      <c r="G3" s="470"/>
      <c r="H3" s="470"/>
      <c r="I3" s="44"/>
    </row>
    <row r="4" spans="1:9" ht="36" customHeight="1" x14ac:dyDescent="0.3">
      <c r="A4" s="19"/>
      <c r="B4" s="421" t="s">
        <v>114</v>
      </c>
      <c r="C4" s="471"/>
      <c r="D4" s="471"/>
      <c r="E4" s="471"/>
      <c r="F4" s="471"/>
      <c r="G4" s="471"/>
      <c r="H4" s="471"/>
      <c r="I4" s="44"/>
    </row>
    <row r="5" spans="1:9" ht="36" customHeight="1" x14ac:dyDescent="0.3">
      <c r="A5" s="19"/>
      <c r="B5" s="19"/>
      <c r="C5" s="19"/>
      <c r="D5" s="19"/>
      <c r="E5" s="19"/>
      <c r="F5" s="19"/>
      <c r="G5" s="19"/>
      <c r="H5" s="19"/>
      <c r="I5" s="44"/>
    </row>
    <row r="6" spans="1:9" ht="72" customHeight="1" x14ac:dyDescent="0.3">
      <c r="A6" s="19"/>
      <c r="B6" s="462" t="s">
        <v>134</v>
      </c>
      <c r="C6" s="464"/>
      <c r="D6" s="464"/>
      <c r="E6" s="464"/>
      <c r="F6" s="464"/>
      <c r="G6" s="464"/>
      <c r="H6" s="464"/>
      <c r="I6" s="22"/>
    </row>
    <row r="7" spans="1:9" ht="102" customHeight="1" x14ac:dyDescent="0.3">
      <c r="A7" s="19"/>
      <c r="B7" s="143" t="s">
        <v>120</v>
      </c>
      <c r="C7" s="173" t="s">
        <v>18</v>
      </c>
      <c r="D7" s="230" t="s">
        <v>102</v>
      </c>
      <c r="E7" s="174" t="s">
        <v>20</v>
      </c>
      <c r="F7" s="175" t="s">
        <v>21</v>
      </c>
      <c r="G7" s="147" t="s">
        <v>187</v>
      </c>
      <c r="H7" s="176" t="s">
        <v>22</v>
      </c>
      <c r="I7" s="19"/>
    </row>
    <row r="8" spans="1:9" s="2" customFormat="1" ht="70.2" customHeight="1" x14ac:dyDescent="0.3">
      <c r="A8" s="21"/>
      <c r="B8" s="130">
        <f t="shared" ref="B8:B9" ca="1" si="0">IF(ISNUMBER(OFFSET(INDIRECT(ADDRESS(ROW(),COLUMN())),-1,0)),OFFSET(INDIRECT(ADDRESS(ROW(),COLUMN())),-1,0)+1,1)</f>
        <v>1</v>
      </c>
      <c r="C8" s="131" t="s">
        <v>194</v>
      </c>
      <c r="D8" s="36"/>
      <c r="E8" s="37"/>
      <c r="F8" s="142"/>
      <c r="G8" s="127">
        <f>IF(OR(F8="Oui",F8=""),D8,0)</f>
        <v>0</v>
      </c>
      <c r="H8" s="124"/>
      <c r="I8" s="21"/>
    </row>
    <row r="9" spans="1:9" s="2" customFormat="1" ht="70.2" customHeight="1" x14ac:dyDescent="0.3">
      <c r="A9" s="21"/>
      <c r="B9" s="132">
        <f t="shared" ca="1" si="0"/>
        <v>2</v>
      </c>
      <c r="C9" s="133" t="s">
        <v>193</v>
      </c>
      <c r="D9" s="134">
        <f>'2C - Équipement'!H19</f>
        <v>0</v>
      </c>
      <c r="E9" s="38"/>
      <c r="F9" s="140"/>
      <c r="G9" s="119">
        <f>'2C - Équipement'!J19</f>
        <v>0</v>
      </c>
      <c r="H9" s="120"/>
      <c r="I9" s="21"/>
    </row>
    <row r="10" spans="1:9" s="2" customFormat="1" ht="70.2" customHeight="1" x14ac:dyDescent="0.3">
      <c r="A10" s="21"/>
      <c r="B10" s="132">
        <f ca="1">IF(ISNUMBER(OFFSET(INDIRECT(ADDRESS(ROW(),COLUMN())),-1,0)),OFFSET(INDIRECT(ADDRESS(ROW(),COLUMN())),-1,0)+1,1)</f>
        <v>3</v>
      </c>
      <c r="C10" s="133" t="s">
        <v>195</v>
      </c>
      <c r="D10" s="39"/>
      <c r="E10" s="38"/>
      <c r="F10" s="140"/>
      <c r="G10" s="119">
        <f>IF(OR(F10="Oui",F10=""),D10,0)</f>
        <v>0</v>
      </c>
      <c r="H10" s="120"/>
      <c r="I10" s="21"/>
    </row>
    <row r="11" spans="1:9" ht="72" customHeight="1" x14ac:dyDescent="0.3">
      <c r="A11" s="19"/>
      <c r="B11" s="165"/>
      <c r="C11" s="158"/>
      <c r="D11" s="166">
        <f>SUM(Tableau18[Coût estimé 
(avant taxes)])</f>
        <v>0</v>
      </c>
      <c r="E11" s="158"/>
      <c r="F11" s="158"/>
      <c r="G11" s="159">
        <f>SUM(Tableau18[Coût admissible])</f>
        <v>0</v>
      </c>
      <c r="H11" s="180"/>
      <c r="I11" s="44"/>
    </row>
    <row r="12" spans="1:9" ht="36" customHeight="1" x14ac:dyDescent="0.3">
      <c r="A12" s="19"/>
      <c r="B12" s="170"/>
      <c r="C12" s="231"/>
      <c r="D12" s="232"/>
      <c r="E12" s="170"/>
      <c r="F12" s="170"/>
      <c r="G12" s="170"/>
      <c r="H12" s="170"/>
      <c r="I12" s="44"/>
    </row>
    <row r="13" spans="1:9" ht="72" customHeight="1" x14ac:dyDescent="0.3">
      <c r="A13" s="19"/>
      <c r="B13" s="462" t="s">
        <v>42</v>
      </c>
      <c r="C13" s="464"/>
      <c r="D13" s="464"/>
      <c r="E13" s="464"/>
      <c r="F13" s="464"/>
      <c r="G13" s="464"/>
      <c r="H13" s="464"/>
      <c r="I13" s="22"/>
    </row>
    <row r="14" spans="1:9" ht="102" customHeight="1" x14ac:dyDescent="0.3">
      <c r="A14" s="19"/>
      <c r="B14" s="143" t="s">
        <v>120</v>
      </c>
      <c r="C14" s="173" t="s">
        <v>18</v>
      </c>
      <c r="D14" s="107" t="s">
        <v>102</v>
      </c>
      <c r="E14" s="174" t="s">
        <v>20</v>
      </c>
      <c r="F14" s="175" t="s">
        <v>21</v>
      </c>
      <c r="G14" s="147" t="s">
        <v>187</v>
      </c>
      <c r="H14" s="176" t="s">
        <v>22</v>
      </c>
      <c r="I14" s="19"/>
    </row>
    <row r="15" spans="1:9" s="2" customFormat="1" ht="70.2" customHeight="1" x14ac:dyDescent="0.3">
      <c r="A15" s="21"/>
      <c r="B15" s="130">
        <f t="shared" ref="B15:B17" ca="1" si="1">IF(ISNUMBER(OFFSET(INDIRECT(ADDRESS(ROW(),COLUMN())),-1,0)),OFFSET(INDIRECT(ADDRESS(ROW(),COLUMN())),-1,0)+1,1)</f>
        <v>1</v>
      </c>
      <c r="C15" s="131" t="s">
        <v>196</v>
      </c>
      <c r="D15" s="233"/>
      <c r="E15" s="177"/>
      <c r="F15" s="110"/>
      <c r="G15" s="123">
        <f>IF(OR(F15="Oui",F15=""),D15,0)</f>
        <v>0</v>
      </c>
      <c r="H15" s="124"/>
      <c r="I15" s="21"/>
    </row>
    <row r="16" spans="1:9" s="2" customFormat="1" ht="70.2" customHeight="1" x14ac:dyDescent="0.3">
      <c r="A16" s="21"/>
      <c r="B16" s="132">
        <f ca="1">IF(ISNUMBER(OFFSET(INDIRECT(ADDRESS(ROW(),COLUMN())),-1,0)),OFFSET(INDIRECT(ADDRESS(ROW(),COLUMN())),-1,0)+1,1)</f>
        <v>2</v>
      </c>
      <c r="C16" s="135" t="s">
        <v>197</v>
      </c>
      <c r="D16" s="234"/>
      <c r="E16" s="178"/>
      <c r="F16" s="116"/>
      <c r="G16" s="125">
        <f t="shared" ref="G16:G25" si="2">IF(OR(F16="Oui",F16=""),D16,0)</f>
        <v>0</v>
      </c>
      <c r="H16" s="120"/>
      <c r="I16" s="102"/>
    </row>
    <row r="17" spans="1:9" s="2" customFormat="1" ht="70.2" customHeight="1" x14ac:dyDescent="0.3">
      <c r="A17" s="21"/>
      <c r="B17" s="132">
        <f t="shared" ca="1" si="1"/>
        <v>3</v>
      </c>
      <c r="C17" s="133" t="s">
        <v>198</v>
      </c>
      <c r="D17" s="234"/>
      <c r="E17" s="178"/>
      <c r="F17" s="116"/>
      <c r="G17" s="125">
        <f t="shared" si="2"/>
        <v>0</v>
      </c>
      <c r="H17" s="120"/>
      <c r="I17" s="21"/>
    </row>
    <row r="18" spans="1:9" s="2" customFormat="1" ht="70.2" customHeight="1" x14ac:dyDescent="0.3">
      <c r="A18" s="21"/>
      <c r="B18" s="132">
        <f ca="1">IF(ISNUMBER(OFFSET(INDIRECT(ADDRESS(ROW(),COLUMN())),-1,0)),OFFSET(INDIRECT(ADDRESS(ROW(),COLUMN())),-1,0)+1,1)</f>
        <v>4</v>
      </c>
      <c r="C18" s="133" t="s">
        <v>229</v>
      </c>
      <c r="D18" s="234"/>
      <c r="E18" s="178"/>
      <c r="F18" s="116"/>
      <c r="G18" s="125">
        <f t="shared" si="2"/>
        <v>0</v>
      </c>
      <c r="H18" s="120"/>
      <c r="I18" s="21"/>
    </row>
    <row r="19" spans="1:9" s="2" customFormat="1" ht="70.2" customHeight="1" x14ac:dyDescent="0.3">
      <c r="A19" s="21"/>
      <c r="B19" s="132">
        <f ca="1">IF(ISNUMBER(OFFSET(INDIRECT(ADDRESS(ROW(),COLUMN())),-1,0)),OFFSET(INDIRECT(ADDRESS(ROW(),COLUMN())),-1,0)+1,1)</f>
        <v>5</v>
      </c>
      <c r="C19" s="133" t="s">
        <v>44</v>
      </c>
      <c r="D19" s="40"/>
      <c r="E19" s="35"/>
      <c r="F19" s="140"/>
      <c r="G19" s="125">
        <f t="shared" si="2"/>
        <v>0</v>
      </c>
      <c r="H19" s="120"/>
      <c r="I19" s="21"/>
    </row>
    <row r="20" spans="1:9" s="2" customFormat="1" ht="70.2" customHeight="1" x14ac:dyDescent="0.3">
      <c r="A20" s="21"/>
      <c r="B20" s="132">
        <f t="shared" ref="B20" ca="1" si="3">IF(ISNUMBER(OFFSET(INDIRECT(ADDRESS(ROW(),COLUMN())),-1,0)),OFFSET(INDIRECT(ADDRESS(ROW(),COLUMN())),-1,0)+1,1)</f>
        <v>6</v>
      </c>
      <c r="C20" s="133" t="s">
        <v>45</v>
      </c>
      <c r="D20" s="40"/>
      <c r="E20" s="35"/>
      <c r="F20" s="140"/>
      <c r="G20" s="125">
        <f t="shared" si="2"/>
        <v>0</v>
      </c>
      <c r="H20" s="120"/>
      <c r="I20" s="21"/>
    </row>
    <row r="21" spans="1:9" s="2" customFormat="1" ht="70.2" customHeight="1" x14ac:dyDescent="0.3">
      <c r="A21" s="21"/>
      <c r="B21" s="132">
        <f ca="1">IF(ISNUMBER(OFFSET(INDIRECT(ADDRESS(ROW(),COLUMN())),-1,0)),OFFSET(INDIRECT(ADDRESS(ROW(),COLUMN())),-1,0)+1,1)</f>
        <v>7</v>
      </c>
      <c r="C21" s="133" t="s">
        <v>133</v>
      </c>
      <c r="D21" s="40"/>
      <c r="E21" s="35"/>
      <c r="F21" s="116" t="s">
        <v>46</v>
      </c>
      <c r="G21" s="125">
        <v>0</v>
      </c>
      <c r="H21" s="120"/>
      <c r="I21" s="102"/>
    </row>
    <row r="22" spans="1:9" s="2" customFormat="1" ht="70.2" customHeight="1" x14ac:dyDescent="0.3">
      <c r="A22" s="21"/>
      <c r="B22" s="132">
        <f ca="1">IF(ISNUMBER(OFFSET(INDIRECT(ADDRESS(ROW(),COLUMN())),-1,0)),OFFSET(INDIRECT(ADDRESS(ROW(),COLUMN())),-1,0)+1,1)</f>
        <v>8</v>
      </c>
      <c r="C22" s="133" t="s">
        <v>108</v>
      </c>
      <c r="D22" s="40"/>
      <c r="E22" s="35"/>
      <c r="F22" s="116" t="s">
        <v>46</v>
      </c>
      <c r="G22" s="125">
        <v>0</v>
      </c>
      <c r="H22" s="120"/>
      <c r="I22" s="21"/>
    </row>
    <row r="23" spans="1:9" s="2" customFormat="1" ht="70.2" customHeight="1" x14ac:dyDescent="0.3">
      <c r="A23" s="21"/>
      <c r="B23" s="132">
        <f ca="1">IF(ISNUMBER(OFFSET(INDIRECT(ADDRESS(ROW(),COLUMN())),-1,0)),OFFSET(INDIRECT(ADDRESS(ROW(),COLUMN())),-1,0)+1,1)</f>
        <v>9</v>
      </c>
      <c r="C23" s="133" t="s">
        <v>109</v>
      </c>
      <c r="D23" s="40"/>
      <c r="E23" s="35"/>
      <c r="F23" s="116" t="s">
        <v>46</v>
      </c>
      <c r="G23" s="125">
        <v>0</v>
      </c>
      <c r="H23" s="120"/>
      <c r="I23" s="21"/>
    </row>
    <row r="24" spans="1:9" s="2" customFormat="1" ht="70.2" customHeight="1" x14ac:dyDescent="0.3">
      <c r="A24" s="21"/>
      <c r="B24" s="136">
        <f ca="1">IF(ISNUMBER(OFFSET(INDIRECT(ADDRESS(ROW(),COLUMN())),-1,0)),OFFSET(INDIRECT(ADDRESS(ROW(),COLUMN())),-1,0)+1,1)</f>
        <v>10</v>
      </c>
      <c r="C24" s="137" t="s">
        <v>110</v>
      </c>
      <c r="D24" s="40"/>
      <c r="E24" s="35"/>
      <c r="F24" s="116" t="s">
        <v>46</v>
      </c>
      <c r="G24" s="125">
        <v>0</v>
      </c>
      <c r="H24" s="120"/>
      <c r="I24" s="21"/>
    </row>
    <row r="25" spans="1:9" s="2" customFormat="1" ht="70.2" customHeight="1" x14ac:dyDescent="0.3">
      <c r="A25" s="21"/>
      <c r="B25" s="132">
        <f ca="1">IF(ISNUMBER(OFFSET(INDIRECT(ADDRESS(ROW(),COLUMN())),-1,0)),OFFSET(INDIRECT(ADDRESS(ROW(),COLUMN())),-1,0)+1,1)</f>
        <v>11</v>
      </c>
      <c r="C25" s="133" t="s">
        <v>47</v>
      </c>
      <c r="D25" s="40"/>
      <c r="E25" s="35"/>
      <c r="F25" s="140"/>
      <c r="G25" s="125">
        <f t="shared" si="2"/>
        <v>0</v>
      </c>
      <c r="H25" s="120"/>
      <c r="I25" s="21"/>
    </row>
    <row r="26" spans="1:9" ht="72" customHeight="1" x14ac:dyDescent="0.3">
      <c r="A26" s="19"/>
      <c r="B26" s="165"/>
      <c r="C26" s="158"/>
      <c r="D26" s="166">
        <f>SUM(Tableau19[Coût estimé 
(avant taxes)])</f>
        <v>0</v>
      </c>
      <c r="E26" s="158"/>
      <c r="F26" s="158"/>
      <c r="G26" s="168">
        <f>SUM(Tableau19[Coût admissible])</f>
        <v>0</v>
      </c>
      <c r="H26" s="169"/>
      <c r="I26" s="44"/>
    </row>
    <row r="27" spans="1:9" ht="36" customHeight="1" x14ac:dyDescent="0.3">
      <c r="A27" s="19"/>
      <c r="B27" s="170"/>
      <c r="C27" s="170"/>
      <c r="D27" s="170"/>
      <c r="E27" s="170"/>
      <c r="F27" s="170"/>
      <c r="G27" s="170"/>
      <c r="H27" s="170"/>
      <c r="I27" s="44"/>
    </row>
    <row r="28" spans="1:9" ht="36" customHeight="1" x14ac:dyDescent="0.3">
      <c r="A28" s="19"/>
      <c r="B28" s="390" t="s">
        <v>190</v>
      </c>
      <c r="C28" s="391"/>
      <c r="D28" s="391"/>
      <c r="E28" s="391"/>
      <c r="F28" s="104"/>
      <c r="G28" s="105"/>
      <c r="H28" s="104" t="s">
        <v>111</v>
      </c>
      <c r="I28" s="44"/>
    </row>
    <row r="29" spans="1:9" ht="36" customHeight="1" x14ac:dyDescent="0.3">
      <c r="A29" s="19"/>
      <c r="B29" s="19"/>
      <c r="C29" s="19"/>
      <c r="D29" s="19"/>
      <c r="E29" s="19"/>
      <c r="F29" s="19"/>
      <c r="G29" s="19"/>
      <c r="H29" s="19"/>
      <c r="I29" s="44"/>
    </row>
  </sheetData>
  <sheetProtection algorithmName="SHA-512" hashValue="ufdfvogxdcNPKYj3H/GOJCwXOHzS5ziMubGCKatkM1OIkce5espupNMPKF/c2zf2ju2tJXh3hrxnxMWucJSAvQ==" saltValue="EAzntfiX79vJ4HRgvzzLoQ==" spinCount="100000" sheet="1" objects="1" scenarios="1"/>
  <mergeCells count="6">
    <mergeCell ref="B28:E28"/>
    <mergeCell ref="B2:H2"/>
    <mergeCell ref="B3:H3"/>
    <mergeCell ref="B4:H4"/>
    <mergeCell ref="B13:H13"/>
    <mergeCell ref="B6:H6"/>
  </mergeCells>
  <conditionalFormatting sqref="F8:F10 H8:H10 F15:F25">
    <cfRule type="containsText" dxfId="6" priority="11" operator="containsText" text="Non">
      <formula>NOT(ISERROR(SEARCH("Non",F8)))</formula>
    </cfRule>
    <cfRule type="containsText" dxfId="5" priority="12" operator="containsText" text="Oui">
      <formula>NOT(ISERROR(SEARCH("Oui",F8)))</formula>
    </cfRule>
  </conditionalFormatting>
  <conditionalFormatting sqref="H15:H25">
    <cfRule type="containsText" dxfId="4" priority="2" operator="containsText" text="Non">
      <formula>NOT(ISERROR(SEARCH("Non",H15)))</formula>
    </cfRule>
    <cfRule type="containsText" dxfId="3" priority="3" operator="containsText" text="Oui">
      <formula>NOT(ISERROR(SEARCH("Oui",H15)))</formula>
    </cfRule>
  </conditionalFormatting>
  <dataValidations count="6">
    <dataValidation allowBlank="1" showInputMessage="1" showErrorMessage="1" promptTitle="Dépense admissible" prompt="Menu déroulant réservé à l'usage du MCC._x000a_Advenant qu'une dépense s'avère non admissible au moment de l'analyse, le MCC sélectionnera « Non » pour la retirer du « Total admissible »." sqref="F14" xr:uid="{69F3E1B0-CF19-46A9-BCDB-2F5CE92BC47C}"/>
    <dataValidation type="list" allowBlank="1" showInputMessage="1" showErrorMessage="1" sqref="F21:F24" xr:uid="{0082E718-6C17-4B05-8DB1-7FD7A9BD8702}">
      <formula1>Oui_Non</formula1>
    </dataValidation>
    <dataValidation type="list" allowBlank="1" showInputMessage="1" showErrorMessage="1" promptTitle="Dépense admissible" prompt="Menu déroulant réservé à l'usage du MCC._x000a_Advenant qu'une dépense s'avère non admissible au moment de l'analyse, le MCC sélectionnera « Non » pour la retirer du « Total admissible »." sqref="F25 F15:F20 F8:F10" xr:uid="{3CAC6734-9804-4DCD-AFDE-DDA41507E0C5}">
      <formula1>Oui_Non</formula1>
    </dataValidation>
    <dataValidation allowBlank="1" showInputMessage="1" showErrorMessage="1" promptTitle="Coût estimé" prompt="Le montant de la dépense doit être inscrit avant taxes, même dans le cas d'une demande non admissible." sqref="D8" xr:uid="{093E5BEA-8765-42A0-AAFD-BF71082F60EF}"/>
    <dataValidation allowBlank="1" showInputMessage="1" showErrorMessage="1" promptTitle="Coût estimé" prompt="Le montant de la dépense doit être inscrit avant taxes, même dans le cas d'une dépense non admissible." sqref="D15:D25 D10" xr:uid="{A5556206-1FD3-4CB2-88B3-D7FE56D1054B}"/>
    <dataValidation allowBlank="1" showInputMessage="1" showErrorMessage="1" promptTitle="Dépense admissible" prompt="Menu déroulant réservé à l'usage du MCC._x000a_Advenant qu'une dépense s'avère non admissible au moment de l'analyse, le MCC sélectionnera « Non » pour la retirer du « Total admissible » ." sqref="F7" xr:uid="{7B3481B0-A888-4445-9928-EF2CD82FFBB1}"/>
  </dataValidations>
  <printOptions horizontalCentered="1"/>
  <pageMargins left="0.39370078740157483" right="0.39370078740157483" top="0.59055118110236227" bottom="0.39370078740157483" header="0.39370078740157483" footer="0.39370078740157483"/>
  <pageSetup paperSize="5" scale="27" orientation="landscape" r:id="rId1"/>
  <ignoredErrors>
    <ignoredError sqref="B19:B20 B17" unlockedFormula="1"/>
  </ignoredErrors>
  <tableParts count="2">
    <tablePart r:id="rId2"/>
    <tablePart r:id="rId3"/>
  </tableParts>
  <extLst>
    <ext xmlns:x14="http://schemas.microsoft.com/office/spreadsheetml/2009/9/main" uri="{78C0D931-6437-407d-A8EE-F0AAD7539E65}">
      <x14:conditionalFormattings>
        <x14:conditionalFormatting xmlns:xm="http://schemas.microsoft.com/office/excel/2006/main">
          <x14:cfRule type="expression" priority="54" id="{1FF2A349-FFAF-48E3-8D58-D5BCB2C3A1A3}">
            <xm:f>AND('1 - Général'!$D$10='Menus (À masquer)'!$C$5,#REF!='Menus (À masquer)'!$B$7)</xm:f>
            <x14:dxf>
              <fill>
                <patternFill>
                  <bgColor rgb="FFFFDC69"/>
                </patternFill>
              </fill>
            </x14:dxf>
          </x14:cfRule>
          <xm:sqref>F8:F10 H8:H10 F15:F25 H15:H25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79182-4853-41D9-8B6D-52650644A96A}">
  <sheetPr>
    <tabColor theme="4"/>
    <pageSetUpPr fitToPage="1"/>
  </sheetPr>
  <dimension ref="B1:N72"/>
  <sheetViews>
    <sheetView showGridLines="0" zoomScale="51" zoomScaleNormal="51" workbookViewId="0">
      <selection activeCell="E35" sqref="E35"/>
    </sheetView>
  </sheetViews>
  <sheetFormatPr baseColWidth="10" defaultColWidth="36.6640625" defaultRowHeight="36" customHeight="1" x14ac:dyDescent="0.3"/>
  <cols>
    <col min="1" max="1" width="12.6640625" style="19" customWidth="1"/>
    <col min="2" max="2" width="48.6640625" style="19" customWidth="1"/>
    <col min="3" max="3" width="110.6640625" style="19" customWidth="1"/>
    <col min="4" max="4" width="27.33203125" style="19" customWidth="1"/>
    <col min="5" max="6" width="48.6640625" style="20" customWidth="1"/>
    <col min="7" max="7" width="48.6640625" style="19" customWidth="1"/>
    <col min="8" max="8" width="58.21875" style="21" customWidth="1"/>
    <col min="9" max="9" width="134.33203125" style="41" customWidth="1"/>
    <col min="10" max="10" width="114.44140625" style="22" bestFit="1" customWidth="1"/>
    <col min="11" max="16384" width="36.6640625" style="19"/>
  </cols>
  <sheetData>
    <row r="1" spans="2:12" ht="18" customHeight="1" x14ac:dyDescent="0.3"/>
    <row r="2" spans="2:12" s="42" customFormat="1" ht="70.2" customHeight="1" x14ac:dyDescent="0.3">
      <c r="B2" s="500" t="s">
        <v>48</v>
      </c>
      <c r="C2" s="501"/>
      <c r="D2" s="501"/>
      <c r="E2" s="501"/>
      <c r="F2" s="501"/>
      <c r="G2" s="501"/>
      <c r="I2" s="43"/>
    </row>
    <row r="3" spans="2:12" ht="48" customHeight="1" x14ac:dyDescent="0.3">
      <c r="B3" s="460" t="s">
        <v>0</v>
      </c>
      <c r="C3" s="466"/>
      <c r="D3" s="466"/>
      <c r="E3" s="466"/>
      <c r="F3" s="466"/>
      <c r="G3" s="466"/>
      <c r="K3" s="44"/>
      <c r="L3" s="44"/>
    </row>
    <row r="4" spans="2:12" ht="37.35" customHeight="1" x14ac:dyDescent="0.55000000000000004">
      <c r="B4" s="461" t="s">
        <v>114</v>
      </c>
      <c r="C4" s="502"/>
      <c r="D4" s="502"/>
      <c r="E4" s="502"/>
      <c r="F4" s="502"/>
      <c r="G4" s="502"/>
      <c r="I4" s="19"/>
      <c r="J4" s="19"/>
      <c r="L4" s="44"/>
    </row>
    <row r="5" spans="2:12" ht="19.350000000000001" customHeight="1" x14ac:dyDescent="0.3">
      <c r="I5" s="19"/>
      <c r="J5" s="19"/>
    </row>
    <row r="6" spans="2:12" ht="72" customHeight="1" x14ac:dyDescent="0.3">
      <c r="B6" s="490" t="s">
        <v>49</v>
      </c>
      <c r="C6" s="491"/>
      <c r="D6" s="491"/>
      <c r="E6" s="492"/>
      <c r="F6" s="492"/>
      <c r="G6" s="493"/>
      <c r="H6" s="44"/>
      <c r="I6" s="19"/>
      <c r="J6" s="19"/>
    </row>
    <row r="7" spans="2:12" ht="20.100000000000001" customHeight="1" thickBot="1" x14ac:dyDescent="0.35">
      <c r="G7" s="20"/>
      <c r="I7" s="19"/>
      <c r="J7" s="19"/>
    </row>
    <row r="8" spans="2:12" ht="50.1" customHeight="1" x14ac:dyDescent="0.3">
      <c r="B8" s="235"/>
      <c r="C8" s="503" t="s">
        <v>50</v>
      </c>
      <c r="D8" s="504"/>
      <c r="E8" s="236" t="s">
        <v>51</v>
      </c>
      <c r="F8" s="236" t="s">
        <v>199</v>
      </c>
      <c r="G8" s="237" t="s">
        <v>52</v>
      </c>
      <c r="I8" s="19"/>
      <c r="J8" s="19"/>
    </row>
    <row r="9" spans="2:12" ht="16.2" customHeight="1" x14ac:dyDescent="0.3">
      <c r="B9" s="238"/>
      <c r="C9" s="239"/>
      <c r="D9" s="239"/>
      <c r="E9" s="240"/>
      <c r="F9" s="240"/>
      <c r="G9" s="241"/>
      <c r="I9" s="19"/>
      <c r="J9" s="19"/>
    </row>
    <row r="10" spans="2:12" ht="60" customHeight="1" x14ac:dyDescent="0.3">
      <c r="B10" s="242" t="s">
        <v>149</v>
      </c>
      <c r="C10" s="497" t="s">
        <v>53</v>
      </c>
      <c r="D10" s="498"/>
      <c r="E10" s="243">
        <f>'2A - Planification'!D12</f>
        <v>0</v>
      </c>
      <c r="F10" s="243">
        <f>'2A - Planification'!D12-'2A - Planification'!G12</f>
        <v>0</v>
      </c>
      <c r="G10" s="244">
        <f>'2A - Planification'!G12</f>
        <v>0</v>
      </c>
      <c r="H10" s="102"/>
      <c r="I10" s="19"/>
      <c r="J10" s="19"/>
    </row>
    <row r="11" spans="2:12" ht="16.2" customHeight="1" x14ac:dyDescent="0.3">
      <c r="B11" s="245"/>
      <c r="C11" s="246"/>
      <c r="D11" s="246"/>
      <c r="E11" s="247"/>
      <c r="F11" s="247"/>
      <c r="G11" s="248"/>
      <c r="H11" s="102"/>
      <c r="J11" s="41"/>
      <c r="K11" s="22"/>
    </row>
    <row r="12" spans="2:12" ht="60" customHeight="1" x14ac:dyDescent="0.3">
      <c r="B12" s="242" t="s">
        <v>150</v>
      </c>
      <c r="C12" s="497" t="s">
        <v>54</v>
      </c>
      <c r="D12" s="498"/>
      <c r="E12" s="243">
        <f>'2A - Planification'!D24</f>
        <v>0</v>
      </c>
      <c r="F12" s="243">
        <f>'2A - Planification'!D24-'2A - Planification'!G24</f>
        <v>0</v>
      </c>
      <c r="G12" s="244">
        <f>'2A - Planification'!G24</f>
        <v>0</v>
      </c>
      <c r="H12" s="102"/>
      <c r="J12" s="41"/>
      <c r="K12" s="22"/>
    </row>
    <row r="13" spans="2:12" ht="60" customHeight="1" x14ac:dyDescent="0.3">
      <c r="B13" s="249"/>
      <c r="C13" s="250" t="s">
        <v>135</v>
      </c>
      <c r="D13" s="18">
        <v>0.05</v>
      </c>
      <c r="E13" s="251">
        <f>E12*D13</f>
        <v>0</v>
      </c>
      <c r="F13" s="251">
        <f>F12*D13</f>
        <v>0</v>
      </c>
      <c r="G13" s="252">
        <f>G12*D13</f>
        <v>0</v>
      </c>
      <c r="H13" s="102"/>
      <c r="J13" s="41"/>
      <c r="K13" s="22"/>
    </row>
    <row r="14" spans="2:12" ht="60" customHeight="1" x14ac:dyDescent="0.3">
      <c r="B14" s="253"/>
      <c r="C14" s="499" t="s">
        <v>151</v>
      </c>
      <c r="D14" s="499"/>
      <c r="E14" s="254">
        <f>E10+E12+E13</f>
        <v>0</v>
      </c>
      <c r="F14" s="254">
        <f>F10+F12+F13</f>
        <v>0</v>
      </c>
      <c r="G14" s="255">
        <f t="shared" ref="G14" si="0">G10+G12+G13</f>
        <v>0</v>
      </c>
      <c r="H14" s="102"/>
      <c r="J14" s="41"/>
      <c r="K14" s="22"/>
    </row>
    <row r="15" spans="2:12" ht="16.2" customHeight="1" x14ac:dyDescent="0.3">
      <c r="B15" s="256"/>
      <c r="C15" s="246"/>
      <c r="D15" s="246"/>
      <c r="E15" s="247"/>
      <c r="F15" s="247"/>
      <c r="G15" s="248"/>
      <c r="H15" s="102"/>
      <c r="J15" s="41"/>
      <c r="K15" s="22"/>
    </row>
    <row r="16" spans="2:12" ht="60" customHeight="1" thickBot="1" x14ac:dyDescent="0.35">
      <c r="B16" s="257"/>
      <c r="C16" s="484" t="s">
        <v>136</v>
      </c>
      <c r="D16" s="505"/>
      <c r="E16" s="258">
        <f>E14</f>
        <v>0</v>
      </c>
      <c r="F16" s="258">
        <f>F14</f>
        <v>0</v>
      </c>
      <c r="G16" s="259">
        <f>G14</f>
        <v>0</v>
      </c>
      <c r="H16" s="102"/>
      <c r="J16" s="41"/>
      <c r="K16" s="22"/>
    </row>
    <row r="17" spans="2:11" ht="24" customHeight="1" thickBot="1" x14ac:dyDescent="0.35">
      <c r="H17" s="102"/>
      <c r="J17" s="41"/>
      <c r="K17" s="22"/>
    </row>
    <row r="18" spans="2:11" ht="50.1" customHeight="1" x14ac:dyDescent="0.3">
      <c r="B18" s="260"/>
      <c r="C18" s="503" t="s">
        <v>55</v>
      </c>
      <c r="D18" s="504"/>
      <c r="E18" s="236" t="s">
        <v>51</v>
      </c>
      <c r="F18" s="236" t="s">
        <v>199</v>
      </c>
      <c r="G18" s="237" t="s">
        <v>52</v>
      </c>
      <c r="H18" s="102"/>
      <c r="J18" s="41"/>
      <c r="K18" s="22"/>
    </row>
    <row r="19" spans="2:11" ht="16.2" customHeight="1" x14ac:dyDescent="0.3">
      <c r="B19" s="238"/>
      <c r="C19" s="261"/>
      <c r="D19" s="261"/>
      <c r="E19" s="240"/>
      <c r="F19" s="240"/>
      <c r="G19" s="241"/>
      <c r="H19" s="102"/>
      <c r="J19" s="41"/>
      <c r="K19" s="22"/>
    </row>
    <row r="20" spans="2:11" ht="60" customHeight="1" x14ac:dyDescent="0.3">
      <c r="B20" s="242" t="s">
        <v>152</v>
      </c>
      <c r="C20" s="497" t="s">
        <v>200</v>
      </c>
      <c r="D20" s="508"/>
      <c r="E20" s="243">
        <f>'2B - Réalisation'!D11</f>
        <v>0</v>
      </c>
      <c r="F20" s="243">
        <f>'2B - Réalisation'!D11-'2B - Réalisation'!G11</f>
        <v>0</v>
      </c>
      <c r="G20" s="244">
        <f>'2B - Réalisation'!G11</f>
        <v>0</v>
      </c>
      <c r="H20" s="102"/>
      <c r="J20" s="41"/>
      <c r="K20" s="22"/>
    </row>
    <row r="21" spans="2:11" ht="60" customHeight="1" x14ac:dyDescent="0.3">
      <c r="B21" s="262"/>
      <c r="C21" s="263" t="s">
        <v>137</v>
      </c>
      <c r="D21" s="13">
        <v>0.1</v>
      </c>
      <c r="E21" s="251">
        <f>E20*D21</f>
        <v>0</v>
      </c>
      <c r="F21" s="251">
        <f>F20*D21</f>
        <v>0</v>
      </c>
      <c r="G21" s="252">
        <f>G20*D21</f>
        <v>0</v>
      </c>
      <c r="H21" s="102"/>
      <c r="J21" s="41"/>
      <c r="K21" s="22"/>
    </row>
    <row r="22" spans="2:11" ht="60" customHeight="1" x14ac:dyDescent="0.3">
      <c r="B22" s="264"/>
      <c r="C22" s="482" t="s">
        <v>153</v>
      </c>
      <c r="D22" s="509"/>
      <c r="E22" s="265">
        <f>SUM(E20:E21)</f>
        <v>0</v>
      </c>
      <c r="F22" s="265">
        <f>SUM(F20:F21)</f>
        <v>0</v>
      </c>
      <c r="G22" s="266">
        <f>SUM(G20:G21)</f>
        <v>0</v>
      </c>
      <c r="H22" s="102"/>
      <c r="J22" s="41"/>
      <c r="K22" s="22"/>
    </row>
    <row r="23" spans="2:11" ht="16.2" customHeight="1" x14ac:dyDescent="0.3">
      <c r="B23" s="267"/>
      <c r="C23" s="268"/>
      <c r="D23" s="268"/>
      <c r="E23" s="247"/>
      <c r="F23" s="247"/>
      <c r="G23" s="248"/>
      <c r="H23" s="102"/>
      <c r="J23" s="41"/>
      <c r="K23" s="22"/>
    </row>
    <row r="24" spans="2:11" ht="60" customHeight="1" x14ac:dyDescent="0.3">
      <c r="B24" s="242" t="s">
        <v>154</v>
      </c>
      <c r="C24" s="497" t="s">
        <v>143</v>
      </c>
      <c r="D24" s="498"/>
      <c r="E24" s="243">
        <f>'2B - Réalisation'!D18</f>
        <v>0</v>
      </c>
      <c r="F24" s="243">
        <f>'2B - Réalisation'!D18-'2B - Réalisation'!G18</f>
        <v>0</v>
      </c>
      <c r="G24" s="244">
        <f>'2B - Réalisation'!G18</f>
        <v>0</v>
      </c>
      <c r="H24" s="102"/>
      <c r="J24" s="41"/>
      <c r="K24" s="22"/>
    </row>
    <row r="25" spans="2:11" ht="60" customHeight="1" x14ac:dyDescent="0.3">
      <c r="B25" s="262"/>
      <c r="C25" s="263" t="s">
        <v>138</v>
      </c>
      <c r="D25" s="11">
        <v>0.1</v>
      </c>
      <c r="E25" s="251">
        <f>E24*D25</f>
        <v>0</v>
      </c>
      <c r="F25" s="254">
        <f>F24*D25</f>
        <v>0</v>
      </c>
      <c r="G25" s="255">
        <f>G24*D25</f>
        <v>0</v>
      </c>
      <c r="H25" s="102"/>
    </row>
    <row r="26" spans="2:11" ht="60" customHeight="1" x14ac:dyDescent="0.3">
      <c r="B26" s="264"/>
      <c r="C26" s="482" t="s">
        <v>155</v>
      </c>
      <c r="D26" s="509"/>
      <c r="E26" s="265">
        <f>SUM(E24:E25)</f>
        <v>0</v>
      </c>
      <c r="F26" s="265">
        <f>SUM(F24:F25)</f>
        <v>0</v>
      </c>
      <c r="G26" s="266">
        <f>SUM(G24:G25)</f>
        <v>0</v>
      </c>
      <c r="H26" s="102"/>
    </row>
    <row r="27" spans="2:11" ht="16.2" customHeight="1" x14ac:dyDescent="0.3">
      <c r="B27" s="267"/>
      <c r="C27" s="268"/>
      <c r="D27" s="268"/>
      <c r="E27" s="247"/>
      <c r="F27" s="247"/>
      <c r="G27" s="248"/>
      <c r="H27" s="102"/>
    </row>
    <row r="28" spans="2:11" ht="60" customHeight="1" x14ac:dyDescent="0.3">
      <c r="B28" s="242" t="s">
        <v>156</v>
      </c>
      <c r="C28" s="497" t="s">
        <v>144</v>
      </c>
      <c r="D28" s="498"/>
      <c r="E28" s="243">
        <f>'2B - Réalisation'!D28</f>
        <v>0</v>
      </c>
      <c r="F28" s="243">
        <f>'2B - Réalisation'!D28-'2B - Réalisation'!G28</f>
        <v>0</v>
      </c>
      <c r="G28" s="244">
        <f>'2B - Réalisation'!G28</f>
        <v>0</v>
      </c>
      <c r="H28" s="102"/>
    </row>
    <row r="29" spans="2:11" ht="60" customHeight="1" x14ac:dyDescent="0.3">
      <c r="B29" s="269"/>
      <c r="C29" s="270" t="s">
        <v>56</v>
      </c>
      <c r="D29" s="11">
        <v>0.25</v>
      </c>
      <c r="E29" s="251">
        <f>E28*D29</f>
        <v>0</v>
      </c>
      <c r="F29" s="251">
        <f>F28*D29</f>
        <v>0</v>
      </c>
      <c r="G29" s="252">
        <f>G28*D29</f>
        <v>0</v>
      </c>
      <c r="H29" s="102"/>
    </row>
    <row r="30" spans="2:11" ht="60" customHeight="1" x14ac:dyDescent="0.3">
      <c r="B30" s="271"/>
      <c r="C30" s="482" t="s">
        <v>145</v>
      </c>
      <c r="D30" s="509"/>
      <c r="E30" s="265">
        <f>SUM(E28:E29)</f>
        <v>0</v>
      </c>
      <c r="F30" s="265">
        <f>SUM(F28:F29)</f>
        <v>0</v>
      </c>
      <c r="G30" s="266">
        <f>SUM(G28:G29)</f>
        <v>0</v>
      </c>
      <c r="H30" s="102"/>
    </row>
    <row r="31" spans="2:11" ht="60" customHeight="1" x14ac:dyDescent="0.3">
      <c r="B31" s="271"/>
      <c r="C31" s="270" t="s">
        <v>57</v>
      </c>
      <c r="D31" s="11">
        <v>0.15</v>
      </c>
      <c r="E31" s="251">
        <f>E30*D31</f>
        <v>0</v>
      </c>
      <c r="F31" s="251">
        <f>F30*D31</f>
        <v>0</v>
      </c>
      <c r="G31" s="252">
        <f>G30*D31</f>
        <v>0</v>
      </c>
      <c r="H31" s="102"/>
    </row>
    <row r="32" spans="2:11" ht="60" customHeight="1" x14ac:dyDescent="0.3">
      <c r="B32" s="271"/>
      <c r="C32" s="482" t="s">
        <v>58</v>
      </c>
      <c r="D32" s="483"/>
      <c r="E32" s="265">
        <f>SUM(E30:E31)</f>
        <v>0</v>
      </c>
      <c r="F32" s="265">
        <f>F30+F31</f>
        <v>0</v>
      </c>
      <c r="G32" s="266">
        <f>G30+G31</f>
        <v>0</v>
      </c>
      <c r="H32" s="102"/>
      <c r="I32" s="45" t="str">
        <f>IF(E32&gt;5000000,"⚠️ Avez-vous bien inscrit les coûts pour le concours d'architecture à l'onglet 2B - Réalisation, étape 4?"," ")</f>
        <v xml:space="preserve"> </v>
      </c>
    </row>
    <row r="33" spans="2:10" ht="60" customHeight="1" x14ac:dyDescent="0.3">
      <c r="B33" s="271"/>
      <c r="C33" s="270" t="s">
        <v>107</v>
      </c>
      <c r="D33" s="11">
        <v>0.1</v>
      </c>
      <c r="E33" s="251">
        <f>E32*D33</f>
        <v>0</v>
      </c>
      <c r="F33" s="251">
        <f>F32*D33</f>
        <v>0</v>
      </c>
      <c r="G33" s="252">
        <f>G32*D33</f>
        <v>0</v>
      </c>
      <c r="H33" s="102"/>
    </row>
    <row r="34" spans="2:10" ht="60" customHeight="1" x14ac:dyDescent="0.3">
      <c r="B34" s="271"/>
      <c r="C34" s="270" t="s">
        <v>157</v>
      </c>
      <c r="D34" s="54">
        <v>0.02</v>
      </c>
      <c r="E34" s="251">
        <f>(SUM(E32:E33)*D34)</f>
        <v>0</v>
      </c>
      <c r="F34" s="251">
        <f>(SUM(F32:F33)*D34)</f>
        <v>0</v>
      </c>
      <c r="G34" s="252">
        <f>(SUM(G32:G33)*D34)</f>
        <v>0</v>
      </c>
      <c r="H34" s="102"/>
    </row>
    <row r="35" spans="2:10" ht="60" customHeight="1" x14ac:dyDescent="0.3">
      <c r="B35" s="269"/>
      <c r="C35" s="270" t="s">
        <v>158</v>
      </c>
      <c r="D35" s="54">
        <v>0.02</v>
      </c>
      <c r="E35" s="251">
        <f>(SUM(E32:E34)*D35)</f>
        <v>0</v>
      </c>
      <c r="F35" s="251">
        <f>(SUM(F32:F34)*D35)</f>
        <v>0</v>
      </c>
      <c r="G35" s="252">
        <f>(SUM(G32:G34)*D35)</f>
        <v>0</v>
      </c>
      <c r="H35" s="102"/>
    </row>
    <row r="36" spans="2:10" ht="60" customHeight="1" x14ac:dyDescent="0.3">
      <c r="B36" s="264"/>
      <c r="C36" s="482" t="s">
        <v>159</v>
      </c>
      <c r="D36" s="483"/>
      <c r="E36" s="265">
        <f>SUM(E32:E35)</f>
        <v>0</v>
      </c>
      <c r="F36" s="265">
        <f>SUM(F32:F35)</f>
        <v>0</v>
      </c>
      <c r="G36" s="266">
        <f>SUM(G32:G35)</f>
        <v>0</v>
      </c>
      <c r="H36" s="102"/>
    </row>
    <row r="37" spans="2:10" s="48" customFormat="1" ht="16.2" customHeight="1" x14ac:dyDescent="0.3">
      <c r="B37" s="264"/>
      <c r="C37" s="272"/>
      <c r="D37" s="272"/>
      <c r="E37" s="273"/>
      <c r="F37" s="273"/>
      <c r="G37" s="274"/>
      <c r="H37" s="102"/>
      <c r="I37" s="46"/>
      <c r="J37" s="47"/>
    </row>
    <row r="38" spans="2:10" ht="71.7" customHeight="1" x14ac:dyDescent="0.3">
      <c r="B38" s="264"/>
      <c r="C38" s="494" t="s">
        <v>146</v>
      </c>
      <c r="D38" s="495"/>
      <c r="E38" s="495"/>
      <c r="F38" s="495"/>
      <c r="G38" s="496"/>
      <c r="H38" s="102"/>
    </row>
    <row r="39" spans="2:10" ht="60" customHeight="1" x14ac:dyDescent="0.3">
      <c r="B39" s="264"/>
      <c r="C39" s="263" t="s">
        <v>147</v>
      </c>
      <c r="D39" s="275">
        <v>1.4999999999999999E-2</v>
      </c>
      <c r="E39" s="55">
        <f>E36*D39</f>
        <v>0</v>
      </c>
      <c r="F39" s="276">
        <v>0</v>
      </c>
      <c r="G39" s="277">
        <f>E39</f>
        <v>0</v>
      </c>
      <c r="H39" s="102"/>
    </row>
    <row r="40" spans="2:10" ht="60" customHeight="1" x14ac:dyDescent="0.3">
      <c r="B40" s="264"/>
      <c r="C40" s="278" t="s">
        <v>139</v>
      </c>
      <c r="D40" s="279">
        <v>0.12</v>
      </c>
      <c r="E40" s="56">
        <f>E39*D40</f>
        <v>0</v>
      </c>
      <c r="F40" s="280">
        <v>0</v>
      </c>
      <c r="G40" s="281">
        <f>E40</f>
        <v>0</v>
      </c>
      <c r="H40" s="102"/>
    </row>
    <row r="41" spans="2:10" ht="60" customHeight="1" x14ac:dyDescent="0.3">
      <c r="B41" s="264"/>
      <c r="C41" s="282" t="s">
        <v>221</v>
      </c>
      <c r="D41" s="279"/>
      <c r="E41" s="280">
        <f>E39+E40</f>
        <v>0</v>
      </c>
      <c r="F41" s="280">
        <v>0</v>
      </c>
      <c r="G41" s="281">
        <f>E41</f>
        <v>0</v>
      </c>
      <c r="H41" s="102"/>
    </row>
    <row r="42" spans="2:10" ht="60" customHeight="1" x14ac:dyDescent="0.3">
      <c r="B42" s="264"/>
      <c r="C42" s="283" t="s">
        <v>220</v>
      </c>
      <c r="D42" s="284"/>
      <c r="E42" s="285">
        <f>E41/(1+'4 - Diapason'!C6+'4 - Diapason'!C7)</f>
        <v>0</v>
      </c>
      <c r="F42" s="285">
        <v>0</v>
      </c>
      <c r="G42" s="286">
        <f>E42</f>
        <v>0</v>
      </c>
      <c r="H42" s="102"/>
      <c r="I42" s="101"/>
    </row>
    <row r="43" spans="2:10" ht="16.2" customHeight="1" x14ac:dyDescent="0.3">
      <c r="B43" s="287"/>
      <c r="C43" s="288"/>
      <c r="D43" s="288"/>
      <c r="E43" s="19"/>
      <c r="F43" s="289"/>
      <c r="G43" s="290"/>
      <c r="H43" s="102"/>
      <c r="I43" s="49"/>
    </row>
    <row r="44" spans="2:10" ht="60" customHeight="1" thickBot="1" x14ac:dyDescent="0.35">
      <c r="B44" s="291"/>
      <c r="C44" s="506" t="s">
        <v>140</v>
      </c>
      <c r="D44" s="507"/>
      <c r="E44" s="292">
        <f>SUM(E22,E26,E36,E42)</f>
        <v>0</v>
      </c>
      <c r="F44" s="292">
        <f>SUM(F22,F26,F36,F42)</f>
        <v>0</v>
      </c>
      <c r="G44" s="293">
        <f>SUM(G22,G26,G36,G42)</f>
        <v>0</v>
      </c>
      <c r="H44" s="102"/>
      <c r="I44" s="50"/>
    </row>
    <row r="45" spans="2:10" ht="24" customHeight="1" thickBot="1" x14ac:dyDescent="0.35">
      <c r="H45" s="102"/>
      <c r="I45" s="50"/>
    </row>
    <row r="46" spans="2:10" ht="50.1" customHeight="1" x14ac:dyDescent="0.3">
      <c r="B46" s="260"/>
      <c r="C46" s="503" t="s">
        <v>148</v>
      </c>
      <c r="D46" s="504"/>
      <c r="E46" s="236" t="s">
        <v>51</v>
      </c>
      <c r="F46" s="236" t="s">
        <v>199</v>
      </c>
      <c r="G46" s="237" t="s">
        <v>52</v>
      </c>
      <c r="H46" s="102"/>
      <c r="I46" s="49"/>
    </row>
    <row r="47" spans="2:10" ht="16.2" customHeight="1" x14ac:dyDescent="0.3">
      <c r="B47" s="238"/>
      <c r="C47" s="294"/>
      <c r="D47" s="294"/>
      <c r="E47" s="240"/>
      <c r="F47" s="240"/>
      <c r="G47" s="241"/>
      <c r="H47" s="102"/>
      <c r="I47" s="50"/>
    </row>
    <row r="48" spans="2:10" ht="60" customHeight="1" x14ac:dyDescent="0.3">
      <c r="B48" s="242" t="s">
        <v>160</v>
      </c>
      <c r="C48" s="497" t="s">
        <v>59</v>
      </c>
      <c r="D48" s="498"/>
      <c r="E48" s="243">
        <f>'2D - Occupation et autres'!D11</f>
        <v>0</v>
      </c>
      <c r="F48" s="243">
        <f>'2D - Occupation et autres'!D11-'2D - Occupation et autres'!G11</f>
        <v>0</v>
      </c>
      <c r="G48" s="244">
        <f>'2D - Occupation et autres'!G11</f>
        <v>0</v>
      </c>
      <c r="H48" s="102"/>
      <c r="I48" s="50"/>
    </row>
    <row r="49" spans="2:11" ht="60" customHeight="1" x14ac:dyDescent="0.3">
      <c r="B49" s="295"/>
      <c r="C49" s="270" t="s">
        <v>60</v>
      </c>
      <c r="D49" s="12">
        <v>0.05</v>
      </c>
      <c r="E49" s="296">
        <f>E48*D49</f>
        <v>0</v>
      </c>
      <c r="F49" s="296">
        <f>F48*D49</f>
        <v>0</v>
      </c>
      <c r="G49" s="297">
        <f>G48*D49</f>
        <v>0</v>
      </c>
      <c r="H49" s="102"/>
      <c r="I49" s="50"/>
    </row>
    <row r="50" spans="2:11" ht="16.2" customHeight="1" x14ac:dyDescent="0.3">
      <c r="B50" s="256"/>
      <c r="C50" s="268"/>
      <c r="D50" s="268"/>
      <c r="E50" s="247"/>
      <c r="F50" s="247"/>
      <c r="G50" s="298"/>
      <c r="H50" s="102"/>
      <c r="I50" s="49"/>
    </row>
    <row r="51" spans="2:11" ht="60" customHeight="1" thickBot="1" x14ac:dyDescent="0.35">
      <c r="B51" s="299"/>
      <c r="C51" s="484" t="s">
        <v>141</v>
      </c>
      <c r="D51" s="485"/>
      <c r="E51" s="258">
        <f>SUM(E48:E49)</f>
        <v>0</v>
      </c>
      <c r="F51" s="258">
        <f>F48+F49</f>
        <v>0</v>
      </c>
      <c r="G51" s="259">
        <f>G48+G49</f>
        <v>0</v>
      </c>
      <c r="H51" s="102"/>
      <c r="I51" s="100"/>
    </row>
    <row r="52" spans="2:11" ht="24" customHeight="1" thickBot="1" x14ac:dyDescent="0.35">
      <c r="H52" s="102"/>
      <c r="I52" s="51"/>
    </row>
    <row r="53" spans="2:11" ht="50.1" customHeight="1" x14ac:dyDescent="0.3">
      <c r="B53" s="260"/>
      <c r="C53" s="503" t="s">
        <v>61</v>
      </c>
      <c r="D53" s="504"/>
      <c r="E53" s="236" t="s">
        <v>51</v>
      </c>
      <c r="F53" s="236" t="s">
        <v>199</v>
      </c>
      <c r="G53" s="236" t="s">
        <v>52</v>
      </c>
      <c r="H53" s="102"/>
      <c r="I53" s="52"/>
    </row>
    <row r="54" spans="2:11" ht="16.2" customHeight="1" x14ac:dyDescent="0.3">
      <c r="B54" s="238"/>
      <c r="C54" s="294"/>
      <c r="D54" s="294"/>
      <c r="E54" s="240"/>
      <c r="F54" s="240"/>
      <c r="G54" s="241"/>
      <c r="H54" s="102"/>
    </row>
    <row r="55" spans="2:11" ht="60" customHeight="1" x14ac:dyDescent="0.3">
      <c r="B55" s="242"/>
      <c r="C55" s="497" t="s">
        <v>42</v>
      </c>
      <c r="D55" s="498"/>
      <c r="E55" s="243">
        <f>'2D - Occupation et autres'!D26</f>
        <v>0</v>
      </c>
      <c r="F55" s="243">
        <f>'2D - Occupation et autres'!D26-'2D - Occupation et autres'!G26</f>
        <v>0</v>
      </c>
      <c r="G55" s="244">
        <f>'2D - Occupation et autres'!G26</f>
        <v>0</v>
      </c>
      <c r="H55" s="102"/>
    </row>
    <row r="56" spans="2:11" ht="60" customHeight="1" x14ac:dyDescent="0.3">
      <c r="B56" s="295"/>
      <c r="C56" s="270" t="s">
        <v>60</v>
      </c>
      <c r="D56" s="12">
        <v>0.05</v>
      </c>
      <c r="E56" s="296">
        <f>E55*D56</f>
        <v>0</v>
      </c>
      <c r="F56" s="296">
        <f>F55*D56</f>
        <v>0</v>
      </c>
      <c r="G56" s="297">
        <f>G55*D56</f>
        <v>0</v>
      </c>
      <c r="H56" s="102"/>
    </row>
    <row r="57" spans="2:11" ht="16.2" customHeight="1" x14ac:dyDescent="0.3">
      <c r="B57" s="256"/>
      <c r="C57" s="268"/>
      <c r="D57" s="268"/>
      <c r="E57" s="247"/>
      <c r="F57" s="247"/>
      <c r="G57" s="248"/>
      <c r="H57" s="102"/>
    </row>
    <row r="58" spans="2:11" ht="60" customHeight="1" thickBot="1" x14ac:dyDescent="0.35">
      <c r="B58" s="299"/>
      <c r="C58" s="484" t="s">
        <v>142</v>
      </c>
      <c r="D58" s="485"/>
      <c r="E58" s="258">
        <f>SUM(E55:E56)</f>
        <v>0</v>
      </c>
      <c r="F58" s="258">
        <f>F55+F56</f>
        <v>0</v>
      </c>
      <c r="G58" s="259">
        <f>G55+G56</f>
        <v>0</v>
      </c>
      <c r="H58" s="102"/>
      <c r="I58" s="49"/>
    </row>
    <row r="59" spans="2:11" ht="33.75" customHeight="1" x14ac:dyDescent="0.3">
      <c r="H59" s="102"/>
    </row>
    <row r="60" spans="2:11" ht="72" customHeight="1" x14ac:dyDescent="0.3">
      <c r="B60" s="490" t="s">
        <v>62</v>
      </c>
      <c r="C60" s="491"/>
      <c r="D60" s="491"/>
      <c r="E60" s="492"/>
      <c r="F60" s="492"/>
      <c r="G60" s="493"/>
      <c r="H60" s="102"/>
      <c r="K60" s="22"/>
    </row>
    <row r="61" spans="2:11" ht="16.2" customHeight="1" thickBot="1" x14ac:dyDescent="0.35">
      <c r="H61" s="102"/>
      <c r="K61" s="22"/>
    </row>
    <row r="62" spans="2:11" ht="50.1" customHeight="1" x14ac:dyDescent="0.3">
      <c r="B62" s="300"/>
      <c r="C62" s="478" t="s">
        <v>63</v>
      </c>
      <c r="D62" s="479"/>
      <c r="E62" s="236" t="s">
        <v>51</v>
      </c>
      <c r="F62" s="236" t="s">
        <v>199</v>
      </c>
      <c r="G62" s="237" t="s">
        <v>52</v>
      </c>
      <c r="H62" s="102"/>
      <c r="I62" s="53"/>
      <c r="K62" s="22"/>
    </row>
    <row r="63" spans="2:11" ht="60" customHeight="1" x14ac:dyDescent="0.3">
      <c r="B63" s="301"/>
      <c r="C63" s="302" t="str">
        <f>C16</f>
        <v>TOTAL – PLANIFICATION</v>
      </c>
      <c r="D63" s="303"/>
      <c r="E63" s="304">
        <f>E16</f>
        <v>0</v>
      </c>
      <c r="F63" s="305">
        <f>F16</f>
        <v>0</v>
      </c>
      <c r="G63" s="306">
        <f>G16</f>
        <v>0</v>
      </c>
      <c r="H63" s="102"/>
      <c r="I63" s="53"/>
      <c r="K63" s="22"/>
    </row>
    <row r="64" spans="2:11" ht="60" customHeight="1" x14ac:dyDescent="0.3">
      <c r="B64" s="307"/>
      <c r="C64" s="308" t="str">
        <f>C44</f>
        <v>TOTAL – RÉALISATION</v>
      </c>
      <c r="D64" s="309"/>
      <c r="E64" s="310">
        <f>E44</f>
        <v>0</v>
      </c>
      <c r="F64" s="311">
        <f>F44</f>
        <v>0</v>
      </c>
      <c r="G64" s="312">
        <f>G44</f>
        <v>0</v>
      </c>
      <c r="H64" s="102"/>
      <c r="I64" s="103"/>
    </row>
    <row r="65" spans="2:14" ht="60" customHeight="1" x14ac:dyDescent="0.3">
      <c r="B65" s="307"/>
      <c r="C65" s="308" t="str">
        <f>C51</f>
        <v>TOTAL – OCCUPATION</v>
      </c>
      <c r="D65" s="309"/>
      <c r="E65" s="310">
        <f>E51</f>
        <v>0</v>
      </c>
      <c r="F65" s="311">
        <f>F51</f>
        <v>0</v>
      </c>
      <c r="G65" s="312">
        <f>G51</f>
        <v>0</v>
      </c>
      <c r="H65" s="102"/>
      <c r="I65" s="53"/>
    </row>
    <row r="66" spans="2:14" ht="60" customHeight="1" x14ac:dyDescent="0.3">
      <c r="B66" s="313"/>
      <c r="C66" s="488" t="str">
        <f>C58</f>
        <v xml:space="preserve">TOTAL – AUTRES DÉPENSES </v>
      </c>
      <c r="D66" s="489"/>
      <c r="E66" s="314">
        <f>E58</f>
        <v>0</v>
      </c>
      <c r="F66" s="315">
        <f>F58</f>
        <v>0</v>
      </c>
      <c r="G66" s="316">
        <f>G58</f>
        <v>0</v>
      </c>
      <c r="H66" s="102"/>
      <c r="I66" s="53"/>
    </row>
    <row r="67" spans="2:14" ht="60" customHeight="1" x14ac:dyDescent="0.3">
      <c r="B67" s="317"/>
      <c r="C67" s="480" t="s">
        <v>104</v>
      </c>
      <c r="D67" s="481"/>
      <c r="E67" s="318">
        <f>SUM(E63:E66)</f>
        <v>0</v>
      </c>
      <c r="F67" s="318">
        <f>SUM(F63:F66)</f>
        <v>0</v>
      </c>
      <c r="G67" s="318">
        <f>SUM(G63:G66)</f>
        <v>0</v>
      </c>
      <c r="H67" s="102"/>
      <c r="I67" s="101"/>
    </row>
    <row r="68" spans="2:14" ht="60" customHeight="1" x14ac:dyDescent="0.3">
      <c r="B68" s="319"/>
      <c r="C68" s="486" t="s">
        <v>105</v>
      </c>
      <c r="D68" s="487"/>
      <c r="E68" s="320">
        <f>E67+(E67*0.05)+(E67*0.09975)</f>
        <v>0</v>
      </c>
      <c r="F68" s="320">
        <f t="shared" ref="F68:G68" si="1">F67+(F67*0.05)+(F67*0.09975)</f>
        <v>0</v>
      </c>
      <c r="G68" s="320">
        <f t="shared" si="1"/>
        <v>0</v>
      </c>
      <c r="H68" s="102"/>
      <c r="I68" s="101"/>
    </row>
    <row r="69" spans="2:14" ht="60" customHeight="1" thickBot="1" x14ac:dyDescent="0.35">
      <c r="B69" s="321"/>
      <c r="C69" s="510" t="s">
        <v>224</v>
      </c>
      <c r="D69" s="511"/>
      <c r="E69" s="322">
        <f>E67+(E67*0.05-(E67*0.05*'1 - Général'!$D$22))+(E67*0.09975-(E67*0.09975*'1 - Général'!$E$22))</f>
        <v>0</v>
      </c>
      <c r="F69" s="322">
        <f>F67+(F67*0.05-(F67*0.05*'1 - Général'!$D$22))+(F67*0.09975-(F67*0.09975*'1 - Général'!$E$22))</f>
        <v>0</v>
      </c>
      <c r="G69" s="323">
        <f>G67+(G67*0.05-(G67*0.05*'1 - Général'!$D$22))+(G67*0.09975-(G67*0.09975*'1 - Général'!$E$22))</f>
        <v>0</v>
      </c>
      <c r="H69" s="102"/>
    </row>
    <row r="70" spans="2:14" ht="25.95" customHeight="1" x14ac:dyDescent="0.3">
      <c r="E70" s="19"/>
      <c r="F70" s="19"/>
      <c r="H70" s="19"/>
      <c r="I70" s="19"/>
      <c r="J70" s="19"/>
      <c r="N70" s="44"/>
    </row>
    <row r="71" spans="2:14" s="21" customFormat="1" ht="36" customHeight="1" x14ac:dyDescent="0.3">
      <c r="B71" s="390" t="s">
        <v>190</v>
      </c>
      <c r="C71" s="391"/>
      <c r="D71" s="391"/>
      <c r="E71" s="391"/>
      <c r="F71" s="210"/>
      <c r="G71" s="104" t="s">
        <v>111</v>
      </c>
      <c r="I71" s="41"/>
      <c r="J71" s="22"/>
    </row>
    <row r="72" spans="2:14" s="21" customFormat="1" ht="36" customHeight="1" x14ac:dyDescent="0.3">
      <c r="B72" s="19"/>
      <c r="C72" s="19"/>
      <c r="D72" s="19"/>
      <c r="E72" s="20"/>
      <c r="F72" s="20"/>
      <c r="G72" s="19"/>
      <c r="I72" s="41"/>
      <c r="J72" s="22"/>
    </row>
  </sheetData>
  <sheetProtection algorithmName="SHA-512" hashValue="+OX8jLG+zG/35cymPgnm3BFV0uzj6s2KfMWKICg47FUNQoAR5nsTRIqD0BM1EcfHyxD8OsXSKnw+DbkLqsC2xQ==" saltValue="NQXljW/4wKHT7bnbonWUEQ==" spinCount="100000" sheet="1" objects="1" scenarios="1"/>
  <mergeCells count="33">
    <mergeCell ref="B71:E71"/>
    <mergeCell ref="C16:D16"/>
    <mergeCell ref="C55:D55"/>
    <mergeCell ref="C18:D18"/>
    <mergeCell ref="C46:D46"/>
    <mergeCell ref="C53:D53"/>
    <mergeCell ref="C44:D44"/>
    <mergeCell ref="C51:D51"/>
    <mergeCell ref="C32:D32"/>
    <mergeCell ref="C20:D20"/>
    <mergeCell ref="C24:D24"/>
    <mergeCell ref="C28:D28"/>
    <mergeCell ref="C30:D30"/>
    <mergeCell ref="C22:D22"/>
    <mergeCell ref="C26:D26"/>
    <mergeCell ref="C69:D69"/>
    <mergeCell ref="C14:D14"/>
    <mergeCell ref="B2:G2"/>
    <mergeCell ref="B3:G3"/>
    <mergeCell ref="B4:G4"/>
    <mergeCell ref="C10:D10"/>
    <mergeCell ref="C12:D12"/>
    <mergeCell ref="B6:G6"/>
    <mergeCell ref="C8:D8"/>
    <mergeCell ref="C62:D62"/>
    <mergeCell ref="C67:D67"/>
    <mergeCell ref="C36:D36"/>
    <mergeCell ref="C58:D58"/>
    <mergeCell ref="C68:D68"/>
    <mergeCell ref="C66:D66"/>
    <mergeCell ref="B60:G60"/>
    <mergeCell ref="C38:G38"/>
    <mergeCell ref="C48:D48"/>
  </mergeCells>
  <conditionalFormatting sqref="E32">
    <cfRule type="cellIs" dxfId="2" priority="1" operator="greaterThan">
      <formula>5000000</formula>
    </cfRule>
  </conditionalFormatting>
  <dataValidations xWindow="780" yWindow="465" count="12">
    <dataValidation allowBlank="1" showInputMessage="1" showErrorMessage="1" promptTitle="Contingences" prompt="Prévoir un pourcentage reflétant l'échéancier du projet. Il est suggéré de se référer aux indices des prix de la construction de bâtiments (IPCB) publiés par la Société québécoise des infrastructures du Québec." sqref="D35" xr:uid="{697F30BE-E9CC-4241-A780-830704FB35A0}"/>
    <dataValidation allowBlank="1" showInputMessage="1" showErrorMessage="1" promptTitle="Intégration des arts - Oeuvre" prompt="Si vous avez reçu la lettre du service de l'intégration des arts, indiquer le montant ici. Dans le cas contraire, le montant calculé automatiquement pour l'oeuvre correspond à 1,5 % du budget de construction." sqref="E39" xr:uid="{92311118-CCFA-4F85-95ED-12EBBD0E547C}"/>
    <dataValidation allowBlank="1" showInputMessage="1" showErrorMessage="1" promptTitle="Intégration des arts - Frais" prompt="Si vous avez reçu la lettre du service de l'intégration des arts, indiquer le montant ici. Dans le cas contraire, le montant calculé automatiquement correspond à 12% du montant inscrit pour l'oeuvre." sqref="E40" xr:uid="{E05E5EE9-837E-4E84-8E09-2ACCA8137D95}"/>
    <dataValidation allowBlank="1" showInputMessage="1" showErrorMessage="1" promptTitle="Contingences" prompt="Pourcentage prévu afin de couvrir les imprévus où les études supplémentaires pouvant survenir durant la réalisation du projet, mais qui auraient été nécessaires dès la phase de planification. Peut varier selon le type de projet et ses caractéristiques." sqref="D13" xr:uid="{85EB738F-5709-499F-A483-2ABEBA93E0CF}"/>
    <dataValidation allowBlank="1" showInputMessage="1" showErrorMessage="1" promptTitle="Contingences" prompt="Pourcentage prévu afin de couvrir les imprévus, comme les dépassements liés aux honoraires du jury ou du comité technique. Peut varier selon le type de projet et ses caractéristiques particulières." sqref="D21" xr:uid="{AB697189-1FE2-4EB7-A444-CA607F18D1DE}"/>
    <dataValidation allowBlank="1" showInputMessage="1" showErrorMessage="1" promptTitle="Contingences" prompt="Pourcentage prévu pour couvrir les imprévus ou les ajustements liés aux services professionnels, incluant les études de laboratoire additionnelles. Peut varier selon le type de projet et ses caractéristiques particulières." sqref="D25" xr:uid="{C960F513-8F02-4890-9EC5-86E7E6249C71}"/>
    <dataValidation allowBlank="1" showInputMessage="1" showErrorMessage="1" promptTitle="Contingences" prompt="Pourcentage prévu afin de couvrir les ajustements pouvant survenir pendant la phase de conception, comme des modifications fonctionnelles ou techniques. Peut varier selon le type de projet, son état d'avancement et ses caractéristiques particulières." sqref="D29" xr:uid="{9017A69C-332E-4F6B-92D6-058F0FCACAC9}"/>
    <dataValidation allowBlank="1" showInputMessage="1" showErrorMessage="1" promptTitle="Contingences" prompt="Pourcentage prévu par l’entrepreneur pour couvrir les coûts indirects liés à l’exploitation et à la gestion administrative de son entreprise, qui ne sont pas directement attribuables au projet, ainsi que pour inclure sa marge bénéficiaire. Peut varier.  " sqref="D31" xr:uid="{BA50DF03-CF88-4509-9565-212C8FC9724A}"/>
    <dataValidation allowBlank="1" showInputMessage="1" showErrorMessage="1" promptTitle="Contingences" prompt="Pourcentage prévu pour couvrir les coûts imprévus qui peuvent survenir pendant l'exécution des travaux. Varie en fonction du niveau de connaissance de l'immeuble touché par les travaux et de l'impact financier (niveau de risque)." sqref="D33" xr:uid="{99DFBB06-0D64-47C9-AE40-86AC65B478AC}"/>
    <dataValidation allowBlank="1" showInputMessage="1" showErrorMessage="1" promptTitle="Contingences" prompt="Pourcentage prévu pour couvrir les imprévus liés à l'occupation partielle ou complète du bâtiment pendant et/ou après les travaux. Particulièrement pertinentes dans les projets de rénovation, agrandissement ou transformation. Peut varier." sqref="D49" xr:uid="{B438CF9C-2B6A-4138-A4C1-2F843515C9DC}"/>
    <dataValidation allowBlank="1" showInputMessage="1" showErrorMessage="1" promptTitle="Contingences" prompt="Pourcentage prévu pour couvrir des risques ou imprévus qui touchent des aspects périphériques du projet. Peut varier selon le type de projet et ses caractéristiques particulières." sqref="D56" xr:uid="{6AEB8B3E-D817-4203-8D9C-6C947B0A9ED5}"/>
    <dataValidation allowBlank="1" showInputMessage="1" showErrorMessage="1" promptTitle="Inflation" prompt="Prévoir un pourcentage reflétant l'échéancier du projet. Il est suggéré de se référer aux indices des prix de la construction de bâtiments (IPCB) publiés par la Société québécoise des infrastructures du Québec." sqref="D34" xr:uid="{BEDDFEF2-25AB-4360-9CDE-435D64A43D92}"/>
  </dataValidations>
  <hyperlinks>
    <hyperlink ref="C38" r:id="rId1" display="(1) Politique d’intégration des arts à l'architecture et à l'environnement des bâtiments et des sites gouvernementaux et publics" xr:uid="{1524B825-9B5B-4A24-B0D1-B35F1B21C274}"/>
  </hyperlinks>
  <printOptions horizontalCentered="1"/>
  <pageMargins left="0.39370078740157483" right="0.39370078740157483" top="0.39370078740157483" bottom="0.39370078740157483" header="0.39370078740157483" footer="0.39370078740157483"/>
  <pageSetup paperSize="5" scale="28" fitToHeight="0" orientation="portrait" r:id="rId2"/>
  <ignoredErrors>
    <ignoredError sqref="E23 E27"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F3D09-B5D4-4C81-BDB1-7EA5B927883D}">
  <sheetPr>
    <tabColor rgb="FFBA5400"/>
    <pageSetUpPr fitToPage="1"/>
  </sheetPr>
  <dimension ref="A2:J68"/>
  <sheetViews>
    <sheetView showGridLines="0" zoomScale="105" zoomScaleNormal="105" workbookViewId="0"/>
  </sheetViews>
  <sheetFormatPr baseColWidth="10" defaultColWidth="11.5546875" defaultRowHeight="13.8" x14ac:dyDescent="0.25"/>
  <cols>
    <col min="1" max="1" width="7" style="86" customWidth="1"/>
    <col min="2" max="2" width="79.33203125" style="86" customWidth="1"/>
    <col min="3" max="3" width="16.5546875" style="86" customWidth="1"/>
    <col min="4" max="4" width="92.33203125" style="86" customWidth="1"/>
    <col min="5" max="5" width="15.44140625" style="86" customWidth="1"/>
    <col min="6" max="6" width="13.33203125" style="86" customWidth="1"/>
    <col min="7" max="16384" width="11.5546875" style="86"/>
  </cols>
  <sheetData>
    <row r="2" spans="1:8" ht="28.35" customHeight="1" x14ac:dyDescent="0.25">
      <c r="B2" s="527" t="s">
        <v>64</v>
      </c>
      <c r="C2" s="528"/>
      <c r="D2" s="528"/>
    </row>
    <row r="3" spans="1:8" ht="7.2" customHeight="1" x14ac:dyDescent="0.25">
      <c r="B3" s="324"/>
      <c r="C3" s="324"/>
      <c r="D3" s="324"/>
    </row>
    <row r="4" spans="1:8" x14ac:dyDescent="0.25">
      <c r="B4" s="325" t="s">
        <v>201</v>
      </c>
      <c r="C4" s="326">
        <f>'1 - Général'!D22</f>
        <v>0</v>
      </c>
      <c r="D4" s="327"/>
    </row>
    <row r="5" spans="1:8" x14ac:dyDescent="0.25">
      <c r="B5" s="325" t="s">
        <v>202</v>
      </c>
      <c r="C5" s="326">
        <f>'1 - Général'!E22</f>
        <v>0</v>
      </c>
      <c r="D5" s="327"/>
    </row>
    <row r="6" spans="1:8" x14ac:dyDescent="0.25">
      <c r="B6" s="325" t="s">
        <v>173</v>
      </c>
      <c r="C6" s="326">
        <v>0.05</v>
      </c>
      <c r="D6" s="328"/>
    </row>
    <row r="7" spans="1:8" x14ac:dyDescent="0.25">
      <c r="B7" s="325" t="s">
        <v>174</v>
      </c>
      <c r="C7" s="329">
        <v>9.9750000000000005E-2</v>
      </c>
      <c r="D7" s="330"/>
    </row>
    <row r="8" spans="1:8" ht="9" customHeight="1" thickBot="1" x14ac:dyDescent="0.3">
      <c r="B8" s="6"/>
      <c r="C8" s="331"/>
    </row>
    <row r="9" spans="1:8" ht="74.849999999999994" customHeight="1" thickBot="1" x14ac:dyDescent="0.3">
      <c r="B9" s="332" t="s">
        <v>65</v>
      </c>
      <c r="C9" s="333" t="s">
        <v>98</v>
      </c>
      <c r="D9" s="334" t="s">
        <v>165</v>
      </c>
    </row>
    <row r="10" spans="1:8" s="87" customFormat="1" ht="10.35" customHeight="1" thickBot="1" x14ac:dyDescent="0.3">
      <c r="B10" s="335"/>
      <c r="C10" s="336"/>
      <c r="D10" s="337"/>
    </row>
    <row r="11" spans="1:8" ht="28.35" customHeight="1" x14ac:dyDescent="0.25">
      <c r="B11" s="516" t="s">
        <v>166</v>
      </c>
      <c r="C11" s="517"/>
      <c r="D11" s="518"/>
    </row>
    <row r="12" spans="1:8" ht="32.700000000000003" customHeight="1" x14ac:dyDescent="0.25">
      <c r="A12" s="338"/>
      <c r="B12" s="339" t="s">
        <v>167</v>
      </c>
      <c r="C12" s="340">
        <f>'2C - Équipement'!J19</f>
        <v>0</v>
      </c>
      <c r="D12" s="341"/>
      <c r="G12" s="88"/>
      <c r="H12" s="89"/>
    </row>
    <row r="13" spans="1:8" ht="27" customHeight="1" x14ac:dyDescent="0.25">
      <c r="B13" s="342" t="s">
        <v>66</v>
      </c>
      <c r="C13" s="343">
        <f>C12*($C$6-$C$6*$C$4)+C12*($C$7-$C$7*$C$5)</f>
        <v>0</v>
      </c>
      <c r="D13" s="344" t="s">
        <v>67</v>
      </c>
    </row>
    <row r="14" spans="1:8" ht="27" customHeight="1" x14ac:dyDescent="0.25">
      <c r="B14" s="345" t="s">
        <v>68</v>
      </c>
      <c r="C14" s="340">
        <f>'2A - Planification'!G21</f>
        <v>0</v>
      </c>
      <c r="D14" s="346"/>
      <c r="G14" s="90"/>
      <c r="H14" s="89"/>
    </row>
    <row r="15" spans="1:8" ht="27" customHeight="1" thickBot="1" x14ac:dyDescent="0.3">
      <c r="B15" s="347" t="s">
        <v>66</v>
      </c>
      <c r="C15" s="348">
        <f>C14*($C$6-$C$6*$C$4)+C14*($C$7-$C$7*$C$5)</f>
        <v>0</v>
      </c>
      <c r="D15" s="349" t="s">
        <v>67</v>
      </c>
    </row>
    <row r="16" spans="1:8" s="87" customFormat="1" ht="10.35" customHeight="1" thickBot="1" x14ac:dyDescent="0.3">
      <c r="B16" s="335"/>
      <c r="C16" s="336"/>
      <c r="D16" s="337"/>
    </row>
    <row r="17" spans="2:8" ht="28.35" customHeight="1" x14ac:dyDescent="0.25">
      <c r="B17" s="516" t="s">
        <v>168</v>
      </c>
      <c r="C17" s="517"/>
      <c r="D17" s="518"/>
    </row>
    <row r="18" spans="2:8" ht="27" customHeight="1" x14ac:dyDescent="0.25">
      <c r="B18" s="345" t="s">
        <v>203</v>
      </c>
      <c r="C18" s="340">
        <f>'2D - Occupation et autres'!G15</f>
        <v>0</v>
      </c>
      <c r="D18" s="346"/>
    </row>
    <row r="19" spans="2:8" ht="27" customHeight="1" x14ac:dyDescent="0.25">
      <c r="B19" s="342" t="s">
        <v>66</v>
      </c>
      <c r="C19" s="350">
        <f>C18*($C$6-$C$6*$C$4)+C18*($C$7-$C$7*$C$5)</f>
        <v>0</v>
      </c>
      <c r="D19" s="344" t="s">
        <v>67</v>
      </c>
    </row>
    <row r="20" spans="2:8" ht="27" customHeight="1" x14ac:dyDescent="0.25">
      <c r="B20" s="339" t="s">
        <v>205</v>
      </c>
      <c r="C20" s="340">
        <f>'2D - Occupation et autres'!G16</f>
        <v>0</v>
      </c>
      <c r="D20" s="346"/>
      <c r="F20" s="512"/>
      <c r="G20" s="513"/>
    </row>
    <row r="21" spans="2:8" ht="27" customHeight="1" x14ac:dyDescent="0.25">
      <c r="B21" s="339" t="s">
        <v>204</v>
      </c>
      <c r="C21" s="340">
        <f>'2D - Occupation et autres'!G17</f>
        <v>0</v>
      </c>
      <c r="D21" s="346"/>
      <c r="F21" s="514"/>
      <c r="G21" s="515"/>
    </row>
    <row r="22" spans="2:8" ht="27" customHeight="1" thickBot="1" x14ac:dyDescent="0.3">
      <c r="B22" s="351" t="s">
        <v>43</v>
      </c>
      <c r="C22" s="352">
        <f>'2D - Occupation et autres'!G18</f>
        <v>0</v>
      </c>
      <c r="D22" s="353"/>
    </row>
    <row r="23" spans="2:8" s="87" customFormat="1" ht="10.35" customHeight="1" thickBot="1" x14ac:dyDescent="0.3">
      <c r="B23" s="335"/>
      <c r="C23" s="336"/>
      <c r="D23" s="337"/>
    </row>
    <row r="24" spans="2:8" ht="28.35" customHeight="1" x14ac:dyDescent="0.25">
      <c r="B24" s="516" t="s">
        <v>69</v>
      </c>
      <c r="C24" s="517"/>
      <c r="D24" s="518"/>
    </row>
    <row r="25" spans="2:8" ht="24" customHeight="1" x14ac:dyDescent="0.25">
      <c r="B25" s="520" t="s">
        <v>70</v>
      </c>
      <c r="C25" s="521"/>
      <c r="D25" s="522"/>
    </row>
    <row r="26" spans="2:8" ht="27" customHeight="1" x14ac:dyDescent="0.25">
      <c r="B26" s="354" t="s">
        <v>71</v>
      </c>
      <c r="C26" s="340">
        <f>'2A - Planification'!G16</f>
        <v>0</v>
      </c>
      <c r="D26" s="346"/>
    </row>
    <row r="27" spans="2:8" ht="27" customHeight="1" x14ac:dyDescent="0.25">
      <c r="B27" s="342" t="s">
        <v>72</v>
      </c>
      <c r="C27" s="350">
        <f>C26*($C$6-$C$6*$C$4)+C26*($C$7-$C$7*$C$5)</f>
        <v>0</v>
      </c>
      <c r="D27" s="344" t="s">
        <v>67</v>
      </c>
    </row>
    <row r="28" spans="2:8" ht="10.35" customHeight="1" x14ac:dyDescent="0.25">
      <c r="B28" s="355"/>
      <c r="C28" s="356"/>
      <c r="D28" s="357"/>
    </row>
    <row r="29" spans="2:8" ht="24" customHeight="1" x14ac:dyDescent="0.25">
      <c r="B29" s="520" t="s">
        <v>73</v>
      </c>
      <c r="C29" s="521"/>
      <c r="D29" s="522"/>
    </row>
    <row r="30" spans="2:8" ht="21.6" customHeight="1" x14ac:dyDescent="0.25">
      <c r="B30" s="358" t="s">
        <v>74</v>
      </c>
      <c r="C30" s="359"/>
      <c r="D30" s="360"/>
    </row>
    <row r="31" spans="2:8" ht="112.95" customHeight="1" x14ac:dyDescent="0.25">
      <c r="B31" s="361" t="s">
        <v>206</v>
      </c>
      <c r="C31" s="340">
        <f>'2A - Planification'!G12</f>
        <v>0</v>
      </c>
      <c r="D31" s="362" t="s">
        <v>218</v>
      </c>
      <c r="E31" s="363"/>
    </row>
    <row r="32" spans="2:8" ht="154.94999999999999" customHeight="1" x14ac:dyDescent="0.25">
      <c r="B32" s="345" t="s">
        <v>213</v>
      </c>
      <c r="C32" s="340">
        <f>('2A - Planification'!G24)-('2A - Planification'!G16+'2A - Planification'!G21)</f>
        <v>0</v>
      </c>
      <c r="D32" s="364" t="s">
        <v>222</v>
      </c>
      <c r="E32" s="91"/>
      <c r="F32" s="5"/>
      <c r="G32" s="91"/>
      <c r="H32" s="91"/>
    </row>
    <row r="33" spans="2:10" ht="28.35" customHeight="1" x14ac:dyDescent="0.25">
      <c r="B33" s="342" t="s">
        <v>66</v>
      </c>
      <c r="C33" s="350">
        <f>(C31+C32)*($C$6-$C$6*$C$4)+(C31+C32)*($C$7-$C$7*$C$5)</f>
        <v>0</v>
      </c>
      <c r="D33" s="344" t="s">
        <v>67</v>
      </c>
    </row>
    <row r="34" spans="2:10" ht="10.35" customHeight="1" x14ac:dyDescent="0.25">
      <c r="B34" s="355"/>
      <c r="C34" s="356"/>
      <c r="D34" s="357"/>
    </row>
    <row r="35" spans="2:10" ht="24" customHeight="1" x14ac:dyDescent="0.25">
      <c r="B35" s="520" t="s">
        <v>75</v>
      </c>
      <c r="C35" s="521"/>
      <c r="D35" s="522"/>
    </row>
    <row r="36" spans="2:10" ht="21.6" customHeight="1" x14ac:dyDescent="0.25">
      <c r="B36" s="358" t="s">
        <v>74</v>
      </c>
      <c r="C36" s="359"/>
      <c r="D36" s="360"/>
    </row>
    <row r="37" spans="2:10" ht="102" customHeight="1" x14ac:dyDescent="0.25">
      <c r="B37" s="345" t="s">
        <v>207</v>
      </c>
      <c r="C37" s="340">
        <f>'2B - Réalisation'!G11</f>
        <v>0</v>
      </c>
      <c r="D37" s="362" t="s">
        <v>217</v>
      </c>
    </row>
    <row r="38" spans="2:10" ht="101.7" customHeight="1" x14ac:dyDescent="0.25">
      <c r="B38" s="345" t="s">
        <v>214</v>
      </c>
      <c r="C38" s="340">
        <f>'2B - Réalisation'!G18</f>
        <v>0</v>
      </c>
      <c r="D38" s="362" t="s">
        <v>216</v>
      </c>
    </row>
    <row r="39" spans="2:10" ht="27" customHeight="1" x14ac:dyDescent="0.25">
      <c r="B39" s="354" t="s">
        <v>31</v>
      </c>
      <c r="C39" s="340">
        <f>'2B - Réalisation'!G22</f>
        <v>0</v>
      </c>
      <c r="D39" s="346"/>
    </row>
    <row r="40" spans="2:10" ht="28.35" customHeight="1" x14ac:dyDescent="0.25">
      <c r="B40" s="342" t="s">
        <v>66</v>
      </c>
      <c r="C40" s="350">
        <f>(C37+C38+C39)*($C$6-$C$6*$C$4)+(C37+C38+C39)*($C$7-$C$7*$C$5)</f>
        <v>0</v>
      </c>
      <c r="D40" s="344" t="s">
        <v>67</v>
      </c>
    </row>
    <row r="41" spans="2:10" ht="21.6" customHeight="1" x14ac:dyDescent="0.25">
      <c r="B41" s="358" t="s">
        <v>76</v>
      </c>
      <c r="C41" s="359"/>
      <c r="D41" s="360"/>
    </row>
    <row r="42" spans="2:10" ht="61.2" customHeight="1" x14ac:dyDescent="0.25">
      <c r="B42" s="339" t="s">
        <v>58</v>
      </c>
      <c r="C42" s="340">
        <f>'2B - Réalisation'!G23+'2D - Occupation et autres'!G19</f>
        <v>0</v>
      </c>
      <c r="D42" s="362" t="s">
        <v>215</v>
      </c>
    </row>
    <row r="43" spans="2:10" ht="220.95" customHeight="1" x14ac:dyDescent="0.25">
      <c r="B43" s="339" t="s">
        <v>169</v>
      </c>
      <c r="C43" s="340">
        <f>'2B - Réalisation'!G24+'2B - Réalisation'!G25+'2B - Réalisation'!G27+'2D - Occupation et autres'!G8+'2D - Occupation et autres'!G10+'2D - Occupation et autres'!G25</f>
        <v>0</v>
      </c>
      <c r="D43" s="364" t="s">
        <v>175</v>
      </c>
      <c r="E43" s="92"/>
    </row>
    <row r="44" spans="2:10" ht="192.6" customHeight="1" x14ac:dyDescent="0.25">
      <c r="B44" s="354" t="s">
        <v>60</v>
      </c>
      <c r="C44" s="340">
        <f>'2D - Occupation et autres'!G20+'3 - Coûts totaux'!G13+'3 - Coûts totaux'!G21+'3 - Coûts totaux'!G25+'3 - Coûts totaux'!G29+'3 - Coûts totaux'!G31+'3 - Coûts totaux'!G33+'3 - Coûts totaux'!G34+'3 - Coûts totaux'!G35+'3 - Coûts totaux'!G49+'3 - Coûts totaux'!G56</f>
        <v>0</v>
      </c>
      <c r="D44" s="365" t="s">
        <v>176</v>
      </c>
      <c r="E44" s="92"/>
    </row>
    <row r="45" spans="2:10" ht="27" customHeight="1" x14ac:dyDescent="0.25">
      <c r="B45" s="345" t="s">
        <v>208</v>
      </c>
      <c r="C45" s="340">
        <f>'2B - Réalisation'!G26</f>
        <v>0</v>
      </c>
      <c r="D45" s="366"/>
      <c r="E45" s="367"/>
    </row>
    <row r="46" spans="2:10" ht="28.35" customHeight="1" thickBot="1" x14ac:dyDescent="0.3">
      <c r="B46" s="347" t="s">
        <v>77</v>
      </c>
      <c r="C46" s="348">
        <f>(C42+C43+C44+C45)*($C$6-$C$6*$C$4)+(C42+C43+C44+C45)*($C$7-$C$7*$C$5)</f>
        <v>0</v>
      </c>
      <c r="D46" s="349" t="s">
        <v>67</v>
      </c>
    </row>
    <row r="47" spans="2:10" s="87" customFormat="1" ht="10.35" customHeight="1" thickBot="1" x14ac:dyDescent="0.3">
      <c r="B47" s="335"/>
      <c r="C47" s="336"/>
      <c r="D47" s="337"/>
    </row>
    <row r="48" spans="2:10" ht="28.35" customHeight="1" x14ac:dyDescent="0.25">
      <c r="B48" s="516" t="s">
        <v>170</v>
      </c>
      <c r="C48" s="517"/>
      <c r="D48" s="518"/>
      <c r="F48" s="93"/>
      <c r="G48" s="93"/>
      <c r="H48" s="93"/>
      <c r="I48" s="93"/>
      <c r="J48" s="93"/>
    </row>
    <row r="49" spans="2:10" ht="27" customHeight="1" x14ac:dyDescent="0.25">
      <c r="B49" s="354" t="s">
        <v>171</v>
      </c>
      <c r="C49" s="340">
        <f>'3 - Coûts totaux'!G39</f>
        <v>0</v>
      </c>
      <c r="D49" s="346"/>
      <c r="F49" s="93"/>
      <c r="G49" s="93"/>
      <c r="H49" s="93"/>
      <c r="I49" s="93"/>
      <c r="J49" s="93"/>
    </row>
    <row r="50" spans="2:10" ht="27" customHeight="1" x14ac:dyDescent="0.25">
      <c r="B50" s="345" t="s">
        <v>161</v>
      </c>
      <c r="C50" s="340">
        <f>'3 - Coûts totaux'!G40</f>
        <v>0</v>
      </c>
      <c r="D50" s="346"/>
    </row>
    <row r="51" spans="2:10" ht="27" customHeight="1" x14ac:dyDescent="0.25">
      <c r="B51" s="368" t="s">
        <v>223</v>
      </c>
      <c r="C51" s="369">
        <f>'3 - Coûts totaux'!G42</f>
        <v>0</v>
      </c>
      <c r="D51" s="370"/>
    </row>
    <row r="52" spans="2:10" ht="27" customHeight="1" thickBot="1" x14ac:dyDescent="0.3">
      <c r="B52" s="347" t="s">
        <v>78</v>
      </c>
      <c r="C52" s="348">
        <f>(C51*$C$6*$C$4)+(C51*$C$7*$C$5)</f>
        <v>0</v>
      </c>
      <c r="D52" s="349" t="s">
        <v>67</v>
      </c>
    </row>
    <row r="53" spans="2:10" ht="10.35" customHeight="1" thickBot="1" x14ac:dyDescent="0.3">
      <c r="B53" s="371"/>
      <c r="C53" s="372"/>
      <c r="D53" s="373"/>
    </row>
    <row r="54" spans="2:10" x14ac:dyDescent="0.25">
      <c r="B54" s="523" t="s">
        <v>99</v>
      </c>
      <c r="C54" s="374"/>
      <c r="D54" s="525" t="s">
        <v>106</v>
      </c>
    </row>
    <row r="55" spans="2:10" x14ac:dyDescent="0.25">
      <c r="B55" s="524" t="s">
        <v>79</v>
      </c>
      <c r="C55" s="375"/>
      <c r="D55" s="526"/>
    </row>
    <row r="56" spans="2:10" ht="27" customHeight="1" x14ac:dyDescent="0.25">
      <c r="B56" s="342" t="s">
        <v>210</v>
      </c>
      <c r="C56" s="350">
        <f>C12+C14+C18+C20+C21+C22+C26+C31+C32+C37+C38+C39+C42+C43+C44+C45</f>
        <v>0</v>
      </c>
      <c r="D56" s="376"/>
    </row>
    <row r="57" spans="2:10" ht="27" customHeight="1" x14ac:dyDescent="0.25">
      <c r="B57" s="342" t="s">
        <v>77</v>
      </c>
      <c r="C57" s="350">
        <f>C13+C15+C19+C27+C33+C40+C46</f>
        <v>0</v>
      </c>
      <c r="D57" s="377"/>
    </row>
    <row r="58" spans="2:10" ht="27" customHeight="1" x14ac:dyDescent="0.25">
      <c r="B58" s="342" t="s">
        <v>80</v>
      </c>
      <c r="C58" s="350">
        <f>C56+C57</f>
        <v>0</v>
      </c>
      <c r="D58" s="376"/>
    </row>
    <row r="59" spans="2:10" ht="27" customHeight="1" x14ac:dyDescent="0.25">
      <c r="B59" s="342" t="s">
        <v>172</v>
      </c>
      <c r="C59" s="350">
        <f>((C49+C50)-C52)</f>
        <v>0</v>
      </c>
      <c r="D59" s="377"/>
    </row>
    <row r="60" spans="2:10" ht="27" customHeight="1" thickBot="1" x14ac:dyDescent="0.3">
      <c r="B60" s="347" t="s">
        <v>81</v>
      </c>
      <c r="C60" s="348">
        <f>C58+C59</f>
        <v>0</v>
      </c>
      <c r="D60" s="378"/>
      <c r="F60" s="92"/>
    </row>
    <row r="61" spans="2:10" ht="6" customHeight="1" x14ac:dyDescent="0.25">
      <c r="B61" s="379"/>
      <c r="C61" s="380"/>
      <c r="D61" s="381"/>
    </row>
    <row r="62" spans="2:10" s="94" customFormat="1" ht="28.35" customHeight="1" x14ac:dyDescent="0.3">
      <c r="B62" s="382" t="s">
        <v>225</v>
      </c>
      <c r="C62" s="383">
        <f>'3 - Coûts totaux'!G69-'4 - Diapason'!C60</f>
        <v>0</v>
      </c>
      <c r="D62" s="384"/>
    </row>
    <row r="63" spans="2:10" ht="6" customHeight="1" x14ac:dyDescent="0.25"/>
    <row r="64" spans="2:10" x14ac:dyDescent="0.25">
      <c r="B64" s="385" t="s">
        <v>190</v>
      </c>
      <c r="C64" s="386"/>
      <c r="D64" s="387"/>
    </row>
    <row r="67" spans="3:4" ht="18.600000000000001" customHeight="1" x14ac:dyDescent="0.25">
      <c r="C67" s="519"/>
      <c r="D67" s="95"/>
    </row>
    <row r="68" spans="3:4" ht="21.6" customHeight="1" x14ac:dyDescent="0.25">
      <c r="C68" s="519"/>
      <c r="D68" s="96"/>
    </row>
  </sheetData>
  <sheetProtection algorithmName="SHA-512" hashValue="9ZDNynYF4k0g3+6OYAIjD9yiPFHsTv8YqLMoGp5WwtUhkPfQhmwLaZ5TCdIpi7AnSEhQ92dy68Cc4OZ5jNVzuw==" saltValue="FdXkitBAYFJDxYreskOpoA==" spinCount="100000" sheet="1" objects="1" scenarios="1"/>
  <mergeCells count="13">
    <mergeCell ref="C67:C68"/>
    <mergeCell ref="B35:D35"/>
    <mergeCell ref="B54:B55"/>
    <mergeCell ref="D54:D55"/>
    <mergeCell ref="B2:D2"/>
    <mergeCell ref="B48:D48"/>
    <mergeCell ref="B25:D25"/>
    <mergeCell ref="B29:D29"/>
    <mergeCell ref="F20:G20"/>
    <mergeCell ref="F21:G21"/>
    <mergeCell ref="B11:D11"/>
    <mergeCell ref="B17:D17"/>
    <mergeCell ref="B24:D24"/>
  </mergeCells>
  <conditionalFormatting sqref="E44:F44">
    <cfRule type="cellIs" dxfId="1" priority="1" operator="greaterThan">
      <formula>0</formula>
    </cfRule>
    <cfRule type="cellIs" dxfId="0" priority="2" operator="lessThan">
      <formula>0</formula>
    </cfRule>
  </conditionalFormatting>
  <dataValidations disablePrompts="1" count="5">
    <dataValidation allowBlank="1" showInputMessage="1" showErrorMessage="1" promptTitle="Demandeur" prompt="Indiquer ici la contribution financière de l'organisme demandeur." sqref="E39" xr:uid="{D1F296E7-25CB-4024-A003-A4A4320E266E}"/>
    <dataValidation allowBlank="1" showInputMessage="1" showErrorMessage="1" promptTitle="Montant Partenaire 1" prompt="Indiquer ici, le cas échéant, la contribution financière d'un premier partenaire financier au projet." sqref="E40" xr:uid="{D6AB6E6D-51C7-4CE1-B163-7672750C9976}"/>
    <dataValidation allowBlank="1" showInputMessage="1" showErrorMessage="1" promptTitle="Montant Partenaire 2" prompt="Indiquer ici, le cas échéant, la contribution financière d'un deuxième partenaire financier au projet." sqref="E41" xr:uid="{0B4E845A-F309-4535-92E9-ECF06ED442EF}"/>
    <dataValidation allowBlank="1" showInputMessage="1" showErrorMessage="1" promptTitle="Montant Partenaire 3" prompt="Indiquer ici, le cas échéant, la contribution financière d'un troisième partenaire financier au projet." sqref="E42" xr:uid="{B94A6F6C-B158-4E90-8C42-91F5EF932757}"/>
    <dataValidation allowBlank="1" showInputMessage="1" showErrorMessage="1" promptTitle="Écart" prompt="Un montant dans une cellule grise indique un surplus à soustraire du montage financier._x000a_Un montant dans une cellule rouge indique un manque au montage financier devant être assumé par le demandeur ou un partenaire." sqref="E44" xr:uid="{7D1BD988-CD61-445D-ABCB-44EF56B66623}"/>
  </dataValidations>
  <printOptions horizontalCentered="1"/>
  <pageMargins left="0.39370078740157483" right="0.39370078740157483" top="0.39370078740157483" bottom="0.19685039370078741" header="0.39370078740157483" footer="0.39370078740157483"/>
  <pageSetup paperSize="5" scale="4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51FCB-E2A2-4F2C-844A-D52A2504ED9A}">
  <sheetPr>
    <tabColor theme="5"/>
  </sheetPr>
  <dimension ref="B3:I19"/>
  <sheetViews>
    <sheetView zoomScaleNormal="100" workbookViewId="0">
      <selection activeCell="H18" sqref="H18"/>
    </sheetView>
  </sheetViews>
  <sheetFormatPr baseColWidth="10" defaultColWidth="11.5546875" defaultRowHeight="13.8" x14ac:dyDescent="0.25"/>
  <cols>
    <col min="1" max="1" width="4.6640625" style="6" customWidth="1"/>
    <col min="2" max="5" width="18.6640625" style="6" customWidth="1"/>
    <col min="6" max="6" width="41.33203125" style="6" customWidth="1"/>
    <col min="7" max="7" width="15.6640625" style="6" customWidth="1"/>
    <col min="8" max="8" width="38.33203125" style="6" bestFit="1" customWidth="1"/>
    <col min="9" max="9" width="15.33203125" style="6" customWidth="1"/>
    <col min="10" max="16384" width="11.5546875" style="6"/>
  </cols>
  <sheetData>
    <row r="3" spans="2:9" s="5" customFormat="1" x14ac:dyDescent="0.25">
      <c r="B3" s="4" t="s">
        <v>19</v>
      </c>
      <c r="C3" s="4" t="s">
        <v>82</v>
      </c>
      <c r="D3" s="4" t="s">
        <v>83</v>
      </c>
      <c r="E3" s="4" t="s">
        <v>84</v>
      </c>
      <c r="F3" s="4" t="s">
        <v>85</v>
      </c>
      <c r="G3" s="4" t="s">
        <v>177</v>
      </c>
      <c r="H3" s="4" t="s">
        <v>38</v>
      </c>
      <c r="I3" s="5" t="s">
        <v>86</v>
      </c>
    </row>
    <row r="4" spans="2:9" x14ac:dyDescent="0.25">
      <c r="F4" s="7"/>
      <c r="G4" s="7"/>
      <c r="H4" s="7"/>
    </row>
    <row r="5" spans="2:9" x14ac:dyDescent="0.25">
      <c r="B5" s="6" t="s">
        <v>87</v>
      </c>
      <c r="C5" s="9" t="s">
        <v>178</v>
      </c>
      <c r="D5" s="6" t="s">
        <v>32</v>
      </c>
      <c r="E5" s="6">
        <v>2025</v>
      </c>
      <c r="F5" s="7" t="s">
        <v>88</v>
      </c>
      <c r="G5" s="8">
        <v>0.5</v>
      </c>
      <c r="H5" s="7" t="s">
        <v>89</v>
      </c>
      <c r="I5" s="6" t="s">
        <v>90</v>
      </c>
    </row>
    <row r="6" spans="2:9" x14ac:dyDescent="0.25">
      <c r="B6" s="6" t="s">
        <v>91</v>
      </c>
      <c r="C6" s="9" t="s">
        <v>162</v>
      </c>
      <c r="D6" s="6" t="s">
        <v>46</v>
      </c>
      <c r="E6" s="6">
        <v>2026</v>
      </c>
      <c r="F6" s="7" t="s">
        <v>163</v>
      </c>
      <c r="G6" s="10">
        <v>0.6</v>
      </c>
      <c r="H6" s="7" t="s">
        <v>92</v>
      </c>
      <c r="I6" s="6" t="s">
        <v>93</v>
      </c>
    </row>
    <row r="7" spans="2:9" x14ac:dyDescent="0.25">
      <c r="B7" s="6" t="s">
        <v>23</v>
      </c>
      <c r="E7" s="6">
        <v>2027</v>
      </c>
      <c r="F7" s="7" t="s">
        <v>164</v>
      </c>
      <c r="G7" s="10">
        <v>0.8</v>
      </c>
      <c r="H7" s="7" t="s">
        <v>179</v>
      </c>
    </row>
    <row r="8" spans="2:9" x14ac:dyDescent="0.25">
      <c r="E8" s="6">
        <v>2028</v>
      </c>
      <c r="F8" s="7" t="s">
        <v>211</v>
      </c>
      <c r="G8" s="10">
        <v>0.8</v>
      </c>
      <c r="H8" s="7" t="s">
        <v>212</v>
      </c>
    </row>
    <row r="9" spans="2:9" x14ac:dyDescent="0.25">
      <c r="F9" s="7" t="s">
        <v>94</v>
      </c>
      <c r="G9" s="10">
        <v>0.9</v>
      </c>
      <c r="H9" s="7" t="s">
        <v>180</v>
      </c>
    </row>
    <row r="10" spans="2:9" x14ac:dyDescent="0.25">
      <c r="F10" s="7" t="s">
        <v>95</v>
      </c>
      <c r="G10" s="10">
        <v>0.9</v>
      </c>
      <c r="H10" s="7"/>
    </row>
    <row r="11" spans="2:9" x14ac:dyDescent="0.25">
      <c r="F11" s="7"/>
      <c r="H11" s="7"/>
    </row>
    <row r="12" spans="2:9" x14ac:dyDescent="0.25">
      <c r="F12" s="7"/>
      <c r="H12" s="7"/>
    </row>
    <row r="13" spans="2:9" x14ac:dyDescent="0.25">
      <c r="F13" s="7"/>
      <c r="H13" s="7"/>
    </row>
    <row r="14" spans="2:9" x14ac:dyDescent="0.25">
      <c r="F14" s="7"/>
      <c r="H14" s="7"/>
    </row>
    <row r="15" spans="2:9" x14ac:dyDescent="0.25">
      <c r="F15" s="7"/>
      <c r="H15" s="7"/>
    </row>
    <row r="16" spans="2:9" x14ac:dyDescent="0.25">
      <c r="F16" s="7"/>
      <c r="H16" s="7"/>
    </row>
    <row r="17" spans="6:8" x14ac:dyDescent="0.25">
      <c r="F17" s="7"/>
      <c r="H17" s="7"/>
    </row>
    <row r="18" spans="6:8" x14ac:dyDescent="0.25">
      <c r="F18" s="7"/>
      <c r="H18" s="7"/>
    </row>
    <row r="19" spans="6:8" x14ac:dyDescent="0.25">
      <c r="H19" s="7"/>
    </row>
  </sheetData>
  <pageMargins left="0.7" right="0.7" top="0.75" bottom="0.75" header="0.3" footer="0.3"/>
  <pageSetup orientation="portrait" r:id="rId1"/>
  <tableParts count="8">
    <tablePart r:id="rId2"/>
    <tablePart r:id="rId3"/>
    <tablePart r:id="rId4"/>
    <tablePart r:id="rId5"/>
    <tablePart r:id="rId6"/>
    <tablePart r:id="rId7"/>
    <tablePart r:id="rId8"/>
    <tablePart r:id="rId9"/>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B768986CE1FA0449DBBC7F1174054FD" ma:contentTypeVersion="20" ma:contentTypeDescription="Crée un document." ma:contentTypeScope="" ma:versionID="a66cd2561c5f2c2fb0e464f93842e50a">
  <xsd:schema xmlns:xsd="http://www.w3.org/2001/XMLSchema" xmlns:xs="http://www.w3.org/2001/XMLSchema" xmlns:p="http://schemas.microsoft.com/office/2006/metadata/properties" xmlns:ns2="05b3fe1e-6f20-4a10-adbc-ca1c9b5fd3d1" xmlns:ns3="e4827d30-5368-4e90-9bc9-71e7229c8eeb" targetNamespace="http://schemas.microsoft.com/office/2006/metadata/properties" ma:root="true" ma:fieldsID="a4e9b4b83b1d1f4597ea1c7658aada1f" ns2:_="" ns3:_="">
    <xsd:import namespace="05b3fe1e-6f20-4a10-adbc-ca1c9b5fd3d1"/>
    <xsd:import namespace="e4827d30-5368-4e90-9bc9-71e7229c8ee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b3fe1e-6f20-4a10-adbc-ca1c9b5fd3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Balises d’images" ma:readOnly="false" ma:fieldId="{5cf76f15-5ced-4ddc-b409-7134ff3c332f}" ma:taxonomyMulti="true" ma:sspId="1d92b8e3-d39d-4931-9be4-d6ccbb54bdad"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Location" ma:index="24" nillable="true" ma:displayName="Loca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4827d30-5368-4e90-9bc9-71e7229c8eeb" elementFormDefault="qualified">
    <xsd:import namespace="http://schemas.microsoft.com/office/2006/documentManagement/types"/>
    <xsd:import namespace="http://schemas.microsoft.com/office/infopath/2007/PartnerControls"/>
    <xsd:element name="SharedWithUsers" ma:index="1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Partagé avec détails" ma:internalName="SharedWithDetails" ma:readOnly="true">
      <xsd:simpleType>
        <xsd:restriction base="dms:Note">
          <xsd:maxLength value="255"/>
        </xsd:restriction>
      </xsd:simpleType>
    </xsd:element>
    <xsd:element name="TaxCatchAll" ma:index="18" nillable="true" ma:displayName="Taxonomy Catch All Column" ma:hidden="true" ma:list="{2e3125fe-96eb-4821-8b59-7fb122540715}" ma:internalName="TaxCatchAll" ma:showField="CatchAllData" ma:web="e4827d30-5368-4e90-9bc9-71e7229c8e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5b3fe1e-6f20-4a10-adbc-ca1c9b5fd3d1">
      <Terms xmlns="http://schemas.microsoft.com/office/infopath/2007/PartnerControls"/>
    </lcf76f155ced4ddcb4097134ff3c332f>
    <TaxCatchAll xmlns="e4827d30-5368-4e90-9bc9-71e7229c8eeb" xsi:nil="true"/>
  </documentManagement>
</p:properties>
</file>

<file path=customXml/itemProps1.xml><?xml version="1.0" encoding="utf-8"?>
<ds:datastoreItem xmlns:ds="http://schemas.openxmlformats.org/officeDocument/2006/customXml" ds:itemID="{4A222B61-BDDF-42F1-A660-604669ED38A6}">
  <ds:schemaRefs>
    <ds:schemaRef ds:uri="http://schemas.microsoft.com/sharepoint/v3/contenttype/forms"/>
  </ds:schemaRefs>
</ds:datastoreItem>
</file>

<file path=customXml/itemProps2.xml><?xml version="1.0" encoding="utf-8"?>
<ds:datastoreItem xmlns:ds="http://schemas.openxmlformats.org/officeDocument/2006/customXml" ds:itemID="{46B135AF-2E9D-4BA3-8717-0F57E8A058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b3fe1e-6f20-4a10-adbc-ca1c9b5fd3d1"/>
    <ds:schemaRef ds:uri="e4827d30-5368-4e90-9bc9-71e7229c8e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2093FA-F002-4F0F-81F5-8143641F9BCF}">
  <ds:schemaRefs>
    <ds:schemaRef ds:uri="http://schemas.microsoft.com/office/2006/documentManagement/types"/>
    <ds:schemaRef ds:uri="http://purl.org/dc/terms/"/>
    <ds:schemaRef ds:uri="05b3fe1e-6f20-4a10-adbc-ca1c9b5fd3d1"/>
    <ds:schemaRef ds:uri="http://purl.org/dc/elements/1.1/"/>
    <ds:schemaRef ds:uri="http://purl.org/dc/dcmitype/"/>
    <ds:schemaRef ds:uri="e4827d30-5368-4e90-9bc9-71e7229c8eeb"/>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27</vt:i4>
      </vt:variant>
    </vt:vector>
  </HeadingPairs>
  <TitlesOfParts>
    <vt:vector size="35" baseType="lpstr">
      <vt:lpstr>1 - Général</vt:lpstr>
      <vt:lpstr>2A - Planification</vt:lpstr>
      <vt:lpstr>2B - Réalisation</vt:lpstr>
      <vt:lpstr>2C - Équipement</vt:lpstr>
      <vt:lpstr>2D - Occupation et autres</vt:lpstr>
      <vt:lpstr>3 - Coûts totaux</vt:lpstr>
      <vt:lpstr>4 - Diapason</vt:lpstr>
      <vt:lpstr>Menus (À masquer)</vt:lpstr>
      <vt:lpstr>Année</vt:lpstr>
      <vt:lpstr>'2A - Planification'!Clientèle</vt:lpstr>
      <vt:lpstr>'2B - Réalisation'!Clientèle</vt:lpstr>
      <vt:lpstr>'2C - Équipement'!Clientèle</vt:lpstr>
      <vt:lpstr>'2D - Occupation et autres'!Clientèle</vt:lpstr>
      <vt:lpstr>'3 - Coûts totaux'!Clientèle</vt:lpstr>
      <vt:lpstr>'4 - Diapason'!Clientèle</vt:lpstr>
      <vt:lpstr>Clientèle</vt:lpstr>
      <vt:lpstr>'2A - Planification'!Objectif</vt:lpstr>
      <vt:lpstr>'2B - Réalisation'!Objectif</vt:lpstr>
      <vt:lpstr>'2C - Équipement'!Objectif</vt:lpstr>
      <vt:lpstr>'2D - Occupation et autres'!Objectif</vt:lpstr>
      <vt:lpstr>'3 - Coûts totaux'!Objectif</vt:lpstr>
      <vt:lpstr>'4 - Diapason'!Objectif</vt:lpstr>
      <vt:lpstr>Objectif</vt:lpstr>
      <vt:lpstr>Oui_Non</vt:lpstr>
      <vt:lpstr>'2B - Réalisation'!Taxes</vt:lpstr>
      <vt:lpstr>'2D - Occupation et autres'!Taxes</vt:lpstr>
      <vt:lpstr>Taxes</vt:lpstr>
      <vt:lpstr>Volet</vt:lpstr>
      <vt:lpstr>'1 - Général'!Zone_d_impression</vt:lpstr>
      <vt:lpstr>'2A - Planification'!Zone_d_impression</vt:lpstr>
      <vt:lpstr>'2B - Réalisation'!Zone_d_impression</vt:lpstr>
      <vt:lpstr>'2C - Équipement'!Zone_d_impression</vt:lpstr>
      <vt:lpstr>'2D - Occupation et autres'!Zone_d_impression</vt:lpstr>
      <vt:lpstr>'3 - Coûts totaux'!Zone_d_impression</vt:lpstr>
      <vt:lpstr>'4 - Diapason'!Zone_d_impression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Jean-François Perreault</dc:creator>
  <cp:keywords/>
  <dc:description/>
  <cp:lastModifiedBy>Mélanie Lacoursière</cp:lastModifiedBy>
  <cp:revision/>
  <cp:lastPrinted>2025-11-28T18:45:00Z</cp:lastPrinted>
  <dcterms:created xsi:type="dcterms:W3CDTF">2025-01-07T13:25:33Z</dcterms:created>
  <dcterms:modified xsi:type="dcterms:W3CDTF">2025-12-03T15:01:35Z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0x0101008B768986CE1FA0449DBBC7F1174054FD</vt:lpwstr>
  </property>
</Properties>
</file>