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202300"/>
  <mc:AlternateContent xmlns:mc="http://schemas.openxmlformats.org/markup-compatibility/2006">
    <mc:Choice Requires="x15">
      <x15ac:absPath xmlns:x15ac="http://schemas.microsoft.com/office/spreadsheetml/2010/11/ac" url="https://economieqc-my.sharepoint.com/personal/claude_garon_economie_gouv_qc_ca/Documents/Bureau/"/>
    </mc:Choice>
  </mc:AlternateContent>
  <xr:revisionPtr revIDLastSave="52" documentId="13_ncr:1_{A7EC46B7-16A6-41F8-B0D4-2B2F4AB15407}" xr6:coauthVersionLast="47" xr6:coauthVersionMax="47" xr10:uidLastSave="{256752B9-24FF-4698-BC9A-9B5DD78CA7DC}"/>
  <workbookProtection lockStructure="1"/>
  <bookViews>
    <workbookView xWindow="-108" yWindow="-108" windowWidth="23256" windowHeight="13896" xr2:uid="{5F260190-B0BB-4CD2-99EC-EA0954D292B7}"/>
  </bookViews>
  <sheets>
    <sheet name="Formulaire" sheetId="1" r:id="rId1"/>
    <sheet name="Liste" sheetId="2" state="hidden" r:id="rId2"/>
    <sheet name="MoyHrsTrav" sheetId="5" state="hidden" r:id="rId3"/>
    <sheet name="Matrice" sheetId="6" state="hidden" r:id="rId4"/>
  </sheets>
  <definedNames>
    <definedName name="SCIAN1">Liste!$B$2:$B$25</definedName>
    <definedName name="SCIAN2">Liste!$C$2:$C$99</definedName>
    <definedName name="SCIAN3">Liste!$D$2:$D$296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9" i="1" l="1"/>
  <c r="AB29" i="1" l="1"/>
  <c r="V29" i="1"/>
  <c r="V21" i="1"/>
  <c r="AB21" i="1" s="1"/>
  <c r="AH21" i="1" s="1"/>
  <c r="AP10" i="1"/>
  <c r="AQ10" i="1" l="1"/>
  <c r="V34" i="1" s="1"/>
  <c r="AO7" i="1"/>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7" i="6"/>
  <c r="F1" i="6"/>
  <c r="G1" i="6"/>
  <c r="H1" i="6"/>
  <c r="I1" i="6"/>
  <c r="J1" i="6"/>
  <c r="K1" i="6"/>
  <c r="L1" i="6"/>
  <c r="M1" i="6"/>
  <c r="N1" i="6"/>
  <c r="O1" i="6"/>
  <c r="P1" i="6"/>
  <c r="Q1" i="6"/>
  <c r="R1" i="6"/>
  <c r="S1" i="6"/>
  <c r="T1" i="6"/>
  <c r="U1" i="6"/>
  <c r="E1" i="6"/>
  <c r="O412" i="6"/>
  <c r="O410" i="6"/>
  <c r="O408" i="6"/>
  <c r="P407" i="6"/>
  <c r="O406" i="6"/>
  <c r="O404" i="6"/>
  <c r="O402" i="6"/>
  <c r="P401" i="6"/>
  <c r="O400" i="6"/>
  <c r="O398" i="6"/>
  <c r="O396" i="6"/>
  <c r="P395" i="6"/>
  <c r="O394" i="6"/>
  <c r="O392" i="6"/>
  <c r="P389" i="6"/>
  <c r="J388" i="6"/>
  <c r="O388" i="6"/>
  <c r="O386" i="6"/>
  <c r="O384" i="6"/>
  <c r="P383" i="6"/>
  <c r="O382" i="6"/>
  <c r="O380" i="6"/>
  <c r="O378" i="6"/>
  <c r="P377" i="6"/>
  <c r="O374" i="6"/>
  <c r="O372" i="6"/>
  <c r="P371" i="6"/>
  <c r="O370" i="6"/>
  <c r="O368" i="6"/>
  <c r="O366" i="6"/>
  <c r="P365" i="6"/>
  <c r="O364" i="6"/>
  <c r="J363" i="6"/>
  <c r="P362" i="6"/>
  <c r="J360" i="6"/>
  <c r="J359" i="6"/>
  <c r="P358" i="6"/>
  <c r="U355" i="6"/>
  <c r="U354" i="6"/>
  <c r="U352" i="6"/>
  <c r="J351" i="6"/>
  <c r="U350" i="6"/>
  <c r="I349" i="6"/>
  <c r="O349" i="6"/>
  <c r="U348" i="6"/>
  <c r="P347" i="6"/>
  <c r="U346" i="6"/>
  <c r="P345" i="6"/>
  <c r="U344" i="6"/>
  <c r="I343" i="6"/>
  <c r="P343" i="6"/>
  <c r="U342" i="6"/>
  <c r="P341" i="6"/>
  <c r="U340" i="6"/>
  <c r="P339" i="6"/>
  <c r="U338" i="6"/>
  <c r="P337" i="6"/>
  <c r="U336" i="6"/>
  <c r="I335" i="6"/>
  <c r="P335" i="6"/>
  <c r="U334" i="6"/>
  <c r="I333" i="6"/>
  <c r="P333" i="6"/>
  <c r="U332" i="6"/>
  <c r="I331" i="6"/>
  <c r="P331" i="6"/>
  <c r="U330" i="6"/>
  <c r="P329" i="6"/>
  <c r="U328" i="6"/>
  <c r="P327" i="6"/>
  <c r="U326" i="6"/>
  <c r="P325" i="6"/>
  <c r="U324" i="6"/>
  <c r="P323" i="6"/>
  <c r="L322" i="6"/>
  <c r="P321" i="6"/>
  <c r="L320" i="6"/>
  <c r="P319" i="6"/>
  <c r="L318" i="6"/>
  <c r="R317" i="6"/>
  <c r="R315" i="6"/>
  <c r="J314" i="6"/>
  <c r="R313" i="6"/>
  <c r="L312" i="6"/>
  <c r="J311" i="6"/>
  <c r="R311" i="6"/>
  <c r="T310" i="6"/>
  <c r="R309" i="6"/>
  <c r="K308" i="6"/>
  <c r="Q307" i="6"/>
  <c r="M306" i="6"/>
  <c r="U305" i="6"/>
  <c r="S303" i="6"/>
  <c r="E302" i="6"/>
  <c r="P301" i="6"/>
  <c r="Q300" i="6"/>
  <c r="K299" i="6"/>
  <c r="S299" i="6"/>
  <c r="Q298" i="6"/>
  <c r="Q296" i="6"/>
  <c r="S295" i="6"/>
  <c r="Q294" i="6"/>
  <c r="P293" i="6"/>
  <c r="P292" i="6"/>
  <c r="T291" i="6"/>
  <c r="Q290" i="6"/>
  <c r="T289" i="6"/>
  <c r="N288" i="6"/>
  <c r="T287" i="6"/>
  <c r="Q286" i="6"/>
  <c r="T285" i="6"/>
  <c r="T283" i="6"/>
  <c r="E282" i="6"/>
  <c r="Q281" i="6"/>
  <c r="T280" i="6"/>
  <c r="Q279" i="6"/>
  <c r="T278" i="6"/>
  <c r="Q277" i="6"/>
  <c r="T276" i="6"/>
  <c r="Q275" i="6"/>
  <c r="T274" i="6"/>
  <c r="Q273" i="6"/>
  <c r="O272" i="6"/>
  <c r="T272" i="6"/>
  <c r="Q271" i="6"/>
  <c r="R270" i="6"/>
  <c r="K270" i="6"/>
  <c r="Q269" i="6"/>
  <c r="Q267" i="6"/>
  <c r="L266" i="6"/>
  <c r="K266" i="6"/>
  <c r="Q265" i="6"/>
  <c r="K264" i="6"/>
  <c r="Q263" i="6"/>
  <c r="J262" i="6"/>
  <c r="I262" i="6"/>
  <c r="K262" i="6"/>
  <c r="Q261" i="6"/>
  <c r="K260" i="6"/>
  <c r="Q259" i="6"/>
  <c r="K258" i="6"/>
  <c r="Q257" i="6"/>
  <c r="Q255" i="6"/>
  <c r="K254" i="6"/>
  <c r="Q253" i="6"/>
  <c r="K252" i="6"/>
  <c r="Q251" i="6"/>
  <c r="O250" i="6"/>
  <c r="K250" i="6"/>
  <c r="Q249" i="6"/>
  <c r="K248" i="6"/>
  <c r="Q247" i="6"/>
  <c r="K246" i="6"/>
  <c r="Q245" i="6"/>
  <c r="K244" i="6"/>
  <c r="Q243" i="6"/>
  <c r="K242" i="6"/>
  <c r="K240" i="6"/>
  <c r="Q239" i="6"/>
  <c r="Q237" i="6"/>
  <c r="K236" i="6"/>
  <c r="Q235" i="6"/>
  <c r="K234" i="6"/>
  <c r="Q233" i="6"/>
  <c r="Q231" i="6"/>
  <c r="K230" i="6"/>
  <c r="Q229" i="6"/>
  <c r="K228" i="6"/>
  <c r="K226" i="6"/>
  <c r="H225" i="6"/>
  <c r="Q225" i="6"/>
  <c r="K224" i="6"/>
  <c r="T223" i="6"/>
  <c r="F223" i="6"/>
  <c r="Q223" i="6"/>
  <c r="U221" i="6"/>
  <c r="Q220" i="6"/>
  <c r="P219" i="6"/>
  <c r="M218" i="6"/>
  <c r="F218" i="6"/>
  <c r="J218" i="6"/>
  <c r="Q217" i="6"/>
  <c r="P216" i="6"/>
  <c r="Q215" i="6"/>
  <c r="K214" i="6"/>
  <c r="T213" i="6"/>
  <c r="Q213" i="6"/>
  <c r="Q211" i="6"/>
  <c r="K210" i="6"/>
  <c r="Q209" i="6"/>
  <c r="K208" i="6"/>
  <c r="K207" i="6"/>
  <c r="Q207" i="6"/>
  <c r="F206" i="6"/>
  <c r="K206" i="6"/>
  <c r="Q205" i="6"/>
  <c r="K204" i="6"/>
  <c r="Q203" i="6"/>
  <c r="L202" i="6"/>
  <c r="R202" i="6"/>
  <c r="N201" i="6"/>
  <c r="F201" i="6"/>
  <c r="U201" i="6"/>
  <c r="K200" i="6"/>
  <c r="Q199" i="6"/>
  <c r="U198" i="6"/>
  <c r="Q197" i="6"/>
  <c r="F196" i="6"/>
  <c r="K196" i="6"/>
  <c r="Q195" i="6"/>
  <c r="K194" i="6"/>
  <c r="Q193" i="6"/>
  <c r="M192" i="6"/>
  <c r="K192" i="6"/>
  <c r="N191" i="6"/>
  <c r="I191" i="6"/>
  <c r="Q191" i="6"/>
  <c r="K190" i="6"/>
  <c r="Q189" i="6"/>
  <c r="U188" i="6"/>
  <c r="Q187" i="6"/>
  <c r="U186" i="6"/>
  <c r="F185" i="6"/>
  <c r="Q185" i="6"/>
  <c r="K184" i="6"/>
  <c r="Q183" i="6"/>
  <c r="N182" i="6"/>
  <c r="K182" i="6"/>
  <c r="Q181" i="6"/>
  <c r="K180" i="6"/>
  <c r="Q179" i="6"/>
  <c r="K178" i="6"/>
  <c r="L177" i="6"/>
  <c r="Q177" i="6"/>
  <c r="Q175" i="6"/>
  <c r="Q173" i="6"/>
  <c r="K172" i="6"/>
  <c r="Q171" i="6"/>
  <c r="K170" i="6"/>
  <c r="Q169" i="6"/>
  <c r="K168" i="6"/>
  <c r="F167" i="6"/>
  <c r="Q167" i="6"/>
  <c r="L166" i="6"/>
  <c r="K166" i="6"/>
  <c r="Q165" i="6"/>
  <c r="U164" i="6"/>
  <c r="Q163" i="6"/>
  <c r="F161" i="6"/>
  <c r="Q161" i="6"/>
  <c r="K160" i="6"/>
  <c r="K159" i="6"/>
  <c r="Q159" i="6"/>
  <c r="M158" i="6"/>
  <c r="K158" i="6"/>
  <c r="Q157" i="6"/>
  <c r="K156" i="6"/>
  <c r="O155" i="6"/>
  <c r="U153" i="6"/>
  <c r="P152" i="6"/>
  <c r="Q151" i="6"/>
  <c r="U151" i="6"/>
  <c r="G150" i="6"/>
  <c r="Q149" i="6"/>
  <c r="U149" i="6"/>
  <c r="P148" i="6"/>
  <c r="F147" i="6"/>
  <c r="U147" i="6"/>
  <c r="U145" i="6"/>
  <c r="P144" i="6"/>
  <c r="U143" i="6"/>
  <c r="G142" i="6"/>
  <c r="R141" i="6"/>
  <c r="Q141" i="6"/>
  <c r="F141" i="6"/>
  <c r="U141" i="6"/>
  <c r="P140" i="6"/>
  <c r="H139" i="6"/>
  <c r="U139" i="6"/>
  <c r="G138" i="6"/>
  <c r="U137" i="6"/>
  <c r="P136" i="6"/>
  <c r="U135" i="6"/>
  <c r="M133" i="6"/>
  <c r="K133" i="6"/>
  <c r="F133" i="6"/>
  <c r="U133" i="6"/>
  <c r="S132" i="6"/>
  <c r="P132" i="6"/>
  <c r="U131" i="6"/>
  <c r="U129" i="6"/>
  <c r="S128" i="6"/>
  <c r="U127" i="6"/>
  <c r="U125" i="6"/>
  <c r="U123" i="6"/>
  <c r="Q122" i="6"/>
  <c r="U121" i="6"/>
  <c r="S120" i="6"/>
  <c r="U119" i="6"/>
  <c r="Q118" i="6"/>
  <c r="U117" i="6"/>
  <c r="S116" i="6"/>
  <c r="U115" i="6"/>
  <c r="N114" i="6"/>
  <c r="U113" i="6"/>
  <c r="N112" i="6"/>
  <c r="L112" i="6"/>
  <c r="T111" i="6"/>
  <c r="S110" i="6"/>
  <c r="U109" i="6"/>
  <c r="L108" i="6"/>
  <c r="U107" i="6"/>
  <c r="Q106" i="6"/>
  <c r="S104" i="6"/>
  <c r="T103" i="6"/>
  <c r="K102" i="6"/>
  <c r="Q101" i="6"/>
  <c r="N100" i="6"/>
  <c r="T99" i="6"/>
  <c r="P98" i="6"/>
  <c r="U97" i="6"/>
  <c r="G96" i="6"/>
  <c r="U95" i="6"/>
  <c r="S94" i="6"/>
  <c r="U93" i="6"/>
  <c r="S92" i="6"/>
  <c r="R91" i="6"/>
  <c r="U91" i="6"/>
  <c r="G90" i="6"/>
  <c r="R89" i="6"/>
  <c r="L88" i="6"/>
  <c r="N88" i="6"/>
  <c r="T87" i="6"/>
  <c r="S86" i="6"/>
  <c r="R85" i="6"/>
  <c r="Q84" i="6"/>
  <c r="M83" i="6"/>
  <c r="S82" i="6"/>
  <c r="Q81" i="6"/>
  <c r="N80" i="6"/>
  <c r="F79" i="6"/>
  <c r="E79" i="6"/>
  <c r="S78" i="6"/>
  <c r="R77" i="6"/>
  <c r="L76" i="6"/>
  <c r="J75" i="6"/>
  <c r="S74" i="6"/>
  <c r="Q73" i="6"/>
  <c r="T72" i="6"/>
  <c r="P72" i="6"/>
  <c r="P71" i="6"/>
  <c r="P70" i="6"/>
  <c r="P69" i="6"/>
  <c r="P68" i="6"/>
  <c r="P67" i="6"/>
  <c r="P66" i="6"/>
  <c r="P65" i="6"/>
  <c r="P64" i="6"/>
  <c r="P63" i="6"/>
  <c r="G62" i="6"/>
  <c r="P62" i="6"/>
  <c r="P61" i="6"/>
  <c r="P60" i="6"/>
  <c r="P59" i="6"/>
  <c r="E58" i="6"/>
  <c r="P58" i="6"/>
  <c r="P57" i="6"/>
  <c r="P56" i="6"/>
  <c r="P55" i="6"/>
  <c r="P54" i="6"/>
  <c r="E53" i="6"/>
  <c r="P53" i="6"/>
  <c r="P52" i="6"/>
  <c r="P51" i="6"/>
  <c r="G50" i="6"/>
  <c r="F49" i="6"/>
  <c r="G48" i="6"/>
  <c r="P47" i="6"/>
  <c r="S46" i="6"/>
  <c r="R45" i="6"/>
  <c r="S44" i="6"/>
  <c r="O43" i="6"/>
  <c r="R42" i="6"/>
  <c r="S41" i="6"/>
  <c r="U41" i="6"/>
  <c r="O40" i="6"/>
  <c r="U39" i="6"/>
  <c r="O38" i="6"/>
  <c r="U37" i="6"/>
  <c r="O36" i="6"/>
  <c r="U35" i="6"/>
  <c r="O34" i="6"/>
  <c r="U33" i="6"/>
  <c r="O32" i="6"/>
  <c r="U31" i="6"/>
  <c r="O30" i="6"/>
  <c r="U29" i="6"/>
  <c r="O28" i="6"/>
  <c r="U27" i="6"/>
  <c r="O26" i="6"/>
  <c r="U25" i="6"/>
  <c r="O24" i="6"/>
  <c r="U23" i="6"/>
  <c r="O22" i="6"/>
  <c r="U21" i="6"/>
  <c r="O20" i="6"/>
  <c r="Q19" i="6"/>
  <c r="U19" i="6"/>
  <c r="O18" i="6"/>
  <c r="U17" i="6"/>
  <c r="O16" i="6"/>
  <c r="U15" i="6"/>
  <c r="O14" i="6"/>
  <c r="U13" i="6"/>
  <c r="O12" i="6"/>
  <c r="U11" i="6"/>
  <c r="O10" i="6"/>
  <c r="U9" i="6"/>
  <c r="O8" i="6"/>
  <c r="U7" i="6"/>
  <c r="O6" i="6"/>
  <c r="AH42" i="1" l="1"/>
  <c r="O34" i="1"/>
  <c r="AH34" i="1"/>
  <c r="AB34" i="1"/>
  <c r="M17" i="6"/>
  <c r="J23" i="6"/>
  <c r="J31" i="6"/>
  <c r="T37" i="6"/>
  <c r="T54" i="6"/>
  <c r="M59" i="6"/>
  <c r="Q65" i="6"/>
  <c r="N70" i="6"/>
  <c r="J76" i="6"/>
  <c r="J89" i="6"/>
  <c r="N94" i="6"/>
  <c r="E101" i="6"/>
  <c r="S167" i="6"/>
  <c r="O181" i="6"/>
  <c r="T190" i="6"/>
  <c r="M194" i="6"/>
  <c r="F210" i="6"/>
  <c r="F261" i="6"/>
  <c r="H11" i="6"/>
  <c r="S17" i="6"/>
  <c r="I44" i="6"/>
  <c r="K51" i="6"/>
  <c r="R65" i="6"/>
  <c r="Q76" i="6"/>
  <c r="E84" i="6"/>
  <c r="T89" i="6"/>
  <c r="Q94" i="6"/>
  <c r="H109" i="6"/>
  <c r="F119" i="6"/>
  <c r="K139" i="6"/>
  <c r="E145" i="6"/>
  <c r="E149" i="6"/>
  <c r="K157" i="6"/>
  <c r="I161" i="6"/>
  <c r="F186" i="6"/>
  <c r="N194" i="6"/>
  <c r="N205" i="6"/>
  <c r="N210" i="6"/>
  <c r="R217" i="6"/>
  <c r="H253" i="6"/>
  <c r="N286" i="6"/>
  <c r="J382" i="6"/>
  <c r="J11" i="6"/>
  <c r="K44" i="6"/>
  <c r="L60" i="6"/>
  <c r="S76" i="6"/>
  <c r="G84" i="6"/>
  <c r="Q102" i="6"/>
  <c r="J109" i="6"/>
  <c r="H115" i="6"/>
  <c r="Q119" i="6"/>
  <c r="F127" i="6"/>
  <c r="N139" i="6"/>
  <c r="F145" i="6"/>
  <c r="F149" i="6"/>
  <c r="O157" i="6"/>
  <c r="L161" i="6"/>
  <c r="H177" i="6"/>
  <c r="I182" i="6"/>
  <c r="R194" i="6"/>
  <c r="R210" i="6"/>
  <c r="T253" i="6"/>
  <c r="I278" i="6"/>
  <c r="J305" i="6"/>
  <c r="I339" i="6"/>
  <c r="H33" i="6"/>
  <c r="N44" i="6"/>
  <c r="G52" i="6"/>
  <c r="N60" i="6"/>
  <c r="K66" i="6"/>
  <c r="L72" i="6"/>
  <c r="K84" i="6"/>
  <c r="J95" i="6"/>
  <c r="M115" i="6"/>
  <c r="H127" i="6"/>
  <c r="J145" i="6"/>
  <c r="J149" i="6"/>
  <c r="J153" i="6"/>
  <c r="T157" i="6"/>
  <c r="N161" i="6"/>
  <c r="E166" i="6"/>
  <c r="F12" i="6"/>
  <c r="J19" i="6"/>
  <c r="M33" i="6"/>
  <c r="P44" i="6"/>
  <c r="N52" i="6"/>
  <c r="J57" i="6"/>
  <c r="Q66" i="6"/>
  <c r="N72" i="6"/>
  <c r="L84" i="6"/>
  <c r="H91" i="6"/>
  <c r="K127" i="6"/>
  <c r="Q133" i="6"/>
  <c r="S140" i="6"/>
  <c r="K145" i="6"/>
  <c r="K149" i="6"/>
  <c r="M153" i="6"/>
  <c r="O161" i="6"/>
  <c r="F166" i="6"/>
  <c r="Q182" i="6"/>
  <c r="R191" i="6"/>
  <c r="H195" i="6"/>
  <c r="I201" i="6"/>
  <c r="M206" i="6"/>
  <c r="H218" i="6"/>
  <c r="I279" i="6"/>
  <c r="P298" i="6"/>
  <c r="I323" i="6"/>
  <c r="J384" i="6"/>
  <c r="N19" i="6"/>
  <c r="N41" i="6"/>
  <c r="Q72" i="6"/>
  <c r="Q91" i="6"/>
  <c r="G116" i="6"/>
  <c r="N127" i="6"/>
  <c r="R145" i="6"/>
  <c r="M149" i="6"/>
  <c r="Q153" i="6"/>
  <c r="F158" i="6"/>
  <c r="H166" i="6"/>
  <c r="K171" i="6"/>
  <c r="T178" i="6"/>
  <c r="K201" i="6"/>
  <c r="I218" i="6"/>
  <c r="F235" i="6"/>
  <c r="H255" i="6"/>
  <c r="T315" i="6"/>
  <c r="I341" i="6"/>
  <c r="Q7" i="6"/>
  <c r="L29" i="6"/>
  <c r="J35" i="6"/>
  <c r="T41" i="6"/>
  <c r="J53" i="6"/>
  <c r="G58" i="6"/>
  <c r="E68" i="6"/>
  <c r="K98" i="6"/>
  <c r="K106" i="6"/>
  <c r="Q112" i="6"/>
  <c r="E117" i="6"/>
  <c r="F123" i="6"/>
  <c r="R149" i="6"/>
  <c r="N158" i="6"/>
  <c r="F163" i="6"/>
  <c r="R166" i="6"/>
  <c r="F172" i="6"/>
  <c r="O184" i="6"/>
  <c r="E190" i="6"/>
  <c r="O192" i="6"/>
  <c r="I196" i="6"/>
  <c r="T265" i="6"/>
  <c r="U281" i="6"/>
  <c r="F309" i="6"/>
  <c r="I325" i="6"/>
  <c r="M29" i="6"/>
  <c r="Q47" i="6"/>
  <c r="Q53" i="6"/>
  <c r="J58" i="6"/>
  <c r="K63" i="6"/>
  <c r="G68" i="6"/>
  <c r="Q80" i="6"/>
  <c r="N98" i="6"/>
  <c r="N106" i="6"/>
  <c r="K117" i="6"/>
  <c r="N123" i="6"/>
  <c r="G163" i="6"/>
  <c r="I172" i="6"/>
  <c r="O180" i="6"/>
  <c r="F190" i="6"/>
  <c r="L196" i="6"/>
  <c r="I202" i="6"/>
  <c r="I208" i="6"/>
  <c r="L214" i="6"/>
  <c r="H219" i="6"/>
  <c r="E292" i="6"/>
  <c r="I309" i="6"/>
  <c r="G317" i="6"/>
  <c r="R8" i="6"/>
  <c r="L58" i="6"/>
  <c r="Q74" i="6"/>
  <c r="F113" i="6"/>
  <c r="Q117" i="6"/>
  <c r="Q123" i="6"/>
  <c r="N147" i="6"/>
  <c r="F156" i="6"/>
  <c r="O163" i="6"/>
  <c r="M190" i="6"/>
  <c r="N309" i="6"/>
  <c r="H17" i="6"/>
  <c r="N37" i="6"/>
  <c r="J43" i="6"/>
  <c r="J54" i="6"/>
  <c r="E94" i="6"/>
  <c r="K113" i="6"/>
  <c r="T117" i="6"/>
  <c r="Q147" i="6"/>
  <c r="F151" i="6"/>
  <c r="H156" i="6"/>
  <c r="R163" i="6"/>
  <c r="N167" i="6"/>
  <c r="G181" i="6"/>
  <c r="H185" i="6"/>
  <c r="O190" i="6"/>
  <c r="F194" i="6"/>
  <c r="O266" i="6"/>
  <c r="I327" i="6"/>
  <c r="L17" i="6"/>
  <c r="H23" i="6"/>
  <c r="H31" i="6"/>
  <c r="S37" i="6"/>
  <c r="K43" i="6"/>
  <c r="Q54" i="6"/>
  <c r="E59" i="6"/>
  <c r="K65" i="6"/>
  <c r="J70" i="6"/>
  <c r="E89" i="6"/>
  <c r="L94" i="6"/>
  <c r="S108" i="6"/>
  <c r="M113" i="6"/>
  <c r="F139" i="6"/>
  <c r="H151" i="6"/>
  <c r="O156" i="6"/>
  <c r="T163" i="6"/>
  <c r="R167" i="6"/>
  <c r="H181" i="6"/>
  <c r="L185" i="6"/>
  <c r="R190" i="6"/>
  <c r="I194" i="6"/>
  <c r="E210" i="6"/>
  <c r="H216" i="6"/>
  <c r="R276" i="6"/>
  <c r="P294" i="6"/>
  <c r="J303" i="6"/>
  <c r="I319" i="6"/>
  <c r="H189" i="6"/>
  <c r="E9" i="6"/>
  <c r="E13" i="6"/>
  <c r="L31" i="6"/>
  <c r="R38" i="6"/>
  <c r="Q44" i="6"/>
  <c r="K53" i="6"/>
  <c r="E56" i="6"/>
  <c r="N58" i="6"/>
  <c r="Q60" i="6"/>
  <c r="E64" i="6"/>
  <c r="Q68" i="6"/>
  <c r="E71" i="6"/>
  <c r="H77" i="6"/>
  <c r="F81" i="6"/>
  <c r="N84" i="6"/>
  <c r="K89" i="6"/>
  <c r="E93" i="6"/>
  <c r="Q98" i="6"/>
  <c r="M103" i="6"/>
  <c r="F107" i="6"/>
  <c r="M109" i="6"/>
  <c r="T115" i="6"/>
  <c r="K121" i="6"/>
  <c r="E125" i="6"/>
  <c r="Q127" i="6"/>
  <c r="H131" i="6"/>
  <c r="R133" i="6"/>
  <c r="F137" i="6"/>
  <c r="Q139" i="6"/>
  <c r="F143" i="6"/>
  <c r="M145" i="6"/>
  <c r="K151" i="6"/>
  <c r="R153" i="6"/>
  <c r="I156" i="6"/>
  <c r="F160" i="6"/>
  <c r="S161" i="6"/>
  <c r="R164" i="6"/>
  <c r="M166" i="6"/>
  <c r="M168" i="6"/>
  <c r="F170" i="6"/>
  <c r="O172" i="6"/>
  <c r="F175" i="6"/>
  <c r="R177" i="6"/>
  <c r="F179" i="6"/>
  <c r="K181" i="6"/>
  <c r="R182" i="6"/>
  <c r="I185" i="6"/>
  <c r="G187" i="6"/>
  <c r="L189" i="6"/>
  <c r="H193" i="6"/>
  <c r="O194" i="6"/>
  <c r="F197" i="6"/>
  <c r="F199" i="6"/>
  <c r="R200" i="6"/>
  <c r="N202" i="6"/>
  <c r="F204" i="6"/>
  <c r="L215" i="6"/>
  <c r="T218" i="6"/>
  <c r="H251" i="6"/>
  <c r="I254" i="6"/>
  <c r="U260" i="6"/>
  <c r="J264" i="6"/>
  <c r="T267" i="6"/>
  <c r="N280" i="6"/>
  <c r="H289" i="6"/>
  <c r="Q302" i="6"/>
  <c r="O308" i="6"/>
  <c r="H351" i="6"/>
  <c r="J368" i="6"/>
  <c r="J378" i="6"/>
  <c r="E77" i="6"/>
  <c r="F131" i="6"/>
  <c r="G9" i="6"/>
  <c r="G13" i="6"/>
  <c r="N17" i="6"/>
  <c r="R20" i="6"/>
  <c r="F24" i="6"/>
  <c r="H29" i="6"/>
  <c r="N31" i="6"/>
  <c r="H35" i="6"/>
  <c r="E43" i="6"/>
  <c r="J51" i="6"/>
  <c r="M53" i="6"/>
  <c r="G56" i="6"/>
  <c r="T60" i="6"/>
  <c r="G64" i="6"/>
  <c r="J66" i="6"/>
  <c r="T68" i="6"/>
  <c r="J71" i="6"/>
  <c r="T77" i="6"/>
  <c r="J81" i="6"/>
  <c r="S84" i="6"/>
  <c r="M89" i="6"/>
  <c r="F93" i="6"/>
  <c r="H95" i="6"/>
  <c r="S98" i="6"/>
  <c r="R103" i="6"/>
  <c r="H107" i="6"/>
  <c r="T109" i="6"/>
  <c r="E113" i="6"/>
  <c r="E119" i="6"/>
  <c r="Q121" i="6"/>
  <c r="F125" i="6"/>
  <c r="K131" i="6"/>
  <c r="K137" i="6"/>
  <c r="H143" i="6"/>
  <c r="Q145" i="6"/>
  <c r="N151" i="6"/>
  <c r="M156" i="6"/>
  <c r="E158" i="6"/>
  <c r="I160" i="6"/>
  <c r="T161" i="6"/>
  <c r="O166" i="6"/>
  <c r="O168" i="6"/>
  <c r="I170" i="6"/>
  <c r="T172" i="6"/>
  <c r="G175" i="6"/>
  <c r="T177" i="6"/>
  <c r="I179" i="6"/>
  <c r="N181" i="6"/>
  <c r="T182" i="6"/>
  <c r="K185" i="6"/>
  <c r="H187" i="6"/>
  <c r="R189" i="6"/>
  <c r="F191" i="6"/>
  <c r="K193" i="6"/>
  <c r="Q194" i="6"/>
  <c r="H197" i="6"/>
  <c r="G199" i="6"/>
  <c r="T202" i="6"/>
  <c r="H204" i="6"/>
  <c r="F207" i="6"/>
  <c r="F211" i="6"/>
  <c r="T251" i="6"/>
  <c r="L264" i="6"/>
  <c r="I274" i="6"/>
  <c r="I315" i="6"/>
  <c r="J346" i="6"/>
  <c r="R351" i="6"/>
  <c r="J396" i="6"/>
  <c r="J406" i="6"/>
  <c r="F121" i="6"/>
  <c r="E137" i="6"/>
  <c r="R243" i="6"/>
  <c r="F254" i="6"/>
  <c r="F264" i="6"/>
  <c r="H267" i="6"/>
  <c r="E296" i="6"/>
  <c r="F308" i="6"/>
  <c r="J386" i="6"/>
  <c r="H9" i="6"/>
  <c r="N13" i="6"/>
  <c r="Q31" i="6"/>
  <c r="Q56" i="6"/>
  <c r="J64" i="6"/>
  <c r="K71" i="6"/>
  <c r="M81" i="6"/>
  <c r="J93" i="6"/>
  <c r="J107" i="6"/>
  <c r="K125" i="6"/>
  <c r="N131" i="6"/>
  <c r="M137" i="6"/>
  <c r="K143" i="6"/>
  <c r="O160" i="6"/>
  <c r="M170" i="6"/>
  <c r="I175" i="6"/>
  <c r="K179" i="6"/>
  <c r="I187" i="6"/>
  <c r="T189" i="6"/>
  <c r="N193" i="6"/>
  <c r="I197" i="6"/>
  <c r="H199" i="6"/>
  <c r="I204" i="6"/>
  <c r="O264" i="6"/>
  <c r="L9" i="6"/>
  <c r="S13" i="6"/>
  <c r="T17" i="6"/>
  <c r="E21" i="6"/>
  <c r="E25" i="6"/>
  <c r="R53" i="6"/>
  <c r="T56" i="6"/>
  <c r="J59" i="6"/>
  <c r="L64" i="6"/>
  <c r="L66" i="6"/>
  <c r="J69" i="6"/>
  <c r="M71" i="6"/>
  <c r="L78" i="6"/>
  <c r="P81" i="6"/>
  <c r="K93" i="6"/>
  <c r="P104" i="6"/>
  <c r="M107" i="6"/>
  <c r="E110" i="6"/>
  <c r="H113" i="6"/>
  <c r="N116" i="6"/>
  <c r="J119" i="6"/>
  <c r="M125" i="6"/>
  <c r="E129" i="6"/>
  <c r="Q131" i="6"/>
  <c r="F135" i="6"/>
  <c r="Q137" i="6"/>
  <c r="N143" i="6"/>
  <c r="F155" i="6"/>
  <c r="Q156" i="6"/>
  <c r="I158" i="6"/>
  <c r="T160" i="6"/>
  <c r="H165" i="6"/>
  <c r="T166" i="6"/>
  <c r="G169" i="6"/>
  <c r="N170" i="6"/>
  <c r="F173" i="6"/>
  <c r="K175" i="6"/>
  <c r="E178" i="6"/>
  <c r="N179" i="6"/>
  <c r="S181" i="6"/>
  <c r="H183" i="6"/>
  <c r="N185" i="6"/>
  <c r="K187" i="6"/>
  <c r="K191" i="6"/>
  <c r="O193" i="6"/>
  <c r="T194" i="6"/>
  <c r="K197" i="6"/>
  <c r="I199" i="6"/>
  <c r="F203" i="6"/>
  <c r="L204" i="6"/>
  <c r="U216" i="6"/>
  <c r="J246" i="6"/>
  <c r="F252" i="6"/>
  <c r="T255" i="6"/>
  <c r="R269" i="6"/>
  <c r="R275" i="6"/>
  <c r="H347" i="6"/>
  <c r="L352" i="6"/>
  <c r="G193" i="6"/>
  <c r="E7" i="6"/>
  <c r="M9" i="6"/>
  <c r="T13" i="6"/>
  <c r="G21" i="6"/>
  <c r="G25" i="6"/>
  <c r="N29" i="6"/>
  <c r="R32" i="6"/>
  <c r="F36" i="6"/>
  <c r="G41" i="6"/>
  <c r="M43" i="6"/>
  <c r="E47" i="6"/>
  <c r="E52" i="6"/>
  <c r="K59" i="6"/>
  <c r="E62" i="6"/>
  <c r="N64" i="6"/>
  <c r="N66" i="6"/>
  <c r="K69" i="6"/>
  <c r="Q71" i="6"/>
  <c r="R81" i="6"/>
  <c r="G86" i="6"/>
  <c r="M93" i="6"/>
  <c r="Q107" i="6"/>
  <c r="G110" i="6"/>
  <c r="K119" i="6"/>
  <c r="Q125" i="6"/>
  <c r="F129" i="6"/>
  <c r="H135" i="6"/>
  <c r="R137" i="6"/>
  <c r="E141" i="6"/>
  <c r="Q143" i="6"/>
  <c r="S152" i="6"/>
  <c r="H155" i="6"/>
  <c r="U156" i="6"/>
  <c r="L165" i="6"/>
  <c r="H169" i="6"/>
  <c r="Q170" i="6"/>
  <c r="H173" i="6"/>
  <c r="L175" i="6"/>
  <c r="F178" i="6"/>
  <c r="R179" i="6"/>
  <c r="T181" i="6"/>
  <c r="K183" i="6"/>
  <c r="O185" i="6"/>
  <c r="L187" i="6"/>
  <c r="S193" i="6"/>
  <c r="L197" i="6"/>
  <c r="K199" i="6"/>
  <c r="G203" i="6"/>
  <c r="O204" i="6"/>
  <c r="I252" i="6"/>
  <c r="I347" i="6"/>
  <c r="I345" i="6"/>
  <c r="H7" i="6"/>
  <c r="H21" i="6"/>
  <c r="N25" i="6"/>
  <c r="S29" i="6"/>
  <c r="H41" i="6"/>
  <c r="P43" i="6"/>
  <c r="H47" i="6"/>
  <c r="R71" i="6"/>
  <c r="R93" i="6"/>
  <c r="R107" i="6"/>
  <c r="N110" i="6"/>
  <c r="R125" i="6"/>
  <c r="K129" i="6"/>
  <c r="K135" i="6"/>
  <c r="K155" i="6"/>
  <c r="R165" i="6"/>
  <c r="K169" i="6"/>
  <c r="R170" i="6"/>
  <c r="I173" i="6"/>
  <c r="O175" i="6"/>
  <c r="H178" i="6"/>
  <c r="S179" i="6"/>
  <c r="S185" i="6"/>
  <c r="O187" i="6"/>
  <c r="T193" i="6"/>
  <c r="N197" i="6"/>
  <c r="L199" i="6"/>
  <c r="H203" i="6"/>
  <c r="J252" i="6"/>
  <c r="E170" i="6"/>
  <c r="E204" i="6"/>
  <c r="J7" i="6"/>
  <c r="R14" i="6"/>
  <c r="E19" i="6"/>
  <c r="L21" i="6"/>
  <c r="S25" i="6"/>
  <c r="T29" i="6"/>
  <c r="E33" i="6"/>
  <c r="E37" i="6"/>
  <c r="L41" i="6"/>
  <c r="Q43" i="6"/>
  <c r="J47" i="6"/>
  <c r="J52" i="6"/>
  <c r="L54" i="6"/>
  <c r="K57" i="6"/>
  <c r="Q59" i="6"/>
  <c r="Q62" i="6"/>
  <c r="E65" i="6"/>
  <c r="S66" i="6"/>
  <c r="E70" i="6"/>
  <c r="K76" i="6"/>
  <c r="H79" i="6"/>
  <c r="J91" i="6"/>
  <c r="T93" i="6"/>
  <c r="H97" i="6"/>
  <c r="H101" i="6"/>
  <c r="P110" i="6"/>
  <c r="R113" i="6"/>
  <c r="F117" i="6"/>
  <c r="R119" i="6"/>
  <c r="H123" i="6"/>
  <c r="M129" i="6"/>
  <c r="N135" i="6"/>
  <c r="K141" i="6"/>
  <c r="S144" i="6"/>
  <c r="H147" i="6"/>
  <c r="E153" i="6"/>
  <c r="N155" i="6"/>
  <c r="G157" i="6"/>
  <c r="Q158" i="6"/>
  <c r="G161" i="6"/>
  <c r="I163" i="6"/>
  <c r="T165" i="6"/>
  <c r="I167" i="6"/>
  <c r="N169" i="6"/>
  <c r="L173" i="6"/>
  <c r="R175" i="6"/>
  <c r="L178" i="6"/>
  <c r="E182" i="6"/>
  <c r="F184" i="6"/>
  <c r="T185" i="6"/>
  <c r="R187" i="6"/>
  <c r="H190" i="6"/>
  <c r="S191" i="6"/>
  <c r="K195" i="6"/>
  <c r="O197" i="6"/>
  <c r="N199" i="6"/>
  <c r="S201" i="6"/>
  <c r="I203" i="6"/>
  <c r="F205" i="6"/>
  <c r="H209" i="6"/>
  <c r="G214" i="6"/>
  <c r="E221" i="6"/>
  <c r="O248" i="6"/>
  <c r="L252" i="6"/>
  <c r="R257" i="6"/>
  <c r="N262" i="6"/>
  <c r="F266" i="6"/>
  <c r="S293" i="6"/>
  <c r="J300" i="6"/>
  <c r="F310" i="6"/>
  <c r="J348" i="6"/>
  <c r="I354" i="6"/>
  <c r="J400" i="6"/>
  <c r="E107" i="6"/>
  <c r="G351" i="6"/>
  <c r="N7" i="6"/>
  <c r="H19" i="6"/>
  <c r="M21" i="6"/>
  <c r="T25" i="6"/>
  <c r="G33" i="6"/>
  <c r="G37" i="6"/>
  <c r="M41" i="6"/>
  <c r="O47" i="6"/>
  <c r="L52" i="6"/>
  <c r="N54" i="6"/>
  <c r="R59" i="6"/>
  <c r="T62" i="6"/>
  <c r="J65" i="6"/>
  <c r="T66" i="6"/>
  <c r="G70" i="6"/>
  <c r="J72" i="6"/>
  <c r="N76" i="6"/>
  <c r="Q79" i="6"/>
  <c r="J88" i="6"/>
  <c r="M91" i="6"/>
  <c r="J97" i="6"/>
  <c r="K101" i="6"/>
  <c r="E106" i="6"/>
  <c r="T113" i="6"/>
  <c r="J117" i="6"/>
  <c r="T119" i="6"/>
  <c r="K123" i="6"/>
  <c r="Q129" i="6"/>
  <c r="E133" i="6"/>
  <c r="Q135" i="6"/>
  <c r="M141" i="6"/>
  <c r="K147" i="6"/>
  <c r="F153" i="6"/>
  <c r="S155" i="6"/>
  <c r="H157" i="6"/>
  <c r="R158" i="6"/>
  <c r="H161" i="6"/>
  <c r="K163" i="6"/>
  <c r="K167" i="6"/>
  <c r="O169" i="6"/>
  <c r="H171" i="6"/>
  <c r="N173" i="6"/>
  <c r="T175" i="6"/>
  <c r="M178" i="6"/>
  <c r="M180" i="6"/>
  <c r="F182" i="6"/>
  <c r="I184" i="6"/>
  <c r="T187" i="6"/>
  <c r="L190" i="6"/>
  <c r="E194" i="6"/>
  <c r="S197" i="6"/>
  <c r="O199" i="6"/>
  <c r="T201" i="6"/>
  <c r="K203" i="6"/>
  <c r="H205" i="6"/>
  <c r="H214" i="6"/>
  <c r="E218" i="6"/>
  <c r="L221" i="6"/>
  <c r="J229" i="6"/>
  <c r="O262" i="6"/>
  <c r="I266" i="6"/>
  <c r="F271" i="6"/>
  <c r="P300" i="6"/>
  <c r="M354" i="6"/>
  <c r="J374" i="6"/>
  <c r="O200" i="6"/>
  <c r="G215" i="6"/>
  <c r="N260" i="6"/>
  <c r="P302" i="6"/>
  <c r="I321" i="6"/>
  <c r="I337" i="6"/>
  <c r="R129" i="6"/>
  <c r="S169" i="6"/>
  <c r="S173" i="6"/>
  <c r="O178" i="6"/>
  <c r="T197" i="6"/>
  <c r="S199" i="6"/>
  <c r="L203" i="6"/>
  <c r="S148" i="6"/>
  <c r="F187" i="6"/>
  <c r="I329" i="6"/>
  <c r="L19" i="6"/>
  <c r="R26" i="6"/>
  <c r="E31" i="6"/>
  <c r="L33" i="6"/>
  <c r="J60" i="6"/>
  <c r="J63" i="6"/>
  <c r="M65" i="6"/>
  <c r="L70" i="6"/>
  <c r="P80" i="6"/>
  <c r="G98" i="6"/>
  <c r="G112" i="6"/>
  <c r="P120" i="6"/>
  <c r="S136" i="6"/>
  <c r="K153" i="6"/>
  <c r="E156" i="6"/>
  <c r="N157" i="6"/>
  <c r="H159" i="6"/>
  <c r="T169" i="6"/>
  <c r="T173" i="6"/>
  <c r="R178" i="6"/>
  <c r="M182" i="6"/>
  <c r="U199" i="6"/>
  <c r="E202" i="6"/>
  <c r="R203" i="6"/>
  <c r="Q214" i="6"/>
  <c r="J250" i="6"/>
  <c r="F259" i="6"/>
  <c r="H263" i="6"/>
  <c r="K272" i="6"/>
  <c r="S301" i="6"/>
  <c r="T307" i="6"/>
  <c r="J355" i="6"/>
  <c r="H111" i="6"/>
  <c r="S7" i="6"/>
  <c r="N9" i="6"/>
  <c r="L11" i="6"/>
  <c r="H13" i="6"/>
  <c r="E15" i="6"/>
  <c r="R16" i="6"/>
  <c r="S19" i="6"/>
  <c r="N21" i="6"/>
  <c r="L23" i="6"/>
  <c r="H25" i="6"/>
  <c r="E27" i="6"/>
  <c r="R28" i="6"/>
  <c r="S31" i="6"/>
  <c r="N33" i="6"/>
  <c r="L35" i="6"/>
  <c r="H37" i="6"/>
  <c r="E39" i="6"/>
  <c r="R40" i="6"/>
  <c r="R43" i="6"/>
  <c r="F45" i="6"/>
  <c r="H46" i="6"/>
  <c r="R47" i="6"/>
  <c r="M51" i="6"/>
  <c r="Q52" i="6"/>
  <c r="T53" i="6"/>
  <c r="E55" i="6"/>
  <c r="J56" i="6"/>
  <c r="M57" i="6"/>
  <c r="Q58" i="6"/>
  <c r="T59" i="6"/>
  <c r="E61" i="6"/>
  <c r="J62" i="6"/>
  <c r="M63" i="6"/>
  <c r="Q64" i="6"/>
  <c r="T65" i="6"/>
  <c r="E67" i="6"/>
  <c r="J68" i="6"/>
  <c r="M69" i="6"/>
  <c r="Q70" i="6"/>
  <c r="T71" i="6"/>
  <c r="E73" i="6"/>
  <c r="J77" i="6"/>
  <c r="J79" i="6"/>
  <c r="S80" i="6"/>
  <c r="Q82" i="6"/>
  <c r="E85" i="6"/>
  <c r="F87" i="6"/>
  <c r="P88" i="6"/>
  <c r="L92" i="6"/>
  <c r="K95" i="6"/>
  <c r="K97" i="6"/>
  <c r="E99" i="6"/>
  <c r="J101" i="6"/>
  <c r="K111" i="6"/>
  <c r="P134" i="6"/>
  <c r="S134" i="6"/>
  <c r="Q134" i="6"/>
  <c r="N134" i="6"/>
  <c r="L134" i="6"/>
  <c r="E134" i="6"/>
  <c r="K297" i="6"/>
  <c r="J297" i="6"/>
  <c r="S297" i="6"/>
  <c r="P297" i="6"/>
  <c r="E45" i="6"/>
  <c r="F6" i="6"/>
  <c r="T7" i="6"/>
  <c r="Q9" i="6"/>
  <c r="M11" i="6"/>
  <c r="J13" i="6"/>
  <c r="G15" i="6"/>
  <c r="F18" i="6"/>
  <c r="T19" i="6"/>
  <c r="Q21" i="6"/>
  <c r="M23" i="6"/>
  <c r="J25" i="6"/>
  <c r="G27" i="6"/>
  <c r="F30" i="6"/>
  <c r="T31" i="6"/>
  <c r="Q33" i="6"/>
  <c r="M35" i="6"/>
  <c r="J37" i="6"/>
  <c r="G39" i="6"/>
  <c r="F42" i="6"/>
  <c r="H45" i="6"/>
  <c r="J46" i="6"/>
  <c r="N51" i="6"/>
  <c r="S52" i="6"/>
  <c r="F55" i="6"/>
  <c r="K56" i="6"/>
  <c r="N57" i="6"/>
  <c r="S58" i="6"/>
  <c r="F61" i="6"/>
  <c r="K62" i="6"/>
  <c r="N63" i="6"/>
  <c r="S64" i="6"/>
  <c r="F67" i="6"/>
  <c r="K68" i="6"/>
  <c r="N69" i="6"/>
  <c r="S70" i="6"/>
  <c r="F73" i="6"/>
  <c r="E76" i="6"/>
  <c r="K77" i="6"/>
  <c r="K79" i="6"/>
  <c r="H85" i="6"/>
  <c r="H87" i="6"/>
  <c r="Q88" i="6"/>
  <c r="E91" i="6"/>
  <c r="N92" i="6"/>
  <c r="M95" i="6"/>
  <c r="M97" i="6"/>
  <c r="F99" i="6"/>
  <c r="P126" i="6"/>
  <c r="Q126" i="6"/>
  <c r="N126" i="6"/>
  <c r="L126" i="6"/>
  <c r="E126" i="6"/>
  <c r="G134" i="6"/>
  <c r="U111" i="6"/>
  <c r="F111" i="6"/>
  <c r="E111" i="6"/>
  <c r="R111" i="6"/>
  <c r="Q111" i="6"/>
  <c r="M111" i="6"/>
  <c r="J111" i="6"/>
  <c r="F40" i="6"/>
  <c r="R6" i="6"/>
  <c r="S9" i="6"/>
  <c r="N11" i="6"/>
  <c r="L13" i="6"/>
  <c r="H15" i="6"/>
  <c r="E17" i="6"/>
  <c r="R18" i="6"/>
  <c r="S21" i="6"/>
  <c r="N23" i="6"/>
  <c r="L25" i="6"/>
  <c r="H27" i="6"/>
  <c r="E29" i="6"/>
  <c r="R30" i="6"/>
  <c r="S33" i="6"/>
  <c r="N35" i="6"/>
  <c r="L37" i="6"/>
  <c r="H39" i="6"/>
  <c r="E41" i="6"/>
  <c r="S42" i="6"/>
  <c r="E44" i="6"/>
  <c r="J45" i="6"/>
  <c r="K46" i="6"/>
  <c r="Q51" i="6"/>
  <c r="T52" i="6"/>
  <c r="E54" i="6"/>
  <c r="J55" i="6"/>
  <c r="L56" i="6"/>
  <c r="Q57" i="6"/>
  <c r="T58" i="6"/>
  <c r="E60" i="6"/>
  <c r="J61" i="6"/>
  <c r="L62" i="6"/>
  <c r="Q63" i="6"/>
  <c r="T64" i="6"/>
  <c r="E66" i="6"/>
  <c r="J67" i="6"/>
  <c r="L68" i="6"/>
  <c r="Q69" i="6"/>
  <c r="T70" i="6"/>
  <c r="E72" i="6"/>
  <c r="J73" i="6"/>
  <c r="G76" i="6"/>
  <c r="Q77" i="6"/>
  <c r="M79" i="6"/>
  <c r="E81" i="6"/>
  <c r="J85" i="6"/>
  <c r="J87" i="6"/>
  <c r="S88" i="6"/>
  <c r="F91" i="6"/>
  <c r="G94" i="6"/>
  <c r="Q95" i="6"/>
  <c r="Q97" i="6"/>
  <c r="H99" i="6"/>
  <c r="G126" i="6"/>
  <c r="F8" i="6"/>
  <c r="T9" i="6"/>
  <c r="Q11" i="6"/>
  <c r="M13" i="6"/>
  <c r="J15" i="6"/>
  <c r="G17" i="6"/>
  <c r="F20" i="6"/>
  <c r="T21" i="6"/>
  <c r="Q23" i="6"/>
  <c r="M25" i="6"/>
  <c r="J27" i="6"/>
  <c r="G29" i="6"/>
  <c r="F32" i="6"/>
  <c r="T33" i="6"/>
  <c r="Q35" i="6"/>
  <c r="M37" i="6"/>
  <c r="J39" i="6"/>
  <c r="H44" i="6"/>
  <c r="K45" i="6"/>
  <c r="L46" i="6"/>
  <c r="R51" i="6"/>
  <c r="G54" i="6"/>
  <c r="K55" i="6"/>
  <c r="N56" i="6"/>
  <c r="R57" i="6"/>
  <c r="G60" i="6"/>
  <c r="K61" i="6"/>
  <c r="N62" i="6"/>
  <c r="R63" i="6"/>
  <c r="G66" i="6"/>
  <c r="K67" i="6"/>
  <c r="N68" i="6"/>
  <c r="R69" i="6"/>
  <c r="G72" i="6"/>
  <c r="K73" i="6"/>
  <c r="P79" i="6"/>
  <c r="K85" i="6"/>
  <c r="K87" i="6"/>
  <c r="R95" i="6"/>
  <c r="R97" i="6"/>
  <c r="J99" i="6"/>
  <c r="S102" i="6"/>
  <c r="P102" i="6"/>
  <c r="E102" i="6"/>
  <c r="S126" i="6"/>
  <c r="K232" i="6"/>
  <c r="N232" i="6"/>
  <c r="L232" i="6"/>
  <c r="S11" i="6"/>
  <c r="L15" i="6"/>
  <c r="S23" i="6"/>
  <c r="L27" i="6"/>
  <c r="S35" i="6"/>
  <c r="L39" i="6"/>
  <c r="M45" i="6"/>
  <c r="U46" i="6"/>
  <c r="T51" i="6"/>
  <c r="M55" i="6"/>
  <c r="T57" i="6"/>
  <c r="M61" i="6"/>
  <c r="T63" i="6"/>
  <c r="M67" i="6"/>
  <c r="T69" i="6"/>
  <c r="M73" i="6"/>
  <c r="Q85" i="6"/>
  <c r="M87" i="6"/>
  <c r="T95" i="6"/>
  <c r="T97" i="6"/>
  <c r="K99" i="6"/>
  <c r="U105" i="6"/>
  <c r="J105" i="6"/>
  <c r="H105" i="6"/>
  <c r="E105" i="6"/>
  <c r="T105" i="6"/>
  <c r="M105" i="6"/>
  <c r="P124" i="6"/>
  <c r="Q124" i="6"/>
  <c r="N124" i="6"/>
  <c r="L124" i="6"/>
  <c r="G124" i="6"/>
  <c r="E124" i="6"/>
  <c r="P146" i="6"/>
  <c r="S146" i="6"/>
  <c r="Q146" i="6"/>
  <c r="N146" i="6"/>
  <c r="L146" i="6"/>
  <c r="E146" i="6"/>
  <c r="P154" i="6"/>
  <c r="S154" i="6"/>
  <c r="Q154" i="6"/>
  <c r="N154" i="6"/>
  <c r="L154" i="6"/>
  <c r="E154" i="6"/>
  <c r="K174" i="6"/>
  <c r="T174" i="6"/>
  <c r="R174" i="6"/>
  <c r="Q174" i="6"/>
  <c r="O174" i="6"/>
  <c r="N174" i="6"/>
  <c r="M174" i="6"/>
  <c r="L174" i="6"/>
  <c r="I174" i="6"/>
  <c r="H174" i="6"/>
  <c r="E174" i="6"/>
  <c r="K176" i="6"/>
  <c r="Q176" i="6"/>
  <c r="O176" i="6"/>
  <c r="N176" i="6"/>
  <c r="M176" i="6"/>
  <c r="L176" i="6"/>
  <c r="I176" i="6"/>
  <c r="H176" i="6"/>
  <c r="F176" i="6"/>
  <c r="E176" i="6"/>
  <c r="T176" i="6"/>
  <c r="G7" i="6"/>
  <c r="F10" i="6"/>
  <c r="T11" i="6"/>
  <c r="Q13" i="6"/>
  <c r="M15" i="6"/>
  <c r="J17" i="6"/>
  <c r="G19" i="6"/>
  <c r="F22" i="6"/>
  <c r="T23" i="6"/>
  <c r="Q25" i="6"/>
  <c r="M27" i="6"/>
  <c r="J29" i="6"/>
  <c r="G31" i="6"/>
  <c r="F34" i="6"/>
  <c r="T35" i="6"/>
  <c r="Q37" i="6"/>
  <c r="M39" i="6"/>
  <c r="J41" i="6"/>
  <c r="F43" i="6"/>
  <c r="N45" i="6"/>
  <c r="P50" i="6"/>
  <c r="F53" i="6"/>
  <c r="K54" i="6"/>
  <c r="N55" i="6"/>
  <c r="S56" i="6"/>
  <c r="F59" i="6"/>
  <c r="K60" i="6"/>
  <c r="N61" i="6"/>
  <c r="S62" i="6"/>
  <c r="F65" i="6"/>
  <c r="N67" i="6"/>
  <c r="S68" i="6"/>
  <c r="F71" i="6"/>
  <c r="K72" i="6"/>
  <c r="P73" i="6"/>
  <c r="G78" i="6"/>
  <c r="R79" i="6"/>
  <c r="K81" i="6"/>
  <c r="J84" i="6"/>
  <c r="T85" i="6"/>
  <c r="P87" i="6"/>
  <c r="F89" i="6"/>
  <c r="K91" i="6"/>
  <c r="H93" i="6"/>
  <c r="P94" i="6"/>
  <c r="M99" i="6"/>
  <c r="N102" i="6"/>
  <c r="F105" i="6"/>
  <c r="S124" i="6"/>
  <c r="P138" i="6"/>
  <c r="S138" i="6"/>
  <c r="Q138" i="6"/>
  <c r="N138" i="6"/>
  <c r="L138" i="6"/>
  <c r="E138" i="6"/>
  <c r="G146" i="6"/>
  <c r="G154" i="6"/>
  <c r="K164" i="6"/>
  <c r="Q164" i="6"/>
  <c r="O164" i="6"/>
  <c r="N164" i="6"/>
  <c r="M164" i="6"/>
  <c r="L164" i="6"/>
  <c r="I164" i="6"/>
  <c r="H164" i="6"/>
  <c r="F164" i="6"/>
  <c r="E164" i="6"/>
  <c r="T164" i="6"/>
  <c r="F174" i="6"/>
  <c r="R176" i="6"/>
  <c r="K186" i="6"/>
  <c r="T186" i="6"/>
  <c r="R186" i="6"/>
  <c r="Q186" i="6"/>
  <c r="O186" i="6"/>
  <c r="N186" i="6"/>
  <c r="M186" i="6"/>
  <c r="L186" i="6"/>
  <c r="I186" i="6"/>
  <c r="H186" i="6"/>
  <c r="E186" i="6"/>
  <c r="E87" i="6"/>
  <c r="R10" i="6"/>
  <c r="N15" i="6"/>
  <c r="R22" i="6"/>
  <c r="N27" i="6"/>
  <c r="R34" i="6"/>
  <c r="N39" i="6"/>
  <c r="O45" i="6"/>
  <c r="S50" i="6"/>
  <c r="Q55" i="6"/>
  <c r="Q61" i="6"/>
  <c r="Q67" i="6"/>
  <c r="R73" i="6"/>
  <c r="K78" i="6"/>
  <c r="T79" i="6"/>
  <c r="Q87" i="6"/>
  <c r="Q99" i="6"/>
  <c r="K105" i="6"/>
  <c r="K162" i="6"/>
  <c r="T162" i="6"/>
  <c r="R162" i="6"/>
  <c r="Q162" i="6"/>
  <c r="O162" i="6"/>
  <c r="N162" i="6"/>
  <c r="M162" i="6"/>
  <c r="L162" i="6"/>
  <c r="I162" i="6"/>
  <c r="H162" i="6"/>
  <c r="E162" i="6"/>
  <c r="U174" i="6"/>
  <c r="U176" i="6"/>
  <c r="K188" i="6"/>
  <c r="Q188" i="6"/>
  <c r="O188" i="6"/>
  <c r="N188" i="6"/>
  <c r="M188" i="6"/>
  <c r="L188" i="6"/>
  <c r="I188" i="6"/>
  <c r="H188" i="6"/>
  <c r="F188" i="6"/>
  <c r="E188" i="6"/>
  <c r="T188" i="6"/>
  <c r="P128" i="6"/>
  <c r="Q128" i="6"/>
  <c r="N128" i="6"/>
  <c r="L128" i="6"/>
  <c r="G128" i="6"/>
  <c r="E128" i="6"/>
  <c r="F16" i="6"/>
  <c r="E46" i="6"/>
  <c r="G92" i="6"/>
  <c r="Q15" i="6"/>
  <c r="Q27" i="6"/>
  <c r="Q39" i="6"/>
  <c r="P45" i="6"/>
  <c r="R55" i="6"/>
  <c r="R61" i="6"/>
  <c r="R67" i="6"/>
  <c r="T73" i="6"/>
  <c r="R87" i="6"/>
  <c r="U103" i="6"/>
  <c r="K103" i="6"/>
  <c r="J103" i="6"/>
  <c r="F103" i="6"/>
  <c r="Q103" i="6"/>
  <c r="Q105" i="6"/>
  <c r="P130" i="6"/>
  <c r="S130" i="6"/>
  <c r="Q130" i="6"/>
  <c r="N130" i="6"/>
  <c r="L130" i="6"/>
  <c r="E130" i="6"/>
  <c r="F162" i="6"/>
  <c r="R188" i="6"/>
  <c r="P150" i="6"/>
  <c r="S150" i="6"/>
  <c r="Q150" i="6"/>
  <c r="N150" i="6"/>
  <c r="L150" i="6"/>
  <c r="E150" i="6"/>
  <c r="N82" i="6"/>
  <c r="L7" i="6"/>
  <c r="E11" i="6"/>
  <c r="R12" i="6"/>
  <c r="S15" i="6"/>
  <c r="E23" i="6"/>
  <c r="R24" i="6"/>
  <c r="S27" i="6"/>
  <c r="E35" i="6"/>
  <c r="R36" i="6"/>
  <c r="S39" i="6"/>
  <c r="Q45" i="6"/>
  <c r="E51" i="6"/>
  <c r="T55" i="6"/>
  <c r="E57" i="6"/>
  <c r="T61" i="6"/>
  <c r="E63" i="6"/>
  <c r="T67" i="6"/>
  <c r="E69" i="6"/>
  <c r="J80" i="6"/>
  <c r="K86" i="6"/>
  <c r="E95" i="6"/>
  <c r="E97" i="6"/>
  <c r="E103" i="6"/>
  <c r="R105" i="6"/>
  <c r="G130" i="6"/>
  <c r="U162" i="6"/>
  <c r="K198" i="6"/>
  <c r="T198" i="6"/>
  <c r="R198" i="6"/>
  <c r="Q198" i="6"/>
  <c r="O198" i="6"/>
  <c r="N198" i="6"/>
  <c r="M198" i="6"/>
  <c r="L198" i="6"/>
  <c r="I198" i="6"/>
  <c r="H198" i="6"/>
  <c r="E198" i="6"/>
  <c r="P142" i="6"/>
  <c r="S142" i="6"/>
  <c r="Q142" i="6"/>
  <c r="N142" i="6"/>
  <c r="L142" i="6"/>
  <c r="E142" i="6"/>
  <c r="F28" i="6"/>
  <c r="U99" i="6"/>
  <c r="R99" i="6"/>
  <c r="M7" i="6"/>
  <c r="J9" i="6"/>
  <c r="G11" i="6"/>
  <c r="F14" i="6"/>
  <c r="T15" i="6"/>
  <c r="Q17" i="6"/>
  <c r="M19" i="6"/>
  <c r="J21" i="6"/>
  <c r="G23" i="6"/>
  <c r="F26" i="6"/>
  <c r="T27" i="6"/>
  <c r="Q29" i="6"/>
  <c r="M31" i="6"/>
  <c r="J33" i="6"/>
  <c r="G35" i="6"/>
  <c r="F38" i="6"/>
  <c r="T39" i="6"/>
  <c r="Q41" i="6"/>
  <c r="N43" i="6"/>
  <c r="U44" i="6"/>
  <c r="K47" i="6"/>
  <c r="F51" i="6"/>
  <c r="K52" i="6"/>
  <c r="N53" i="6"/>
  <c r="S54" i="6"/>
  <c r="F57" i="6"/>
  <c r="K58" i="6"/>
  <c r="N59" i="6"/>
  <c r="S60" i="6"/>
  <c r="F63" i="6"/>
  <c r="K64" i="6"/>
  <c r="N65" i="6"/>
  <c r="F69" i="6"/>
  <c r="K70" i="6"/>
  <c r="N71" i="6"/>
  <c r="S72" i="6"/>
  <c r="N74" i="6"/>
  <c r="L80" i="6"/>
  <c r="T81" i="6"/>
  <c r="L86" i="6"/>
  <c r="Q89" i="6"/>
  <c r="T91" i="6"/>
  <c r="Q93" i="6"/>
  <c r="F95" i="6"/>
  <c r="F97" i="6"/>
  <c r="U101" i="6"/>
  <c r="T101" i="6"/>
  <c r="R101" i="6"/>
  <c r="M101" i="6"/>
  <c r="F101" i="6"/>
  <c r="H103" i="6"/>
  <c r="Q108" i="6"/>
  <c r="K108" i="6"/>
  <c r="E108" i="6"/>
  <c r="P108" i="6"/>
  <c r="F198" i="6"/>
  <c r="P112" i="6"/>
  <c r="R117" i="6"/>
  <c r="M121" i="6"/>
  <c r="M123" i="6"/>
  <c r="M127" i="6"/>
  <c r="M131" i="6"/>
  <c r="M135" i="6"/>
  <c r="M139" i="6"/>
  <c r="M143" i="6"/>
  <c r="M147" i="6"/>
  <c r="M151" i="6"/>
  <c r="M155" i="6"/>
  <c r="N156" i="6"/>
  <c r="L157" i="6"/>
  <c r="L158" i="6"/>
  <c r="I159" i="6"/>
  <c r="H160" i="6"/>
  <c r="U163" i="6"/>
  <c r="S165" i="6"/>
  <c r="Q166" i="6"/>
  <c r="O167" i="6"/>
  <c r="N168" i="6"/>
  <c r="L169" i="6"/>
  <c r="L170" i="6"/>
  <c r="I171" i="6"/>
  <c r="H172" i="6"/>
  <c r="G173" i="6"/>
  <c r="U175" i="6"/>
  <c r="S177" i="6"/>
  <c r="Q178" i="6"/>
  <c r="O179" i="6"/>
  <c r="N180" i="6"/>
  <c r="L181" i="6"/>
  <c r="L182" i="6"/>
  <c r="I183" i="6"/>
  <c r="H184" i="6"/>
  <c r="G185" i="6"/>
  <c r="U187" i="6"/>
  <c r="S189" i="6"/>
  <c r="Q190" i="6"/>
  <c r="O191" i="6"/>
  <c r="N192" i="6"/>
  <c r="L193" i="6"/>
  <c r="L194" i="6"/>
  <c r="I195" i="6"/>
  <c r="H196" i="6"/>
  <c r="G197" i="6"/>
  <c r="T199" i="6"/>
  <c r="Q200" i="6"/>
  <c r="O201" i="6"/>
  <c r="G357" i="6"/>
  <c r="F357" i="6"/>
  <c r="J357" i="6"/>
  <c r="I357" i="6"/>
  <c r="S112" i="6"/>
  <c r="R121" i="6"/>
  <c r="L159" i="6"/>
  <c r="L160" i="6"/>
  <c r="U165" i="6"/>
  <c r="Q168" i="6"/>
  <c r="L171" i="6"/>
  <c r="L172" i="6"/>
  <c r="U177" i="6"/>
  <c r="Q180" i="6"/>
  <c r="L183" i="6"/>
  <c r="L184" i="6"/>
  <c r="U189" i="6"/>
  <c r="Q192" i="6"/>
  <c r="L195" i="6"/>
  <c r="T200" i="6"/>
  <c r="K212" i="6"/>
  <c r="F212" i="6"/>
  <c r="E212" i="6"/>
  <c r="T212" i="6"/>
  <c r="R212" i="6"/>
  <c r="Q212" i="6"/>
  <c r="O212" i="6"/>
  <c r="N212" i="6"/>
  <c r="M212" i="6"/>
  <c r="L212" i="6"/>
  <c r="I212" i="6"/>
  <c r="H212" i="6"/>
  <c r="K268" i="6"/>
  <c r="I268" i="6"/>
  <c r="F268" i="6"/>
  <c r="U268" i="6"/>
  <c r="R268" i="6"/>
  <c r="O268" i="6"/>
  <c r="N268" i="6"/>
  <c r="L268" i="6"/>
  <c r="J268" i="6"/>
  <c r="K107" i="6"/>
  <c r="E109" i="6"/>
  <c r="K110" i="6"/>
  <c r="E115" i="6"/>
  <c r="P116" i="6"/>
  <c r="G120" i="6"/>
  <c r="T121" i="6"/>
  <c r="R123" i="6"/>
  <c r="H125" i="6"/>
  <c r="R127" i="6"/>
  <c r="H129" i="6"/>
  <c r="R131" i="6"/>
  <c r="H133" i="6"/>
  <c r="R135" i="6"/>
  <c r="H137" i="6"/>
  <c r="R139" i="6"/>
  <c r="H141" i="6"/>
  <c r="R143" i="6"/>
  <c r="H145" i="6"/>
  <c r="R147" i="6"/>
  <c r="H149" i="6"/>
  <c r="R151" i="6"/>
  <c r="H153" i="6"/>
  <c r="T155" i="6"/>
  <c r="R156" i="6"/>
  <c r="R157" i="6"/>
  <c r="O158" i="6"/>
  <c r="N159" i="6"/>
  <c r="M160" i="6"/>
  <c r="K161" i="6"/>
  <c r="H163" i="6"/>
  <c r="F165" i="6"/>
  <c r="U166" i="6"/>
  <c r="T167" i="6"/>
  <c r="R168" i="6"/>
  <c r="R169" i="6"/>
  <c r="O170" i="6"/>
  <c r="N171" i="6"/>
  <c r="M172" i="6"/>
  <c r="K173" i="6"/>
  <c r="H175" i="6"/>
  <c r="F177" i="6"/>
  <c r="U178" i="6"/>
  <c r="T179" i="6"/>
  <c r="R180" i="6"/>
  <c r="R181" i="6"/>
  <c r="O182" i="6"/>
  <c r="N183" i="6"/>
  <c r="M184" i="6"/>
  <c r="F189" i="6"/>
  <c r="U190" i="6"/>
  <c r="T191" i="6"/>
  <c r="R192" i="6"/>
  <c r="R193" i="6"/>
  <c r="N195" i="6"/>
  <c r="M196" i="6"/>
  <c r="E200" i="6"/>
  <c r="U200" i="6"/>
  <c r="U212" i="6"/>
  <c r="F109" i="6"/>
  <c r="L110" i="6"/>
  <c r="F115" i="6"/>
  <c r="N120" i="6"/>
  <c r="T123" i="6"/>
  <c r="J125" i="6"/>
  <c r="T127" i="6"/>
  <c r="J129" i="6"/>
  <c r="T131" i="6"/>
  <c r="J133" i="6"/>
  <c r="T135" i="6"/>
  <c r="J137" i="6"/>
  <c r="T139" i="6"/>
  <c r="J141" i="6"/>
  <c r="T143" i="6"/>
  <c r="T147" i="6"/>
  <c r="T151" i="6"/>
  <c r="T156" i="6"/>
  <c r="S157" i="6"/>
  <c r="O159" i="6"/>
  <c r="N160" i="6"/>
  <c r="G165" i="6"/>
  <c r="U167" i="6"/>
  <c r="T168" i="6"/>
  <c r="O171" i="6"/>
  <c r="N172" i="6"/>
  <c r="G177" i="6"/>
  <c r="U179" i="6"/>
  <c r="T180" i="6"/>
  <c r="O183" i="6"/>
  <c r="N184" i="6"/>
  <c r="G189" i="6"/>
  <c r="U191" i="6"/>
  <c r="T192" i="6"/>
  <c r="O195" i="6"/>
  <c r="N196" i="6"/>
  <c r="F200" i="6"/>
  <c r="Q201" i="6"/>
  <c r="R201" i="6"/>
  <c r="K202" i="6"/>
  <c r="U202" i="6"/>
  <c r="Q202" i="6"/>
  <c r="O202" i="6"/>
  <c r="P220" i="6"/>
  <c r="S220" i="6"/>
  <c r="F220" i="6"/>
  <c r="R220" i="6"/>
  <c r="E220" i="6"/>
  <c r="O220" i="6"/>
  <c r="N220" i="6"/>
  <c r="M220" i="6"/>
  <c r="L220" i="6"/>
  <c r="K220" i="6"/>
  <c r="J220" i="6"/>
  <c r="I220" i="6"/>
  <c r="U220" i="6"/>
  <c r="H220" i="6"/>
  <c r="T220" i="6"/>
  <c r="G220" i="6"/>
  <c r="J304" i="6"/>
  <c r="E304" i="6"/>
  <c r="Q304" i="6"/>
  <c r="P304" i="6"/>
  <c r="M304" i="6"/>
  <c r="R159" i="6"/>
  <c r="U168" i="6"/>
  <c r="R171" i="6"/>
  <c r="U180" i="6"/>
  <c r="R183" i="6"/>
  <c r="U192" i="6"/>
  <c r="R195" i="6"/>
  <c r="O196" i="6"/>
  <c r="G200" i="6"/>
  <c r="Q227" i="6"/>
  <c r="H227" i="6"/>
  <c r="F227" i="6"/>
  <c r="T227" i="6"/>
  <c r="R227" i="6"/>
  <c r="J227" i="6"/>
  <c r="K256" i="6"/>
  <c r="I256" i="6"/>
  <c r="F256" i="6"/>
  <c r="U256" i="6"/>
  <c r="R256" i="6"/>
  <c r="O256" i="6"/>
  <c r="N256" i="6"/>
  <c r="L256" i="6"/>
  <c r="J256" i="6"/>
  <c r="G353" i="6"/>
  <c r="F353" i="6"/>
  <c r="U353" i="6"/>
  <c r="S353" i="6"/>
  <c r="R353" i="6"/>
  <c r="P353" i="6"/>
  <c r="O353" i="6"/>
  <c r="J353" i="6"/>
  <c r="I353" i="6"/>
  <c r="J115" i="6"/>
  <c r="E132" i="6"/>
  <c r="E136" i="6"/>
  <c r="E140" i="6"/>
  <c r="E144" i="6"/>
  <c r="E148" i="6"/>
  <c r="E152" i="6"/>
  <c r="U157" i="6"/>
  <c r="T158" i="6"/>
  <c r="S159" i="6"/>
  <c r="Q160" i="6"/>
  <c r="L163" i="6"/>
  <c r="I165" i="6"/>
  <c r="G167" i="6"/>
  <c r="E168" i="6"/>
  <c r="U169" i="6"/>
  <c r="T170" i="6"/>
  <c r="S171" i="6"/>
  <c r="Q172" i="6"/>
  <c r="O173" i="6"/>
  <c r="I177" i="6"/>
  <c r="G179" i="6"/>
  <c r="E180" i="6"/>
  <c r="U181" i="6"/>
  <c r="S183" i="6"/>
  <c r="Q184" i="6"/>
  <c r="I189" i="6"/>
  <c r="G191" i="6"/>
  <c r="E192" i="6"/>
  <c r="U193" i="6"/>
  <c r="S195" i="6"/>
  <c r="Q196" i="6"/>
  <c r="H200" i="6"/>
  <c r="G201" i="6"/>
  <c r="F202" i="6"/>
  <c r="K238" i="6"/>
  <c r="N238" i="6"/>
  <c r="L238" i="6"/>
  <c r="J284" i="6"/>
  <c r="E284" i="6"/>
  <c r="N284" i="6"/>
  <c r="M284" i="6"/>
  <c r="O390" i="6"/>
  <c r="J390" i="6"/>
  <c r="L106" i="6"/>
  <c r="T107" i="6"/>
  <c r="K109" i="6"/>
  <c r="E112" i="6"/>
  <c r="J113" i="6"/>
  <c r="K115" i="6"/>
  <c r="H117" i="6"/>
  <c r="H119" i="6"/>
  <c r="E121" i="6"/>
  <c r="E123" i="6"/>
  <c r="N125" i="6"/>
  <c r="E127" i="6"/>
  <c r="N129" i="6"/>
  <c r="E131" i="6"/>
  <c r="G132" i="6"/>
  <c r="N133" i="6"/>
  <c r="E135" i="6"/>
  <c r="G136" i="6"/>
  <c r="N137" i="6"/>
  <c r="E139" i="6"/>
  <c r="G140" i="6"/>
  <c r="N141" i="6"/>
  <c r="E143" i="6"/>
  <c r="G144" i="6"/>
  <c r="N145" i="6"/>
  <c r="E147" i="6"/>
  <c r="G148" i="6"/>
  <c r="N149" i="6"/>
  <c r="E151" i="6"/>
  <c r="G152" i="6"/>
  <c r="N153" i="6"/>
  <c r="E155" i="6"/>
  <c r="G156" i="6"/>
  <c r="F157" i="6"/>
  <c r="U158" i="6"/>
  <c r="T159" i="6"/>
  <c r="R160" i="6"/>
  <c r="R161" i="6"/>
  <c r="N163" i="6"/>
  <c r="K165" i="6"/>
  <c r="I166" i="6"/>
  <c r="H167" i="6"/>
  <c r="F168" i="6"/>
  <c r="F169" i="6"/>
  <c r="U170" i="6"/>
  <c r="T171" i="6"/>
  <c r="R172" i="6"/>
  <c r="R173" i="6"/>
  <c r="N175" i="6"/>
  <c r="K177" i="6"/>
  <c r="I178" i="6"/>
  <c r="H179" i="6"/>
  <c r="F180" i="6"/>
  <c r="F181" i="6"/>
  <c r="U182" i="6"/>
  <c r="T183" i="6"/>
  <c r="R184" i="6"/>
  <c r="R185" i="6"/>
  <c r="N187" i="6"/>
  <c r="K189" i="6"/>
  <c r="I190" i="6"/>
  <c r="H191" i="6"/>
  <c r="F192" i="6"/>
  <c r="F193" i="6"/>
  <c r="U194" i="6"/>
  <c r="T195" i="6"/>
  <c r="R196" i="6"/>
  <c r="R197" i="6"/>
  <c r="M199" i="6"/>
  <c r="I200" i="6"/>
  <c r="H201" i="6"/>
  <c r="H202" i="6"/>
  <c r="L132" i="6"/>
  <c r="L136" i="6"/>
  <c r="L140" i="6"/>
  <c r="L144" i="6"/>
  <c r="L148" i="6"/>
  <c r="L152" i="6"/>
  <c r="U159" i="6"/>
  <c r="H168" i="6"/>
  <c r="U171" i="6"/>
  <c r="H180" i="6"/>
  <c r="U183" i="6"/>
  <c r="T184" i="6"/>
  <c r="H192" i="6"/>
  <c r="U195" i="6"/>
  <c r="T196" i="6"/>
  <c r="L200" i="6"/>
  <c r="S106" i="6"/>
  <c r="Q109" i="6"/>
  <c r="K112" i="6"/>
  <c r="Q115" i="6"/>
  <c r="H121" i="6"/>
  <c r="N132" i="6"/>
  <c r="N136" i="6"/>
  <c r="N140" i="6"/>
  <c r="N144" i="6"/>
  <c r="N148" i="6"/>
  <c r="N152" i="6"/>
  <c r="F159" i="6"/>
  <c r="U160" i="6"/>
  <c r="N165" i="6"/>
  <c r="I168" i="6"/>
  <c r="F171" i="6"/>
  <c r="U172" i="6"/>
  <c r="N177" i="6"/>
  <c r="I180" i="6"/>
  <c r="F183" i="6"/>
  <c r="U184" i="6"/>
  <c r="N189" i="6"/>
  <c r="I192" i="6"/>
  <c r="F195" i="6"/>
  <c r="U196" i="6"/>
  <c r="M200" i="6"/>
  <c r="Q241" i="6"/>
  <c r="H241" i="6"/>
  <c r="F241" i="6"/>
  <c r="T241" i="6"/>
  <c r="R241" i="6"/>
  <c r="R109" i="6"/>
  <c r="Q113" i="6"/>
  <c r="R115" i="6"/>
  <c r="M117" i="6"/>
  <c r="M119" i="6"/>
  <c r="J121" i="6"/>
  <c r="J123" i="6"/>
  <c r="T125" i="6"/>
  <c r="J127" i="6"/>
  <c r="T129" i="6"/>
  <c r="J131" i="6"/>
  <c r="Q132" i="6"/>
  <c r="T133" i="6"/>
  <c r="J135" i="6"/>
  <c r="Q136" i="6"/>
  <c r="T137" i="6"/>
  <c r="J139" i="6"/>
  <c r="Q140" i="6"/>
  <c r="T141" i="6"/>
  <c r="J143" i="6"/>
  <c r="Q144" i="6"/>
  <c r="T145" i="6"/>
  <c r="J147" i="6"/>
  <c r="Q148" i="6"/>
  <c r="T149" i="6"/>
  <c r="J151" i="6"/>
  <c r="Q152" i="6"/>
  <c r="T153" i="6"/>
  <c r="J155" i="6"/>
  <c r="L156" i="6"/>
  <c r="I157" i="6"/>
  <c r="H158" i="6"/>
  <c r="G159" i="6"/>
  <c r="E160" i="6"/>
  <c r="U161" i="6"/>
  <c r="S163" i="6"/>
  <c r="O165" i="6"/>
  <c r="N166" i="6"/>
  <c r="L167" i="6"/>
  <c r="L168" i="6"/>
  <c r="I169" i="6"/>
  <c r="H170" i="6"/>
  <c r="G171" i="6"/>
  <c r="E172" i="6"/>
  <c r="U173" i="6"/>
  <c r="S175" i="6"/>
  <c r="O177" i="6"/>
  <c r="N178" i="6"/>
  <c r="L179" i="6"/>
  <c r="L180" i="6"/>
  <c r="I181" i="6"/>
  <c r="H182" i="6"/>
  <c r="G183" i="6"/>
  <c r="E184" i="6"/>
  <c r="U185" i="6"/>
  <c r="S187" i="6"/>
  <c r="O189" i="6"/>
  <c r="N190" i="6"/>
  <c r="L191" i="6"/>
  <c r="L192" i="6"/>
  <c r="I193" i="6"/>
  <c r="H194" i="6"/>
  <c r="G195" i="6"/>
  <c r="E196" i="6"/>
  <c r="U197" i="6"/>
  <c r="R199" i="6"/>
  <c r="N200" i="6"/>
  <c r="L201" i="6"/>
  <c r="M202" i="6"/>
  <c r="O376" i="6"/>
  <c r="J376" i="6"/>
  <c r="U203" i="6"/>
  <c r="T204" i="6"/>
  <c r="S205" i="6"/>
  <c r="Q206" i="6"/>
  <c r="O207" i="6"/>
  <c r="N208" i="6"/>
  <c r="L209" i="6"/>
  <c r="L210" i="6"/>
  <c r="I211" i="6"/>
  <c r="G213" i="6"/>
  <c r="E214" i="6"/>
  <c r="T214" i="6"/>
  <c r="O215" i="6"/>
  <c r="K216" i="6"/>
  <c r="F217" i="6"/>
  <c r="U217" i="6"/>
  <c r="Q218" i="6"/>
  <c r="L219" i="6"/>
  <c r="O221" i="6"/>
  <c r="N224" i="6"/>
  <c r="T235" i="6"/>
  <c r="J244" i="6"/>
  <c r="H249" i="6"/>
  <c r="R252" i="6"/>
  <c r="N254" i="6"/>
  <c r="F258" i="6"/>
  <c r="T259" i="6"/>
  <c r="H261" i="6"/>
  <c r="R264" i="6"/>
  <c r="N266" i="6"/>
  <c r="F270" i="6"/>
  <c r="T271" i="6"/>
  <c r="U272" i="6"/>
  <c r="L274" i="6"/>
  <c r="E276" i="6"/>
  <c r="F277" i="6"/>
  <c r="L278" i="6"/>
  <c r="T279" i="6"/>
  <c r="R280" i="6"/>
  <c r="F282" i="6"/>
  <c r="J290" i="6"/>
  <c r="Q292" i="6"/>
  <c r="J295" i="6"/>
  <c r="J302" i="6"/>
  <c r="J307" i="6"/>
  <c r="S308" i="6"/>
  <c r="U309" i="6"/>
  <c r="F315" i="6"/>
  <c r="S317" i="6"/>
  <c r="S319" i="6"/>
  <c r="S321" i="6"/>
  <c r="S323" i="6"/>
  <c r="S325" i="6"/>
  <c r="S327" i="6"/>
  <c r="S329" i="6"/>
  <c r="S331" i="6"/>
  <c r="S333" i="6"/>
  <c r="S335" i="6"/>
  <c r="S337" i="6"/>
  <c r="S339" i="6"/>
  <c r="S341" i="6"/>
  <c r="S343" i="6"/>
  <c r="S345" i="6"/>
  <c r="S347" i="6"/>
  <c r="R349" i="6"/>
  <c r="N351" i="6"/>
  <c r="J370" i="6"/>
  <c r="U204" i="6"/>
  <c r="T205" i="6"/>
  <c r="R206" i="6"/>
  <c r="R207" i="6"/>
  <c r="O208" i="6"/>
  <c r="N209" i="6"/>
  <c r="M210" i="6"/>
  <c r="K211" i="6"/>
  <c r="H213" i="6"/>
  <c r="F214" i="6"/>
  <c r="U214" i="6"/>
  <c r="R215" i="6"/>
  <c r="L216" i="6"/>
  <c r="G217" i="6"/>
  <c r="R218" i="6"/>
  <c r="M219" i="6"/>
  <c r="R221" i="6"/>
  <c r="L230" i="6"/>
  <c r="F233" i="6"/>
  <c r="F239" i="6"/>
  <c r="L244" i="6"/>
  <c r="F247" i="6"/>
  <c r="R249" i="6"/>
  <c r="F251" i="6"/>
  <c r="U252" i="6"/>
  <c r="O254" i="6"/>
  <c r="I258" i="6"/>
  <c r="R261" i="6"/>
  <c r="F263" i="6"/>
  <c r="U264" i="6"/>
  <c r="I270" i="6"/>
  <c r="N274" i="6"/>
  <c r="F276" i="6"/>
  <c r="H277" i="6"/>
  <c r="N278" i="6"/>
  <c r="U279" i="6"/>
  <c r="U280" i="6"/>
  <c r="J282" i="6"/>
  <c r="P287" i="6"/>
  <c r="K290" i="6"/>
  <c r="K295" i="6"/>
  <c r="E300" i="6"/>
  <c r="M302" i="6"/>
  <c r="K307" i="6"/>
  <c r="G315" i="6"/>
  <c r="T317" i="6"/>
  <c r="T319" i="6"/>
  <c r="T321" i="6"/>
  <c r="T323" i="6"/>
  <c r="T325" i="6"/>
  <c r="T327" i="6"/>
  <c r="T329" i="6"/>
  <c r="T331" i="6"/>
  <c r="T333" i="6"/>
  <c r="T335" i="6"/>
  <c r="T337" i="6"/>
  <c r="T339" i="6"/>
  <c r="T341" i="6"/>
  <c r="T343" i="6"/>
  <c r="T345" i="6"/>
  <c r="T347" i="6"/>
  <c r="S349" i="6"/>
  <c r="O351" i="6"/>
  <c r="G355" i="6"/>
  <c r="J392" i="6"/>
  <c r="U205" i="6"/>
  <c r="T206" i="6"/>
  <c r="S207" i="6"/>
  <c r="Q208" i="6"/>
  <c r="O209" i="6"/>
  <c r="L211" i="6"/>
  <c r="I213" i="6"/>
  <c r="S215" i="6"/>
  <c r="M216" i="6"/>
  <c r="H217" i="6"/>
  <c r="S218" i="6"/>
  <c r="N219" i="6"/>
  <c r="S221" i="6"/>
  <c r="F225" i="6"/>
  <c r="N230" i="6"/>
  <c r="H233" i="6"/>
  <c r="L236" i="6"/>
  <c r="H239" i="6"/>
  <c r="N244" i="6"/>
  <c r="H247" i="6"/>
  <c r="T249" i="6"/>
  <c r="R254" i="6"/>
  <c r="J258" i="6"/>
  <c r="F260" i="6"/>
  <c r="T261" i="6"/>
  <c r="R266" i="6"/>
  <c r="J270" i="6"/>
  <c r="E272" i="6"/>
  <c r="F273" i="6"/>
  <c r="O274" i="6"/>
  <c r="I276" i="6"/>
  <c r="I277" i="6"/>
  <c r="O278" i="6"/>
  <c r="K282" i="6"/>
  <c r="M290" i="6"/>
  <c r="J293" i="6"/>
  <c r="P295" i="6"/>
  <c r="T349" i="6"/>
  <c r="P351" i="6"/>
  <c r="I355" i="6"/>
  <c r="J364" i="6"/>
  <c r="U206" i="6"/>
  <c r="T207" i="6"/>
  <c r="R208" i="6"/>
  <c r="R209" i="6"/>
  <c r="O210" i="6"/>
  <c r="N211" i="6"/>
  <c r="K213" i="6"/>
  <c r="E215" i="6"/>
  <c r="T215" i="6"/>
  <c r="N216" i="6"/>
  <c r="I217" i="6"/>
  <c r="O219" i="6"/>
  <c r="T221" i="6"/>
  <c r="R233" i="6"/>
  <c r="N236" i="6"/>
  <c r="R239" i="6"/>
  <c r="J242" i="6"/>
  <c r="R247" i="6"/>
  <c r="R251" i="6"/>
  <c r="F253" i="6"/>
  <c r="U254" i="6"/>
  <c r="L258" i="6"/>
  <c r="I260" i="6"/>
  <c r="R263" i="6"/>
  <c r="F265" i="6"/>
  <c r="U266" i="6"/>
  <c r="L270" i="6"/>
  <c r="F272" i="6"/>
  <c r="H273" i="6"/>
  <c r="Q274" i="6"/>
  <c r="J276" i="6"/>
  <c r="R277" i="6"/>
  <c r="Q278" i="6"/>
  <c r="E280" i="6"/>
  <c r="F281" i="6"/>
  <c r="M282" i="6"/>
  <c r="H285" i="6"/>
  <c r="N290" i="6"/>
  <c r="K293" i="6"/>
  <c r="E298" i="6"/>
  <c r="G309" i="6"/>
  <c r="J310" i="6"/>
  <c r="F313" i="6"/>
  <c r="J315" i="6"/>
  <c r="J318" i="6"/>
  <c r="J320" i="6"/>
  <c r="J322" i="6"/>
  <c r="J324" i="6"/>
  <c r="J326" i="6"/>
  <c r="J328" i="6"/>
  <c r="J330" i="6"/>
  <c r="J332" i="6"/>
  <c r="J334" i="6"/>
  <c r="J336" i="6"/>
  <c r="J338" i="6"/>
  <c r="J340" i="6"/>
  <c r="J342" i="6"/>
  <c r="J344" i="6"/>
  <c r="G205" i="6"/>
  <c r="E206" i="6"/>
  <c r="U207" i="6"/>
  <c r="T208" i="6"/>
  <c r="S209" i="6"/>
  <c r="Q210" i="6"/>
  <c r="O211" i="6"/>
  <c r="L213" i="6"/>
  <c r="I214" i="6"/>
  <c r="F215" i="6"/>
  <c r="U215" i="6"/>
  <c r="O216" i="6"/>
  <c r="K217" i="6"/>
  <c r="G218" i="6"/>
  <c r="U218" i="6"/>
  <c r="Q219" i="6"/>
  <c r="F221" i="6"/>
  <c r="R225" i="6"/>
  <c r="L228" i="6"/>
  <c r="F231" i="6"/>
  <c r="T233" i="6"/>
  <c r="T239" i="6"/>
  <c r="L242" i="6"/>
  <c r="F245" i="6"/>
  <c r="T247" i="6"/>
  <c r="F250" i="6"/>
  <c r="N258" i="6"/>
  <c r="J260" i="6"/>
  <c r="F262" i="6"/>
  <c r="T263" i="6"/>
  <c r="H265" i="6"/>
  <c r="N270" i="6"/>
  <c r="I272" i="6"/>
  <c r="R273" i="6"/>
  <c r="R274" i="6"/>
  <c r="K276" i="6"/>
  <c r="T277" i="6"/>
  <c r="R278" i="6"/>
  <c r="F280" i="6"/>
  <c r="H281" i="6"/>
  <c r="N282" i="6"/>
  <c r="K285" i="6"/>
  <c r="E288" i="6"/>
  <c r="P290" i="6"/>
  <c r="J298" i="6"/>
  <c r="G305" i="6"/>
  <c r="E308" i="6"/>
  <c r="H309" i="6"/>
  <c r="L310" i="6"/>
  <c r="G313" i="6"/>
  <c r="S315" i="6"/>
  <c r="L324" i="6"/>
  <c r="L326" i="6"/>
  <c r="L328" i="6"/>
  <c r="L330" i="6"/>
  <c r="L332" i="6"/>
  <c r="L334" i="6"/>
  <c r="L336" i="6"/>
  <c r="L338" i="6"/>
  <c r="L340" i="6"/>
  <c r="L342" i="6"/>
  <c r="L344" i="6"/>
  <c r="L346" i="6"/>
  <c r="L348" i="6"/>
  <c r="J350" i="6"/>
  <c r="S351" i="6"/>
  <c r="O355" i="6"/>
  <c r="J372" i="6"/>
  <c r="J394" i="6"/>
  <c r="J408" i="6"/>
  <c r="U208" i="6"/>
  <c r="T209" i="6"/>
  <c r="R211" i="6"/>
  <c r="N213" i="6"/>
  <c r="Q216" i="6"/>
  <c r="L217" i="6"/>
  <c r="R219" i="6"/>
  <c r="G221" i="6"/>
  <c r="T225" i="6"/>
  <c r="N228" i="6"/>
  <c r="H231" i="6"/>
  <c r="F237" i="6"/>
  <c r="N242" i="6"/>
  <c r="H245" i="6"/>
  <c r="I250" i="6"/>
  <c r="R253" i="6"/>
  <c r="F255" i="6"/>
  <c r="O258" i="6"/>
  <c r="L260" i="6"/>
  <c r="R265" i="6"/>
  <c r="F267" i="6"/>
  <c r="O270" i="6"/>
  <c r="J272" i="6"/>
  <c r="T273" i="6"/>
  <c r="U274" i="6"/>
  <c r="L276" i="6"/>
  <c r="U277" i="6"/>
  <c r="U278" i="6"/>
  <c r="I280" i="6"/>
  <c r="I281" i="6"/>
  <c r="P282" i="6"/>
  <c r="J288" i="6"/>
  <c r="I313" i="6"/>
  <c r="L350" i="6"/>
  <c r="T351" i="6"/>
  <c r="R355" i="6"/>
  <c r="J380" i="6"/>
  <c r="I205" i="6"/>
  <c r="H206" i="6"/>
  <c r="G207" i="6"/>
  <c r="E208" i="6"/>
  <c r="U209" i="6"/>
  <c r="T210" i="6"/>
  <c r="S211" i="6"/>
  <c r="O213" i="6"/>
  <c r="M214" i="6"/>
  <c r="H215" i="6"/>
  <c r="E216" i="6"/>
  <c r="R216" i="6"/>
  <c r="M217" i="6"/>
  <c r="E219" i="6"/>
  <c r="S219" i="6"/>
  <c r="H221" i="6"/>
  <c r="J231" i="6"/>
  <c r="L234" i="6"/>
  <c r="H237" i="6"/>
  <c r="J240" i="6"/>
  <c r="R245" i="6"/>
  <c r="J248" i="6"/>
  <c r="R258" i="6"/>
  <c r="N276" i="6"/>
  <c r="J280" i="6"/>
  <c r="O281" i="6"/>
  <c r="Q282" i="6"/>
  <c r="J286" i="6"/>
  <c r="M288" i="6"/>
  <c r="J296" i="6"/>
  <c r="J301" i="6"/>
  <c r="K303" i="6"/>
  <c r="K305" i="6"/>
  <c r="L308" i="6"/>
  <c r="J309" i="6"/>
  <c r="F311" i="6"/>
  <c r="J313" i="6"/>
  <c r="F319" i="6"/>
  <c r="F321" i="6"/>
  <c r="F323" i="6"/>
  <c r="F325" i="6"/>
  <c r="F327" i="6"/>
  <c r="F329" i="6"/>
  <c r="F331" i="6"/>
  <c r="F333" i="6"/>
  <c r="F335" i="6"/>
  <c r="F337" i="6"/>
  <c r="F339" i="6"/>
  <c r="F341" i="6"/>
  <c r="F343" i="6"/>
  <c r="F345" i="6"/>
  <c r="F347" i="6"/>
  <c r="F349" i="6"/>
  <c r="S355" i="6"/>
  <c r="J366" i="6"/>
  <c r="J402" i="6"/>
  <c r="N203" i="6"/>
  <c r="M204" i="6"/>
  <c r="K205" i="6"/>
  <c r="I206" i="6"/>
  <c r="H207" i="6"/>
  <c r="F208" i="6"/>
  <c r="F209" i="6"/>
  <c r="U210" i="6"/>
  <c r="T211" i="6"/>
  <c r="R213" i="6"/>
  <c r="N214" i="6"/>
  <c r="I215" i="6"/>
  <c r="F216" i="6"/>
  <c r="S216" i="6"/>
  <c r="N217" i="6"/>
  <c r="K218" i="6"/>
  <c r="F219" i="6"/>
  <c r="T219" i="6"/>
  <c r="I221" i="6"/>
  <c r="H223" i="6"/>
  <c r="L226" i="6"/>
  <c r="F229" i="6"/>
  <c r="R231" i="6"/>
  <c r="N234" i="6"/>
  <c r="R237" i="6"/>
  <c r="L240" i="6"/>
  <c r="F243" i="6"/>
  <c r="T245" i="6"/>
  <c r="L248" i="6"/>
  <c r="L250" i="6"/>
  <c r="R255" i="6"/>
  <c r="F257" i="6"/>
  <c r="U258" i="6"/>
  <c r="O260" i="6"/>
  <c r="L262" i="6"/>
  <c r="I264" i="6"/>
  <c r="R267" i="6"/>
  <c r="F269" i="6"/>
  <c r="U270" i="6"/>
  <c r="L272" i="6"/>
  <c r="E274" i="6"/>
  <c r="F275" i="6"/>
  <c r="O276" i="6"/>
  <c r="E278" i="6"/>
  <c r="F279" i="6"/>
  <c r="K280" i="6"/>
  <c r="R281" i="6"/>
  <c r="K286" i="6"/>
  <c r="E294" i="6"/>
  <c r="P296" i="6"/>
  <c r="K301" i="6"/>
  <c r="P303" i="6"/>
  <c r="S305" i="6"/>
  <c r="M308" i="6"/>
  <c r="K309" i="6"/>
  <c r="G311" i="6"/>
  <c r="S313" i="6"/>
  <c r="G319" i="6"/>
  <c r="G321" i="6"/>
  <c r="G323" i="6"/>
  <c r="G325" i="6"/>
  <c r="G327" i="6"/>
  <c r="G329" i="6"/>
  <c r="G331" i="6"/>
  <c r="G333" i="6"/>
  <c r="G335" i="6"/>
  <c r="G337" i="6"/>
  <c r="G339" i="6"/>
  <c r="G341" i="6"/>
  <c r="G343" i="6"/>
  <c r="G345" i="6"/>
  <c r="G347" i="6"/>
  <c r="G349" i="6"/>
  <c r="F351" i="6"/>
  <c r="J352" i="6"/>
  <c r="J410" i="6"/>
  <c r="O203" i="6"/>
  <c r="N204" i="6"/>
  <c r="L205" i="6"/>
  <c r="L206" i="6"/>
  <c r="I207" i="6"/>
  <c r="H208" i="6"/>
  <c r="G209" i="6"/>
  <c r="U211" i="6"/>
  <c r="S213" i="6"/>
  <c r="O214" i="6"/>
  <c r="K215" i="6"/>
  <c r="G216" i="6"/>
  <c r="T216" i="6"/>
  <c r="O217" i="6"/>
  <c r="L218" i="6"/>
  <c r="G219" i="6"/>
  <c r="U219" i="6"/>
  <c r="K221" i="6"/>
  <c r="R223" i="6"/>
  <c r="N226" i="6"/>
  <c r="H229" i="6"/>
  <c r="T231" i="6"/>
  <c r="T237" i="6"/>
  <c r="N240" i="6"/>
  <c r="H243" i="6"/>
  <c r="N248" i="6"/>
  <c r="N250" i="6"/>
  <c r="H257" i="6"/>
  <c r="R260" i="6"/>
  <c r="H269" i="6"/>
  <c r="N272" i="6"/>
  <c r="F274" i="6"/>
  <c r="H275" i="6"/>
  <c r="Q276" i="6"/>
  <c r="F278" i="6"/>
  <c r="H279" i="6"/>
  <c r="L280" i="6"/>
  <c r="T281" i="6"/>
  <c r="M286" i="6"/>
  <c r="J294" i="6"/>
  <c r="J299" i="6"/>
  <c r="N308" i="6"/>
  <c r="L309" i="6"/>
  <c r="I311" i="6"/>
  <c r="T313" i="6"/>
  <c r="F317" i="6"/>
  <c r="H319" i="6"/>
  <c r="H321" i="6"/>
  <c r="H323" i="6"/>
  <c r="H325" i="6"/>
  <c r="H327" i="6"/>
  <c r="H329" i="6"/>
  <c r="H331" i="6"/>
  <c r="H333" i="6"/>
  <c r="H335" i="6"/>
  <c r="H337" i="6"/>
  <c r="H339" i="6"/>
  <c r="H341" i="6"/>
  <c r="H343" i="6"/>
  <c r="H345" i="6"/>
  <c r="H349" i="6"/>
  <c r="J404" i="6"/>
  <c r="S203" i="6"/>
  <c r="Q204" i="6"/>
  <c r="O205" i="6"/>
  <c r="N206" i="6"/>
  <c r="L207" i="6"/>
  <c r="L208" i="6"/>
  <c r="I209" i="6"/>
  <c r="H210" i="6"/>
  <c r="G211" i="6"/>
  <c r="U213" i="6"/>
  <c r="R214" i="6"/>
  <c r="M215" i="6"/>
  <c r="I216" i="6"/>
  <c r="S217" i="6"/>
  <c r="N218" i="6"/>
  <c r="I219" i="6"/>
  <c r="M221" i="6"/>
  <c r="R229" i="6"/>
  <c r="H235" i="6"/>
  <c r="T243" i="6"/>
  <c r="L246" i="6"/>
  <c r="R250" i="6"/>
  <c r="N252" i="6"/>
  <c r="J254" i="6"/>
  <c r="T257" i="6"/>
  <c r="H259" i="6"/>
  <c r="R262" i="6"/>
  <c r="N264" i="6"/>
  <c r="J266" i="6"/>
  <c r="T269" i="6"/>
  <c r="H271" i="6"/>
  <c r="Q272" i="6"/>
  <c r="J274" i="6"/>
  <c r="T275" i="6"/>
  <c r="U276" i="6"/>
  <c r="J278" i="6"/>
  <c r="O279" i="6"/>
  <c r="O280" i="6"/>
  <c r="P286" i="6"/>
  <c r="K289" i="6"/>
  <c r="J292" i="6"/>
  <c r="P299" i="6"/>
  <c r="P308" i="6"/>
  <c r="O309" i="6"/>
  <c r="S311" i="6"/>
  <c r="I317" i="6"/>
  <c r="J319" i="6"/>
  <c r="J321" i="6"/>
  <c r="J323" i="6"/>
  <c r="J325" i="6"/>
  <c r="J327" i="6"/>
  <c r="J329" i="6"/>
  <c r="J331" i="6"/>
  <c r="J333" i="6"/>
  <c r="J335" i="6"/>
  <c r="J337" i="6"/>
  <c r="J339" i="6"/>
  <c r="J341" i="6"/>
  <c r="J343" i="6"/>
  <c r="J345" i="6"/>
  <c r="J347" i="6"/>
  <c r="J349" i="6"/>
  <c r="I351" i="6"/>
  <c r="P354" i="6"/>
  <c r="J412" i="6"/>
  <c r="T203" i="6"/>
  <c r="R204" i="6"/>
  <c r="R205" i="6"/>
  <c r="O206" i="6"/>
  <c r="N207" i="6"/>
  <c r="M208" i="6"/>
  <c r="K209" i="6"/>
  <c r="I210" i="6"/>
  <c r="H211" i="6"/>
  <c r="F213" i="6"/>
  <c r="S214" i="6"/>
  <c r="N215" i="6"/>
  <c r="J216" i="6"/>
  <c r="E217" i="6"/>
  <c r="T217" i="6"/>
  <c r="O218" i="6"/>
  <c r="K219" i="6"/>
  <c r="N221" i="6"/>
  <c r="L224" i="6"/>
  <c r="T229" i="6"/>
  <c r="R235" i="6"/>
  <c r="N246" i="6"/>
  <c r="F249" i="6"/>
  <c r="U250" i="6"/>
  <c r="O252" i="6"/>
  <c r="L254" i="6"/>
  <c r="R259" i="6"/>
  <c r="U262" i="6"/>
  <c r="R271" i="6"/>
  <c r="R272" i="6"/>
  <c r="K274" i="6"/>
  <c r="K278" i="6"/>
  <c r="R279" i="6"/>
  <c r="Q280" i="6"/>
  <c r="G307" i="6"/>
  <c r="R308" i="6"/>
  <c r="T309" i="6"/>
  <c r="T311" i="6"/>
  <c r="J317" i="6"/>
  <c r="R319" i="6"/>
  <c r="R321" i="6"/>
  <c r="R323" i="6"/>
  <c r="R325" i="6"/>
  <c r="R327" i="6"/>
  <c r="R329" i="6"/>
  <c r="R331" i="6"/>
  <c r="R333" i="6"/>
  <c r="R335" i="6"/>
  <c r="R337" i="6"/>
  <c r="R339" i="6"/>
  <c r="R341" i="6"/>
  <c r="R343" i="6"/>
  <c r="R345" i="6"/>
  <c r="R347" i="6"/>
  <c r="P349" i="6"/>
  <c r="J398" i="6"/>
  <c r="P6" i="6"/>
  <c r="P8" i="6"/>
  <c r="P10" i="6"/>
  <c r="P12" i="6"/>
  <c r="P14" i="6"/>
  <c r="P16" i="6"/>
  <c r="P18" i="6"/>
  <c r="P20" i="6"/>
  <c r="P22" i="6"/>
  <c r="P24" i="6"/>
  <c r="P26" i="6"/>
  <c r="P28" i="6"/>
  <c r="P30" i="6"/>
  <c r="P32" i="6"/>
  <c r="P34" i="6"/>
  <c r="P36" i="6"/>
  <c r="P38" i="6"/>
  <c r="P40" i="6"/>
  <c r="P42" i="6"/>
  <c r="O48" i="6"/>
  <c r="M48" i="6"/>
  <c r="R48" i="6"/>
  <c r="F48" i="6"/>
  <c r="T48" i="6"/>
  <c r="Q49" i="6"/>
  <c r="T75" i="6"/>
  <c r="T83" i="6"/>
  <c r="O96" i="6"/>
  <c r="M96" i="6"/>
  <c r="J96" i="6"/>
  <c r="U96" i="6"/>
  <c r="I96" i="6"/>
  <c r="T96" i="6"/>
  <c r="H96" i="6"/>
  <c r="R96" i="6"/>
  <c r="F96" i="6"/>
  <c r="U399" i="6"/>
  <c r="I399" i="6"/>
  <c r="T399" i="6"/>
  <c r="H399" i="6"/>
  <c r="S399" i="6"/>
  <c r="G399" i="6"/>
  <c r="R399" i="6"/>
  <c r="F399" i="6"/>
  <c r="Q399" i="6"/>
  <c r="E399" i="6"/>
  <c r="O399" i="6"/>
  <c r="N399" i="6"/>
  <c r="M399" i="6"/>
  <c r="L399" i="6"/>
  <c r="K399" i="6"/>
  <c r="J399" i="6"/>
  <c r="P399" i="6"/>
  <c r="E6" i="6"/>
  <c r="Q6" i="6"/>
  <c r="K7" i="6"/>
  <c r="E8" i="6"/>
  <c r="Q8" i="6"/>
  <c r="K9" i="6"/>
  <c r="E10" i="6"/>
  <c r="Q10" i="6"/>
  <c r="K11" i="6"/>
  <c r="E12" i="6"/>
  <c r="Q12" i="6"/>
  <c r="K13" i="6"/>
  <c r="E14" i="6"/>
  <c r="Q14" i="6"/>
  <c r="K15" i="6"/>
  <c r="E16" i="6"/>
  <c r="Q16" i="6"/>
  <c r="K17" i="6"/>
  <c r="E18" i="6"/>
  <c r="Q18" i="6"/>
  <c r="K19" i="6"/>
  <c r="E20" i="6"/>
  <c r="Q20" i="6"/>
  <c r="K21" i="6"/>
  <c r="E22" i="6"/>
  <c r="Q22" i="6"/>
  <c r="K23" i="6"/>
  <c r="E24" i="6"/>
  <c r="Q24" i="6"/>
  <c r="K25" i="6"/>
  <c r="E26" i="6"/>
  <c r="Q26" i="6"/>
  <c r="K27" i="6"/>
  <c r="E28" i="6"/>
  <c r="Q28" i="6"/>
  <c r="K29" i="6"/>
  <c r="E30" i="6"/>
  <c r="Q30" i="6"/>
  <c r="K31" i="6"/>
  <c r="E32" i="6"/>
  <c r="Q32" i="6"/>
  <c r="K33" i="6"/>
  <c r="E34" i="6"/>
  <c r="Q34" i="6"/>
  <c r="K35" i="6"/>
  <c r="E36" i="6"/>
  <c r="Q36" i="6"/>
  <c r="K37" i="6"/>
  <c r="E38" i="6"/>
  <c r="Q38" i="6"/>
  <c r="K39" i="6"/>
  <c r="E40" i="6"/>
  <c r="Q40" i="6"/>
  <c r="K41" i="6"/>
  <c r="E42" i="6"/>
  <c r="Q42" i="6"/>
  <c r="L44" i="6"/>
  <c r="I46" i="6"/>
  <c r="F47" i="6"/>
  <c r="E48" i="6"/>
  <c r="U48" i="6"/>
  <c r="R49" i="6"/>
  <c r="Q50" i="6"/>
  <c r="O76" i="6"/>
  <c r="M76" i="6"/>
  <c r="U76" i="6"/>
  <c r="I76" i="6"/>
  <c r="T76" i="6"/>
  <c r="H76" i="6"/>
  <c r="R76" i="6"/>
  <c r="F76" i="6"/>
  <c r="F77" i="6"/>
  <c r="J78" i="6"/>
  <c r="O84" i="6"/>
  <c r="M84" i="6"/>
  <c r="U84" i="6"/>
  <c r="I84" i="6"/>
  <c r="T84" i="6"/>
  <c r="H84" i="6"/>
  <c r="R84" i="6"/>
  <c r="F84" i="6"/>
  <c r="F85" i="6"/>
  <c r="J86" i="6"/>
  <c r="K92" i="6"/>
  <c r="E96" i="6"/>
  <c r="L102" i="6"/>
  <c r="G106" i="6"/>
  <c r="O110" i="6"/>
  <c r="M110" i="6"/>
  <c r="J110" i="6"/>
  <c r="U110" i="6"/>
  <c r="I110" i="6"/>
  <c r="T110" i="6"/>
  <c r="H110" i="6"/>
  <c r="R110" i="6"/>
  <c r="F110" i="6"/>
  <c r="L116" i="6"/>
  <c r="L120" i="6"/>
  <c r="S12" i="6"/>
  <c r="S26" i="6"/>
  <c r="T8" i="6"/>
  <c r="T10" i="6"/>
  <c r="T12" i="6"/>
  <c r="H18" i="6"/>
  <c r="T20" i="6"/>
  <c r="H22" i="6"/>
  <c r="T22" i="6"/>
  <c r="H24" i="6"/>
  <c r="T26" i="6"/>
  <c r="H28" i="6"/>
  <c r="T28" i="6"/>
  <c r="H30" i="6"/>
  <c r="T30" i="6"/>
  <c r="H32" i="6"/>
  <c r="T32" i="6"/>
  <c r="H34" i="6"/>
  <c r="T34" i="6"/>
  <c r="H36" i="6"/>
  <c r="T36" i="6"/>
  <c r="H38" i="6"/>
  <c r="T38" i="6"/>
  <c r="H40" i="6"/>
  <c r="H42" i="6"/>
  <c r="U42" i="6"/>
  <c r="I48" i="6"/>
  <c r="E50" i="6"/>
  <c r="U50" i="6"/>
  <c r="O74" i="6"/>
  <c r="M74" i="6"/>
  <c r="U74" i="6"/>
  <c r="I74" i="6"/>
  <c r="T74" i="6"/>
  <c r="H74" i="6"/>
  <c r="R74" i="6"/>
  <c r="F74" i="6"/>
  <c r="F75" i="6"/>
  <c r="N78" i="6"/>
  <c r="O82" i="6"/>
  <c r="M82" i="6"/>
  <c r="U82" i="6"/>
  <c r="I82" i="6"/>
  <c r="T82" i="6"/>
  <c r="H82" i="6"/>
  <c r="R82" i="6"/>
  <c r="F82" i="6"/>
  <c r="F83" i="6"/>
  <c r="N86" i="6"/>
  <c r="E90" i="6"/>
  <c r="P92" i="6"/>
  <c r="L96" i="6"/>
  <c r="G100" i="6"/>
  <c r="O104" i="6"/>
  <c r="M104" i="6"/>
  <c r="J104" i="6"/>
  <c r="U104" i="6"/>
  <c r="I104" i="6"/>
  <c r="T104" i="6"/>
  <c r="H104" i="6"/>
  <c r="R104" i="6"/>
  <c r="F104" i="6"/>
  <c r="E114" i="6"/>
  <c r="Q116" i="6"/>
  <c r="O118" i="6"/>
  <c r="M118" i="6"/>
  <c r="K118" i="6"/>
  <c r="J118" i="6"/>
  <c r="U118" i="6"/>
  <c r="I118" i="6"/>
  <c r="T118" i="6"/>
  <c r="H118" i="6"/>
  <c r="R118" i="6"/>
  <c r="F118" i="6"/>
  <c r="Q120" i="6"/>
  <c r="O122" i="6"/>
  <c r="M122" i="6"/>
  <c r="K122" i="6"/>
  <c r="J122" i="6"/>
  <c r="U122" i="6"/>
  <c r="I122" i="6"/>
  <c r="T122" i="6"/>
  <c r="H122" i="6"/>
  <c r="R122" i="6"/>
  <c r="F122" i="6"/>
  <c r="U49" i="6"/>
  <c r="I49" i="6"/>
  <c r="S49" i="6"/>
  <c r="G49" i="6"/>
  <c r="L49" i="6"/>
  <c r="S6" i="6"/>
  <c r="S34" i="6"/>
  <c r="H6" i="6"/>
  <c r="H14" i="6"/>
  <c r="H20" i="6"/>
  <c r="H26" i="6"/>
  <c r="I6" i="6"/>
  <c r="U6" i="6"/>
  <c r="O7" i="6"/>
  <c r="I8" i="6"/>
  <c r="U8" i="6"/>
  <c r="O9" i="6"/>
  <c r="I10" i="6"/>
  <c r="U10" i="6"/>
  <c r="O11" i="6"/>
  <c r="I12" i="6"/>
  <c r="U12" i="6"/>
  <c r="O13" i="6"/>
  <c r="I14" i="6"/>
  <c r="U14" i="6"/>
  <c r="O15" i="6"/>
  <c r="I16" i="6"/>
  <c r="U16" i="6"/>
  <c r="O17" i="6"/>
  <c r="I18" i="6"/>
  <c r="U18" i="6"/>
  <c r="O19" i="6"/>
  <c r="I20" i="6"/>
  <c r="U20" i="6"/>
  <c r="O21" i="6"/>
  <c r="I22" i="6"/>
  <c r="U22" i="6"/>
  <c r="O23" i="6"/>
  <c r="I24" i="6"/>
  <c r="U24" i="6"/>
  <c r="O25" i="6"/>
  <c r="I26" i="6"/>
  <c r="U26" i="6"/>
  <c r="O27" i="6"/>
  <c r="I28" i="6"/>
  <c r="U28" i="6"/>
  <c r="O29" i="6"/>
  <c r="I30" i="6"/>
  <c r="U30" i="6"/>
  <c r="O31" i="6"/>
  <c r="I32" i="6"/>
  <c r="U32" i="6"/>
  <c r="O33" i="6"/>
  <c r="I34" i="6"/>
  <c r="U34" i="6"/>
  <c r="O35" i="6"/>
  <c r="I36" i="6"/>
  <c r="U36" i="6"/>
  <c r="O37" i="6"/>
  <c r="I38" i="6"/>
  <c r="U38" i="6"/>
  <c r="O39" i="6"/>
  <c r="I40" i="6"/>
  <c r="U40" i="6"/>
  <c r="O41" i="6"/>
  <c r="I42" i="6"/>
  <c r="U43" i="6"/>
  <c r="I43" i="6"/>
  <c r="S43" i="6"/>
  <c r="G43" i="6"/>
  <c r="L43" i="6"/>
  <c r="T43" i="6"/>
  <c r="N46" i="6"/>
  <c r="M47" i="6"/>
  <c r="J48" i="6"/>
  <c r="H49" i="6"/>
  <c r="U51" i="6"/>
  <c r="I51" i="6"/>
  <c r="S51" i="6"/>
  <c r="G51" i="6"/>
  <c r="O51" i="6"/>
  <c r="L51" i="6"/>
  <c r="O52" i="6"/>
  <c r="M52" i="6"/>
  <c r="U52" i="6"/>
  <c r="I52" i="6"/>
  <c r="R52" i="6"/>
  <c r="F52" i="6"/>
  <c r="U53" i="6"/>
  <c r="I53" i="6"/>
  <c r="S53" i="6"/>
  <c r="G53" i="6"/>
  <c r="O53" i="6"/>
  <c r="L53" i="6"/>
  <c r="O54" i="6"/>
  <c r="M54" i="6"/>
  <c r="U54" i="6"/>
  <c r="I54" i="6"/>
  <c r="R54" i="6"/>
  <c r="F54" i="6"/>
  <c r="U55" i="6"/>
  <c r="I55" i="6"/>
  <c r="S55" i="6"/>
  <c r="G55" i="6"/>
  <c r="O55" i="6"/>
  <c r="L55" i="6"/>
  <c r="O56" i="6"/>
  <c r="M56" i="6"/>
  <c r="U56" i="6"/>
  <c r="I56" i="6"/>
  <c r="R56" i="6"/>
  <c r="F56" i="6"/>
  <c r="U57" i="6"/>
  <c r="I57" i="6"/>
  <c r="S57" i="6"/>
  <c r="G57" i="6"/>
  <c r="O57" i="6"/>
  <c r="L57" i="6"/>
  <c r="O58" i="6"/>
  <c r="M58" i="6"/>
  <c r="U58" i="6"/>
  <c r="I58" i="6"/>
  <c r="R58" i="6"/>
  <c r="F58" i="6"/>
  <c r="U59" i="6"/>
  <c r="I59" i="6"/>
  <c r="S59" i="6"/>
  <c r="G59" i="6"/>
  <c r="O59" i="6"/>
  <c r="L59" i="6"/>
  <c r="O60" i="6"/>
  <c r="M60" i="6"/>
  <c r="U60" i="6"/>
  <c r="I60" i="6"/>
  <c r="R60" i="6"/>
  <c r="F60" i="6"/>
  <c r="U61" i="6"/>
  <c r="I61" i="6"/>
  <c r="S61" i="6"/>
  <c r="G61" i="6"/>
  <c r="O61" i="6"/>
  <c r="L61" i="6"/>
  <c r="O62" i="6"/>
  <c r="M62" i="6"/>
  <c r="U62" i="6"/>
  <c r="I62" i="6"/>
  <c r="R62" i="6"/>
  <c r="F62" i="6"/>
  <c r="U63" i="6"/>
  <c r="I63" i="6"/>
  <c r="S63" i="6"/>
  <c r="G63" i="6"/>
  <c r="O63" i="6"/>
  <c r="L63" i="6"/>
  <c r="O64" i="6"/>
  <c r="M64" i="6"/>
  <c r="U64" i="6"/>
  <c r="I64" i="6"/>
  <c r="R64" i="6"/>
  <c r="F64" i="6"/>
  <c r="U65" i="6"/>
  <c r="I65" i="6"/>
  <c r="S65" i="6"/>
  <c r="G65" i="6"/>
  <c r="O65" i="6"/>
  <c r="L65" i="6"/>
  <c r="O66" i="6"/>
  <c r="M66" i="6"/>
  <c r="U66" i="6"/>
  <c r="I66" i="6"/>
  <c r="R66" i="6"/>
  <c r="F66" i="6"/>
  <c r="U67" i="6"/>
  <c r="I67" i="6"/>
  <c r="S67" i="6"/>
  <c r="G67" i="6"/>
  <c r="O67" i="6"/>
  <c r="L67" i="6"/>
  <c r="O68" i="6"/>
  <c r="M68" i="6"/>
  <c r="U68" i="6"/>
  <c r="I68" i="6"/>
  <c r="R68" i="6"/>
  <c r="F68" i="6"/>
  <c r="U69" i="6"/>
  <c r="I69" i="6"/>
  <c r="S69" i="6"/>
  <c r="G69" i="6"/>
  <c r="O69" i="6"/>
  <c r="L69" i="6"/>
  <c r="O70" i="6"/>
  <c r="M70" i="6"/>
  <c r="U70" i="6"/>
  <c r="I70" i="6"/>
  <c r="R70" i="6"/>
  <c r="F70" i="6"/>
  <c r="U71" i="6"/>
  <c r="I71" i="6"/>
  <c r="S71" i="6"/>
  <c r="G71" i="6"/>
  <c r="O71" i="6"/>
  <c r="L71" i="6"/>
  <c r="O72" i="6"/>
  <c r="M72" i="6"/>
  <c r="U72" i="6"/>
  <c r="I72" i="6"/>
  <c r="R72" i="6"/>
  <c r="F72" i="6"/>
  <c r="U73" i="6"/>
  <c r="I73" i="6"/>
  <c r="S73" i="6"/>
  <c r="G73" i="6"/>
  <c r="O73" i="6"/>
  <c r="N73" i="6"/>
  <c r="L73" i="6"/>
  <c r="E74" i="6"/>
  <c r="H75" i="6"/>
  <c r="M77" i="6"/>
  <c r="P78" i="6"/>
  <c r="U81" i="6"/>
  <c r="I81" i="6"/>
  <c r="S81" i="6"/>
  <c r="G81" i="6"/>
  <c r="O81" i="6"/>
  <c r="N81" i="6"/>
  <c r="L81" i="6"/>
  <c r="E82" i="6"/>
  <c r="H83" i="6"/>
  <c r="M85" i="6"/>
  <c r="P86" i="6"/>
  <c r="U89" i="6"/>
  <c r="I89" i="6"/>
  <c r="S89" i="6"/>
  <c r="G89" i="6"/>
  <c r="P89" i="6"/>
  <c r="O89" i="6"/>
  <c r="N89" i="6"/>
  <c r="L89" i="6"/>
  <c r="Q92" i="6"/>
  <c r="O94" i="6"/>
  <c r="M94" i="6"/>
  <c r="J94" i="6"/>
  <c r="U94" i="6"/>
  <c r="I94" i="6"/>
  <c r="T94" i="6"/>
  <c r="H94" i="6"/>
  <c r="R94" i="6"/>
  <c r="F94" i="6"/>
  <c r="N96" i="6"/>
  <c r="K100" i="6"/>
  <c r="E104" i="6"/>
  <c r="P106" i="6"/>
  <c r="G114" i="6"/>
  <c r="E118" i="6"/>
  <c r="E122" i="6"/>
  <c r="S16" i="6"/>
  <c r="S32" i="6"/>
  <c r="G40" i="6"/>
  <c r="O50" i="6"/>
  <c r="M50" i="6"/>
  <c r="R50" i="6"/>
  <c r="F50" i="6"/>
  <c r="O90" i="6"/>
  <c r="M90" i="6"/>
  <c r="J90" i="6"/>
  <c r="U90" i="6"/>
  <c r="I90" i="6"/>
  <c r="T90" i="6"/>
  <c r="H90" i="6"/>
  <c r="R90" i="6"/>
  <c r="F90" i="6"/>
  <c r="T6" i="6"/>
  <c r="H8" i="6"/>
  <c r="H10" i="6"/>
  <c r="H12" i="6"/>
  <c r="T14" i="6"/>
  <c r="H16" i="6"/>
  <c r="T16" i="6"/>
  <c r="T18" i="6"/>
  <c r="T24" i="6"/>
  <c r="T40" i="6"/>
  <c r="J6" i="6"/>
  <c r="P7" i="6"/>
  <c r="J8" i="6"/>
  <c r="P9" i="6"/>
  <c r="J10" i="6"/>
  <c r="P11" i="6"/>
  <c r="J12" i="6"/>
  <c r="P13" i="6"/>
  <c r="J14" i="6"/>
  <c r="P15" i="6"/>
  <c r="J16" i="6"/>
  <c r="P17" i="6"/>
  <c r="J18" i="6"/>
  <c r="P19" i="6"/>
  <c r="J20" i="6"/>
  <c r="P21" i="6"/>
  <c r="J22" i="6"/>
  <c r="P23" i="6"/>
  <c r="J24" i="6"/>
  <c r="P25" i="6"/>
  <c r="J26" i="6"/>
  <c r="P27" i="6"/>
  <c r="J28" i="6"/>
  <c r="P29" i="6"/>
  <c r="J30" i="6"/>
  <c r="P31" i="6"/>
  <c r="J32" i="6"/>
  <c r="P33" i="6"/>
  <c r="J34" i="6"/>
  <c r="P35" i="6"/>
  <c r="J36" i="6"/>
  <c r="P37" i="6"/>
  <c r="J38" i="6"/>
  <c r="P39" i="6"/>
  <c r="J40" i="6"/>
  <c r="P41" i="6"/>
  <c r="J42" i="6"/>
  <c r="O44" i="6"/>
  <c r="M44" i="6"/>
  <c r="R44" i="6"/>
  <c r="F44" i="6"/>
  <c r="T44" i="6"/>
  <c r="P46" i="6"/>
  <c r="N47" i="6"/>
  <c r="K48" i="6"/>
  <c r="J49" i="6"/>
  <c r="H50" i="6"/>
  <c r="G74" i="6"/>
  <c r="P77" i="6"/>
  <c r="Q78" i="6"/>
  <c r="G82" i="6"/>
  <c r="J83" i="6"/>
  <c r="P85" i="6"/>
  <c r="Q86" i="6"/>
  <c r="K90" i="6"/>
  <c r="P96" i="6"/>
  <c r="L100" i="6"/>
  <c r="G104" i="6"/>
  <c r="O108" i="6"/>
  <c r="M108" i="6"/>
  <c r="J108" i="6"/>
  <c r="U108" i="6"/>
  <c r="I108" i="6"/>
  <c r="T108" i="6"/>
  <c r="H108" i="6"/>
  <c r="R108" i="6"/>
  <c r="F108" i="6"/>
  <c r="K114" i="6"/>
  <c r="G118" i="6"/>
  <c r="G122" i="6"/>
  <c r="U75" i="6"/>
  <c r="I75" i="6"/>
  <c r="S75" i="6"/>
  <c r="G75" i="6"/>
  <c r="O75" i="6"/>
  <c r="N75" i="6"/>
  <c r="L75" i="6"/>
  <c r="G6" i="6"/>
  <c r="S8" i="6"/>
  <c r="S14" i="6"/>
  <c r="G16" i="6"/>
  <c r="S18" i="6"/>
  <c r="S20" i="6"/>
  <c r="S22" i="6"/>
  <c r="S24" i="6"/>
  <c r="S28" i="6"/>
  <c r="G30" i="6"/>
  <c r="G32" i="6"/>
  <c r="G34" i="6"/>
  <c r="S38" i="6"/>
  <c r="S40" i="6"/>
  <c r="G42" i="6"/>
  <c r="E49" i="6"/>
  <c r="E75" i="6"/>
  <c r="E83" i="6"/>
  <c r="K6" i="6"/>
  <c r="K8" i="6"/>
  <c r="K10" i="6"/>
  <c r="K12" i="6"/>
  <c r="K14" i="6"/>
  <c r="K18" i="6"/>
  <c r="K22" i="6"/>
  <c r="K24" i="6"/>
  <c r="K26" i="6"/>
  <c r="K30" i="6"/>
  <c r="K32" i="6"/>
  <c r="K34" i="6"/>
  <c r="K36" i="6"/>
  <c r="K38" i="6"/>
  <c r="K40" i="6"/>
  <c r="K42" i="6"/>
  <c r="Q46" i="6"/>
  <c r="L48" i="6"/>
  <c r="K49" i="6"/>
  <c r="I50" i="6"/>
  <c r="J74" i="6"/>
  <c r="K75" i="6"/>
  <c r="O80" i="6"/>
  <c r="M80" i="6"/>
  <c r="U80" i="6"/>
  <c r="I80" i="6"/>
  <c r="T80" i="6"/>
  <c r="H80" i="6"/>
  <c r="R80" i="6"/>
  <c r="F80" i="6"/>
  <c r="J82" i="6"/>
  <c r="K83" i="6"/>
  <c r="O88" i="6"/>
  <c r="M88" i="6"/>
  <c r="U88" i="6"/>
  <c r="I88" i="6"/>
  <c r="T88" i="6"/>
  <c r="H88" i="6"/>
  <c r="R88" i="6"/>
  <c r="F88" i="6"/>
  <c r="L90" i="6"/>
  <c r="Q96" i="6"/>
  <c r="O98" i="6"/>
  <c r="M98" i="6"/>
  <c r="J98" i="6"/>
  <c r="U98" i="6"/>
  <c r="I98" i="6"/>
  <c r="T98" i="6"/>
  <c r="H98" i="6"/>
  <c r="R98" i="6"/>
  <c r="F98" i="6"/>
  <c r="K104" i="6"/>
  <c r="L114" i="6"/>
  <c r="L118" i="6"/>
  <c r="L122" i="6"/>
  <c r="O100" i="6"/>
  <c r="M100" i="6"/>
  <c r="J100" i="6"/>
  <c r="U100" i="6"/>
  <c r="I100" i="6"/>
  <c r="T100" i="6"/>
  <c r="H100" i="6"/>
  <c r="R100" i="6"/>
  <c r="F100" i="6"/>
  <c r="S10" i="6"/>
  <c r="G24" i="6"/>
  <c r="S30" i="6"/>
  <c r="S36" i="6"/>
  <c r="T42" i="6"/>
  <c r="K16" i="6"/>
  <c r="K20" i="6"/>
  <c r="K28" i="6"/>
  <c r="L6" i="6"/>
  <c r="F7" i="6"/>
  <c r="R7" i="6"/>
  <c r="L8" i="6"/>
  <c r="F9" i="6"/>
  <c r="R9" i="6"/>
  <c r="L10" i="6"/>
  <c r="F11" i="6"/>
  <c r="R11" i="6"/>
  <c r="L12" i="6"/>
  <c r="F13" i="6"/>
  <c r="R13" i="6"/>
  <c r="L14" i="6"/>
  <c r="F15" i="6"/>
  <c r="R15" i="6"/>
  <c r="L16" i="6"/>
  <c r="F17" i="6"/>
  <c r="R17" i="6"/>
  <c r="L18" i="6"/>
  <c r="F19" i="6"/>
  <c r="R19" i="6"/>
  <c r="L20" i="6"/>
  <c r="F21" i="6"/>
  <c r="R21" i="6"/>
  <c r="L22" i="6"/>
  <c r="F23" i="6"/>
  <c r="R23" i="6"/>
  <c r="L24" i="6"/>
  <c r="F25" i="6"/>
  <c r="R25" i="6"/>
  <c r="L26" i="6"/>
  <c r="F27" i="6"/>
  <c r="R27" i="6"/>
  <c r="L28" i="6"/>
  <c r="F29" i="6"/>
  <c r="R29" i="6"/>
  <c r="L30" i="6"/>
  <c r="F31" i="6"/>
  <c r="R31" i="6"/>
  <c r="L32" i="6"/>
  <c r="F33" i="6"/>
  <c r="R33" i="6"/>
  <c r="L34" i="6"/>
  <c r="F35" i="6"/>
  <c r="R35" i="6"/>
  <c r="L36" i="6"/>
  <c r="F37" i="6"/>
  <c r="R37" i="6"/>
  <c r="L38" i="6"/>
  <c r="F39" i="6"/>
  <c r="R39" i="6"/>
  <c r="L40" i="6"/>
  <c r="F41" i="6"/>
  <c r="R41" i="6"/>
  <c r="L42" i="6"/>
  <c r="H43" i="6"/>
  <c r="G44" i="6"/>
  <c r="U45" i="6"/>
  <c r="I45" i="6"/>
  <c r="S45" i="6"/>
  <c r="G45" i="6"/>
  <c r="L45" i="6"/>
  <c r="T45" i="6"/>
  <c r="N48" i="6"/>
  <c r="M49" i="6"/>
  <c r="J50" i="6"/>
  <c r="H51" i="6"/>
  <c r="H52" i="6"/>
  <c r="H53" i="6"/>
  <c r="H54" i="6"/>
  <c r="H55" i="6"/>
  <c r="H56" i="6"/>
  <c r="H57" i="6"/>
  <c r="H58" i="6"/>
  <c r="H59" i="6"/>
  <c r="H60" i="6"/>
  <c r="H61" i="6"/>
  <c r="H62" i="6"/>
  <c r="H63" i="6"/>
  <c r="H64" i="6"/>
  <c r="H65" i="6"/>
  <c r="H66" i="6"/>
  <c r="H67" i="6"/>
  <c r="H68" i="6"/>
  <c r="H69" i="6"/>
  <c r="H70" i="6"/>
  <c r="H71" i="6"/>
  <c r="H72" i="6"/>
  <c r="H73" i="6"/>
  <c r="K74" i="6"/>
  <c r="M75" i="6"/>
  <c r="P76" i="6"/>
  <c r="U79" i="6"/>
  <c r="I79" i="6"/>
  <c r="S79" i="6"/>
  <c r="G79" i="6"/>
  <c r="O79" i="6"/>
  <c r="N79" i="6"/>
  <c r="L79" i="6"/>
  <c r="E80" i="6"/>
  <c r="H81" i="6"/>
  <c r="K82" i="6"/>
  <c r="P84" i="6"/>
  <c r="U87" i="6"/>
  <c r="I87" i="6"/>
  <c r="S87" i="6"/>
  <c r="G87" i="6"/>
  <c r="O87" i="6"/>
  <c r="N87" i="6"/>
  <c r="L87" i="6"/>
  <c r="E88" i="6"/>
  <c r="H89" i="6"/>
  <c r="N90" i="6"/>
  <c r="K94" i="6"/>
  <c r="S96" i="6"/>
  <c r="E98" i="6"/>
  <c r="P100" i="6"/>
  <c r="L104" i="6"/>
  <c r="G108" i="6"/>
  <c r="Q110" i="6"/>
  <c r="O112" i="6"/>
  <c r="M112" i="6"/>
  <c r="J112" i="6"/>
  <c r="U112" i="6"/>
  <c r="I112" i="6"/>
  <c r="T112" i="6"/>
  <c r="H112" i="6"/>
  <c r="R112" i="6"/>
  <c r="F112" i="6"/>
  <c r="N118" i="6"/>
  <c r="N122" i="6"/>
  <c r="T49" i="6"/>
  <c r="U83" i="6"/>
  <c r="I83" i="6"/>
  <c r="S83" i="6"/>
  <c r="G83" i="6"/>
  <c r="O83" i="6"/>
  <c r="N83" i="6"/>
  <c r="L83" i="6"/>
  <c r="G8" i="6"/>
  <c r="G10" i="6"/>
  <c r="G12" i="6"/>
  <c r="G14" i="6"/>
  <c r="G18" i="6"/>
  <c r="G20" i="6"/>
  <c r="G22" i="6"/>
  <c r="G26" i="6"/>
  <c r="G28" i="6"/>
  <c r="G36" i="6"/>
  <c r="G38" i="6"/>
  <c r="H48" i="6"/>
  <c r="T50" i="6"/>
  <c r="K96" i="6"/>
  <c r="E100" i="6"/>
  <c r="O114" i="6"/>
  <c r="M114" i="6"/>
  <c r="J114" i="6"/>
  <c r="U114" i="6"/>
  <c r="I114" i="6"/>
  <c r="T114" i="6"/>
  <c r="H114" i="6"/>
  <c r="R114" i="6"/>
  <c r="F114" i="6"/>
  <c r="M6" i="6"/>
  <c r="M8" i="6"/>
  <c r="M10" i="6"/>
  <c r="M12" i="6"/>
  <c r="M14" i="6"/>
  <c r="M16" i="6"/>
  <c r="M18" i="6"/>
  <c r="M20" i="6"/>
  <c r="M22" i="6"/>
  <c r="M24" i="6"/>
  <c r="M26" i="6"/>
  <c r="M28" i="6"/>
  <c r="M30" i="6"/>
  <c r="M32" i="6"/>
  <c r="M34" i="6"/>
  <c r="M36" i="6"/>
  <c r="M38" i="6"/>
  <c r="M40" i="6"/>
  <c r="M42" i="6"/>
  <c r="O46" i="6"/>
  <c r="M46" i="6"/>
  <c r="R46" i="6"/>
  <c r="F46" i="6"/>
  <c r="T46" i="6"/>
  <c r="P48" i="6"/>
  <c r="N49" i="6"/>
  <c r="K50" i="6"/>
  <c r="L74" i="6"/>
  <c r="P75" i="6"/>
  <c r="G80" i="6"/>
  <c r="L82" i="6"/>
  <c r="P83" i="6"/>
  <c r="G88" i="6"/>
  <c r="P90" i="6"/>
  <c r="Q100" i="6"/>
  <c r="O102" i="6"/>
  <c r="M102" i="6"/>
  <c r="J102" i="6"/>
  <c r="U102" i="6"/>
  <c r="I102" i="6"/>
  <c r="T102" i="6"/>
  <c r="H102" i="6"/>
  <c r="R102" i="6"/>
  <c r="F102" i="6"/>
  <c r="N104" i="6"/>
  <c r="P114" i="6"/>
  <c r="P118" i="6"/>
  <c r="P122" i="6"/>
  <c r="Q48" i="6"/>
  <c r="O49" i="6"/>
  <c r="L50" i="6"/>
  <c r="Q75" i="6"/>
  <c r="O78" i="6"/>
  <c r="M78" i="6"/>
  <c r="U78" i="6"/>
  <c r="I78" i="6"/>
  <c r="T78" i="6"/>
  <c r="H78" i="6"/>
  <c r="R78" i="6"/>
  <c r="F78" i="6"/>
  <c r="Q83" i="6"/>
  <c r="O86" i="6"/>
  <c r="M86" i="6"/>
  <c r="U86" i="6"/>
  <c r="I86" i="6"/>
  <c r="T86" i="6"/>
  <c r="H86" i="6"/>
  <c r="R86" i="6"/>
  <c r="F86" i="6"/>
  <c r="Q90" i="6"/>
  <c r="O92" i="6"/>
  <c r="M92" i="6"/>
  <c r="J92" i="6"/>
  <c r="U92" i="6"/>
  <c r="I92" i="6"/>
  <c r="T92" i="6"/>
  <c r="H92" i="6"/>
  <c r="R92" i="6"/>
  <c r="F92" i="6"/>
  <c r="S100" i="6"/>
  <c r="Q114" i="6"/>
  <c r="O116" i="6"/>
  <c r="M116" i="6"/>
  <c r="K116" i="6"/>
  <c r="J116" i="6"/>
  <c r="U116" i="6"/>
  <c r="I116" i="6"/>
  <c r="T116" i="6"/>
  <c r="H116" i="6"/>
  <c r="R116" i="6"/>
  <c r="F116" i="6"/>
  <c r="O120" i="6"/>
  <c r="M120" i="6"/>
  <c r="K120" i="6"/>
  <c r="J120" i="6"/>
  <c r="U120" i="6"/>
  <c r="I120" i="6"/>
  <c r="T120" i="6"/>
  <c r="H120" i="6"/>
  <c r="R120" i="6"/>
  <c r="F120" i="6"/>
  <c r="N6" i="6"/>
  <c r="N8" i="6"/>
  <c r="N10" i="6"/>
  <c r="N12" i="6"/>
  <c r="N14" i="6"/>
  <c r="N16" i="6"/>
  <c r="N18" i="6"/>
  <c r="N20" i="6"/>
  <c r="N22" i="6"/>
  <c r="N24" i="6"/>
  <c r="N26" i="6"/>
  <c r="N28" i="6"/>
  <c r="N30" i="6"/>
  <c r="N32" i="6"/>
  <c r="N34" i="6"/>
  <c r="N36" i="6"/>
  <c r="N38" i="6"/>
  <c r="N40" i="6"/>
  <c r="N42" i="6"/>
  <c r="I7" i="6"/>
  <c r="I9" i="6"/>
  <c r="I11" i="6"/>
  <c r="I13" i="6"/>
  <c r="I15" i="6"/>
  <c r="I17" i="6"/>
  <c r="I19" i="6"/>
  <c r="I21" i="6"/>
  <c r="I23" i="6"/>
  <c r="I25" i="6"/>
  <c r="I27" i="6"/>
  <c r="I29" i="6"/>
  <c r="I31" i="6"/>
  <c r="I33" i="6"/>
  <c r="I35" i="6"/>
  <c r="I37" i="6"/>
  <c r="I39" i="6"/>
  <c r="I41" i="6"/>
  <c r="O42" i="6"/>
  <c r="J44" i="6"/>
  <c r="G46" i="6"/>
  <c r="U47" i="6"/>
  <c r="I47" i="6"/>
  <c r="S47" i="6"/>
  <c r="G47" i="6"/>
  <c r="L47" i="6"/>
  <c r="T47" i="6"/>
  <c r="S48" i="6"/>
  <c r="P49" i="6"/>
  <c r="N50" i="6"/>
  <c r="P74" i="6"/>
  <c r="R75" i="6"/>
  <c r="U77" i="6"/>
  <c r="I77" i="6"/>
  <c r="S77" i="6"/>
  <c r="G77" i="6"/>
  <c r="O77" i="6"/>
  <c r="N77" i="6"/>
  <c r="L77" i="6"/>
  <c r="E78" i="6"/>
  <c r="K80" i="6"/>
  <c r="P82" i="6"/>
  <c r="R83" i="6"/>
  <c r="U85" i="6"/>
  <c r="I85" i="6"/>
  <c r="S85" i="6"/>
  <c r="G85" i="6"/>
  <c r="O85" i="6"/>
  <c r="N85" i="6"/>
  <c r="L85" i="6"/>
  <c r="E86" i="6"/>
  <c r="K88" i="6"/>
  <c r="S90" i="6"/>
  <c r="E92" i="6"/>
  <c r="L98" i="6"/>
  <c r="G102" i="6"/>
  <c r="Q104" i="6"/>
  <c r="O106" i="6"/>
  <c r="M106" i="6"/>
  <c r="J106" i="6"/>
  <c r="U106" i="6"/>
  <c r="I106" i="6"/>
  <c r="T106" i="6"/>
  <c r="H106" i="6"/>
  <c r="R106" i="6"/>
  <c r="F106" i="6"/>
  <c r="N108" i="6"/>
  <c r="S114" i="6"/>
  <c r="E116" i="6"/>
  <c r="S118" i="6"/>
  <c r="E120" i="6"/>
  <c r="S122" i="6"/>
  <c r="L91" i="6"/>
  <c r="L93" i="6"/>
  <c r="L95" i="6"/>
  <c r="L97" i="6"/>
  <c r="L99" i="6"/>
  <c r="L101" i="6"/>
  <c r="L103" i="6"/>
  <c r="L105" i="6"/>
  <c r="L107" i="6"/>
  <c r="L109" i="6"/>
  <c r="L111" i="6"/>
  <c r="L113" i="6"/>
  <c r="L115" i="6"/>
  <c r="L117" i="6"/>
  <c r="L119" i="6"/>
  <c r="L121" i="6"/>
  <c r="L123" i="6"/>
  <c r="F124" i="6"/>
  <c r="R124" i="6"/>
  <c r="L125" i="6"/>
  <c r="F126" i="6"/>
  <c r="R126" i="6"/>
  <c r="L127" i="6"/>
  <c r="F128" i="6"/>
  <c r="R128" i="6"/>
  <c r="L129" i="6"/>
  <c r="F130" i="6"/>
  <c r="R130" i="6"/>
  <c r="L131" i="6"/>
  <c r="F132" i="6"/>
  <c r="R132" i="6"/>
  <c r="L133" i="6"/>
  <c r="F134" i="6"/>
  <c r="R134" i="6"/>
  <c r="L135" i="6"/>
  <c r="F136" i="6"/>
  <c r="R136" i="6"/>
  <c r="L137" i="6"/>
  <c r="F138" i="6"/>
  <c r="R138" i="6"/>
  <c r="L139" i="6"/>
  <c r="F140" i="6"/>
  <c r="R140" i="6"/>
  <c r="L141" i="6"/>
  <c r="F142" i="6"/>
  <c r="R142" i="6"/>
  <c r="L143" i="6"/>
  <c r="F144" i="6"/>
  <c r="R144" i="6"/>
  <c r="L145" i="6"/>
  <c r="F146" i="6"/>
  <c r="R146" i="6"/>
  <c r="L147" i="6"/>
  <c r="F148" i="6"/>
  <c r="R148" i="6"/>
  <c r="L149" i="6"/>
  <c r="F150" i="6"/>
  <c r="R150" i="6"/>
  <c r="L151" i="6"/>
  <c r="F152" i="6"/>
  <c r="R152" i="6"/>
  <c r="L153" i="6"/>
  <c r="F154" i="6"/>
  <c r="R154" i="6"/>
  <c r="L155" i="6"/>
  <c r="N91" i="6"/>
  <c r="N93" i="6"/>
  <c r="N95" i="6"/>
  <c r="N97" i="6"/>
  <c r="N99" i="6"/>
  <c r="N101" i="6"/>
  <c r="N103" i="6"/>
  <c r="N105" i="6"/>
  <c r="N107" i="6"/>
  <c r="N109" i="6"/>
  <c r="N111" i="6"/>
  <c r="N113" i="6"/>
  <c r="N115" i="6"/>
  <c r="N117" i="6"/>
  <c r="N119" i="6"/>
  <c r="N121" i="6"/>
  <c r="H124" i="6"/>
  <c r="T124" i="6"/>
  <c r="H126" i="6"/>
  <c r="T126" i="6"/>
  <c r="H128" i="6"/>
  <c r="T128" i="6"/>
  <c r="H130" i="6"/>
  <c r="T130" i="6"/>
  <c r="H132" i="6"/>
  <c r="T132" i="6"/>
  <c r="H134" i="6"/>
  <c r="T134" i="6"/>
  <c r="H136" i="6"/>
  <c r="T136" i="6"/>
  <c r="H138" i="6"/>
  <c r="T138" i="6"/>
  <c r="H140" i="6"/>
  <c r="T140" i="6"/>
  <c r="H142" i="6"/>
  <c r="T142" i="6"/>
  <c r="H144" i="6"/>
  <c r="T144" i="6"/>
  <c r="H146" i="6"/>
  <c r="T146" i="6"/>
  <c r="H148" i="6"/>
  <c r="T148" i="6"/>
  <c r="H150" i="6"/>
  <c r="T150" i="6"/>
  <c r="H152" i="6"/>
  <c r="T152" i="6"/>
  <c r="H154" i="6"/>
  <c r="T154" i="6"/>
  <c r="K222" i="6"/>
  <c r="U222" i="6"/>
  <c r="I222" i="6"/>
  <c r="T222" i="6"/>
  <c r="H222" i="6"/>
  <c r="S222" i="6"/>
  <c r="G222" i="6"/>
  <c r="R222" i="6"/>
  <c r="F222" i="6"/>
  <c r="Q222" i="6"/>
  <c r="P222" i="6"/>
  <c r="O222" i="6"/>
  <c r="M222" i="6"/>
  <c r="N222" i="6"/>
  <c r="L222" i="6"/>
  <c r="E222" i="6"/>
  <c r="O91" i="6"/>
  <c r="O93" i="6"/>
  <c r="O95" i="6"/>
  <c r="O97" i="6"/>
  <c r="O99" i="6"/>
  <c r="O101" i="6"/>
  <c r="O103" i="6"/>
  <c r="O105" i="6"/>
  <c r="O107" i="6"/>
  <c r="O109" i="6"/>
  <c r="O111" i="6"/>
  <c r="O113" i="6"/>
  <c r="O115" i="6"/>
  <c r="O117" i="6"/>
  <c r="O119" i="6"/>
  <c r="O121" i="6"/>
  <c r="O123" i="6"/>
  <c r="I124" i="6"/>
  <c r="U124" i="6"/>
  <c r="O125" i="6"/>
  <c r="I126" i="6"/>
  <c r="U126" i="6"/>
  <c r="O127" i="6"/>
  <c r="I128" i="6"/>
  <c r="U128" i="6"/>
  <c r="O129" i="6"/>
  <c r="I130" i="6"/>
  <c r="U130" i="6"/>
  <c r="O131" i="6"/>
  <c r="I132" i="6"/>
  <c r="U132" i="6"/>
  <c r="O133" i="6"/>
  <c r="I134" i="6"/>
  <c r="U134" i="6"/>
  <c r="O135" i="6"/>
  <c r="I136" i="6"/>
  <c r="U136" i="6"/>
  <c r="O137" i="6"/>
  <c r="I138" i="6"/>
  <c r="U138" i="6"/>
  <c r="O139" i="6"/>
  <c r="I140" i="6"/>
  <c r="U140" i="6"/>
  <c r="O141" i="6"/>
  <c r="I142" i="6"/>
  <c r="U142" i="6"/>
  <c r="O143" i="6"/>
  <c r="I144" i="6"/>
  <c r="U144" i="6"/>
  <c r="O145" i="6"/>
  <c r="I146" i="6"/>
  <c r="U146" i="6"/>
  <c r="O147" i="6"/>
  <c r="I148" i="6"/>
  <c r="U148" i="6"/>
  <c r="O149" i="6"/>
  <c r="I150" i="6"/>
  <c r="U150" i="6"/>
  <c r="O151" i="6"/>
  <c r="I152" i="6"/>
  <c r="U152" i="6"/>
  <c r="O153" i="6"/>
  <c r="I154" i="6"/>
  <c r="U154" i="6"/>
  <c r="J222" i="6"/>
  <c r="P91" i="6"/>
  <c r="P93" i="6"/>
  <c r="P95" i="6"/>
  <c r="P97" i="6"/>
  <c r="P99" i="6"/>
  <c r="P101" i="6"/>
  <c r="P103" i="6"/>
  <c r="P105" i="6"/>
  <c r="P107" i="6"/>
  <c r="P109" i="6"/>
  <c r="P111" i="6"/>
  <c r="P113" i="6"/>
  <c r="P115" i="6"/>
  <c r="P117" i="6"/>
  <c r="P119" i="6"/>
  <c r="P121" i="6"/>
  <c r="P123" i="6"/>
  <c r="J124" i="6"/>
  <c r="P125" i="6"/>
  <c r="J126" i="6"/>
  <c r="P127" i="6"/>
  <c r="J128" i="6"/>
  <c r="P129" i="6"/>
  <c r="J130" i="6"/>
  <c r="P131" i="6"/>
  <c r="J132" i="6"/>
  <c r="P133" i="6"/>
  <c r="J134" i="6"/>
  <c r="P135" i="6"/>
  <c r="J136" i="6"/>
  <c r="P137" i="6"/>
  <c r="J138" i="6"/>
  <c r="P139" i="6"/>
  <c r="J140" i="6"/>
  <c r="P141" i="6"/>
  <c r="J142" i="6"/>
  <c r="P143" i="6"/>
  <c r="J144" i="6"/>
  <c r="P145" i="6"/>
  <c r="J146" i="6"/>
  <c r="P147" i="6"/>
  <c r="J148" i="6"/>
  <c r="P149" i="6"/>
  <c r="J150" i="6"/>
  <c r="P151" i="6"/>
  <c r="J152" i="6"/>
  <c r="P153" i="6"/>
  <c r="J154" i="6"/>
  <c r="Q155" i="6"/>
  <c r="P155" i="6"/>
  <c r="R155" i="6"/>
  <c r="K124" i="6"/>
  <c r="K126" i="6"/>
  <c r="K128" i="6"/>
  <c r="K130" i="6"/>
  <c r="K132" i="6"/>
  <c r="K134" i="6"/>
  <c r="K136" i="6"/>
  <c r="K138" i="6"/>
  <c r="K140" i="6"/>
  <c r="K142" i="6"/>
  <c r="K144" i="6"/>
  <c r="K146" i="6"/>
  <c r="K148" i="6"/>
  <c r="K150" i="6"/>
  <c r="K152" i="6"/>
  <c r="K154" i="6"/>
  <c r="G91" i="6"/>
  <c r="S91" i="6"/>
  <c r="G93" i="6"/>
  <c r="S93" i="6"/>
  <c r="G95" i="6"/>
  <c r="S95" i="6"/>
  <c r="G97" i="6"/>
  <c r="S97" i="6"/>
  <c r="G99" i="6"/>
  <c r="S99" i="6"/>
  <c r="G101" i="6"/>
  <c r="S101" i="6"/>
  <c r="G103" i="6"/>
  <c r="S103" i="6"/>
  <c r="G105" i="6"/>
  <c r="S105" i="6"/>
  <c r="G107" i="6"/>
  <c r="S107" i="6"/>
  <c r="G109" i="6"/>
  <c r="S109" i="6"/>
  <c r="G111" i="6"/>
  <c r="S111" i="6"/>
  <c r="G113" i="6"/>
  <c r="S113" i="6"/>
  <c r="G115" i="6"/>
  <c r="S115" i="6"/>
  <c r="G117" i="6"/>
  <c r="S117" i="6"/>
  <c r="G119" i="6"/>
  <c r="S119" i="6"/>
  <c r="G121" i="6"/>
  <c r="S121" i="6"/>
  <c r="G123" i="6"/>
  <c r="S123" i="6"/>
  <c r="M124" i="6"/>
  <c r="G125" i="6"/>
  <c r="S125" i="6"/>
  <c r="M126" i="6"/>
  <c r="G127" i="6"/>
  <c r="S127" i="6"/>
  <c r="M128" i="6"/>
  <c r="G129" i="6"/>
  <c r="S129" i="6"/>
  <c r="M130" i="6"/>
  <c r="G131" i="6"/>
  <c r="S131" i="6"/>
  <c r="M132" i="6"/>
  <c r="G133" i="6"/>
  <c r="S133" i="6"/>
  <c r="M134" i="6"/>
  <c r="G135" i="6"/>
  <c r="S135" i="6"/>
  <c r="M136" i="6"/>
  <c r="G137" i="6"/>
  <c r="S137" i="6"/>
  <c r="M138" i="6"/>
  <c r="G139" i="6"/>
  <c r="S139" i="6"/>
  <c r="M140" i="6"/>
  <c r="G141" i="6"/>
  <c r="S141" i="6"/>
  <c r="M142" i="6"/>
  <c r="G143" i="6"/>
  <c r="S143" i="6"/>
  <c r="M144" i="6"/>
  <c r="G145" i="6"/>
  <c r="S145" i="6"/>
  <c r="M146" i="6"/>
  <c r="G147" i="6"/>
  <c r="S147" i="6"/>
  <c r="M148" i="6"/>
  <c r="G149" i="6"/>
  <c r="S149" i="6"/>
  <c r="M150" i="6"/>
  <c r="G151" i="6"/>
  <c r="S151" i="6"/>
  <c r="M152" i="6"/>
  <c r="G153" i="6"/>
  <c r="S153" i="6"/>
  <c r="M154" i="6"/>
  <c r="G155" i="6"/>
  <c r="U155" i="6"/>
  <c r="I91" i="6"/>
  <c r="I93" i="6"/>
  <c r="I95" i="6"/>
  <c r="I97" i="6"/>
  <c r="I99" i="6"/>
  <c r="I101" i="6"/>
  <c r="I103" i="6"/>
  <c r="I105" i="6"/>
  <c r="I107" i="6"/>
  <c r="I109" i="6"/>
  <c r="I111" i="6"/>
  <c r="I113" i="6"/>
  <c r="I115" i="6"/>
  <c r="I117" i="6"/>
  <c r="I119" i="6"/>
  <c r="I121" i="6"/>
  <c r="I123" i="6"/>
  <c r="O124" i="6"/>
  <c r="I125" i="6"/>
  <c r="O126" i="6"/>
  <c r="I127" i="6"/>
  <c r="O128" i="6"/>
  <c r="I129" i="6"/>
  <c r="O130" i="6"/>
  <c r="I131" i="6"/>
  <c r="O132" i="6"/>
  <c r="I133" i="6"/>
  <c r="O134" i="6"/>
  <c r="I135" i="6"/>
  <c r="O136" i="6"/>
  <c r="I137" i="6"/>
  <c r="O138" i="6"/>
  <c r="I139" i="6"/>
  <c r="O140" i="6"/>
  <c r="I141" i="6"/>
  <c r="O142" i="6"/>
  <c r="I143" i="6"/>
  <c r="O144" i="6"/>
  <c r="I145" i="6"/>
  <c r="O146" i="6"/>
  <c r="I147" i="6"/>
  <c r="O148" i="6"/>
  <c r="I149" i="6"/>
  <c r="O150" i="6"/>
  <c r="I151" i="6"/>
  <c r="O152" i="6"/>
  <c r="I153" i="6"/>
  <c r="O154" i="6"/>
  <c r="I155" i="6"/>
  <c r="P156" i="6"/>
  <c r="J157" i="6"/>
  <c r="P158" i="6"/>
  <c r="J159" i="6"/>
  <c r="P160" i="6"/>
  <c r="J161" i="6"/>
  <c r="P162" i="6"/>
  <c r="J163" i="6"/>
  <c r="P164" i="6"/>
  <c r="J165" i="6"/>
  <c r="P166" i="6"/>
  <c r="J167" i="6"/>
  <c r="P168" i="6"/>
  <c r="J169" i="6"/>
  <c r="P170" i="6"/>
  <c r="J171" i="6"/>
  <c r="P172" i="6"/>
  <c r="J173" i="6"/>
  <c r="P174" i="6"/>
  <c r="J175" i="6"/>
  <c r="P176" i="6"/>
  <c r="J177" i="6"/>
  <c r="P178" i="6"/>
  <c r="J179" i="6"/>
  <c r="P180" i="6"/>
  <c r="J181" i="6"/>
  <c r="P182" i="6"/>
  <c r="J183" i="6"/>
  <c r="P184" i="6"/>
  <c r="J185" i="6"/>
  <c r="P186" i="6"/>
  <c r="J187" i="6"/>
  <c r="P188" i="6"/>
  <c r="J189" i="6"/>
  <c r="P190" i="6"/>
  <c r="J191" i="6"/>
  <c r="P192" i="6"/>
  <c r="J193" i="6"/>
  <c r="P194" i="6"/>
  <c r="J195" i="6"/>
  <c r="P196" i="6"/>
  <c r="J197" i="6"/>
  <c r="P198" i="6"/>
  <c r="J199" i="6"/>
  <c r="P200" i="6"/>
  <c r="J201" i="6"/>
  <c r="P202" i="6"/>
  <c r="J203" i="6"/>
  <c r="P204" i="6"/>
  <c r="J205" i="6"/>
  <c r="P206" i="6"/>
  <c r="J207" i="6"/>
  <c r="P208" i="6"/>
  <c r="J209" i="6"/>
  <c r="P210" i="6"/>
  <c r="J211" i="6"/>
  <c r="P212" i="6"/>
  <c r="J213" i="6"/>
  <c r="P214" i="6"/>
  <c r="J215" i="6"/>
  <c r="J217" i="6"/>
  <c r="P218" i="6"/>
  <c r="J219" i="6"/>
  <c r="J221" i="6"/>
  <c r="S156" i="6"/>
  <c r="M157" i="6"/>
  <c r="G158" i="6"/>
  <c r="S158" i="6"/>
  <c r="M159" i="6"/>
  <c r="G160" i="6"/>
  <c r="S160" i="6"/>
  <c r="M161" i="6"/>
  <c r="G162" i="6"/>
  <c r="S162" i="6"/>
  <c r="M163" i="6"/>
  <c r="G164" i="6"/>
  <c r="S164" i="6"/>
  <c r="M165" i="6"/>
  <c r="G166" i="6"/>
  <c r="S166" i="6"/>
  <c r="M167" i="6"/>
  <c r="G168" i="6"/>
  <c r="S168" i="6"/>
  <c r="M169" i="6"/>
  <c r="G170" i="6"/>
  <c r="S170" i="6"/>
  <c r="M171" i="6"/>
  <c r="G172" i="6"/>
  <c r="S172" i="6"/>
  <c r="M173" i="6"/>
  <c r="G174" i="6"/>
  <c r="S174" i="6"/>
  <c r="M175" i="6"/>
  <c r="G176" i="6"/>
  <c r="S176" i="6"/>
  <c r="M177" i="6"/>
  <c r="G178" i="6"/>
  <c r="S178" i="6"/>
  <c r="M179" i="6"/>
  <c r="G180" i="6"/>
  <c r="S180" i="6"/>
  <c r="M181" i="6"/>
  <c r="G182" i="6"/>
  <c r="S182" i="6"/>
  <c r="M183" i="6"/>
  <c r="G184" i="6"/>
  <c r="S184" i="6"/>
  <c r="M185" i="6"/>
  <c r="G186" i="6"/>
  <c r="S186" i="6"/>
  <c r="M187" i="6"/>
  <c r="G188" i="6"/>
  <c r="S188" i="6"/>
  <c r="M189" i="6"/>
  <c r="G190" i="6"/>
  <c r="S190" i="6"/>
  <c r="M191" i="6"/>
  <c r="G192" i="6"/>
  <c r="S192" i="6"/>
  <c r="M193" i="6"/>
  <c r="G194" i="6"/>
  <c r="S194" i="6"/>
  <c r="M195" i="6"/>
  <c r="G196" i="6"/>
  <c r="S196" i="6"/>
  <c r="M197" i="6"/>
  <c r="G198" i="6"/>
  <c r="S198" i="6"/>
  <c r="S200" i="6"/>
  <c r="M201" i="6"/>
  <c r="G202" i="6"/>
  <c r="S202" i="6"/>
  <c r="M203" i="6"/>
  <c r="G204" i="6"/>
  <c r="S204" i="6"/>
  <c r="M205" i="6"/>
  <c r="G206" i="6"/>
  <c r="S206" i="6"/>
  <c r="M207" i="6"/>
  <c r="G208" i="6"/>
  <c r="S208" i="6"/>
  <c r="M209" i="6"/>
  <c r="G210" i="6"/>
  <c r="S210" i="6"/>
  <c r="M211" i="6"/>
  <c r="G212" i="6"/>
  <c r="S212" i="6"/>
  <c r="M213" i="6"/>
  <c r="J156" i="6"/>
  <c r="P157" i="6"/>
  <c r="J158" i="6"/>
  <c r="P159" i="6"/>
  <c r="J160" i="6"/>
  <c r="P161" i="6"/>
  <c r="J162" i="6"/>
  <c r="P163" i="6"/>
  <c r="J164" i="6"/>
  <c r="P165" i="6"/>
  <c r="J166" i="6"/>
  <c r="P167" i="6"/>
  <c r="J168" i="6"/>
  <c r="P169" i="6"/>
  <c r="J170" i="6"/>
  <c r="P171" i="6"/>
  <c r="J172" i="6"/>
  <c r="P173" i="6"/>
  <c r="J174" i="6"/>
  <c r="P175" i="6"/>
  <c r="J176" i="6"/>
  <c r="P177" i="6"/>
  <c r="J178" i="6"/>
  <c r="P179" i="6"/>
  <c r="J180" i="6"/>
  <c r="P181" i="6"/>
  <c r="J182" i="6"/>
  <c r="P183" i="6"/>
  <c r="J184" i="6"/>
  <c r="P185" i="6"/>
  <c r="J186" i="6"/>
  <c r="P187" i="6"/>
  <c r="J188" i="6"/>
  <c r="P189" i="6"/>
  <c r="J190" i="6"/>
  <c r="P191" i="6"/>
  <c r="J192" i="6"/>
  <c r="P193" i="6"/>
  <c r="J194" i="6"/>
  <c r="P195" i="6"/>
  <c r="J196" i="6"/>
  <c r="P197" i="6"/>
  <c r="J198" i="6"/>
  <c r="P199" i="6"/>
  <c r="J200" i="6"/>
  <c r="P201" i="6"/>
  <c r="J202" i="6"/>
  <c r="P203" i="6"/>
  <c r="J204" i="6"/>
  <c r="P205" i="6"/>
  <c r="J206" i="6"/>
  <c r="P207" i="6"/>
  <c r="J208" i="6"/>
  <c r="P209" i="6"/>
  <c r="J210" i="6"/>
  <c r="P211" i="6"/>
  <c r="J212" i="6"/>
  <c r="P213" i="6"/>
  <c r="J214" i="6"/>
  <c r="P215" i="6"/>
  <c r="P217" i="6"/>
  <c r="P221" i="6"/>
  <c r="E157" i="6"/>
  <c r="E159" i="6"/>
  <c r="E161" i="6"/>
  <c r="E163" i="6"/>
  <c r="E165" i="6"/>
  <c r="E167" i="6"/>
  <c r="E169" i="6"/>
  <c r="E171" i="6"/>
  <c r="E173" i="6"/>
  <c r="E175" i="6"/>
  <c r="E177" i="6"/>
  <c r="E179" i="6"/>
  <c r="E181" i="6"/>
  <c r="E183" i="6"/>
  <c r="E185" i="6"/>
  <c r="E187" i="6"/>
  <c r="E189" i="6"/>
  <c r="E191" i="6"/>
  <c r="E193" i="6"/>
  <c r="E195" i="6"/>
  <c r="E197" i="6"/>
  <c r="E199" i="6"/>
  <c r="E201" i="6"/>
  <c r="E203" i="6"/>
  <c r="E205" i="6"/>
  <c r="E207" i="6"/>
  <c r="E209" i="6"/>
  <c r="E211" i="6"/>
  <c r="E213" i="6"/>
  <c r="Q221" i="6"/>
  <c r="O306" i="6"/>
  <c r="N306" i="6"/>
  <c r="L306" i="6"/>
  <c r="K306" i="6"/>
  <c r="J306" i="6"/>
  <c r="U306" i="6"/>
  <c r="I306" i="6"/>
  <c r="T306" i="6"/>
  <c r="H306" i="6"/>
  <c r="S306" i="6"/>
  <c r="G306" i="6"/>
  <c r="R306" i="6"/>
  <c r="F306" i="6"/>
  <c r="Q306" i="6"/>
  <c r="P306" i="6"/>
  <c r="E306" i="6"/>
  <c r="G223" i="6"/>
  <c r="S223" i="6"/>
  <c r="M224" i="6"/>
  <c r="G225" i="6"/>
  <c r="S225" i="6"/>
  <c r="M226" i="6"/>
  <c r="G227" i="6"/>
  <c r="S227" i="6"/>
  <c r="M228" i="6"/>
  <c r="G229" i="6"/>
  <c r="S229" i="6"/>
  <c r="M230" i="6"/>
  <c r="G231" i="6"/>
  <c r="S231" i="6"/>
  <c r="M232" i="6"/>
  <c r="G233" i="6"/>
  <c r="S233" i="6"/>
  <c r="M234" i="6"/>
  <c r="G235" i="6"/>
  <c r="S235" i="6"/>
  <c r="M236" i="6"/>
  <c r="G237" i="6"/>
  <c r="S237" i="6"/>
  <c r="M238" i="6"/>
  <c r="G239" i="6"/>
  <c r="S239" i="6"/>
  <c r="M240" i="6"/>
  <c r="G241" i="6"/>
  <c r="S241" i="6"/>
  <c r="M242" i="6"/>
  <c r="G243" i="6"/>
  <c r="S243" i="6"/>
  <c r="M244" i="6"/>
  <c r="G245" i="6"/>
  <c r="S245" i="6"/>
  <c r="M246" i="6"/>
  <c r="G247" i="6"/>
  <c r="S247" i="6"/>
  <c r="M248" i="6"/>
  <c r="G249" i="6"/>
  <c r="S249" i="6"/>
  <c r="M250" i="6"/>
  <c r="G251" i="6"/>
  <c r="S251" i="6"/>
  <c r="M252" i="6"/>
  <c r="G253" i="6"/>
  <c r="S253" i="6"/>
  <c r="M254" i="6"/>
  <c r="G255" i="6"/>
  <c r="S255" i="6"/>
  <c r="M256" i="6"/>
  <c r="G257" i="6"/>
  <c r="S257" i="6"/>
  <c r="M258" i="6"/>
  <c r="G259" i="6"/>
  <c r="S259" i="6"/>
  <c r="M260" i="6"/>
  <c r="G261" i="6"/>
  <c r="S261" i="6"/>
  <c r="M262" i="6"/>
  <c r="G263" i="6"/>
  <c r="S263" i="6"/>
  <c r="M264" i="6"/>
  <c r="G265" i="6"/>
  <c r="S265" i="6"/>
  <c r="M266" i="6"/>
  <c r="G267" i="6"/>
  <c r="S267" i="6"/>
  <c r="M268" i="6"/>
  <c r="G269" i="6"/>
  <c r="S269" i="6"/>
  <c r="M270" i="6"/>
  <c r="G271" i="6"/>
  <c r="S271" i="6"/>
  <c r="M272" i="6"/>
  <c r="G273" i="6"/>
  <c r="S273" i="6"/>
  <c r="M274" i="6"/>
  <c r="G275" i="6"/>
  <c r="S275" i="6"/>
  <c r="M276" i="6"/>
  <c r="G277" i="6"/>
  <c r="S277" i="6"/>
  <c r="M278" i="6"/>
  <c r="G279" i="6"/>
  <c r="S279" i="6"/>
  <c r="M280" i="6"/>
  <c r="G281" i="6"/>
  <c r="S281" i="6"/>
  <c r="O284" i="6"/>
  <c r="L284" i="6"/>
  <c r="U284" i="6"/>
  <c r="I284" i="6"/>
  <c r="T284" i="6"/>
  <c r="H284" i="6"/>
  <c r="S284" i="6"/>
  <c r="G284" i="6"/>
  <c r="R284" i="6"/>
  <c r="F284" i="6"/>
  <c r="J285" i="6"/>
  <c r="O288" i="6"/>
  <c r="L288" i="6"/>
  <c r="U288" i="6"/>
  <c r="I288" i="6"/>
  <c r="T288" i="6"/>
  <c r="H288" i="6"/>
  <c r="S288" i="6"/>
  <c r="G288" i="6"/>
  <c r="R288" i="6"/>
  <c r="F288" i="6"/>
  <c r="J289" i="6"/>
  <c r="O292" i="6"/>
  <c r="N292" i="6"/>
  <c r="L292" i="6"/>
  <c r="K292" i="6"/>
  <c r="U292" i="6"/>
  <c r="I292" i="6"/>
  <c r="T292" i="6"/>
  <c r="H292" i="6"/>
  <c r="S292" i="6"/>
  <c r="G292" i="6"/>
  <c r="R292" i="6"/>
  <c r="F292" i="6"/>
  <c r="O294" i="6"/>
  <c r="N294" i="6"/>
  <c r="L294" i="6"/>
  <c r="K294" i="6"/>
  <c r="U294" i="6"/>
  <c r="I294" i="6"/>
  <c r="T294" i="6"/>
  <c r="H294" i="6"/>
  <c r="S294" i="6"/>
  <c r="G294" i="6"/>
  <c r="R294" i="6"/>
  <c r="F294" i="6"/>
  <c r="O296" i="6"/>
  <c r="N296" i="6"/>
  <c r="L296" i="6"/>
  <c r="K296" i="6"/>
  <c r="U296" i="6"/>
  <c r="I296" i="6"/>
  <c r="T296" i="6"/>
  <c r="H296" i="6"/>
  <c r="S296" i="6"/>
  <c r="G296" i="6"/>
  <c r="R296" i="6"/>
  <c r="F296" i="6"/>
  <c r="O298" i="6"/>
  <c r="N298" i="6"/>
  <c r="L298" i="6"/>
  <c r="K298" i="6"/>
  <c r="U298" i="6"/>
  <c r="I298" i="6"/>
  <c r="T298" i="6"/>
  <c r="H298" i="6"/>
  <c r="S298" i="6"/>
  <c r="G298" i="6"/>
  <c r="R298" i="6"/>
  <c r="F298" i="6"/>
  <c r="O300" i="6"/>
  <c r="N300" i="6"/>
  <c r="L300" i="6"/>
  <c r="K300" i="6"/>
  <c r="U300" i="6"/>
  <c r="I300" i="6"/>
  <c r="T300" i="6"/>
  <c r="H300" i="6"/>
  <c r="S300" i="6"/>
  <c r="G300" i="6"/>
  <c r="R300" i="6"/>
  <c r="F300" i="6"/>
  <c r="O302" i="6"/>
  <c r="N302" i="6"/>
  <c r="L302" i="6"/>
  <c r="K302" i="6"/>
  <c r="U302" i="6"/>
  <c r="I302" i="6"/>
  <c r="T302" i="6"/>
  <c r="H302" i="6"/>
  <c r="S302" i="6"/>
  <c r="G302" i="6"/>
  <c r="R302" i="6"/>
  <c r="F302" i="6"/>
  <c r="O304" i="6"/>
  <c r="N304" i="6"/>
  <c r="L304" i="6"/>
  <c r="K304" i="6"/>
  <c r="U304" i="6"/>
  <c r="I304" i="6"/>
  <c r="T304" i="6"/>
  <c r="H304" i="6"/>
  <c r="S304" i="6"/>
  <c r="G304" i="6"/>
  <c r="R304" i="6"/>
  <c r="F304" i="6"/>
  <c r="K318" i="6"/>
  <c r="S318" i="6"/>
  <c r="G318" i="6"/>
  <c r="R318" i="6"/>
  <c r="F318" i="6"/>
  <c r="Q318" i="6"/>
  <c r="E318" i="6"/>
  <c r="I318" i="6"/>
  <c r="H318" i="6"/>
  <c r="U318" i="6"/>
  <c r="T318" i="6"/>
  <c r="P318" i="6"/>
  <c r="O318" i="6"/>
  <c r="N318" i="6"/>
  <c r="M318" i="6"/>
  <c r="K320" i="6"/>
  <c r="S320" i="6"/>
  <c r="G320" i="6"/>
  <c r="R320" i="6"/>
  <c r="F320" i="6"/>
  <c r="Q320" i="6"/>
  <c r="E320" i="6"/>
  <c r="I320" i="6"/>
  <c r="H320" i="6"/>
  <c r="U320" i="6"/>
  <c r="T320" i="6"/>
  <c r="P320" i="6"/>
  <c r="O320" i="6"/>
  <c r="N320" i="6"/>
  <c r="M320" i="6"/>
  <c r="K322" i="6"/>
  <c r="S322" i="6"/>
  <c r="G322" i="6"/>
  <c r="R322" i="6"/>
  <c r="F322" i="6"/>
  <c r="Q322" i="6"/>
  <c r="E322" i="6"/>
  <c r="I322" i="6"/>
  <c r="H322" i="6"/>
  <c r="U322" i="6"/>
  <c r="T322" i="6"/>
  <c r="P322" i="6"/>
  <c r="O322" i="6"/>
  <c r="N322" i="6"/>
  <c r="M322" i="6"/>
  <c r="I223" i="6"/>
  <c r="U223" i="6"/>
  <c r="O224" i="6"/>
  <c r="I225" i="6"/>
  <c r="U225" i="6"/>
  <c r="O226" i="6"/>
  <c r="I227" i="6"/>
  <c r="U227" i="6"/>
  <c r="O228" i="6"/>
  <c r="I229" i="6"/>
  <c r="U229" i="6"/>
  <c r="O230" i="6"/>
  <c r="I231" i="6"/>
  <c r="U231" i="6"/>
  <c r="O232" i="6"/>
  <c r="I233" i="6"/>
  <c r="U233" i="6"/>
  <c r="O234" i="6"/>
  <c r="I235" i="6"/>
  <c r="U235" i="6"/>
  <c r="O236" i="6"/>
  <c r="I237" i="6"/>
  <c r="U237" i="6"/>
  <c r="O238" i="6"/>
  <c r="I239" i="6"/>
  <c r="U239" i="6"/>
  <c r="O240" i="6"/>
  <c r="I241" i="6"/>
  <c r="U241" i="6"/>
  <c r="O242" i="6"/>
  <c r="I243" i="6"/>
  <c r="U243" i="6"/>
  <c r="O244" i="6"/>
  <c r="I245" i="6"/>
  <c r="U245" i="6"/>
  <c r="O246" i="6"/>
  <c r="I247" i="6"/>
  <c r="U247" i="6"/>
  <c r="I249" i="6"/>
  <c r="U249" i="6"/>
  <c r="I251" i="6"/>
  <c r="U251" i="6"/>
  <c r="I253" i="6"/>
  <c r="U253" i="6"/>
  <c r="I255" i="6"/>
  <c r="U255" i="6"/>
  <c r="I257" i="6"/>
  <c r="U257" i="6"/>
  <c r="I259" i="6"/>
  <c r="U259" i="6"/>
  <c r="I261" i="6"/>
  <c r="U261" i="6"/>
  <c r="I263" i="6"/>
  <c r="U263" i="6"/>
  <c r="I265" i="6"/>
  <c r="U265" i="6"/>
  <c r="I267" i="6"/>
  <c r="U267" i="6"/>
  <c r="I269" i="6"/>
  <c r="U269" i="6"/>
  <c r="I271" i="6"/>
  <c r="U271" i="6"/>
  <c r="I273" i="6"/>
  <c r="U273" i="6"/>
  <c r="I275" i="6"/>
  <c r="U275" i="6"/>
  <c r="U283" i="6"/>
  <c r="I283" i="6"/>
  <c r="R283" i="6"/>
  <c r="F283" i="6"/>
  <c r="O283" i="6"/>
  <c r="N283" i="6"/>
  <c r="M283" i="6"/>
  <c r="L283" i="6"/>
  <c r="P285" i="6"/>
  <c r="U287" i="6"/>
  <c r="I287" i="6"/>
  <c r="R287" i="6"/>
  <c r="F287" i="6"/>
  <c r="O287" i="6"/>
  <c r="N287" i="6"/>
  <c r="M287" i="6"/>
  <c r="L287" i="6"/>
  <c r="P289" i="6"/>
  <c r="U291" i="6"/>
  <c r="I291" i="6"/>
  <c r="R291" i="6"/>
  <c r="F291" i="6"/>
  <c r="O291" i="6"/>
  <c r="N291" i="6"/>
  <c r="M291" i="6"/>
  <c r="L291" i="6"/>
  <c r="K316" i="6"/>
  <c r="S316" i="6"/>
  <c r="G316" i="6"/>
  <c r="R316" i="6"/>
  <c r="F316" i="6"/>
  <c r="Q316" i="6"/>
  <c r="E316" i="6"/>
  <c r="I316" i="6"/>
  <c r="H316" i="6"/>
  <c r="U316" i="6"/>
  <c r="T316" i="6"/>
  <c r="P316" i="6"/>
  <c r="O316" i="6"/>
  <c r="N316" i="6"/>
  <c r="M316" i="6"/>
  <c r="J223" i="6"/>
  <c r="P224" i="6"/>
  <c r="J225" i="6"/>
  <c r="P226" i="6"/>
  <c r="P228" i="6"/>
  <c r="P230" i="6"/>
  <c r="P232" i="6"/>
  <c r="J233" i="6"/>
  <c r="P234" i="6"/>
  <c r="J235" i="6"/>
  <c r="P236" i="6"/>
  <c r="J237" i="6"/>
  <c r="P238" i="6"/>
  <c r="J239" i="6"/>
  <c r="P240" i="6"/>
  <c r="J241" i="6"/>
  <c r="P242" i="6"/>
  <c r="J243" i="6"/>
  <c r="P244" i="6"/>
  <c r="J245" i="6"/>
  <c r="P246" i="6"/>
  <c r="J247" i="6"/>
  <c r="P248" i="6"/>
  <c r="J249" i="6"/>
  <c r="P250" i="6"/>
  <c r="J251" i="6"/>
  <c r="P252" i="6"/>
  <c r="J253" i="6"/>
  <c r="P254" i="6"/>
  <c r="J255" i="6"/>
  <c r="P256" i="6"/>
  <c r="J257" i="6"/>
  <c r="P258" i="6"/>
  <c r="J259" i="6"/>
  <c r="P260" i="6"/>
  <c r="J261" i="6"/>
  <c r="P262" i="6"/>
  <c r="J263" i="6"/>
  <c r="P264" i="6"/>
  <c r="J265" i="6"/>
  <c r="P266" i="6"/>
  <c r="J267" i="6"/>
  <c r="P268" i="6"/>
  <c r="J269" i="6"/>
  <c r="P270" i="6"/>
  <c r="J271" i="6"/>
  <c r="P272" i="6"/>
  <c r="J273" i="6"/>
  <c r="P274" i="6"/>
  <c r="J275" i="6"/>
  <c r="P276" i="6"/>
  <c r="J277" i="6"/>
  <c r="P278" i="6"/>
  <c r="J279" i="6"/>
  <c r="P280" i="6"/>
  <c r="J281" i="6"/>
  <c r="O282" i="6"/>
  <c r="L282" i="6"/>
  <c r="U282" i="6"/>
  <c r="I282" i="6"/>
  <c r="T282" i="6"/>
  <c r="S282" i="6"/>
  <c r="R282" i="6"/>
  <c r="E283" i="6"/>
  <c r="K284" i="6"/>
  <c r="Q285" i="6"/>
  <c r="E287" i="6"/>
  <c r="K288" i="6"/>
  <c r="Q289" i="6"/>
  <c r="E291" i="6"/>
  <c r="M292" i="6"/>
  <c r="M294" i="6"/>
  <c r="M296" i="6"/>
  <c r="M298" i="6"/>
  <c r="M300" i="6"/>
  <c r="J316" i="6"/>
  <c r="K223" i="6"/>
  <c r="E224" i="6"/>
  <c r="Q224" i="6"/>
  <c r="K225" i="6"/>
  <c r="E226" i="6"/>
  <c r="Q226" i="6"/>
  <c r="K227" i="6"/>
  <c r="E228" i="6"/>
  <c r="Q228" i="6"/>
  <c r="K229" i="6"/>
  <c r="E230" i="6"/>
  <c r="Q230" i="6"/>
  <c r="K231" i="6"/>
  <c r="E232" i="6"/>
  <c r="Q232" i="6"/>
  <c r="K233" i="6"/>
  <c r="E234" i="6"/>
  <c r="Q234" i="6"/>
  <c r="K235" i="6"/>
  <c r="E236" i="6"/>
  <c r="Q236" i="6"/>
  <c r="K237" i="6"/>
  <c r="E238" i="6"/>
  <c r="Q238" i="6"/>
  <c r="K239" i="6"/>
  <c r="E240" i="6"/>
  <c r="Q240" i="6"/>
  <c r="K241" i="6"/>
  <c r="E242" i="6"/>
  <c r="Q242" i="6"/>
  <c r="K243" i="6"/>
  <c r="E244" i="6"/>
  <c r="Q244" i="6"/>
  <c r="K245" i="6"/>
  <c r="E246" i="6"/>
  <c r="Q246" i="6"/>
  <c r="K247" i="6"/>
  <c r="E248" i="6"/>
  <c r="Q248" i="6"/>
  <c r="K249" i="6"/>
  <c r="E250" i="6"/>
  <c r="Q250" i="6"/>
  <c r="K251" i="6"/>
  <c r="E252" i="6"/>
  <c r="Q252" i="6"/>
  <c r="K253" i="6"/>
  <c r="E254" i="6"/>
  <c r="Q254" i="6"/>
  <c r="K255" i="6"/>
  <c r="E256" i="6"/>
  <c r="Q256" i="6"/>
  <c r="K257" i="6"/>
  <c r="E258" i="6"/>
  <c r="Q258" i="6"/>
  <c r="K259" i="6"/>
  <c r="E260" i="6"/>
  <c r="Q260" i="6"/>
  <c r="K261" i="6"/>
  <c r="E262" i="6"/>
  <c r="Q262" i="6"/>
  <c r="K263" i="6"/>
  <c r="E264" i="6"/>
  <c r="Q264" i="6"/>
  <c r="K265" i="6"/>
  <c r="E266" i="6"/>
  <c r="Q266" i="6"/>
  <c r="K267" i="6"/>
  <c r="E268" i="6"/>
  <c r="Q268" i="6"/>
  <c r="K269" i="6"/>
  <c r="E270" i="6"/>
  <c r="Q270" i="6"/>
  <c r="K271" i="6"/>
  <c r="K273" i="6"/>
  <c r="K275" i="6"/>
  <c r="K277" i="6"/>
  <c r="K279" i="6"/>
  <c r="K281" i="6"/>
  <c r="G283" i="6"/>
  <c r="S285" i="6"/>
  <c r="G287" i="6"/>
  <c r="S289" i="6"/>
  <c r="G291" i="6"/>
  <c r="K314" i="6"/>
  <c r="S314" i="6"/>
  <c r="G314" i="6"/>
  <c r="R314" i="6"/>
  <c r="F314" i="6"/>
  <c r="Q314" i="6"/>
  <c r="E314" i="6"/>
  <c r="I314" i="6"/>
  <c r="H314" i="6"/>
  <c r="U314" i="6"/>
  <c r="T314" i="6"/>
  <c r="P314" i="6"/>
  <c r="O314" i="6"/>
  <c r="N314" i="6"/>
  <c r="M314" i="6"/>
  <c r="L316" i="6"/>
  <c r="L223" i="6"/>
  <c r="F224" i="6"/>
  <c r="R224" i="6"/>
  <c r="L225" i="6"/>
  <c r="F226" i="6"/>
  <c r="R226" i="6"/>
  <c r="L227" i="6"/>
  <c r="F228" i="6"/>
  <c r="R228" i="6"/>
  <c r="L229" i="6"/>
  <c r="F230" i="6"/>
  <c r="R230" i="6"/>
  <c r="L231" i="6"/>
  <c r="F232" i="6"/>
  <c r="R232" i="6"/>
  <c r="L233" i="6"/>
  <c r="F234" i="6"/>
  <c r="R234" i="6"/>
  <c r="L235" i="6"/>
  <c r="F236" i="6"/>
  <c r="R236" i="6"/>
  <c r="L237" i="6"/>
  <c r="F238" i="6"/>
  <c r="R238" i="6"/>
  <c r="L239" i="6"/>
  <c r="F240" i="6"/>
  <c r="R240" i="6"/>
  <c r="L241" i="6"/>
  <c r="F242" i="6"/>
  <c r="R242" i="6"/>
  <c r="L243" i="6"/>
  <c r="F244" i="6"/>
  <c r="R244" i="6"/>
  <c r="L245" i="6"/>
  <c r="F246" i="6"/>
  <c r="R246" i="6"/>
  <c r="L247" i="6"/>
  <c r="F248" i="6"/>
  <c r="R248" i="6"/>
  <c r="L249" i="6"/>
  <c r="L251" i="6"/>
  <c r="L253" i="6"/>
  <c r="L255" i="6"/>
  <c r="L257" i="6"/>
  <c r="L259" i="6"/>
  <c r="L261" i="6"/>
  <c r="L263" i="6"/>
  <c r="L265" i="6"/>
  <c r="L267" i="6"/>
  <c r="L269" i="6"/>
  <c r="L271" i="6"/>
  <c r="L273" i="6"/>
  <c r="L275" i="6"/>
  <c r="L277" i="6"/>
  <c r="L279" i="6"/>
  <c r="L281" i="6"/>
  <c r="H283" i="6"/>
  <c r="H287" i="6"/>
  <c r="H291" i="6"/>
  <c r="M223" i="6"/>
  <c r="G224" i="6"/>
  <c r="S224" i="6"/>
  <c r="M225" i="6"/>
  <c r="G226" i="6"/>
  <c r="S226" i="6"/>
  <c r="M227" i="6"/>
  <c r="G228" i="6"/>
  <c r="S228" i="6"/>
  <c r="M229" i="6"/>
  <c r="G230" i="6"/>
  <c r="S230" i="6"/>
  <c r="M231" i="6"/>
  <c r="G232" i="6"/>
  <c r="S232" i="6"/>
  <c r="M233" i="6"/>
  <c r="G234" i="6"/>
  <c r="S234" i="6"/>
  <c r="M235" i="6"/>
  <c r="G236" i="6"/>
  <c r="S236" i="6"/>
  <c r="M237" i="6"/>
  <c r="G238" i="6"/>
  <c r="S238" i="6"/>
  <c r="M239" i="6"/>
  <c r="G240" i="6"/>
  <c r="S240" i="6"/>
  <c r="M241" i="6"/>
  <c r="G242" i="6"/>
  <c r="S242" i="6"/>
  <c r="M243" i="6"/>
  <c r="G244" i="6"/>
  <c r="S244" i="6"/>
  <c r="M245" i="6"/>
  <c r="G246" i="6"/>
  <c r="S246" i="6"/>
  <c r="M247" i="6"/>
  <c r="G248" i="6"/>
  <c r="S248" i="6"/>
  <c r="M249" i="6"/>
  <c r="G250" i="6"/>
  <c r="S250" i="6"/>
  <c r="M251" i="6"/>
  <c r="G252" i="6"/>
  <c r="S252" i="6"/>
  <c r="M253" i="6"/>
  <c r="G254" i="6"/>
  <c r="S254" i="6"/>
  <c r="M255" i="6"/>
  <c r="G256" i="6"/>
  <c r="S256" i="6"/>
  <c r="M257" i="6"/>
  <c r="G258" i="6"/>
  <c r="S258" i="6"/>
  <c r="M259" i="6"/>
  <c r="G260" i="6"/>
  <c r="S260" i="6"/>
  <c r="M261" i="6"/>
  <c r="G262" i="6"/>
  <c r="S262" i="6"/>
  <c r="M263" i="6"/>
  <c r="G264" i="6"/>
  <c r="S264" i="6"/>
  <c r="M265" i="6"/>
  <c r="G266" i="6"/>
  <c r="S266" i="6"/>
  <c r="M267" i="6"/>
  <c r="G268" i="6"/>
  <c r="S268" i="6"/>
  <c r="M269" i="6"/>
  <c r="G270" i="6"/>
  <c r="S270" i="6"/>
  <c r="M271" i="6"/>
  <c r="G272" i="6"/>
  <c r="S272" i="6"/>
  <c r="M273" i="6"/>
  <c r="G274" i="6"/>
  <c r="S274" i="6"/>
  <c r="M275" i="6"/>
  <c r="G276" i="6"/>
  <c r="S276" i="6"/>
  <c r="M277" i="6"/>
  <c r="G278" i="6"/>
  <c r="S278" i="6"/>
  <c r="M279" i="6"/>
  <c r="G280" i="6"/>
  <c r="S280" i="6"/>
  <c r="M281" i="6"/>
  <c r="G282" i="6"/>
  <c r="J283" i="6"/>
  <c r="P284" i="6"/>
  <c r="O286" i="6"/>
  <c r="L286" i="6"/>
  <c r="U286" i="6"/>
  <c r="I286" i="6"/>
  <c r="T286" i="6"/>
  <c r="H286" i="6"/>
  <c r="S286" i="6"/>
  <c r="G286" i="6"/>
  <c r="R286" i="6"/>
  <c r="F286" i="6"/>
  <c r="J287" i="6"/>
  <c r="P288" i="6"/>
  <c r="O290" i="6"/>
  <c r="L290" i="6"/>
  <c r="U290" i="6"/>
  <c r="I290" i="6"/>
  <c r="T290" i="6"/>
  <c r="H290" i="6"/>
  <c r="S290" i="6"/>
  <c r="G290" i="6"/>
  <c r="R290" i="6"/>
  <c r="F290" i="6"/>
  <c r="J291" i="6"/>
  <c r="U293" i="6"/>
  <c r="I293" i="6"/>
  <c r="T293" i="6"/>
  <c r="H293" i="6"/>
  <c r="R293" i="6"/>
  <c r="F293" i="6"/>
  <c r="Q293" i="6"/>
  <c r="E293" i="6"/>
  <c r="O293" i="6"/>
  <c r="N293" i="6"/>
  <c r="M293" i="6"/>
  <c r="L293" i="6"/>
  <c r="U295" i="6"/>
  <c r="I295" i="6"/>
  <c r="T295" i="6"/>
  <c r="H295" i="6"/>
  <c r="R295" i="6"/>
  <c r="F295" i="6"/>
  <c r="Q295" i="6"/>
  <c r="E295" i="6"/>
  <c r="O295" i="6"/>
  <c r="N295" i="6"/>
  <c r="M295" i="6"/>
  <c r="L295" i="6"/>
  <c r="U297" i="6"/>
  <c r="I297" i="6"/>
  <c r="T297" i="6"/>
  <c r="H297" i="6"/>
  <c r="R297" i="6"/>
  <c r="F297" i="6"/>
  <c r="Q297" i="6"/>
  <c r="E297" i="6"/>
  <c r="O297" i="6"/>
  <c r="N297" i="6"/>
  <c r="M297" i="6"/>
  <c r="L297" i="6"/>
  <c r="U299" i="6"/>
  <c r="I299" i="6"/>
  <c r="T299" i="6"/>
  <c r="H299" i="6"/>
  <c r="R299" i="6"/>
  <c r="F299" i="6"/>
  <c r="Q299" i="6"/>
  <c r="E299" i="6"/>
  <c r="O299" i="6"/>
  <c r="N299" i="6"/>
  <c r="M299" i="6"/>
  <c r="L299" i="6"/>
  <c r="U301" i="6"/>
  <c r="I301" i="6"/>
  <c r="T301" i="6"/>
  <c r="H301" i="6"/>
  <c r="R301" i="6"/>
  <c r="F301" i="6"/>
  <c r="Q301" i="6"/>
  <c r="E301" i="6"/>
  <c r="O301" i="6"/>
  <c r="N301" i="6"/>
  <c r="M301" i="6"/>
  <c r="L301" i="6"/>
  <c r="U303" i="6"/>
  <c r="I303" i="6"/>
  <c r="T303" i="6"/>
  <c r="H303" i="6"/>
  <c r="R303" i="6"/>
  <c r="F303" i="6"/>
  <c r="Q303" i="6"/>
  <c r="E303" i="6"/>
  <c r="O303" i="6"/>
  <c r="N303" i="6"/>
  <c r="M303" i="6"/>
  <c r="L303" i="6"/>
  <c r="K312" i="6"/>
  <c r="S312" i="6"/>
  <c r="G312" i="6"/>
  <c r="R312" i="6"/>
  <c r="F312" i="6"/>
  <c r="Q312" i="6"/>
  <c r="E312" i="6"/>
  <c r="I312" i="6"/>
  <c r="H312" i="6"/>
  <c r="U312" i="6"/>
  <c r="T312" i="6"/>
  <c r="P312" i="6"/>
  <c r="O312" i="6"/>
  <c r="N312" i="6"/>
  <c r="M312" i="6"/>
  <c r="L314" i="6"/>
  <c r="N356" i="6"/>
  <c r="K356" i="6"/>
  <c r="T356" i="6"/>
  <c r="H356" i="6"/>
  <c r="S356" i="6"/>
  <c r="G356" i="6"/>
  <c r="R356" i="6"/>
  <c r="F356" i="6"/>
  <c r="Q356" i="6"/>
  <c r="E356" i="6"/>
  <c r="U356" i="6"/>
  <c r="P356" i="6"/>
  <c r="O356" i="6"/>
  <c r="M356" i="6"/>
  <c r="L356" i="6"/>
  <c r="J356" i="6"/>
  <c r="N223" i="6"/>
  <c r="H224" i="6"/>
  <c r="T224" i="6"/>
  <c r="N225" i="6"/>
  <c r="H226" i="6"/>
  <c r="T226" i="6"/>
  <c r="N227" i="6"/>
  <c r="H228" i="6"/>
  <c r="T228" i="6"/>
  <c r="N229" i="6"/>
  <c r="H230" i="6"/>
  <c r="T230" i="6"/>
  <c r="N231" i="6"/>
  <c r="H232" i="6"/>
  <c r="T232" i="6"/>
  <c r="N233" i="6"/>
  <c r="H234" i="6"/>
  <c r="T234" i="6"/>
  <c r="N235" i="6"/>
  <c r="H236" i="6"/>
  <c r="T236" i="6"/>
  <c r="N237" i="6"/>
  <c r="H238" i="6"/>
  <c r="T238" i="6"/>
  <c r="N239" i="6"/>
  <c r="H240" i="6"/>
  <c r="T240" i="6"/>
  <c r="N241" i="6"/>
  <c r="H242" i="6"/>
  <c r="T242" i="6"/>
  <c r="N243" i="6"/>
  <c r="H244" i="6"/>
  <c r="T244" i="6"/>
  <c r="N245" i="6"/>
  <c r="H246" i="6"/>
  <c r="T246" i="6"/>
  <c r="N247" i="6"/>
  <c r="H248" i="6"/>
  <c r="T248" i="6"/>
  <c r="N249" i="6"/>
  <c r="H250" i="6"/>
  <c r="T250" i="6"/>
  <c r="N251" i="6"/>
  <c r="H252" i="6"/>
  <c r="T252" i="6"/>
  <c r="N253" i="6"/>
  <c r="H254" i="6"/>
  <c r="T254" i="6"/>
  <c r="N255" i="6"/>
  <c r="H256" i="6"/>
  <c r="T256" i="6"/>
  <c r="N257" i="6"/>
  <c r="H258" i="6"/>
  <c r="T258" i="6"/>
  <c r="N259" i="6"/>
  <c r="H260" i="6"/>
  <c r="T260" i="6"/>
  <c r="N261" i="6"/>
  <c r="H262" i="6"/>
  <c r="T262" i="6"/>
  <c r="N263" i="6"/>
  <c r="H264" i="6"/>
  <c r="T264" i="6"/>
  <c r="N265" i="6"/>
  <c r="H266" i="6"/>
  <c r="T266" i="6"/>
  <c r="N267" i="6"/>
  <c r="H268" i="6"/>
  <c r="T268" i="6"/>
  <c r="N269" i="6"/>
  <c r="H270" i="6"/>
  <c r="T270" i="6"/>
  <c r="N271" i="6"/>
  <c r="H272" i="6"/>
  <c r="N273" i="6"/>
  <c r="H274" i="6"/>
  <c r="N275" i="6"/>
  <c r="H276" i="6"/>
  <c r="N277" i="6"/>
  <c r="H278" i="6"/>
  <c r="N279" i="6"/>
  <c r="H280" i="6"/>
  <c r="N281" i="6"/>
  <c r="H282" i="6"/>
  <c r="K283" i="6"/>
  <c r="Q284" i="6"/>
  <c r="E286" i="6"/>
  <c r="K287" i="6"/>
  <c r="Q288" i="6"/>
  <c r="E290" i="6"/>
  <c r="K291" i="6"/>
  <c r="G293" i="6"/>
  <c r="G295" i="6"/>
  <c r="G297" i="6"/>
  <c r="G299" i="6"/>
  <c r="G301" i="6"/>
  <c r="G303" i="6"/>
  <c r="J312" i="6"/>
  <c r="I356" i="6"/>
  <c r="O223" i="6"/>
  <c r="I224" i="6"/>
  <c r="U224" i="6"/>
  <c r="O225" i="6"/>
  <c r="I226" i="6"/>
  <c r="U226" i="6"/>
  <c r="O227" i="6"/>
  <c r="I228" i="6"/>
  <c r="U228" i="6"/>
  <c r="O229" i="6"/>
  <c r="I230" i="6"/>
  <c r="U230" i="6"/>
  <c r="O231" i="6"/>
  <c r="I232" i="6"/>
  <c r="U232" i="6"/>
  <c r="O233" i="6"/>
  <c r="I234" i="6"/>
  <c r="U234" i="6"/>
  <c r="O235" i="6"/>
  <c r="I236" i="6"/>
  <c r="U236" i="6"/>
  <c r="O237" i="6"/>
  <c r="I238" i="6"/>
  <c r="U238" i="6"/>
  <c r="O239" i="6"/>
  <c r="I240" i="6"/>
  <c r="U240" i="6"/>
  <c r="O241" i="6"/>
  <c r="I242" i="6"/>
  <c r="U242" i="6"/>
  <c r="O243" i="6"/>
  <c r="I244" i="6"/>
  <c r="U244" i="6"/>
  <c r="O245" i="6"/>
  <c r="I246" i="6"/>
  <c r="U246" i="6"/>
  <c r="O247" i="6"/>
  <c r="I248" i="6"/>
  <c r="U248" i="6"/>
  <c r="O249" i="6"/>
  <c r="O251" i="6"/>
  <c r="O253" i="6"/>
  <c r="O255" i="6"/>
  <c r="O257" i="6"/>
  <c r="O259" i="6"/>
  <c r="O261" i="6"/>
  <c r="O263" i="6"/>
  <c r="O265" i="6"/>
  <c r="O267" i="6"/>
  <c r="O269" i="6"/>
  <c r="O271" i="6"/>
  <c r="O273" i="6"/>
  <c r="O275" i="6"/>
  <c r="O277" i="6"/>
  <c r="P283" i="6"/>
  <c r="U285" i="6"/>
  <c r="I285" i="6"/>
  <c r="R285" i="6"/>
  <c r="F285" i="6"/>
  <c r="O285" i="6"/>
  <c r="N285" i="6"/>
  <c r="M285" i="6"/>
  <c r="L285" i="6"/>
  <c r="U289" i="6"/>
  <c r="I289" i="6"/>
  <c r="R289" i="6"/>
  <c r="F289" i="6"/>
  <c r="O289" i="6"/>
  <c r="N289" i="6"/>
  <c r="M289" i="6"/>
  <c r="L289" i="6"/>
  <c r="P291" i="6"/>
  <c r="P223" i="6"/>
  <c r="J224" i="6"/>
  <c r="P225" i="6"/>
  <c r="J226" i="6"/>
  <c r="P227" i="6"/>
  <c r="J228" i="6"/>
  <c r="P229" i="6"/>
  <c r="J230" i="6"/>
  <c r="P231" i="6"/>
  <c r="J232" i="6"/>
  <c r="P233" i="6"/>
  <c r="J234" i="6"/>
  <c r="P235" i="6"/>
  <c r="J236" i="6"/>
  <c r="P237" i="6"/>
  <c r="J238" i="6"/>
  <c r="P239" i="6"/>
  <c r="P241" i="6"/>
  <c r="P243" i="6"/>
  <c r="P245" i="6"/>
  <c r="P247" i="6"/>
  <c r="P249" i="6"/>
  <c r="P251" i="6"/>
  <c r="P253" i="6"/>
  <c r="P255" i="6"/>
  <c r="P257" i="6"/>
  <c r="P259" i="6"/>
  <c r="P261" i="6"/>
  <c r="P263" i="6"/>
  <c r="P265" i="6"/>
  <c r="P267" i="6"/>
  <c r="P269" i="6"/>
  <c r="P271" i="6"/>
  <c r="P273" i="6"/>
  <c r="P275" i="6"/>
  <c r="P277" i="6"/>
  <c r="P279" i="6"/>
  <c r="P281" i="6"/>
  <c r="Q283" i="6"/>
  <c r="E285" i="6"/>
  <c r="Q287" i="6"/>
  <c r="E289" i="6"/>
  <c r="Q291" i="6"/>
  <c r="E223" i="6"/>
  <c r="E225" i="6"/>
  <c r="E227" i="6"/>
  <c r="E229" i="6"/>
  <c r="E231" i="6"/>
  <c r="E233" i="6"/>
  <c r="E235" i="6"/>
  <c r="E237" i="6"/>
  <c r="E239" i="6"/>
  <c r="E241" i="6"/>
  <c r="E243" i="6"/>
  <c r="E245" i="6"/>
  <c r="E247" i="6"/>
  <c r="E249" i="6"/>
  <c r="E251" i="6"/>
  <c r="E253" i="6"/>
  <c r="E255" i="6"/>
  <c r="E257" i="6"/>
  <c r="E259" i="6"/>
  <c r="E261" i="6"/>
  <c r="E263" i="6"/>
  <c r="E265" i="6"/>
  <c r="E267" i="6"/>
  <c r="E269" i="6"/>
  <c r="E271" i="6"/>
  <c r="E273" i="6"/>
  <c r="E275" i="6"/>
  <c r="E277" i="6"/>
  <c r="E279" i="6"/>
  <c r="E281" i="6"/>
  <c r="S283" i="6"/>
  <c r="G285" i="6"/>
  <c r="S287" i="6"/>
  <c r="G289" i="6"/>
  <c r="S291" i="6"/>
  <c r="L305" i="6"/>
  <c r="L307" i="6"/>
  <c r="G308" i="6"/>
  <c r="T308" i="6"/>
  <c r="P309" i="6"/>
  <c r="M310" i="6"/>
  <c r="N311" i="6"/>
  <c r="N313" i="6"/>
  <c r="N315" i="6"/>
  <c r="N317" i="6"/>
  <c r="N319" i="6"/>
  <c r="N321" i="6"/>
  <c r="N323" i="6"/>
  <c r="M324" i="6"/>
  <c r="N325" i="6"/>
  <c r="M326" i="6"/>
  <c r="N327" i="6"/>
  <c r="M328" i="6"/>
  <c r="N329" i="6"/>
  <c r="M330" i="6"/>
  <c r="N331" i="6"/>
  <c r="M332" i="6"/>
  <c r="N333" i="6"/>
  <c r="M334" i="6"/>
  <c r="N335" i="6"/>
  <c r="M336" i="6"/>
  <c r="N337" i="6"/>
  <c r="M338" i="6"/>
  <c r="N339" i="6"/>
  <c r="M340" i="6"/>
  <c r="N341" i="6"/>
  <c r="M342" i="6"/>
  <c r="N343" i="6"/>
  <c r="M344" i="6"/>
  <c r="N345" i="6"/>
  <c r="M346" i="6"/>
  <c r="N347" i="6"/>
  <c r="M348" i="6"/>
  <c r="N349" i="6"/>
  <c r="M350" i="6"/>
  <c r="M352" i="6"/>
  <c r="T355" i="6"/>
  <c r="H355" i="6"/>
  <c r="Q355" i="6"/>
  <c r="E355" i="6"/>
  <c r="N355" i="6"/>
  <c r="M355" i="6"/>
  <c r="L355" i="6"/>
  <c r="K355" i="6"/>
  <c r="U393" i="6"/>
  <c r="I393" i="6"/>
  <c r="T393" i="6"/>
  <c r="H393" i="6"/>
  <c r="S393" i="6"/>
  <c r="G393" i="6"/>
  <c r="R393" i="6"/>
  <c r="F393" i="6"/>
  <c r="Q393" i="6"/>
  <c r="E393" i="6"/>
  <c r="O393" i="6"/>
  <c r="N393" i="6"/>
  <c r="M393" i="6"/>
  <c r="L393" i="6"/>
  <c r="K393" i="6"/>
  <c r="J393" i="6"/>
  <c r="P393" i="6"/>
  <c r="M305" i="6"/>
  <c r="M307" i="6"/>
  <c r="H308" i="6"/>
  <c r="U308" i="6"/>
  <c r="N310" i="6"/>
  <c r="O311" i="6"/>
  <c r="O313" i="6"/>
  <c r="O315" i="6"/>
  <c r="O317" i="6"/>
  <c r="O319" i="6"/>
  <c r="O321" i="6"/>
  <c r="O323" i="6"/>
  <c r="N324" i="6"/>
  <c r="O325" i="6"/>
  <c r="N326" i="6"/>
  <c r="O327" i="6"/>
  <c r="N328" i="6"/>
  <c r="O329" i="6"/>
  <c r="N330" i="6"/>
  <c r="O331" i="6"/>
  <c r="N332" i="6"/>
  <c r="O333" i="6"/>
  <c r="N334" i="6"/>
  <c r="O335" i="6"/>
  <c r="N336" i="6"/>
  <c r="O337" i="6"/>
  <c r="N338" i="6"/>
  <c r="O339" i="6"/>
  <c r="N340" i="6"/>
  <c r="O341" i="6"/>
  <c r="N342" i="6"/>
  <c r="O343" i="6"/>
  <c r="N344" i="6"/>
  <c r="O345" i="6"/>
  <c r="N346" i="6"/>
  <c r="O347" i="6"/>
  <c r="N348" i="6"/>
  <c r="N350" i="6"/>
  <c r="N352" i="6"/>
  <c r="F355" i="6"/>
  <c r="U359" i="6"/>
  <c r="I359" i="6"/>
  <c r="T359" i="6"/>
  <c r="H359" i="6"/>
  <c r="S359" i="6"/>
  <c r="G359" i="6"/>
  <c r="R359" i="6"/>
  <c r="F359" i="6"/>
  <c r="Q359" i="6"/>
  <c r="E359" i="6"/>
  <c r="O359" i="6"/>
  <c r="N359" i="6"/>
  <c r="M359" i="6"/>
  <c r="L359" i="6"/>
  <c r="K359" i="6"/>
  <c r="P359" i="6"/>
  <c r="N305" i="6"/>
  <c r="N307" i="6"/>
  <c r="I308" i="6"/>
  <c r="Q309" i="6"/>
  <c r="E309" i="6"/>
  <c r="M309" i="6"/>
  <c r="S309" i="6"/>
  <c r="O310" i="6"/>
  <c r="P311" i="6"/>
  <c r="P313" i="6"/>
  <c r="P315" i="6"/>
  <c r="P317" i="6"/>
  <c r="O324" i="6"/>
  <c r="O326" i="6"/>
  <c r="O328" i="6"/>
  <c r="O330" i="6"/>
  <c r="O332" i="6"/>
  <c r="O334" i="6"/>
  <c r="O336" i="6"/>
  <c r="O338" i="6"/>
  <c r="O340" i="6"/>
  <c r="O342" i="6"/>
  <c r="O344" i="6"/>
  <c r="O346" i="6"/>
  <c r="O348" i="6"/>
  <c r="O350" i="6"/>
  <c r="O352" i="6"/>
  <c r="U387" i="6"/>
  <c r="I387" i="6"/>
  <c r="T387" i="6"/>
  <c r="H387" i="6"/>
  <c r="S387" i="6"/>
  <c r="G387" i="6"/>
  <c r="R387" i="6"/>
  <c r="F387" i="6"/>
  <c r="Q387" i="6"/>
  <c r="E387" i="6"/>
  <c r="O387" i="6"/>
  <c r="N387" i="6"/>
  <c r="M387" i="6"/>
  <c r="L387" i="6"/>
  <c r="K387" i="6"/>
  <c r="J387" i="6"/>
  <c r="P387" i="6"/>
  <c r="O305" i="6"/>
  <c r="O307" i="6"/>
  <c r="J308" i="6"/>
  <c r="P310" i="6"/>
  <c r="P324" i="6"/>
  <c r="P326" i="6"/>
  <c r="P328" i="6"/>
  <c r="P330" i="6"/>
  <c r="P332" i="6"/>
  <c r="P334" i="6"/>
  <c r="P336" i="6"/>
  <c r="P338" i="6"/>
  <c r="P340" i="6"/>
  <c r="P342" i="6"/>
  <c r="P344" i="6"/>
  <c r="P346" i="6"/>
  <c r="P348" i="6"/>
  <c r="P350" i="6"/>
  <c r="P352" i="6"/>
  <c r="O360" i="6"/>
  <c r="N360" i="6"/>
  <c r="M360" i="6"/>
  <c r="L360" i="6"/>
  <c r="K360" i="6"/>
  <c r="U360" i="6"/>
  <c r="I360" i="6"/>
  <c r="T360" i="6"/>
  <c r="H360" i="6"/>
  <c r="S360" i="6"/>
  <c r="G360" i="6"/>
  <c r="R360" i="6"/>
  <c r="F360" i="6"/>
  <c r="Q360" i="6"/>
  <c r="E360" i="6"/>
  <c r="P360" i="6"/>
  <c r="P305" i="6"/>
  <c r="P307" i="6"/>
  <c r="T324" i="6"/>
  <c r="T326" i="6"/>
  <c r="T328" i="6"/>
  <c r="T330" i="6"/>
  <c r="T332" i="6"/>
  <c r="T334" i="6"/>
  <c r="T336" i="6"/>
  <c r="T338" i="6"/>
  <c r="T340" i="6"/>
  <c r="T342" i="6"/>
  <c r="T344" i="6"/>
  <c r="T346" i="6"/>
  <c r="T348" i="6"/>
  <c r="T350" i="6"/>
  <c r="T352" i="6"/>
  <c r="N354" i="6"/>
  <c r="K354" i="6"/>
  <c r="T354" i="6"/>
  <c r="H354" i="6"/>
  <c r="S354" i="6"/>
  <c r="G354" i="6"/>
  <c r="R354" i="6"/>
  <c r="F354" i="6"/>
  <c r="Q354" i="6"/>
  <c r="E354" i="6"/>
  <c r="U381" i="6"/>
  <c r="I381" i="6"/>
  <c r="T381" i="6"/>
  <c r="H381" i="6"/>
  <c r="S381" i="6"/>
  <c r="G381" i="6"/>
  <c r="R381" i="6"/>
  <c r="F381" i="6"/>
  <c r="Q381" i="6"/>
  <c r="E381" i="6"/>
  <c r="O381" i="6"/>
  <c r="N381" i="6"/>
  <c r="M381" i="6"/>
  <c r="L381" i="6"/>
  <c r="K381" i="6"/>
  <c r="J381" i="6"/>
  <c r="P381" i="6"/>
  <c r="E305" i="6"/>
  <c r="Q305" i="6"/>
  <c r="E307" i="6"/>
  <c r="R307" i="6"/>
  <c r="K310" i="6"/>
  <c r="S310" i="6"/>
  <c r="G310" i="6"/>
  <c r="R310" i="6"/>
  <c r="Q310" i="6"/>
  <c r="U310" i="6"/>
  <c r="U361" i="6"/>
  <c r="I361" i="6"/>
  <c r="T361" i="6"/>
  <c r="H361" i="6"/>
  <c r="S361" i="6"/>
  <c r="G361" i="6"/>
  <c r="R361" i="6"/>
  <c r="F361" i="6"/>
  <c r="Q361" i="6"/>
  <c r="E361" i="6"/>
  <c r="O361" i="6"/>
  <c r="N361" i="6"/>
  <c r="M361" i="6"/>
  <c r="L361" i="6"/>
  <c r="K361" i="6"/>
  <c r="P361" i="6"/>
  <c r="F305" i="6"/>
  <c r="R305" i="6"/>
  <c r="F307" i="6"/>
  <c r="S307" i="6"/>
  <c r="E310" i="6"/>
  <c r="Q311" i="6"/>
  <c r="E311" i="6"/>
  <c r="M311" i="6"/>
  <c r="L311" i="6"/>
  <c r="K311" i="6"/>
  <c r="U311" i="6"/>
  <c r="Q313" i="6"/>
  <c r="E313" i="6"/>
  <c r="M313" i="6"/>
  <c r="L313" i="6"/>
  <c r="K313" i="6"/>
  <c r="U313" i="6"/>
  <c r="Q315" i="6"/>
  <c r="E315" i="6"/>
  <c r="M315" i="6"/>
  <c r="L315" i="6"/>
  <c r="K315" i="6"/>
  <c r="U315" i="6"/>
  <c r="Q317" i="6"/>
  <c r="E317" i="6"/>
  <c r="M317" i="6"/>
  <c r="L317" i="6"/>
  <c r="K317" i="6"/>
  <c r="U317" i="6"/>
  <c r="Q319" i="6"/>
  <c r="E319" i="6"/>
  <c r="M319" i="6"/>
  <c r="L319" i="6"/>
  <c r="K319" i="6"/>
  <c r="U319" i="6"/>
  <c r="Q321" i="6"/>
  <c r="E321" i="6"/>
  <c r="M321" i="6"/>
  <c r="L321" i="6"/>
  <c r="K321" i="6"/>
  <c r="U321" i="6"/>
  <c r="Q323" i="6"/>
  <c r="E323" i="6"/>
  <c r="M323" i="6"/>
  <c r="L323" i="6"/>
  <c r="K323" i="6"/>
  <c r="U323" i="6"/>
  <c r="Q325" i="6"/>
  <c r="E325" i="6"/>
  <c r="M325" i="6"/>
  <c r="L325" i="6"/>
  <c r="K325" i="6"/>
  <c r="U325" i="6"/>
  <c r="Q327" i="6"/>
  <c r="E327" i="6"/>
  <c r="M327" i="6"/>
  <c r="L327" i="6"/>
  <c r="K327" i="6"/>
  <c r="U327" i="6"/>
  <c r="Q329" i="6"/>
  <c r="E329" i="6"/>
  <c r="M329" i="6"/>
  <c r="L329" i="6"/>
  <c r="K329" i="6"/>
  <c r="U329" i="6"/>
  <c r="Q331" i="6"/>
  <c r="E331" i="6"/>
  <c r="M331" i="6"/>
  <c r="L331" i="6"/>
  <c r="K331" i="6"/>
  <c r="U331" i="6"/>
  <c r="Q333" i="6"/>
  <c r="E333" i="6"/>
  <c r="M333" i="6"/>
  <c r="L333" i="6"/>
  <c r="K333" i="6"/>
  <c r="U333" i="6"/>
  <c r="Q335" i="6"/>
  <c r="E335" i="6"/>
  <c r="M335" i="6"/>
  <c r="L335" i="6"/>
  <c r="K335" i="6"/>
  <c r="U335" i="6"/>
  <c r="Q337" i="6"/>
  <c r="E337" i="6"/>
  <c r="M337" i="6"/>
  <c r="L337" i="6"/>
  <c r="K337" i="6"/>
  <c r="U337" i="6"/>
  <c r="Q339" i="6"/>
  <c r="E339" i="6"/>
  <c r="M339" i="6"/>
  <c r="L339" i="6"/>
  <c r="K339" i="6"/>
  <c r="U339" i="6"/>
  <c r="Q341" i="6"/>
  <c r="E341" i="6"/>
  <c r="M341" i="6"/>
  <c r="L341" i="6"/>
  <c r="K341" i="6"/>
  <c r="U341" i="6"/>
  <c r="Q343" i="6"/>
  <c r="E343" i="6"/>
  <c r="M343" i="6"/>
  <c r="L343" i="6"/>
  <c r="K343" i="6"/>
  <c r="U343" i="6"/>
  <c r="Q345" i="6"/>
  <c r="E345" i="6"/>
  <c r="M345" i="6"/>
  <c r="L345" i="6"/>
  <c r="K345" i="6"/>
  <c r="U345" i="6"/>
  <c r="Q347" i="6"/>
  <c r="E347" i="6"/>
  <c r="M347" i="6"/>
  <c r="L347" i="6"/>
  <c r="K347" i="6"/>
  <c r="U347" i="6"/>
  <c r="Q349" i="6"/>
  <c r="E349" i="6"/>
  <c r="M349" i="6"/>
  <c r="L349" i="6"/>
  <c r="K349" i="6"/>
  <c r="U349" i="6"/>
  <c r="Q351" i="6"/>
  <c r="E351" i="6"/>
  <c r="M351" i="6"/>
  <c r="L351" i="6"/>
  <c r="K351" i="6"/>
  <c r="U351" i="6"/>
  <c r="T353" i="6"/>
  <c r="H353" i="6"/>
  <c r="Q353" i="6"/>
  <c r="E353" i="6"/>
  <c r="N353" i="6"/>
  <c r="M353" i="6"/>
  <c r="L353" i="6"/>
  <c r="K353" i="6"/>
  <c r="J354" i="6"/>
  <c r="P355" i="6"/>
  <c r="U357" i="6"/>
  <c r="T357" i="6"/>
  <c r="S357" i="6"/>
  <c r="R357" i="6"/>
  <c r="Q357" i="6"/>
  <c r="O357" i="6"/>
  <c r="N357" i="6"/>
  <c r="M357" i="6"/>
  <c r="L357" i="6"/>
  <c r="K357" i="6"/>
  <c r="H357" i="6"/>
  <c r="E357" i="6"/>
  <c r="P357" i="6"/>
  <c r="J361" i="6"/>
  <c r="U375" i="6"/>
  <c r="I375" i="6"/>
  <c r="T375" i="6"/>
  <c r="H375" i="6"/>
  <c r="S375" i="6"/>
  <c r="G375" i="6"/>
  <c r="R375" i="6"/>
  <c r="F375" i="6"/>
  <c r="Q375" i="6"/>
  <c r="E375" i="6"/>
  <c r="O375" i="6"/>
  <c r="N375" i="6"/>
  <c r="M375" i="6"/>
  <c r="L375" i="6"/>
  <c r="K375" i="6"/>
  <c r="J375" i="6"/>
  <c r="P375" i="6"/>
  <c r="U411" i="6"/>
  <c r="I411" i="6"/>
  <c r="T411" i="6"/>
  <c r="H411" i="6"/>
  <c r="S411" i="6"/>
  <c r="G411" i="6"/>
  <c r="R411" i="6"/>
  <c r="F411" i="6"/>
  <c r="Q411" i="6"/>
  <c r="E411" i="6"/>
  <c r="O411" i="6"/>
  <c r="N411" i="6"/>
  <c r="M411" i="6"/>
  <c r="L411" i="6"/>
  <c r="K411" i="6"/>
  <c r="J411" i="6"/>
  <c r="P411" i="6"/>
  <c r="K324" i="6"/>
  <c r="S324" i="6"/>
  <c r="G324" i="6"/>
  <c r="R324" i="6"/>
  <c r="F324" i="6"/>
  <c r="Q324" i="6"/>
  <c r="E324" i="6"/>
  <c r="K326" i="6"/>
  <c r="S326" i="6"/>
  <c r="G326" i="6"/>
  <c r="R326" i="6"/>
  <c r="F326" i="6"/>
  <c r="Q326" i="6"/>
  <c r="E326" i="6"/>
  <c r="K328" i="6"/>
  <c r="S328" i="6"/>
  <c r="G328" i="6"/>
  <c r="R328" i="6"/>
  <c r="F328" i="6"/>
  <c r="Q328" i="6"/>
  <c r="E328" i="6"/>
  <c r="K330" i="6"/>
  <c r="S330" i="6"/>
  <c r="G330" i="6"/>
  <c r="R330" i="6"/>
  <c r="F330" i="6"/>
  <c r="Q330" i="6"/>
  <c r="E330" i="6"/>
  <c r="K332" i="6"/>
  <c r="S332" i="6"/>
  <c r="G332" i="6"/>
  <c r="R332" i="6"/>
  <c r="F332" i="6"/>
  <c r="Q332" i="6"/>
  <c r="E332" i="6"/>
  <c r="K334" i="6"/>
  <c r="S334" i="6"/>
  <c r="G334" i="6"/>
  <c r="R334" i="6"/>
  <c r="F334" i="6"/>
  <c r="Q334" i="6"/>
  <c r="E334" i="6"/>
  <c r="K336" i="6"/>
  <c r="S336" i="6"/>
  <c r="G336" i="6"/>
  <c r="R336" i="6"/>
  <c r="F336" i="6"/>
  <c r="Q336" i="6"/>
  <c r="E336" i="6"/>
  <c r="K338" i="6"/>
  <c r="S338" i="6"/>
  <c r="G338" i="6"/>
  <c r="R338" i="6"/>
  <c r="F338" i="6"/>
  <c r="Q338" i="6"/>
  <c r="E338" i="6"/>
  <c r="K340" i="6"/>
  <c r="S340" i="6"/>
  <c r="G340" i="6"/>
  <c r="R340" i="6"/>
  <c r="F340" i="6"/>
  <c r="Q340" i="6"/>
  <c r="E340" i="6"/>
  <c r="K342" i="6"/>
  <c r="S342" i="6"/>
  <c r="G342" i="6"/>
  <c r="R342" i="6"/>
  <c r="F342" i="6"/>
  <c r="Q342" i="6"/>
  <c r="E342" i="6"/>
  <c r="K344" i="6"/>
  <c r="S344" i="6"/>
  <c r="G344" i="6"/>
  <c r="R344" i="6"/>
  <c r="F344" i="6"/>
  <c r="Q344" i="6"/>
  <c r="E344" i="6"/>
  <c r="K346" i="6"/>
  <c r="S346" i="6"/>
  <c r="G346" i="6"/>
  <c r="R346" i="6"/>
  <c r="F346" i="6"/>
  <c r="Q346" i="6"/>
  <c r="E346" i="6"/>
  <c r="K348" i="6"/>
  <c r="S348" i="6"/>
  <c r="G348" i="6"/>
  <c r="R348" i="6"/>
  <c r="F348" i="6"/>
  <c r="Q348" i="6"/>
  <c r="E348" i="6"/>
  <c r="K350" i="6"/>
  <c r="S350" i="6"/>
  <c r="G350" i="6"/>
  <c r="R350" i="6"/>
  <c r="F350" i="6"/>
  <c r="Q350" i="6"/>
  <c r="E350" i="6"/>
  <c r="K352" i="6"/>
  <c r="S352" i="6"/>
  <c r="G352" i="6"/>
  <c r="R352" i="6"/>
  <c r="F352" i="6"/>
  <c r="Q352" i="6"/>
  <c r="E352" i="6"/>
  <c r="L354" i="6"/>
  <c r="H305" i="6"/>
  <c r="T305" i="6"/>
  <c r="H307" i="6"/>
  <c r="U307" i="6"/>
  <c r="H310" i="6"/>
  <c r="H324" i="6"/>
  <c r="H326" i="6"/>
  <c r="H328" i="6"/>
  <c r="H330" i="6"/>
  <c r="H332" i="6"/>
  <c r="H334" i="6"/>
  <c r="H336" i="6"/>
  <c r="H338" i="6"/>
  <c r="H340" i="6"/>
  <c r="H342" i="6"/>
  <c r="H344" i="6"/>
  <c r="H346" i="6"/>
  <c r="H348" i="6"/>
  <c r="H350" i="6"/>
  <c r="H352" i="6"/>
  <c r="U369" i="6"/>
  <c r="I369" i="6"/>
  <c r="T369" i="6"/>
  <c r="H369" i="6"/>
  <c r="S369" i="6"/>
  <c r="G369" i="6"/>
  <c r="R369" i="6"/>
  <c r="F369" i="6"/>
  <c r="Q369" i="6"/>
  <c r="E369" i="6"/>
  <c r="O369" i="6"/>
  <c r="N369" i="6"/>
  <c r="M369" i="6"/>
  <c r="L369" i="6"/>
  <c r="K369" i="6"/>
  <c r="J369" i="6"/>
  <c r="P369" i="6"/>
  <c r="U405" i="6"/>
  <c r="I405" i="6"/>
  <c r="T405" i="6"/>
  <c r="H405" i="6"/>
  <c r="S405" i="6"/>
  <c r="G405" i="6"/>
  <c r="R405" i="6"/>
  <c r="F405" i="6"/>
  <c r="Q405" i="6"/>
  <c r="E405" i="6"/>
  <c r="O405" i="6"/>
  <c r="N405" i="6"/>
  <c r="M405" i="6"/>
  <c r="L405" i="6"/>
  <c r="K405" i="6"/>
  <c r="J405" i="6"/>
  <c r="P405" i="6"/>
  <c r="I305" i="6"/>
  <c r="I307" i="6"/>
  <c r="Q308" i="6"/>
  <c r="I310" i="6"/>
  <c r="H311" i="6"/>
  <c r="H313" i="6"/>
  <c r="H315" i="6"/>
  <c r="H317" i="6"/>
  <c r="I324" i="6"/>
  <c r="I326" i="6"/>
  <c r="I328" i="6"/>
  <c r="I330" i="6"/>
  <c r="I332" i="6"/>
  <c r="I334" i="6"/>
  <c r="I336" i="6"/>
  <c r="I338" i="6"/>
  <c r="I340" i="6"/>
  <c r="I342" i="6"/>
  <c r="I344" i="6"/>
  <c r="I346" i="6"/>
  <c r="I348" i="6"/>
  <c r="I350" i="6"/>
  <c r="I352" i="6"/>
  <c r="O354" i="6"/>
  <c r="U363" i="6"/>
  <c r="I363" i="6"/>
  <c r="T363" i="6"/>
  <c r="H363" i="6"/>
  <c r="S363" i="6"/>
  <c r="G363" i="6"/>
  <c r="R363" i="6"/>
  <c r="F363" i="6"/>
  <c r="Q363" i="6"/>
  <c r="E363" i="6"/>
  <c r="O363" i="6"/>
  <c r="N363" i="6"/>
  <c r="M363" i="6"/>
  <c r="L363" i="6"/>
  <c r="K363" i="6"/>
  <c r="P363" i="6"/>
  <c r="O358" i="6"/>
  <c r="N358" i="6"/>
  <c r="M358" i="6"/>
  <c r="L358" i="6"/>
  <c r="K358" i="6"/>
  <c r="U358" i="6"/>
  <c r="I358" i="6"/>
  <c r="T358" i="6"/>
  <c r="H358" i="6"/>
  <c r="S358" i="6"/>
  <c r="G358" i="6"/>
  <c r="R358" i="6"/>
  <c r="F358" i="6"/>
  <c r="Q358" i="6"/>
  <c r="E358" i="6"/>
  <c r="O362" i="6"/>
  <c r="N362" i="6"/>
  <c r="M362" i="6"/>
  <c r="L362" i="6"/>
  <c r="K362" i="6"/>
  <c r="U362" i="6"/>
  <c r="I362" i="6"/>
  <c r="T362" i="6"/>
  <c r="H362" i="6"/>
  <c r="S362" i="6"/>
  <c r="G362" i="6"/>
  <c r="R362" i="6"/>
  <c r="F362" i="6"/>
  <c r="Q362" i="6"/>
  <c r="E362" i="6"/>
  <c r="U367" i="6"/>
  <c r="I367" i="6"/>
  <c r="T367" i="6"/>
  <c r="H367" i="6"/>
  <c r="S367" i="6"/>
  <c r="G367" i="6"/>
  <c r="R367" i="6"/>
  <c r="F367" i="6"/>
  <c r="Q367" i="6"/>
  <c r="E367" i="6"/>
  <c r="O367" i="6"/>
  <c r="N367" i="6"/>
  <c r="M367" i="6"/>
  <c r="L367" i="6"/>
  <c r="K367" i="6"/>
  <c r="J367" i="6"/>
  <c r="U373" i="6"/>
  <c r="I373" i="6"/>
  <c r="T373" i="6"/>
  <c r="H373" i="6"/>
  <c r="S373" i="6"/>
  <c r="G373" i="6"/>
  <c r="R373" i="6"/>
  <c r="F373" i="6"/>
  <c r="Q373" i="6"/>
  <c r="E373" i="6"/>
  <c r="O373" i="6"/>
  <c r="N373" i="6"/>
  <c r="M373" i="6"/>
  <c r="L373" i="6"/>
  <c r="K373" i="6"/>
  <c r="J373" i="6"/>
  <c r="U379" i="6"/>
  <c r="I379" i="6"/>
  <c r="T379" i="6"/>
  <c r="H379" i="6"/>
  <c r="S379" i="6"/>
  <c r="G379" i="6"/>
  <c r="R379" i="6"/>
  <c r="F379" i="6"/>
  <c r="Q379" i="6"/>
  <c r="E379" i="6"/>
  <c r="O379" i="6"/>
  <c r="N379" i="6"/>
  <c r="M379" i="6"/>
  <c r="L379" i="6"/>
  <c r="K379" i="6"/>
  <c r="J379" i="6"/>
  <c r="U385" i="6"/>
  <c r="I385" i="6"/>
  <c r="T385" i="6"/>
  <c r="H385" i="6"/>
  <c r="S385" i="6"/>
  <c r="G385" i="6"/>
  <c r="R385" i="6"/>
  <c r="F385" i="6"/>
  <c r="Q385" i="6"/>
  <c r="E385" i="6"/>
  <c r="O385" i="6"/>
  <c r="N385" i="6"/>
  <c r="M385" i="6"/>
  <c r="L385" i="6"/>
  <c r="K385" i="6"/>
  <c r="J385" i="6"/>
  <c r="U391" i="6"/>
  <c r="I391" i="6"/>
  <c r="T391" i="6"/>
  <c r="H391" i="6"/>
  <c r="S391" i="6"/>
  <c r="G391" i="6"/>
  <c r="R391" i="6"/>
  <c r="F391" i="6"/>
  <c r="Q391" i="6"/>
  <c r="E391" i="6"/>
  <c r="O391" i="6"/>
  <c r="N391" i="6"/>
  <c r="M391" i="6"/>
  <c r="L391" i="6"/>
  <c r="K391" i="6"/>
  <c r="J391" i="6"/>
  <c r="U397" i="6"/>
  <c r="I397" i="6"/>
  <c r="T397" i="6"/>
  <c r="H397" i="6"/>
  <c r="S397" i="6"/>
  <c r="G397" i="6"/>
  <c r="R397" i="6"/>
  <c r="F397" i="6"/>
  <c r="Q397" i="6"/>
  <c r="E397" i="6"/>
  <c r="O397" i="6"/>
  <c r="N397" i="6"/>
  <c r="M397" i="6"/>
  <c r="L397" i="6"/>
  <c r="K397" i="6"/>
  <c r="J397" i="6"/>
  <c r="U403" i="6"/>
  <c r="I403" i="6"/>
  <c r="T403" i="6"/>
  <c r="H403" i="6"/>
  <c r="S403" i="6"/>
  <c r="G403" i="6"/>
  <c r="R403" i="6"/>
  <c r="F403" i="6"/>
  <c r="Q403" i="6"/>
  <c r="E403" i="6"/>
  <c r="O403" i="6"/>
  <c r="N403" i="6"/>
  <c r="M403" i="6"/>
  <c r="L403" i="6"/>
  <c r="K403" i="6"/>
  <c r="J403" i="6"/>
  <c r="U409" i="6"/>
  <c r="I409" i="6"/>
  <c r="T409" i="6"/>
  <c r="H409" i="6"/>
  <c r="S409" i="6"/>
  <c r="G409" i="6"/>
  <c r="R409" i="6"/>
  <c r="F409" i="6"/>
  <c r="Q409" i="6"/>
  <c r="E409" i="6"/>
  <c r="O409" i="6"/>
  <c r="N409" i="6"/>
  <c r="M409" i="6"/>
  <c r="L409" i="6"/>
  <c r="K409" i="6"/>
  <c r="J409" i="6"/>
  <c r="J358" i="6"/>
  <c r="J362" i="6"/>
  <c r="P367" i="6"/>
  <c r="P373" i="6"/>
  <c r="P379" i="6"/>
  <c r="P385" i="6"/>
  <c r="P391" i="6"/>
  <c r="P397" i="6"/>
  <c r="P403" i="6"/>
  <c r="P409" i="6"/>
  <c r="U365" i="6"/>
  <c r="I365" i="6"/>
  <c r="T365" i="6"/>
  <c r="H365" i="6"/>
  <c r="S365" i="6"/>
  <c r="G365" i="6"/>
  <c r="R365" i="6"/>
  <c r="F365" i="6"/>
  <c r="Q365" i="6"/>
  <c r="E365" i="6"/>
  <c r="O365" i="6"/>
  <c r="N365" i="6"/>
  <c r="M365" i="6"/>
  <c r="L365" i="6"/>
  <c r="K365" i="6"/>
  <c r="J365" i="6"/>
  <c r="U371" i="6"/>
  <c r="I371" i="6"/>
  <c r="T371" i="6"/>
  <c r="H371" i="6"/>
  <c r="S371" i="6"/>
  <c r="G371" i="6"/>
  <c r="R371" i="6"/>
  <c r="F371" i="6"/>
  <c r="Q371" i="6"/>
  <c r="E371" i="6"/>
  <c r="O371" i="6"/>
  <c r="N371" i="6"/>
  <c r="M371" i="6"/>
  <c r="L371" i="6"/>
  <c r="K371" i="6"/>
  <c r="J371" i="6"/>
  <c r="U377" i="6"/>
  <c r="I377" i="6"/>
  <c r="T377" i="6"/>
  <c r="H377" i="6"/>
  <c r="S377" i="6"/>
  <c r="G377" i="6"/>
  <c r="R377" i="6"/>
  <c r="F377" i="6"/>
  <c r="Q377" i="6"/>
  <c r="E377" i="6"/>
  <c r="O377" i="6"/>
  <c r="N377" i="6"/>
  <c r="M377" i="6"/>
  <c r="L377" i="6"/>
  <c r="K377" i="6"/>
  <c r="J377" i="6"/>
  <c r="U383" i="6"/>
  <c r="I383" i="6"/>
  <c r="T383" i="6"/>
  <c r="H383" i="6"/>
  <c r="S383" i="6"/>
  <c r="G383" i="6"/>
  <c r="R383" i="6"/>
  <c r="F383" i="6"/>
  <c r="Q383" i="6"/>
  <c r="E383" i="6"/>
  <c r="O383" i="6"/>
  <c r="N383" i="6"/>
  <c r="M383" i="6"/>
  <c r="L383" i="6"/>
  <c r="K383" i="6"/>
  <c r="J383" i="6"/>
  <c r="U389" i="6"/>
  <c r="I389" i="6"/>
  <c r="T389" i="6"/>
  <c r="H389" i="6"/>
  <c r="S389" i="6"/>
  <c r="G389" i="6"/>
  <c r="R389" i="6"/>
  <c r="F389" i="6"/>
  <c r="Q389" i="6"/>
  <c r="E389" i="6"/>
  <c r="O389" i="6"/>
  <c r="N389" i="6"/>
  <c r="M389" i="6"/>
  <c r="L389" i="6"/>
  <c r="K389" i="6"/>
  <c r="J389" i="6"/>
  <c r="U395" i="6"/>
  <c r="I395" i="6"/>
  <c r="T395" i="6"/>
  <c r="H395" i="6"/>
  <c r="S395" i="6"/>
  <c r="G395" i="6"/>
  <c r="R395" i="6"/>
  <c r="F395" i="6"/>
  <c r="Q395" i="6"/>
  <c r="E395" i="6"/>
  <c r="O395" i="6"/>
  <c r="N395" i="6"/>
  <c r="M395" i="6"/>
  <c r="L395" i="6"/>
  <c r="K395" i="6"/>
  <c r="J395" i="6"/>
  <c r="U401" i="6"/>
  <c r="I401" i="6"/>
  <c r="T401" i="6"/>
  <c r="H401" i="6"/>
  <c r="S401" i="6"/>
  <c r="G401" i="6"/>
  <c r="R401" i="6"/>
  <c r="F401" i="6"/>
  <c r="Q401" i="6"/>
  <c r="E401" i="6"/>
  <c r="O401" i="6"/>
  <c r="N401" i="6"/>
  <c r="M401" i="6"/>
  <c r="L401" i="6"/>
  <c r="K401" i="6"/>
  <c r="J401" i="6"/>
  <c r="U407" i="6"/>
  <c r="I407" i="6"/>
  <c r="T407" i="6"/>
  <c r="H407" i="6"/>
  <c r="S407" i="6"/>
  <c r="G407" i="6"/>
  <c r="R407" i="6"/>
  <c r="F407" i="6"/>
  <c r="Q407" i="6"/>
  <c r="E407" i="6"/>
  <c r="O407" i="6"/>
  <c r="N407" i="6"/>
  <c r="M407" i="6"/>
  <c r="L407" i="6"/>
  <c r="K407" i="6"/>
  <c r="J407" i="6"/>
  <c r="U413" i="6"/>
  <c r="I413" i="6"/>
  <c r="T413" i="6"/>
  <c r="H413" i="6"/>
  <c r="S413" i="6"/>
  <c r="G413" i="6"/>
  <c r="R413" i="6"/>
  <c r="F413" i="6"/>
  <c r="Q413" i="6"/>
  <c r="E413" i="6"/>
  <c r="P413" i="6"/>
  <c r="O413" i="6"/>
  <c r="N413" i="6"/>
  <c r="M413" i="6"/>
  <c r="L413" i="6"/>
  <c r="K413" i="6"/>
  <c r="J413" i="6"/>
  <c r="P364" i="6"/>
  <c r="P366" i="6"/>
  <c r="P368" i="6"/>
  <c r="P370" i="6"/>
  <c r="P372" i="6"/>
  <c r="P374" i="6"/>
  <c r="P376" i="6"/>
  <c r="P378" i="6"/>
  <c r="P380" i="6"/>
  <c r="P382" i="6"/>
  <c r="P384" i="6"/>
  <c r="P386" i="6"/>
  <c r="P388" i="6"/>
  <c r="P390" i="6"/>
  <c r="P392" i="6"/>
  <c r="P394" i="6"/>
  <c r="P396" i="6"/>
  <c r="P398" i="6"/>
  <c r="P400" i="6"/>
  <c r="P402" i="6"/>
  <c r="P404" i="6"/>
  <c r="P406" i="6"/>
  <c r="P408" i="6"/>
  <c r="P410" i="6"/>
  <c r="P412" i="6"/>
  <c r="E364" i="6"/>
  <c r="Q364" i="6"/>
  <c r="E366" i="6"/>
  <c r="Q366" i="6"/>
  <c r="E368" i="6"/>
  <c r="Q368" i="6"/>
  <c r="E370" i="6"/>
  <c r="Q370" i="6"/>
  <c r="E372" i="6"/>
  <c r="Q372" i="6"/>
  <c r="E374" i="6"/>
  <c r="Q374" i="6"/>
  <c r="E376" i="6"/>
  <c r="Q376" i="6"/>
  <c r="E378" i="6"/>
  <c r="Q378" i="6"/>
  <c r="E380" i="6"/>
  <c r="Q380" i="6"/>
  <c r="E382" i="6"/>
  <c r="Q382" i="6"/>
  <c r="E384" i="6"/>
  <c r="Q384" i="6"/>
  <c r="E386" i="6"/>
  <c r="Q386" i="6"/>
  <c r="E388" i="6"/>
  <c r="Q388" i="6"/>
  <c r="E390" i="6"/>
  <c r="Q390" i="6"/>
  <c r="E392" i="6"/>
  <c r="Q392" i="6"/>
  <c r="E394" i="6"/>
  <c r="Q394" i="6"/>
  <c r="E396" i="6"/>
  <c r="Q396" i="6"/>
  <c r="E398" i="6"/>
  <c r="Q398" i="6"/>
  <c r="E400" i="6"/>
  <c r="Q400" i="6"/>
  <c r="E402" i="6"/>
  <c r="Q402" i="6"/>
  <c r="E404" i="6"/>
  <c r="Q404" i="6"/>
  <c r="E406" i="6"/>
  <c r="Q406" i="6"/>
  <c r="E408" i="6"/>
  <c r="Q408" i="6"/>
  <c r="E410" i="6"/>
  <c r="Q410" i="6"/>
  <c r="E412" i="6"/>
  <c r="Q412" i="6"/>
  <c r="F364" i="6"/>
  <c r="R364" i="6"/>
  <c r="F366" i="6"/>
  <c r="R366" i="6"/>
  <c r="F368" i="6"/>
  <c r="R368" i="6"/>
  <c r="F370" i="6"/>
  <c r="R370" i="6"/>
  <c r="F372" i="6"/>
  <c r="R372" i="6"/>
  <c r="F374" i="6"/>
  <c r="R374" i="6"/>
  <c r="F376" i="6"/>
  <c r="R376" i="6"/>
  <c r="F378" i="6"/>
  <c r="R378" i="6"/>
  <c r="F380" i="6"/>
  <c r="R380" i="6"/>
  <c r="F382" i="6"/>
  <c r="R382" i="6"/>
  <c r="F384" i="6"/>
  <c r="R384" i="6"/>
  <c r="F386" i="6"/>
  <c r="R386" i="6"/>
  <c r="F388" i="6"/>
  <c r="R388" i="6"/>
  <c r="F390" i="6"/>
  <c r="R390" i="6"/>
  <c r="F392" i="6"/>
  <c r="R392" i="6"/>
  <c r="F394" i="6"/>
  <c r="R394" i="6"/>
  <c r="F396" i="6"/>
  <c r="R396" i="6"/>
  <c r="F398" i="6"/>
  <c r="R398" i="6"/>
  <c r="F400" i="6"/>
  <c r="R400" i="6"/>
  <c r="F402" i="6"/>
  <c r="R402" i="6"/>
  <c r="F404" i="6"/>
  <c r="R404" i="6"/>
  <c r="F406" i="6"/>
  <c r="R406" i="6"/>
  <c r="F408" i="6"/>
  <c r="R408" i="6"/>
  <c r="F410" i="6"/>
  <c r="R410" i="6"/>
  <c r="F412" i="6"/>
  <c r="R412" i="6"/>
  <c r="G364" i="6"/>
  <c r="S364" i="6"/>
  <c r="G366" i="6"/>
  <c r="S366" i="6"/>
  <c r="G368" i="6"/>
  <c r="S368" i="6"/>
  <c r="G370" i="6"/>
  <c r="S370" i="6"/>
  <c r="G372" i="6"/>
  <c r="S372" i="6"/>
  <c r="G374" i="6"/>
  <c r="S374" i="6"/>
  <c r="G376" i="6"/>
  <c r="S376" i="6"/>
  <c r="G378" i="6"/>
  <c r="S378" i="6"/>
  <c r="G380" i="6"/>
  <c r="S380" i="6"/>
  <c r="G382" i="6"/>
  <c r="S382" i="6"/>
  <c r="G384" i="6"/>
  <c r="S384" i="6"/>
  <c r="G386" i="6"/>
  <c r="S386" i="6"/>
  <c r="G388" i="6"/>
  <c r="S388" i="6"/>
  <c r="G390" i="6"/>
  <c r="S390" i="6"/>
  <c r="G392" i="6"/>
  <c r="S392" i="6"/>
  <c r="G394" i="6"/>
  <c r="S394" i="6"/>
  <c r="G396" i="6"/>
  <c r="S396" i="6"/>
  <c r="G398" i="6"/>
  <c r="S398" i="6"/>
  <c r="G400" i="6"/>
  <c r="S400" i="6"/>
  <c r="G402" i="6"/>
  <c r="S402" i="6"/>
  <c r="G404" i="6"/>
  <c r="S404" i="6"/>
  <c r="G406" i="6"/>
  <c r="S406" i="6"/>
  <c r="G408" i="6"/>
  <c r="S408" i="6"/>
  <c r="G410" i="6"/>
  <c r="S410" i="6"/>
  <c r="G412" i="6"/>
  <c r="S412" i="6"/>
  <c r="H364" i="6"/>
  <c r="T364" i="6"/>
  <c r="H366" i="6"/>
  <c r="T366" i="6"/>
  <c r="H368" i="6"/>
  <c r="T368" i="6"/>
  <c r="H370" i="6"/>
  <c r="T370" i="6"/>
  <c r="H372" i="6"/>
  <c r="T372" i="6"/>
  <c r="H374" i="6"/>
  <c r="T374" i="6"/>
  <c r="H376" i="6"/>
  <c r="T376" i="6"/>
  <c r="H378" i="6"/>
  <c r="T378" i="6"/>
  <c r="H380" i="6"/>
  <c r="T380" i="6"/>
  <c r="H382" i="6"/>
  <c r="T382" i="6"/>
  <c r="H384" i="6"/>
  <c r="T384" i="6"/>
  <c r="H386" i="6"/>
  <c r="T386" i="6"/>
  <c r="H388" i="6"/>
  <c r="T388" i="6"/>
  <c r="H390" i="6"/>
  <c r="T390" i="6"/>
  <c r="H392" i="6"/>
  <c r="T392" i="6"/>
  <c r="H394" i="6"/>
  <c r="T394" i="6"/>
  <c r="H396" i="6"/>
  <c r="T396" i="6"/>
  <c r="H398" i="6"/>
  <c r="T398" i="6"/>
  <c r="H400" i="6"/>
  <c r="T400" i="6"/>
  <c r="H402" i="6"/>
  <c r="T402" i="6"/>
  <c r="H404" i="6"/>
  <c r="T404" i="6"/>
  <c r="H406" i="6"/>
  <c r="T406" i="6"/>
  <c r="H408" i="6"/>
  <c r="T408" i="6"/>
  <c r="H410" i="6"/>
  <c r="T410" i="6"/>
  <c r="H412" i="6"/>
  <c r="T412" i="6"/>
  <c r="I364" i="6"/>
  <c r="U364" i="6"/>
  <c r="I366" i="6"/>
  <c r="U366" i="6"/>
  <c r="I368" i="6"/>
  <c r="U368" i="6"/>
  <c r="I370" i="6"/>
  <c r="U370" i="6"/>
  <c r="I372" i="6"/>
  <c r="U372" i="6"/>
  <c r="I374" i="6"/>
  <c r="U374" i="6"/>
  <c r="I376" i="6"/>
  <c r="U376" i="6"/>
  <c r="I378" i="6"/>
  <c r="U378" i="6"/>
  <c r="I380" i="6"/>
  <c r="U380" i="6"/>
  <c r="I382" i="6"/>
  <c r="U382" i="6"/>
  <c r="I384" i="6"/>
  <c r="U384" i="6"/>
  <c r="I386" i="6"/>
  <c r="U386" i="6"/>
  <c r="I388" i="6"/>
  <c r="U388" i="6"/>
  <c r="I390" i="6"/>
  <c r="U390" i="6"/>
  <c r="I392" i="6"/>
  <c r="U392" i="6"/>
  <c r="I394" i="6"/>
  <c r="U394" i="6"/>
  <c r="I396" i="6"/>
  <c r="U396" i="6"/>
  <c r="I398" i="6"/>
  <c r="U398" i="6"/>
  <c r="I400" i="6"/>
  <c r="U400" i="6"/>
  <c r="I402" i="6"/>
  <c r="U402" i="6"/>
  <c r="I404" i="6"/>
  <c r="U404" i="6"/>
  <c r="I406" i="6"/>
  <c r="U406" i="6"/>
  <c r="I408" i="6"/>
  <c r="U408" i="6"/>
  <c r="I410" i="6"/>
  <c r="U410" i="6"/>
  <c r="I412" i="6"/>
  <c r="U412" i="6"/>
  <c r="K364" i="6"/>
  <c r="K366" i="6"/>
  <c r="K368" i="6"/>
  <c r="K370" i="6"/>
  <c r="K372" i="6"/>
  <c r="K374" i="6"/>
  <c r="K376" i="6"/>
  <c r="K378" i="6"/>
  <c r="K380" i="6"/>
  <c r="K382" i="6"/>
  <c r="K384" i="6"/>
  <c r="K386" i="6"/>
  <c r="K388" i="6"/>
  <c r="K390" i="6"/>
  <c r="K392" i="6"/>
  <c r="K394" i="6"/>
  <c r="K396" i="6"/>
  <c r="K398" i="6"/>
  <c r="K400" i="6"/>
  <c r="K402" i="6"/>
  <c r="K404" i="6"/>
  <c r="K406" i="6"/>
  <c r="K408" i="6"/>
  <c r="K410" i="6"/>
  <c r="K412" i="6"/>
  <c r="L364" i="6"/>
  <c r="L366" i="6"/>
  <c r="L368" i="6"/>
  <c r="L370" i="6"/>
  <c r="L372" i="6"/>
  <c r="L374" i="6"/>
  <c r="L376" i="6"/>
  <c r="L378" i="6"/>
  <c r="L380" i="6"/>
  <c r="L382" i="6"/>
  <c r="L384" i="6"/>
  <c r="L386" i="6"/>
  <c r="L388" i="6"/>
  <c r="L390" i="6"/>
  <c r="L392" i="6"/>
  <c r="L394" i="6"/>
  <c r="L396" i="6"/>
  <c r="L398" i="6"/>
  <c r="L400" i="6"/>
  <c r="L402" i="6"/>
  <c r="L404" i="6"/>
  <c r="L406" i="6"/>
  <c r="L408" i="6"/>
  <c r="L410" i="6"/>
  <c r="L412" i="6"/>
  <c r="M364" i="6"/>
  <c r="M366" i="6"/>
  <c r="M368" i="6"/>
  <c r="M370" i="6"/>
  <c r="M372" i="6"/>
  <c r="M374" i="6"/>
  <c r="M376" i="6"/>
  <c r="M378" i="6"/>
  <c r="M380" i="6"/>
  <c r="M382" i="6"/>
  <c r="M384" i="6"/>
  <c r="M386" i="6"/>
  <c r="M388" i="6"/>
  <c r="M390" i="6"/>
  <c r="M392" i="6"/>
  <c r="M394" i="6"/>
  <c r="M396" i="6"/>
  <c r="M398" i="6"/>
  <c r="M400" i="6"/>
  <c r="M402" i="6"/>
  <c r="M404" i="6"/>
  <c r="M406" i="6"/>
  <c r="M408" i="6"/>
  <c r="M410" i="6"/>
  <c r="M412" i="6"/>
  <c r="N364" i="6"/>
  <c r="N366" i="6"/>
  <c r="N368" i="6"/>
  <c r="N370" i="6"/>
  <c r="N372" i="6"/>
  <c r="N374" i="6"/>
  <c r="N376" i="6"/>
  <c r="N378" i="6"/>
  <c r="N380" i="6"/>
  <c r="N382" i="6"/>
  <c r="N384" i="6"/>
  <c r="N386" i="6"/>
  <c r="N388" i="6"/>
  <c r="N390" i="6"/>
  <c r="N392" i="6"/>
  <c r="N394" i="6"/>
  <c r="N396" i="6"/>
  <c r="N398" i="6"/>
  <c r="N400" i="6"/>
  <c r="N402" i="6"/>
  <c r="N404" i="6"/>
  <c r="N406" i="6"/>
  <c r="N408" i="6"/>
  <c r="N410" i="6"/>
  <c r="N412" i="6"/>
  <c r="AB38" i="1" l="1"/>
  <c r="AB36" i="1"/>
  <c r="AH36" i="1"/>
  <c r="AH38" i="1"/>
  <c r="V36" i="1"/>
  <c r="V38" i="1"/>
  <c r="AH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Jean-François Grenier</author>
  </authors>
  <commentList>
    <comment ref="B10" authorId="0" shapeId="0" xr:uid="{C31808E0-FBCC-4284-ABA6-A473ECA25C32}">
      <text>
        <r>
          <rPr>
            <b/>
            <sz val="10"/>
            <color indexed="81"/>
            <rFont val="Calibri"/>
            <family val="2"/>
          </rPr>
          <t>SCIAN</t>
        </r>
        <r>
          <rPr>
            <sz val="10"/>
            <color indexed="81"/>
            <rFont val="Calibri"/>
            <family val="2"/>
          </rPr>
          <t xml:space="preserve"> : </t>
        </r>
        <r>
          <rPr>
            <b/>
            <sz val="10"/>
            <color indexed="81"/>
            <rFont val="Calibri"/>
            <family val="2"/>
          </rPr>
          <t xml:space="preserve">
</t>
        </r>
        <r>
          <rPr>
            <sz val="10"/>
            <color indexed="81"/>
            <rFont val="Calibri"/>
            <family val="2"/>
          </rPr>
          <t>Pour le secteur de la construction (SCIAN 23), les sous-secteurs utilisés sont des "hybrides spéciaux" de Statistique Canada et non les SCIAN à 3 chiffres.</t>
        </r>
      </text>
    </comment>
    <comment ref="B23" authorId="0" shapeId="0" xr:uid="{2E3BE6A4-19D7-4CBD-B74F-B78CFAA4DEEC}">
      <text>
        <r>
          <rPr>
            <sz val="10"/>
            <color indexed="81"/>
            <rFont val="Calibri"/>
            <family val="2"/>
          </rPr>
          <t>L'</t>
        </r>
        <r>
          <rPr>
            <b/>
            <sz val="10"/>
            <color indexed="81"/>
            <rFont val="Calibri"/>
            <family val="2"/>
          </rPr>
          <t>équivalent temps complet (ETC)</t>
        </r>
        <r>
          <rPr>
            <sz val="10"/>
            <color indexed="81"/>
            <rFont val="Calibri"/>
            <family val="2"/>
          </rPr>
          <t xml:space="preserve"> est une unité de mesure statistique utilisée pour quantifier la charge de travail ou la capacité de production d'une organisation, indépendamment du nombre réel d'employés.
</t>
        </r>
        <r>
          <rPr>
            <b/>
            <sz val="10"/>
            <color indexed="81"/>
            <rFont val="Calibri"/>
            <family val="2"/>
          </rPr>
          <t>Définition et principe</t>
        </r>
        <r>
          <rPr>
            <sz val="10"/>
            <color indexed="81"/>
            <rFont val="Calibri"/>
            <family val="2"/>
          </rPr>
          <t xml:space="preserve">
Elle exprime le travail effectué par un employé ou un groupe d'employés sous la forme d'un poste occupé à temps plein.
  •  </t>
        </r>
        <r>
          <rPr>
            <b/>
            <sz val="10"/>
            <color indexed="81"/>
            <rFont val="Calibri"/>
            <family val="2"/>
          </rPr>
          <t>1 ETC</t>
        </r>
        <r>
          <rPr>
            <sz val="10"/>
            <color indexed="81"/>
            <rFont val="Calibri"/>
            <family val="2"/>
          </rPr>
          <t xml:space="preserve"> correspond au travail d'une personne travaillant à </t>
        </r>
        <r>
          <rPr>
            <b/>
            <sz val="10"/>
            <color indexed="81"/>
            <rFont val="Calibri"/>
            <family val="2"/>
          </rPr>
          <t>temps plein</t>
        </r>
        <r>
          <rPr>
            <sz val="10"/>
            <color indexed="81"/>
            <rFont val="Calibri"/>
            <family val="2"/>
          </rPr>
          <t xml:space="preserve"> sur une période d’un an.
  •  </t>
        </r>
        <r>
          <rPr>
            <b/>
            <sz val="10"/>
            <color indexed="81"/>
            <rFont val="Calibri"/>
            <family val="2"/>
          </rPr>
          <t>Une valeur inférieure à 1</t>
        </r>
        <r>
          <rPr>
            <sz val="10"/>
            <color indexed="81"/>
            <rFont val="Calibri"/>
            <family val="2"/>
          </rPr>
          <t xml:space="preserve"> indique un temps partiel ou une absence partielle durant l'année.
      Par exemple, deux salariés travaillant chacun à 50 % représentent ensemble </t>
        </r>
        <r>
          <rPr>
            <b/>
            <sz val="10"/>
            <color indexed="81"/>
            <rFont val="Calibri"/>
            <family val="2"/>
          </rPr>
          <t>1 ETC</t>
        </r>
        <r>
          <rPr>
            <sz val="10"/>
            <color indexed="81"/>
            <rFont val="Calibri"/>
            <family val="2"/>
          </rPr>
          <t xml:space="preserve">.
</t>
        </r>
        <r>
          <rPr>
            <b/>
            <sz val="10"/>
            <color indexed="81"/>
            <rFont val="Calibri"/>
            <family val="2"/>
          </rPr>
          <t>Méthode de calcul</t>
        </r>
        <r>
          <rPr>
            <sz val="10"/>
            <color indexed="81"/>
            <rFont val="Calibri"/>
            <family val="2"/>
          </rPr>
          <t xml:space="preserve">
Le calcul se base sur le rapport entre les heures travaillées et la durée légale ou conventionnelle du travail dans l'entreprise (souvent 35 heures ou 40 heures par semaine).
</t>
        </r>
        <r>
          <rPr>
            <b/>
            <sz val="10"/>
            <color indexed="81"/>
            <rFont val="Calibri"/>
            <family val="2"/>
          </rPr>
          <t>Formule :</t>
        </r>
        <r>
          <rPr>
            <sz val="10"/>
            <color indexed="81"/>
            <rFont val="Calibri"/>
            <family val="2"/>
          </rPr>
          <t xml:space="preserve">
ETC = (nombre d’heures travaillées par tous les employés) / (nombre d’heures conventionnelles d’un emploi à temps complet).</t>
        </r>
      </text>
    </comment>
    <comment ref="B25" authorId="0" shapeId="0" xr:uid="{1E0BABB8-0640-4E8A-8930-A45603CB7067}">
      <text>
        <r>
          <rPr>
            <b/>
            <sz val="10"/>
            <color indexed="81"/>
            <rFont val="Calibri"/>
            <family val="2"/>
          </rPr>
          <t xml:space="preserve">BAIIA :
</t>
        </r>
        <r>
          <rPr>
            <sz val="10"/>
            <color indexed="81"/>
            <rFont val="Calibri"/>
            <family val="2"/>
          </rPr>
          <t>Bénéfices avant impôts, intérêts et amortissements (en $CA).
Correspond à : 
la somme du bénéfice avant intérêts sur la dette à court terme et à long terme, avant impôts exigibles et futurs, et avant amortissements (BAIIA) 
Plus (ou moins) tout élément de dépenses (revenus) non récurrentes ou de dépenses (revenus) extraordinaires
Plus (ou moins) la quote-part dans les pertes (revenus) de filiales ou autres participations dans des sociétés.</t>
        </r>
      </text>
    </comment>
    <comment ref="B27" authorId="0" shapeId="0" xr:uid="{7B145F90-952D-43F5-A948-BD20B4E4FBA3}">
      <text>
        <r>
          <rPr>
            <b/>
            <sz val="10"/>
            <color indexed="81"/>
            <rFont val="Calibri"/>
            <family val="2"/>
          </rPr>
          <t xml:space="preserve">Salaires et avantages sociaux:
</t>
        </r>
        <r>
          <rPr>
            <sz val="10"/>
            <color indexed="81"/>
            <rFont val="Calibri"/>
            <family val="2"/>
          </rPr>
          <t>Tous les salaires et avantages sociaux de l'entreprise doivent être pris en compte. En $CA.</t>
        </r>
      </text>
    </comment>
    <comment ref="B29" authorId="0" shapeId="0" xr:uid="{5F3B1BA1-E997-4DE0-9C8F-506039D8E296}">
      <text>
        <r>
          <rPr>
            <b/>
            <sz val="10"/>
            <color indexed="81"/>
            <rFont val="Calibri"/>
            <family val="2"/>
          </rPr>
          <t xml:space="preserve">Valeur ajoutée : 
</t>
        </r>
        <r>
          <rPr>
            <sz val="10"/>
            <color indexed="81"/>
            <rFont val="Calibri"/>
            <family val="2"/>
          </rPr>
          <t>La valeur ajoutée d'une entreprise est la valeur de sa production (chiffre d'affaires) moins la valeur de la consommation intermédiaire (coût des intrants de production + coût de la sous-traitance). Elle se calcule en faisant la somme du BAIIA et des salaires et avantages sociaux. En $CA.</t>
        </r>
        <r>
          <rPr>
            <sz val="9"/>
            <color indexed="81"/>
            <rFont val="Tahoma"/>
            <family val="2"/>
          </rPr>
          <t xml:space="preserve">
</t>
        </r>
      </text>
    </comment>
    <comment ref="B31" authorId="0" shapeId="0" xr:uid="{3BA24479-0D0A-4304-802E-FFA7F247C867}">
      <text>
        <r>
          <rPr>
            <b/>
            <sz val="10"/>
            <color indexed="81"/>
            <rFont val="Calibri"/>
            <family val="2"/>
          </rPr>
          <t>Nombre total d'heures travaillées :</t>
        </r>
        <r>
          <rPr>
            <sz val="10"/>
            <color indexed="81"/>
            <rFont val="Calibri"/>
            <family val="2"/>
          </rPr>
          <t xml:space="preserve">
Le calcul est : A x B x C
A = Nombre d'employés.
B = Nombre d'heures travaillées par semaine.
C = Nombre de jours travaillés.</t>
        </r>
        <r>
          <rPr>
            <sz val="9"/>
            <color indexed="81"/>
            <rFont val="Tahoma"/>
            <family val="2"/>
          </rPr>
          <t xml:space="preserve">
</t>
        </r>
      </text>
    </comment>
    <comment ref="B38" authorId="0" shapeId="0" xr:uid="{79460564-D392-4B91-84BE-BB356C829DE8}">
      <text>
        <r>
          <rPr>
            <b/>
            <sz val="10"/>
            <color indexed="81"/>
            <rFont val="Calibri"/>
            <family val="2"/>
          </rPr>
          <t xml:space="preserve">Productivité du travail : </t>
        </r>
        <r>
          <rPr>
            <sz val="10"/>
            <color indexed="81"/>
            <rFont val="Calibri"/>
            <family val="2"/>
          </rPr>
          <t xml:space="preserve">
La productivité est une mesure de l'efficacité à laquelle les ressources sont transformées en production. La productivité du travail correspond à l'apport d'une heure de travail à la valeur ajoutée. Elle se calcule en faisant le ratio entre la valeur ajoutée et le nombre d'heures travaillées.</t>
        </r>
        <r>
          <rPr>
            <sz val="9"/>
            <color indexed="81"/>
            <rFont val="Tahoma"/>
            <family val="2"/>
          </rPr>
          <t xml:space="preserve">
</t>
        </r>
      </text>
    </comment>
    <comment ref="V42" authorId="0" shapeId="0" xr:uid="{F5AD0011-AEAB-492F-B8FE-FF5F6A00ECC3}">
      <text>
        <r>
          <rPr>
            <b/>
            <sz val="9"/>
            <color indexed="81"/>
            <rFont val="Calibri"/>
            <family val="2"/>
          </rPr>
          <t xml:space="preserve">Productivité de référence: </t>
        </r>
        <r>
          <rPr>
            <sz val="9"/>
            <color indexed="81"/>
            <rFont val="Calibri"/>
            <family val="2"/>
          </rPr>
          <t>correspond à la moyenne mobile 3 ans du secteur d'activités de l'entreprise, pondérée par le salaire horaire moyen de sa région administrative.</t>
        </r>
        <r>
          <rPr>
            <sz val="9"/>
            <color indexed="81"/>
            <rFont val="Tahoma"/>
            <family val="2"/>
          </rPr>
          <t xml:space="preserve">
</t>
        </r>
      </text>
    </comment>
  </commentList>
</comments>
</file>

<file path=xl/sharedStrings.xml><?xml version="1.0" encoding="utf-8"?>
<sst xmlns="http://schemas.openxmlformats.org/spreadsheetml/2006/main" count="1762" uniqueCount="1704">
  <si>
    <t xml:space="preserve">  Identification de l'entreprise</t>
  </si>
  <si>
    <t xml:space="preserve">  Nom de l'entreprise</t>
  </si>
  <si>
    <t xml:space="preserve">  Région administrative</t>
  </si>
  <si>
    <t>01 Bas-Saint-Laurent</t>
  </si>
  <si>
    <t>02 Saguenay–Lac-Saint-Jean</t>
  </si>
  <si>
    <t>03 Capitale-Nationale</t>
  </si>
  <si>
    <t>04 Mauricie</t>
  </si>
  <si>
    <t>05 Estrie</t>
  </si>
  <si>
    <t>06 Montréal</t>
  </si>
  <si>
    <t>07 Outaouais</t>
  </si>
  <si>
    <t>08 Abitibi-Témiscamingue</t>
  </si>
  <si>
    <t>09 Côte-Nord</t>
  </si>
  <si>
    <t>10 Nord-du-Québec</t>
  </si>
  <si>
    <t>11 Gaspésie–Îles-de-la-Madeleine</t>
  </si>
  <si>
    <t>12 Chaudière-Appalaches</t>
  </si>
  <si>
    <t>13 Laval</t>
  </si>
  <si>
    <t>14 Lanaudière</t>
  </si>
  <si>
    <t>15 Laurentides</t>
  </si>
  <si>
    <t>16 Montérégie</t>
  </si>
  <si>
    <t>17 Centre-du-Québec</t>
  </si>
  <si>
    <t xml:space="preserve">  SCIAN de l'établissement visé</t>
  </si>
  <si>
    <t>Agriculture, foresterie, pêche et chasse</t>
  </si>
  <si>
    <t>Cultures agricoles</t>
  </si>
  <si>
    <t>Culture de plantes oléagineuses et de céréales</t>
  </si>
  <si>
    <t>Culture de légumes et de melons</t>
  </si>
  <si>
    <t>Culture de fruits et de noix</t>
  </si>
  <si>
    <t>Culture en serre et en pépinière, et floriculture</t>
  </si>
  <si>
    <t>Autres cultures agricoles</t>
  </si>
  <si>
    <t>Élevage et aquaculture</t>
  </si>
  <si>
    <t>Élevage de bovins</t>
  </si>
  <si>
    <t>Élevage de porcs</t>
  </si>
  <si>
    <t>Élevage de volailles et production d'oeufs</t>
  </si>
  <si>
    <t>Élevage de moutons et de chèvres</t>
  </si>
  <si>
    <t>Aquaculture</t>
  </si>
  <si>
    <t>Autres types d'élevage</t>
  </si>
  <si>
    <t>Foresterie et exploitation forestière</t>
  </si>
  <si>
    <t>Exploitation de terres à bois</t>
  </si>
  <si>
    <t>Pépinières forestières et récolte de produits forestiers</t>
  </si>
  <si>
    <t>Exploitation forestière</t>
  </si>
  <si>
    <t>Pêche, chasse et piégeage</t>
  </si>
  <si>
    <t>Pêche</t>
  </si>
  <si>
    <t>Chasse et piégeage</t>
  </si>
  <si>
    <t>Activités de soutien à l'agriculture et à la foresterie</t>
  </si>
  <si>
    <t>Activités de soutien aux cultures agricoles</t>
  </si>
  <si>
    <t>Activités de soutien à l'élevage</t>
  </si>
  <si>
    <t>Activités de soutien à la foresterie</t>
  </si>
  <si>
    <t>Extraction minière, exploitation en carrière, et extraction de pétrole et de gaz</t>
  </si>
  <si>
    <t>Extraction de pétrole et de gaz</t>
  </si>
  <si>
    <t>Extraction minière et exploitation en carrière (sauf l'extraction de pétrole et de gaz)</t>
  </si>
  <si>
    <t>Extraction de charbon</t>
  </si>
  <si>
    <t>Extraction de minerais métalliques</t>
  </si>
  <si>
    <t>Extraction de minerais non métalliques</t>
  </si>
  <si>
    <t>Activités de soutien à l'extraction minière, pétrolière et gazière</t>
  </si>
  <si>
    <t>Services publics</t>
  </si>
  <si>
    <t>Production, transport et distribution d'électricité</t>
  </si>
  <si>
    <t>Distribution de gaz naturel</t>
  </si>
  <si>
    <t>Réseaux d'aqueduc et d'égout et autres</t>
  </si>
  <si>
    <t>Construction</t>
  </si>
  <si>
    <t>Construction résidentielle</t>
  </si>
  <si>
    <t>Construction de bâtiments non résidentiels</t>
  </si>
  <si>
    <t>Travaux de génie</t>
  </si>
  <si>
    <t>Construction (réparations)</t>
  </si>
  <si>
    <t>Autres activités liées à la construction</t>
  </si>
  <si>
    <t>Fabrication</t>
  </si>
  <si>
    <t>Fabrication d'aliments</t>
  </si>
  <si>
    <t>Fabrication d'aliments pour animaux</t>
  </si>
  <si>
    <t>Mouture de grains céréaliers et de graines oléagineuses</t>
  </si>
  <si>
    <t>Fabrication de sucre et de confiseries</t>
  </si>
  <si>
    <t>Mise en conserve de fruits et de légumes et fabrication de spécialités alimentaires</t>
  </si>
  <si>
    <t>Fabrication de produits laitiers</t>
  </si>
  <si>
    <t>Fabrication de produits de viande</t>
  </si>
  <si>
    <t>Préparation et conditionnement de poissons et de fruits de mer</t>
  </si>
  <si>
    <t>Boulangeries et fabrication de tortillas</t>
  </si>
  <si>
    <t>Fabrication d'autres aliments</t>
  </si>
  <si>
    <t>Fabrication de boissons et de produits du tabac</t>
  </si>
  <si>
    <t>Fabrication de boissons</t>
  </si>
  <si>
    <t>Fabrication du tabac</t>
  </si>
  <si>
    <t>Fabrication de produits du cannabis</t>
  </si>
  <si>
    <t>Usines de textiles</t>
  </si>
  <si>
    <t>Usines de fibres, de filés et de fils</t>
  </si>
  <si>
    <t>Usines de tissus</t>
  </si>
  <si>
    <t>Finissage de textiles et de tissus et revêtement de tissus</t>
  </si>
  <si>
    <t>Usines de produits textiles</t>
  </si>
  <si>
    <t>Usines de textiles domestiques</t>
  </si>
  <si>
    <t>Usines d'autres produits textiles</t>
  </si>
  <si>
    <t>Fabrication de vêtements</t>
  </si>
  <si>
    <t>Usines de tricotage de vêtements</t>
  </si>
  <si>
    <t>Fabrication de vêtements coupés-cousus</t>
  </si>
  <si>
    <t>Fabrication d'accessoires vestimentaires et d'autres vêtements</t>
  </si>
  <si>
    <t>Fabrication de produits en cuir et de produits analogues</t>
  </si>
  <si>
    <t>Tannage et finissage du cuir et des peaux</t>
  </si>
  <si>
    <t>Fabrication de chaussures</t>
  </si>
  <si>
    <t>Fabrication d'autres produits en cuir et produits analogues</t>
  </si>
  <si>
    <t>Fabrication de produits en bois</t>
  </si>
  <si>
    <t>Scieries et préservation du bois</t>
  </si>
  <si>
    <t>Fabrication de placages, de contreplaqués et de produits en bois reconstitué</t>
  </si>
  <si>
    <t>Fabrication d'autres produits en bois</t>
  </si>
  <si>
    <t>Fabrication du papier</t>
  </si>
  <si>
    <t>Usines de pâte à papier, de papier et de carton</t>
  </si>
  <si>
    <t>Fabrication de produits en papier transformé</t>
  </si>
  <si>
    <t>Impression et activités connexes de soutien</t>
  </si>
  <si>
    <t>Fabrication de produits du pétrole et du charbon</t>
  </si>
  <si>
    <t>Fabrication de produits chimiques</t>
  </si>
  <si>
    <t>Fabrication de produits chimiques de base</t>
  </si>
  <si>
    <t>Fabrication de résines, de caoutchouc synthétique et de fibres et de filaments artificiels et synthétiques</t>
  </si>
  <si>
    <t>Fabrication de pesticides, d'engrais et d'autres produits chimiques agricoles</t>
  </si>
  <si>
    <t>Fabrication de produits pharmaceutiques et de médicaments</t>
  </si>
  <si>
    <t>Fabrication de peintures, de revêtements et d'adhésifs</t>
  </si>
  <si>
    <t>Fabrication de savons, de détachants et de produits de toilette</t>
  </si>
  <si>
    <t>Fabrication d'autres produits chimiques</t>
  </si>
  <si>
    <t>Fabrication de produits en plastique et en caoutchouc</t>
  </si>
  <si>
    <t>Fabrication de produits en plastique</t>
  </si>
  <si>
    <t>Fabrication de produits en caoutchouc</t>
  </si>
  <si>
    <t>Fabrication de produits minéraux non métalliques</t>
  </si>
  <si>
    <t>Fabrication de produits en argile et produits réfractaires</t>
  </si>
  <si>
    <t>Fabrication de verre et de produits en verre</t>
  </si>
  <si>
    <t>Fabrication de ciment et de produits en béton</t>
  </si>
  <si>
    <t>Fabrication de chaux et de produits en gypse</t>
  </si>
  <si>
    <t>Fabrication d'autres produits minéraux non métalliques</t>
  </si>
  <si>
    <t>Première transformation des métaux</t>
  </si>
  <si>
    <t>Sidérurgie</t>
  </si>
  <si>
    <t>Fabrication de produits en acier à partir d'acier acheté</t>
  </si>
  <si>
    <t>Production et transformation d'alumine et d'aluminium</t>
  </si>
  <si>
    <t>Production et transformation de métaux non ferreux (sauf l'aluminium)</t>
  </si>
  <si>
    <t>Fonderies</t>
  </si>
  <si>
    <t>Fabrication de produits métalliques</t>
  </si>
  <si>
    <t>Forgeage et estampage</t>
  </si>
  <si>
    <t>Fabrication de coutellerie et d'outils à main</t>
  </si>
  <si>
    <t>Fabrication de produits d'architecture et d'éléments de charpentes métalliques</t>
  </si>
  <si>
    <t>Fabrication de chaudières, de réservoirs et de contenants d'expédition</t>
  </si>
  <si>
    <t>Fabrication d'articles de quincaillerie</t>
  </si>
  <si>
    <t>Fabrication de ressorts et de produits en fil métallique</t>
  </si>
  <si>
    <t>Ateliers d'usinage, fabrication de produits tournés, de vis, d'écrous et de boulons</t>
  </si>
  <si>
    <t>Revêtement, gravure, traitement thermique et par le froid, et activités analogues</t>
  </si>
  <si>
    <t>Fabrication d'autres produits métalliques</t>
  </si>
  <si>
    <t>Fabrication de machines</t>
  </si>
  <si>
    <t>Fabrication de machines pour l'agriculture, la construction et l'extraction minière</t>
  </si>
  <si>
    <t>Fabrication de machines industrielles</t>
  </si>
  <si>
    <t>Fabrication de machines pour le commerce et les industries de services</t>
  </si>
  <si>
    <t>Fabrication d'appareils de ventilation, de chauffage, de climatisation et de réfrigération commerciale</t>
  </si>
  <si>
    <t>Fabrication de machines-outils pour le travail du métal</t>
  </si>
  <si>
    <t>Fabrication de moteurs, de turbines et de matériel de transmission de puissance</t>
  </si>
  <si>
    <t>Fabrication d'autres machines d'usage général</t>
  </si>
  <si>
    <t>Fabrication de produits informatiques et électroniques</t>
  </si>
  <si>
    <t>Fabrication de matériel informatique et périphérique</t>
  </si>
  <si>
    <t>Fabrication de matériel de communication</t>
  </si>
  <si>
    <t>Fabrication de matériel audio et vidéo</t>
  </si>
  <si>
    <t>Fabrication de semi-conducteurs et d'autres composants électroniques</t>
  </si>
  <si>
    <t>Fabrication d'instruments de navigation, de mesure et de commande et d'instruments médicaux</t>
  </si>
  <si>
    <t>Fabrication et reproduction de supports magnétiques et optiques</t>
  </si>
  <si>
    <t>Fabrication de matériel, d'appareils et de composants électriques</t>
  </si>
  <si>
    <t>Fabrication de matériel électrique d'éclairage</t>
  </si>
  <si>
    <t>Fabrication d'appareils ménagers</t>
  </si>
  <si>
    <t>Fabrication de matériel électrique</t>
  </si>
  <si>
    <t>Fabrication d'autres types de matériel et de composants électriques</t>
  </si>
  <si>
    <t>Fabrication de matériel de transport</t>
  </si>
  <si>
    <t>Fabrication de véhicules automobiles</t>
  </si>
  <si>
    <t>Fabrication de carrosseries et de remorques de véhicules automobiles</t>
  </si>
  <si>
    <t>Fabrication de pièces pour véhicules automobiles</t>
  </si>
  <si>
    <t>Fabrication de produits aérospatiaux et de leurs pièces</t>
  </si>
  <si>
    <t>Fabrication de matériel ferroviaire roulant</t>
  </si>
  <si>
    <t>Construction de navires et d'embarcations</t>
  </si>
  <si>
    <t>Fabrication d'autres types de matériel de transport</t>
  </si>
  <si>
    <t>Fabrication de meubles et de produits connexes</t>
  </si>
  <si>
    <t>Fabrication de meubles de maison et d'établissement institutionnel et d'armoires de cuisine</t>
  </si>
  <si>
    <t>Fabrication de meubles de bureau (y compris les articles d'ameublement)</t>
  </si>
  <si>
    <t>Fabrication d'autres produits connexes aux meubles</t>
  </si>
  <si>
    <t>Activités diverses de fabrication</t>
  </si>
  <si>
    <t>Fabrication de fournitures et de matériel médicaux</t>
  </si>
  <si>
    <t>Autres activités diverses de fabrication</t>
  </si>
  <si>
    <t>Commerce de gros</t>
  </si>
  <si>
    <t>Grossistes-marchands de produits agricoles</t>
  </si>
  <si>
    <t>Grossistes-marchands de pétrole et de produits pétroliers</t>
  </si>
  <si>
    <t>Grossistes-marchands de produits alimentaires, de boissons et de tabac</t>
  </si>
  <si>
    <t>Grossistes-marchands de produits alimentaires</t>
  </si>
  <si>
    <t>Grossistes-marchands de boissons</t>
  </si>
  <si>
    <t>Grossistes-marchands de cigarettes et de produits du tabac</t>
  </si>
  <si>
    <t>Grossistes-marchands de cannabis</t>
  </si>
  <si>
    <t>Grossistes-marchands d'articles personnels et ménagers</t>
  </si>
  <si>
    <t>Grossistes-marchands de textiles, de vêtements et de chaussures</t>
  </si>
  <si>
    <t>Grossistes-marchands de matériel de divertissement au foyer et d'appareils ménagers</t>
  </si>
  <si>
    <t>Grossistes-marchands d'accessoires de maison</t>
  </si>
  <si>
    <t>Grossistes-marchands d'articles personnels</t>
  </si>
  <si>
    <t>Grossistes-marchands de produits pharmaceutiques, d'articles de toilette, de cosmétiques et d'articles divers</t>
  </si>
  <si>
    <t>Grossistes-marchands de véhicules automobiles, et de pièces et d'accessoires de véhicules automobiles</t>
  </si>
  <si>
    <t>Grossistes-marchands de véhicules automobiles</t>
  </si>
  <si>
    <t>Grossistes-marchands de pièces et d'accessoires neufs pour véhicules automobiles</t>
  </si>
  <si>
    <t>Grossistes-marchands de pièces et d'accessoires d'occasion pour véhicules automobiles</t>
  </si>
  <si>
    <t>Grossistes-marchands de matériaux et fournitures de construction</t>
  </si>
  <si>
    <t>Grossistes-marchands de matériel et fournitures électriques, de plomberie, de chauffage et de climatisation</t>
  </si>
  <si>
    <t>Grossistes-distributeurs de métaux et de produits métalliques</t>
  </si>
  <si>
    <t>Grossistes-marchands de bois d'oeuvre, de menuiseries préfabriquées, d'articles de quincaillerie et d'autres fournitures de construction</t>
  </si>
  <si>
    <t>Grossistes-marchands de machines, de matériel et de fournitures</t>
  </si>
  <si>
    <t>Grossistes-marchands de machines et matériel pour l'agriculture, l'entretien des pelouses et le jardinage</t>
  </si>
  <si>
    <t>Grossistes-marchands de machines, matériel et fournitures industriels et pour la construction, la foresterie et l'extraction minière</t>
  </si>
  <si>
    <t>Grossistes-marchands d'ordinateurs et de matériel de communication</t>
  </si>
  <si>
    <t>Grossistes-marchands d'autres machines, matériel et fournitures</t>
  </si>
  <si>
    <t>Grossistes-marchands de produits divers</t>
  </si>
  <si>
    <t>Grossistes-marchands de matières recyclables</t>
  </si>
  <si>
    <t>Grossistes-marchands de papier et produits du papier et de produits en plastique jetables</t>
  </si>
  <si>
    <t>Grossistes-marchands de fournitures agricoles</t>
  </si>
  <si>
    <t>Grossistes-marchands de produits chimiques et de produits analogues (sauf agricoles)</t>
  </si>
  <si>
    <t>Grossistes-marchands d'autres produits divers</t>
  </si>
  <si>
    <t>Commerce électronique de gros entre entreprises, et agents et courtiers</t>
  </si>
  <si>
    <t>Commerce de détail</t>
  </si>
  <si>
    <t>Concessionnaires de véhicules et de pièces automobiles</t>
  </si>
  <si>
    <t>Concessionnaires d'automobiles</t>
  </si>
  <si>
    <t>Autres concessionnaires de véhicules automobiles</t>
  </si>
  <si>
    <t>Magasins de pièces, de pneus et d'accessoires pour véhicules automobiles</t>
  </si>
  <si>
    <t>Magasins de meubles et d'accessoires de maison</t>
  </si>
  <si>
    <t>Magasins de meubles</t>
  </si>
  <si>
    <t>Magasins d'accessoires de maison</t>
  </si>
  <si>
    <t>Magasins d'appareils électroniques et ménagers</t>
  </si>
  <si>
    <t>Marchands de matériaux de construction et de matériel et fournitures de jardinage</t>
  </si>
  <si>
    <t>Marchands de matériaux et fournitures de construction</t>
  </si>
  <si>
    <t>Magasins de matériel et fournitures pour le jardinage et l'entretien des pelouses</t>
  </si>
  <si>
    <t>Magasins d'alimentation</t>
  </si>
  <si>
    <t>Épiceries</t>
  </si>
  <si>
    <t>Magasins d'alimentation spécialisés</t>
  </si>
  <si>
    <t>Magasins de bière, de vin et de spiritueux</t>
  </si>
  <si>
    <t>Magasins de produits de santé et de soins personnels</t>
  </si>
  <si>
    <t>Stations-service</t>
  </si>
  <si>
    <t>Magasins de vêtements et d'accessoires vestimentaires</t>
  </si>
  <si>
    <t>Magasins de vêtements</t>
  </si>
  <si>
    <t>Magasins de chaussures</t>
  </si>
  <si>
    <t>Bijouteries et magasins de bagages et de maroquinerie</t>
  </si>
  <si>
    <t>Magasins d'articles de sport, d'articles de passe-temps, d'articles de musique et de livres</t>
  </si>
  <si>
    <t>Magasins d'articles de sport et de passe-temps et d'instruments de musique</t>
  </si>
  <si>
    <t>Librairies et marchands de journaux</t>
  </si>
  <si>
    <t>Magasins de marchandises diverses</t>
  </si>
  <si>
    <t>Grands magasins</t>
  </si>
  <si>
    <t>Autres magasins de marchandises diverses</t>
  </si>
  <si>
    <t>Magasins de détail divers</t>
  </si>
  <si>
    <t>Fleuristes</t>
  </si>
  <si>
    <t>Magasins de fournitures de bureau, de papeterie et de cadeaux</t>
  </si>
  <si>
    <t>Magasins de marchandises d'occasion</t>
  </si>
  <si>
    <t>Autres magasins de détail divers</t>
  </si>
  <si>
    <t>Détaillants hors magasin</t>
  </si>
  <si>
    <t>Entreprises de magasinage électronique et de vente par correspondance</t>
  </si>
  <si>
    <t>Exploitants de distributeurs automatiques</t>
  </si>
  <si>
    <t>Établissements de vente directe</t>
  </si>
  <si>
    <t>Transport et entreposage</t>
  </si>
  <si>
    <t>Transport aérien</t>
  </si>
  <si>
    <t>Transport aérien régulier</t>
  </si>
  <si>
    <t>Transport aérien non régulier</t>
  </si>
  <si>
    <t>Transport ferroviaire</t>
  </si>
  <si>
    <t>Transport par eau</t>
  </si>
  <si>
    <t>Transport hauturier, côtier et sur les Grands Lacs</t>
  </si>
  <si>
    <t>Transport sur les eaux intérieures</t>
  </si>
  <si>
    <t>Transport par camion</t>
  </si>
  <si>
    <t>Transport par camion de marchandises diverses</t>
  </si>
  <si>
    <t>Transport par camion de marchandises spéciales</t>
  </si>
  <si>
    <t>Transport en commun et transport terrestre de voyageurs</t>
  </si>
  <si>
    <t>Services urbains de transport en commun</t>
  </si>
  <si>
    <t>Transport interurbain et rural par autocar</t>
  </si>
  <si>
    <t>Services de taxi et de limousine</t>
  </si>
  <si>
    <t>Transport scolaire et transport d'employés par autobus</t>
  </si>
  <si>
    <t>Services d'autobus nolisés</t>
  </si>
  <si>
    <t>Autres services de transport en commun et de transport terrestre de voyageurs</t>
  </si>
  <si>
    <t>Transport par pipeline</t>
  </si>
  <si>
    <t>Transport du pétrole brut par oléoduc</t>
  </si>
  <si>
    <t>Transport du gaz naturel par gazoduc</t>
  </si>
  <si>
    <t>Autres services de transport par pipeline</t>
  </si>
  <si>
    <t>Transport de tourisme et d'agrément</t>
  </si>
  <si>
    <t>Transport terrestre de tourisme et d'agrément</t>
  </si>
  <si>
    <t>Transport par eau de tourisme et d'agrément</t>
  </si>
  <si>
    <t>Autres services de transport de tourisme et d'agrément</t>
  </si>
  <si>
    <t>Activités de soutien au transport</t>
  </si>
  <si>
    <t>Activités de soutien au transport aérien</t>
  </si>
  <si>
    <t>Activités de soutien au transport ferroviaire</t>
  </si>
  <si>
    <t>Activités de soutien au transport par eau</t>
  </si>
  <si>
    <t>Activités de soutien au transport routier</t>
  </si>
  <si>
    <t>Intermédiaires en transport de marchandises</t>
  </si>
  <si>
    <t>Autres activités de soutien au transport</t>
  </si>
  <si>
    <t>Services postaux</t>
  </si>
  <si>
    <t>Messageries et services de messagers</t>
  </si>
  <si>
    <t>Messageries</t>
  </si>
  <si>
    <t>Services locaux de messagers et de livraison</t>
  </si>
  <si>
    <t>Entreposage</t>
  </si>
  <si>
    <t>Industrie de l'information et industrie culturelle</t>
  </si>
  <si>
    <t>Édition</t>
  </si>
  <si>
    <t>Éditeurs de journaux, de périodiques, de livres et de répertoires</t>
  </si>
  <si>
    <t>Éditeurs de logiciels</t>
  </si>
  <si>
    <t>Industries du film et de l'enregistrement sonore</t>
  </si>
  <si>
    <t>Industries du film et de vidéo</t>
  </si>
  <si>
    <t>Industries de l'enregistrement sonore</t>
  </si>
  <si>
    <t>Radiotélévision (sauf par Internet)</t>
  </si>
  <si>
    <t>Radiodiffusion et télédiffusion</t>
  </si>
  <si>
    <t>Télévision payante et spécialisée</t>
  </si>
  <si>
    <t>Télécommunications</t>
  </si>
  <si>
    <t>Télécommunications par fil et sans fil (sauf par satellite)</t>
  </si>
  <si>
    <t>Télécommunications par satellite</t>
  </si>
  <si>
    <t>Autres services de télécommunications</t>
  </si>
  <si>
    <t>Traitement de données, hébergement de données et services connexes</t>
  </si>
  <si>
    <t>Autres services d'information</t>
  </si>
  <si>
    <t>Finance et assurances</t>
  </si>
  <si>
    <t>Autorités monétaires - banque centrale</t>
  </si>
  <si>
    <t>Intermédiation financière et activités connexes</t>
  </si>
  <si>
    <t>Intermédiation financière par le biais de dépôts</t>
  </si>
  <si>
    <t>Intermédiation financière non faite par le biais de dépôts</t>
  </si>
  <si>
    <t>Activités liées à l'intermédiation financière</t>
  </si>
  <si>
    <t>Valeurs mobilières, contrats de marchandises et autres activités d'investissement financier connexes</t>
  </si>
  <si>
    <t>Intermédiation et courtage de valeurs mobilières et de contrats de marchandises</t>
  </si>
  <si>
    <t>Bourses de valeurs mobilières et de marchandises</t>
  </si>
  <si>
    <t>Autres activités d'investissement financier</t>
  </si>
  <si>
    <t>Sociétés d'assurance et activités connexes</t>
  </si>
  <si>
    <t>Sociétés d'assurance</t>
  </si>
  <si>
    <t>Agences et courtiers d'assurance et autres activités liées à l'assurance</t>
  </si>
  <si>
    <t>Fonds et autres instruments financiers</t>
  </si>
  <si>
    <t>Caisses de retraite</t>
  </si>
  <si>
    <t>Autres fonds et instruments financiers</t>
  </si>
  <si>
    <t>Services immobiliers et services de location et de location à bail</t>
  </si>
  <si>
    <t>Services immobiliers</t>
  </si>
  <si>
    <t>Bailleurs de biens immobiliers</t>
  </si>
  <si>
    <t>Bureaux d'agents et de courtiers immobiliers</t>
  </si>
  <si>
    <t>Activités liées à l'immobilier</t>
  </si>
  <si>
    <t>Services de location et de location à bail</t>
  </si>
  <si>
    <t>Location et location à bail de matériel automobile</t>
  </si>
  <si>
    <t>Location de biens de consommation</t>
  </si>
  <si>
    <t>Centres de location d'articles divers</t>
  </si>
  <si>
    <t>Location et location à bail de machines et matériel d'usage commercial et industriel</t>
  </si>
  <si>
    <t>Bailleurs de biens incorporels non financiers (sauf les oeuvres protégées par le droit d'auteur)</t>
  </si>
  <si>
    <t>Services professionnels, scientifiques et techniques</t>
  </si>
  <si>
    <t>Services juridiques</t>
  </si>
  <si>
    <t>Services de comptabilité, de préparation de déclarations de revenus, de tenue de livres et de paye</t>
  </si>
  <si>
    <t>Architecture, génie et services connexes</t>
  </si>
  <si>
    <t>Services spécialisés de design</t>
  </si>
  <si>
    <t>Conception de systèmes informatiques et services connexes</t>
  </si>
  <si>
    <t>Services de conseils en gestion et de conseils scientifiques et techniques</t>
  </si>
  <si>
    <t>Services de recherche et de développement scientifiques</t>
  </si>
  <si>
    <t>Publicité, relations publiques et services connexes</t>
  </si>
  <si>
    <t>Autres services professionnels, scientifiques et techniques</t>
  </si>
  <si>
    <t>Gestion de sociétés et d'entreprises</t>
  </si>
  <si>
    <t>Services administratifs, services de soutien, services de gestion des déchets et services d'assainissement</t>
  </si>
  <si>
    <t>Services administratifs et services de soutien</t>
  </si>
  <si>
    <t>Services administratifs de bureau</t>
  </si>
  <si>
    <t>Services de soutien d'installations</t>
  </si>
  <si>
    <t>Services d'emploi</t>
  </si>
  <si>
    <t>Services de soutien aux entreprises</t>
  </si>
  <si>
    <t>Services de préparation de voyages et de réservation</t>
  </si>
  <si>
    <t>Services d'enquêtes et de sécurité</t>
  </si>
  <si>
    <t>Services relatifs aux bâtiments et aux logements</t>
  </si>
  <si>
    <t>Autres services de soutien</t>
  </si>
  <si>
    <t>Services de gestion des déchets et d'assainissement</t>
  </si>
  <si>
    <t>Collecte de déchets</t>
  </si>
  <si>
    <t>Traitement et élimination des déchets</t>
  </si>
  <si>
    <t>Services d'assainissement et autres services de gestion des déchets</t>
  </si>
  <si>
    <t>Services d'enseignement</t>
  </si>
  <si>
    <t>Écoles de commerce et de formation en informatique et en gestion</t>
  </si>
  <si>
    <t>Écoles techniques et écoles de métiers</t>
  </si>
  <si>
    <t>Autres établissements d'enseignement et de formation</t>
  </si>
  <si>
    <t>Services de soutien à l'enseignement</t>
  </si>
  <si>
    <t>Soins de santé et assistance sociale</t>
  </si>
  <si>
    <t>Services de soins de santé ambulatoires</t>
  </si>
  <si>
    <t>Cabinets de médecins</t>
  </si>
  <si>
    <t>Cabinets de dentistes</t>
  </si>
  <si>
    <t>Cabinets d'autres praticiens de la santé</t>
  </si>
  <si>
    <t>Centres de soins ambulatoires</t>
  </si>
  <si>
    <t>Laboratoires médicaux et d'analyses diagnostiques</t>
  </si>
  <si>
    <t>Services de soins de santé à domicile</t>
  </si>
  <si>
    <t>Autres services de soins de santé ambulatoires</t>
  </si>
  <si>
    <t>Établissements de soins infirmiers et de soins pour bénéficiaires internes</t>
  </si>
  <si>
    <t>Établissements de soins infirmiers</t>
  </si>
  <si>
    <t>Établissements résidentiels pour handicaps liés au développement, troubles mentaux, alcoolisme et toxicomanie</t>
  </si>
  <si>
    <t>Établissements communautaires de soins pour personnes âgées</t>
  </si>
  <si>
    <t>Autres établissements de soins pour bénéficiaires internes</t>
  </si>
  <si>
    <t>Assistance sociale</t>
  </si>
  <si>
    <t>Services individuels et familiaux</t>
  </si>
  <si>
    <t>Services de garderie</t>
  </si>
  <si>
    <t>Arts, spectacles et loisirs</t>
  </si>
  <si>
    <t>Arts d'interprétation, sports-spectacles et activités connexes</t>
  </si>
  <si>
    <t>Compagnies d'arts d'interprétation</t>
  </si>
  <si>
    <t>Sports-spectacles</t>
  </si>
  <si>
    <t>Promoteurs (diffuseurs) d'événements artistiques et sportifs et d'événements similaires</t>
  </si>
  <si>
    <t>Agents et représentants d'artistes, d'athlètes et d'autres personnalités publiques</t>
  </si>
  <si>
    <t>Artistes, auteurs et interprètes indépendants</t>
  </si>
  <si>
    <t>Établissements du patrimoine</t>
  </si>
  <si>
    <t>Divertissement, loisirs, jeux de hasard et loteries</t>
  </si>
  <si>
    <t>Parcs d'attractions et salles de jeux électroniques</t>
  </si>
  <si>
    <t>Jeux de hasard et loteries</t>
  </si>
  <si>
    <t>Autres services de divertissement et de loisirs</t>
  </si>
  <si>
    <t>Services d'hébergement et de restauration</t>
  </si>
  <si>
    <t>Services d'hébergement</t>
  </si>
  <si>
    <t>Hébergement des voyageurs</t>
  </si>
  <si>
    <t>Parcs pour véhicules récréatifs (VR) et camps de loisirs</t>
  </si>
  <si>
    <t>Maisons de chambres et pensions de famille</t>
  </si>
  <si>
    <t>Services de restauration et débits de boissons</t>
  </si>
  <si>
    <t>Services de restauration spéciaux</t>
  </si>
  <si>
    <t>Débits de boissons alcoolisées</t>
  </si>
  <si>
    <t>Restaurants à service complet et établissements de restauration à service restreint</t>
  </si>
  <si>
    <t>Autres services (sauf les administrations publiques)</t>
  </si>
  <si>
    <t>Réparation et entretien</t>
  </si>
  <si>
    <t>Réparation et entretien de véhicules automobiles</t>
  </si>
  <si>
    <t>Réparation et entretien de matériel électronique et de matériel de précision</t>
  </si>
  <si>
    <t>Réparation et entretien de machines et de matériel d'usage commercial et industriel (sauf les véhicules automobiles et le matériel électronique)</t>
  </si>
  <si>
    <t>Réparation et entretien d'articles personnels et ménagers</t>
  </si>
  <si>
    <t>Services personnels et services de blanchissage</t>
  </si>
  <si>
    <t>Services de soins personnels</t>
  </si>
  <si>
    <t>Services funéraires</t>
  </si>
  <si>
    <t>Services de nettoyage à sec et de blanchissage</t>
  </si>
  <si>
    <t>Autres services personnels</t>
  </si>
  <si>
    <t>Organismes religieux, fondations, groupes de citoyens et organisations professionnelles et similaires</t>
  </si>
  <si>
    <t>Associations de gens d'affaires, organisations professionnelles et syndicales et autres associations de personnes</t>
  </si>
  <si>
    <t>Ménages privés</t>
  </si>
  <si>
    <t>23A</t>
  </si>
  <si>
    <t>23B</t>
  </si>
  <si>
    <t>23C</t>
  </si>
  <si>
    <t>23D</t>
  </si>
  <si>
    <t>23E</t>
  </si>
  <si>
    <t>31-33</t>
  </si>
  <si>
    <t>44-45</t>
  </si>
  <si>
    <t>48-49</t>
  </si>
  <si>
    <t>11 - Agriculture, foresterie, pêche et chasse</t>
  </si>
  <si>
    <t>21 - Extraction minière, exploitation en carrière, et extraction de pétrole et de gaz</t>
  </si>
  <si>
    <t>22 - Services publics</t>
  </si>
  <si>
    <t>23 - Construction</t>
  </si>
  <si>
    <t>23A - Construction résidentielle</t>
  </si>
  <si>
    <t>23B - Construction de bâtiments non résidentiels</t>
  </si>
  <si>
    <t>23C - Travaux de génie</t>
  </si>
  <si>
    <t>23D - Construction (réparations)</t>
  </si>
  <si>
    <t>23E - Autres activités liées à la construction</t>
  </si>
  <si>
    <t>41 - Commerce de gros</t>
  </si>
  <si>
    <t>51 - Industrie de l'information et industrie culturelle</t>
  </si>
  <si>
    <t>52 - Finance et assurances</t>
  </si>
  <si>
    <t>53 - Services immobiliers et services de location et de location à bail</t>
  </si>
  <si>
    <t>54 - Services professionnels, scientifiques et techniques</t>
  </si>
  <si>
    <t>55 - Gestion de sociétés et d'entreprises</t>
  </si>
  <si>
    <t>56 - Services administratifs, services de soutien, services de gestion des déchets et services d'assainissement</t>
  </si>
  <si>
    <t>61 - Services d'enseignement</t>
  </si>
  <si>
    <t>62 - Soins de santé et assistance sociale</t>
  </si>
  <si>
    <t>71 - Arts, spectacles et loisirs</t>
  </si>
  <si>
    <t>72 - Services d'hébergement et de restauration</t>
  </si>
  <si>
    <t>81 - Autres services (sauf les administrations publiques)</t>
  </si>
  <si>
    <t>111 - Cultures agricoles</t>
  </si>
  <si>
    <t>112 - Élevage et aquaculture</t>
  </si>
  <si>
    <t>113 - Foresterie et exploitation forestière</t>
  </si>
  <si>
    <t>114 - Pêche, chasse et piégeage</t>
  </si>
  <si>
    <t>115 - Activités de soutien à l'agriculture et à la foresterie</t>
  </si>
  <si>
    <t>211 - Extraction de pétrole et de gaz</t>
  </si>
  <si>
    <t>212 - Extraction minière et exploitation en carrière (sauf l'extraction de pétrole et de gaz)</t>
  </si>
  <si>
    <t>213 - Activités de soutien à l'extraction minière, pétrolière et gazière</t>
  </si>
  <si>
    <t>221 - Services publics</t>
  </si>
  <si>
    <t>311 - Fabrication d'aliments</t>
  </si>
  <si>
    <t>312 - Fabrication de boissons et de produits du tabac</t>
  </si>
  <si>
    <t>313 - Usines de textiles</t>
  </si>
  <si>
    <t>314 - Usines de produits textiles</t>
  </si>
  <si>
    <t>315 - Fabrication de vêtements</t>
  </si>
  <si>
    <t>316 - Fabrication de produits en cuir et de produits analogues</t>
  </si>
  <si>
    <t>321 - Fabrication de produits en bois</t>
  </si>
  <si>
    <t>322 - Fabrication du papier</t>
  </si>
  <si>
    <t>323 - Impression et activités connexes de soutien</t>
  </si>
  <si>
    <t>324 - Fabrication de produits du pétrole et du charbon</t>
  </si>
  <si>
    <t>325 - Fabrication de produits chimiques</t>
  </si>
  <si>
    <t>326 - Fabrication de produits en plastique et en caoutchouc</t>
  </si>
  <si>
    <t>327 - Fabrication de produits minéraux non métalliques</t>
  </si>
  <si>
    <t>331 - Première transformation des métaux</t>
  </si>
  <si>
    <t>332 - Fabrication de produits métalliques</t>
  </si>
  <si>
    <t>333 - Fabrication de machines</t>
  </si>
  <si>
    <t>334 - Fabrication de produits informatiques et électroniques</t>
  </si>
  <si>
    <t>335 - Fabrication de matériel, d'appareils et de composants électriques</t>
  </si>
  <si>
    <t>336 - Fabrication de matériel de transport</t>
  </si>
  <si>
    <t>337 - Fabrication de meubles et de produits connexes</t>
  </si>
  <si>
    <t>339 - Activités diverses de fabrication</t>
  </si>
  <si>
    <t>411 - Grossistes-marchands de produits agricoles</t>
  </si>
  <si>
    <t>412 - Grossistes-marchands de pétrole et de produits pétroliers</t>
  </si>
  <si>
    <t>413 - Grossistes-marchands de produits alimentaires, de boissons et de tabac</t>
  </si>
  <si>
    <t>414 - Grossistes-marchands d'articles personnels et ménagers</t>
  </si>
  <si>
    <t>415 - Grossistes-marchands de véhicules automobiles, et de pièces et d'accessoires de véhicules automobiles</t>
  </si>
  <si>
    <t>416 - Grossistes-marchands de matériaux et fournitures de construction</t>
  </si>
  <si>
    <t>417 - Grossistes-marchands de machines, de matériel et de fournitures</t>
  </si>
  <si>
    <t>418 - Grossistes-marchands de produits divers</t>
  </si>
  <si>
    <t>419 - Commerce électronique de gros entre entreprises, et agents et courtiers</t>
  </si>
  <si>
    <t>441 - Concessionnaires de véhicules et de pièces automobiles</t>
  </si>
  <si>
    <t>442 - Magasins de meubles et d'accessoires de maison</t>
  </si>
  <si>
    <t>443 - Magasins d'appareils électroniques et ménagers</t>
  </si>
  <si>
    <t>444 - Marchands de matériaux de construction et de matériel et fournitures de jardinage</t>
  </si>
  <si>
    <t>445 - Magasins d'alimentation</t>
  </si>
  <si>
    <t>446 - Magasins de produits de santé et de soins personnels</t>
  </si>
  <si>
    <t>447 - Stations-service</t>
  </si>
  <si>
    <t>448 - Magasins de vêtements et d'accessoires vestimentaires</t>
  </si>
  <si>
    <t>451 - Magasins d'articles de sport, d'articles de passe-temps, d'articles de musique et de livres</t>
  </si>
  <si>
    <t>452 - Magasins de marchandises diverses</t>
  </si>
  <si>
    <t>453 - Magasins de détail divers</t>
  </si>
  <si>
    <t>454 - Détaillants hors magasin</t>
  </si>
  <si>
    <t>481 - Transport aérien</t>
  </si>
  <si>
    <t>482 - Transport ferroviaire</t>
  </si>
  <si>
    <t>483 - Transport par eau</t>
  </si>
  <si>
    <t>484 - Transport par camion</t>
  </si>
  <si>
    <t>485 - Transport en commun et transport terrestre de voyageurs</t>
  </si>
  <si>
    <t>486 - Transport par pipeline</t>
  </si>
  <si>
    <t>487 - Transport de tourisme et d'agrément</t>
  </si>
  <si>
    <t>488 - Activités de soutien au transport</t>
  </si>
  <si>
    <t>491 - Services postaux</t>
  </si>
  <si>
    <t>492 - Messageries et services de messagers</t>
  </si>
  <si>
    <t>493 - Entreposage</t>
  </si>
  <si>
    <t>511 - Édition</t>
  </si>
  <si>
    <t>512 - Industries du film et de l'enregistrement sonore</t>
  </si>
  <si>
    <t>515 - Radiotélévision (sauf par Internet)</t>
  </si>
  <si>
    <t>517 - Télécommunications</t>
  </si>
  <si>
    <t>518 - Traitement de données, hébergement de données et services connexes</t>
  </si>
  <si>
    <t>519 - Autres services d'information</t>
  </si>
  <si>
    <t>521 - Autorités monétaires - banque centrale</t>
  </si>
  <si>
    <t>522 - Intermédiation financière et activités connexes</t>
  </si>
  <si>
    <t>523 - Valeurs mobilières, contrats de marchandises et autres activités d'investissement financier connexes</t>
  </si>
  <si>
    <t>524 - Sociétés d'assurance et activités connexes</t>
  </si>
  <si>
    <t>526 - Fonds et autres instruments financiers</t>
  </si>
  <si>
    <t>531 - Services immobiliers</t>
  </si>
  <si>
    <t>532 - Services de location et de location à bail</t>
  </si>
  <si>
    <t>533 - Bailleurs de biens incorporels non financiers (sauf les oeuvres protégées par le droit d'auteur)</t>
  </si>
  <si>
    <t>541 - Services professionnels, scientifiques et techniques</t>
  </si>
  <si>
    <t>551 - Gestion de sociétés et d'entreprises</t>
  </si>
  <si>
    <t>561 - Services administratifs et services de soutien</t>
  </si>
  <si>
    <t>562 - Services de gestion des déchets et d'assainissement</t>
  </si>
  <si>
    <t>611 - Services d'enseignement</t>
  </si>
  <si>
    <t>621 - Services de soins de santé ambulatoires</t>
  </si>
  <si>
    <t>623 - Établissements de soins infirmiers et de soins pour bénéficiaires internes</t>
  </si>
  <si>
    <t>624 - Assistance sociale</t>
  </si>
  <si>
    <t>711 - Arts d'interprétation, sports-spectacles et activités connexes</t>
  </si>
  <si>
    <t>712 - Établissements du patrimoine</t>
  </si>
  <si>
    <t>713 - Divertissement, loisirs, jeux de hasard et loteries</t>
  </si>
  <si>
    <t>721 - Services d'hébergement</t>
  </si>
  <si>
    <t>722 - Services de restauration et débits de boissons</t>
  </si>
  <si>
    <t>811 - Réparation et entretien</t>
  </si>
  <si>
    <t>812 - Services personnels et services de blanchissage</t>
  </si>
  <si>
    <t>813 - Organismes religieux, fondations, groupes de citoyens et organisations professionnelles et similaires</t>
  </si>
  <si>
    <t>814 - Ménages privés</t>
  </si>
  <si>
    <t>1111 - Culture de plantes oléagineuses et de céréales</t>
  </si>
  <si>
    <t>1112 - Culture de légumes et de melons</t>
  </si>
  <si>
    <t>1113 - Culture de fruits et de noix</t>
  </si>
  <si>
    <t>1114 - Culture en serre et en pépinière, et floriculture</t>
  </si>
  <si>
    <t>1119 - Autres cultures agricoles</t>
  </si>
  <si>
    <t>1121 - Élevage de bovins</t>
  </si>
  <si>
    <t>1122 - Élevage de porcs</t>
  </si>
  <si>
    <t>1123 - Élevage de volailles et production d'oeufs</t>
  </si>
  <si>
    <t>1124 - Élevage de moutons et de chèvres</t>
  </si>
  <si>
    <t>1125 - Aquaculture</t>
  </si>
  <si>
    <t>1129 - Autres types d'élevage</t>
  </si>
  <si>
    <t>1131 - Exploitation de terres à bois</t>
  </si>
  <si>
    <t>1132 - Pépinières forestières et récolte de produits forestiers</t>
  </si>
  <si>
    <t>1133 - Exploitation forestière</t>
  </si>
  <si>
    <t>1141 - Pêche</t>
  </si>
  <si>
    <t>1142 - Chasse et piégeage</t>
  </si>
  <si>
    <t>1151 - Activités de soutien aux cultures agricoles</t>
  </si>
  <si>
    <t>1152 - Activités de soutien à l'élevage</t>
  </si>
  <si>
    <t>1153 - Activités de soutien à la foresterie</t>
  </si>
  <si>
    <t>2111 - Extraction de pétrole et de gaz</t>
  </si>
  <si>
    <t>2121 - Extraction de charbon</t>
  </si>
  <si>
    <t>2122 - Extraction de minerais métalliques</t>
  </si>
  <si>
    <t>2123 - Extraction de minerais non métalliques</t>
  </si>
  <si>
    <t>2131 - Activités de soutien à l'extraction minière, pétrolière et gazière</t>
  </si>
  <si>
    <t>2211 - Production, transport et distribution d'électricité</t>
  </si>
  <si>
    <t>2212 - Distribution de gaz naturel</t>
  </si>
  <si>
    <t>2213 - Réseaux d'aqueduc et d'égout et autres</t>
  </si>
  <si>
    <t>3111 - Fabrication d'aliments pour animaux</t>
  </si>
  <si>
    <t>3112 - Mouture de grains céréaliers et de graines oléagineuses</t>
  </si>
  <si>
    <t>3113 - Fabrication de sucre et de confiseries</t>
  </si>
  <si>
    <t>3114 - Mise en conserve de fruits et de légumes et fabrication de spécialités alimentaires</t>
  </si>
  <si>
    <t>3115 - Fabrication de produits laitiers</t>
  </si>
  <si>
    <t>3116 - Fabrication de produits de viande</t>
  </si>
  <si>
    <t>3117 - Préparation et conditionnement de poissons et de fruits de mer</t>
  </si>
  <si>
    <t>3118 - Boulangeries et fabrication de tortillas</t>
  </si>
  <si>
    <t>3119 - Fabrication d'autres aliments</t>
  </si>
  <si>
    <t>3121 - Fabrication de boissons</t>
  </si>
  <si>
    <t>3122 - Fabrication du tabac</t>
  </si>
  <si>
    <t>3123 - Fabrication de produits du cannabis</t>
  </si>
  <si>
    <t>3131 - Usines de fibres, de filés et de fils</t>
  </si>
  <si>
    <t>3132 - Usines de tissus</t>
  </si>
  <si>
    <t>3133 - Finissage de textiles et de tissus et revêtement de tissus</t>
  </si>
  <si>
    <t>3141 - Usines de textiles domestiques</t>
  </si>
  <si>
    <t>3149 - Usines d'autres produits textiles</t>
  </si>
  <si>
    <t>3151 - Usines de tricotage de vêtements</t>
  </si>
  <si>
    <t>3152 - Fabrication de vêtements coupés-cousus</t>
  </si>
  <si>
    <t>3159 - Fabrication d'accessoires vestimentaires et d'autres vêtements</t>
  </si>
  <si>
    <t>3161 - Tannage et finissage du cuir et des peaux</t>
  </si>
  <si>
    <t>3162 - Fabrication de chaussures</t>
  </si>
  <si>
    <t>3169 - Fabrication d'autres produits en cuir et produits analogues</t>
  </si>
  <si>
    <t>3211 - Scieries et préservation du bois</t>
  </si>
  <si>
    <t>3212 - Fabrication de placages, de contreplaqués et de produits en bois reconstitué</t>
  </si>
  <si>
    <t>3219 - Fabrication d'autres produits en bois</t>
  </si>
  <si>
    <t>3221 - Usines de pâte à papier, de papier et de carton</t>
  </si>
  <si>
    <t>3222 - Fabrication de produits en papier transformé</t>
  </si>
  <si>
    <t>3231 - Impression et activités connexes de soutien</t>
  </si>
  <si>
    <t>3241 - Fabrication de produits du pétrole et du charbon</t>
  </si>
  <si>
    <t>3251 - Fabrication de produits chimiques de base</t>
  </si>
  <si>
    <t>3252 - Fabrication de résines, de caoutchouc synthétique et de fibres et de filaments artificiels et synthétiques</t>
  </si>
  <si>
    <t>3253 - Fabrication de pesticides, d'engrais et d'autres produits chimiques agricoles</t>
  </si>
  <si>
    <t>3254 - Fabrication de produits pharmaceutiques et de médicaments</t>
  </si>
  <si>
    <t>3255 - Fabrication de peintures, de revêtements et d'adhésifs</t>
  </si>
  <si>
    <t>3256 - Fabrication de savons, de détachants et de produits de toilette</t>
  </si>
  <si>
    <t>3259 - Fabrication d'autres produits chimiques</t>
  </si>
  <si>
    <t>3261 - Fabrication de produits en plastique</t>
  </si>
  <si>
    <t>3262 - Fabrication de produits en caoutchouc</t>
  </si>
  <si>
    <t>3271 - Fabrication de produits en argile et produits réfractaires</t>
  </si>
  <si>
    <t>3272 - Fabrication de verre et de produits en verre</t>
  </si>
  <si>
    <t>3273 - Fabrication de ciment et de produits en béton</t>
  </si>
  <si>
    <t>3274 - Fabrication de chaux et de produits en gypse</t>
  </si>
  <si>
    <t>3279 - Fabrication d'autres produits minéraux non métalliques</t>
  </si>
  <si>
    <t>3311 - Sidérurgie</t>
  </si>
  <si>
    <t>3312 - Fabrication de produits en acier à partir d'acier acheté</t>
  </si>
  <si>
    <t>3313 - Production et transformation d'alumine et d'aluminium</t>
  </si>
  <si>
    <t>3314 - Production et transformation de métaux non ferreux (sauf l'aluminium)</t>
  </si>
  <si>
    <t>3315 - Fonderies</t>
  </si>
  <si>
    <t>3321 - Forgeage et estampage</t>
  </si>
  <si>
    <t>3322 - Fabrication de coutellerie et d'outils à main</t>
  </si>
  <si>
    <t>3323 - Fabrication de produits d'architecture et d'éléments de charpentes métalliques</t>
  </si>
  <si>
    <t>3324 - Fabrication de chaudières, de réservoirs et de contenants d'expédition</t>
  </si>
  <si>
    <t>3325 - Fabrication d'articles de quincaillerie</t>
  </si>
  <si>
    <t>3326 - Fabrication de ressorts et de produits en fil métallique</t>
  </si>
  <si>
    <t>3327 - Ateliers d'usinage, fabrication de produits tournés, de vis, d'écrous et de boulons</t>
  </si>
  <si>
    <t>3328 - Revêtement, gravure, traitement thermique et par le froid, et activités analogues</t>
  </si>
  <si>
    <t>3329 - Fabrication d'autres produits métalliques</t>
  </si>
  <si>
    <t>3331 - Fabrication de machines pour l'agriculture, la construction et l'extraction minière</t>
  </si>
  <si>
    <t>3332 - Fabrication de machines industrielles</t>
  </si>
  <si>
    <t>3333 - Fabrication de machines pour le commerce et les industries de services</t>
  </si>
  <si>
    <t>3334 - Fabrication d'appareils de ventilation, de chauffage, de climatisation et de réfrigération commerciale</t>
  </si>
  <si>
    <t>3335 - Fabrication de machines-outils pour le travail du métal</t>
  </si>
  <si>
    <t>3336 - Fabrication de moteurs, de turbines et de matériel de transmission de puissance</t>
  </si>
  <si>
    <t>3339 - Fabrication d'autres machines d'usage général</t>
  </si>
  <si>
    <t>3341 - Fabrication de matériel informatique et périphérique</t>
  </si>
  <si>
    <t>3342 - Fabrication de matériel de communication</t>
  </si>
  <si>
    <t>3343 - Fabrication de matériel audio et vidéo</t>
  </si>
  <si>
    <t>3344 - Fabrication de semi-conducteurs et d'autres composants électroniques</t>
  </si>
  <si>
    <t>3345 - Fabrication d'instruments de navigation, de mesure et de commande et d'instruments médicaux</t>
  </si>
  <si>
    <t>3346 - Fabrication et reproduction de supports magnétiques et optiques</t>
  </si>
  <si>
    <t>3351 - Fabrication de matériel électrique d'éclairage</t>
  </si>
  <si>
    <t>3352 - Fabrication d'appareils ménagers</t>
  </si>
  <si>
    <t>3353 - Fabrication de matériel électrique</t>
  </si>
  <si>
    <t>3359 - Fabrication d'autres types de matériel et de composants électriques</t>
  </si>
  <si>
    <t>3361 - Fabrication de véhicules automobiles</t>
  </si>
  <si>
    <t>3362 - Fabrication de carrosseries et de remorques de véhicules automobiles</t>
  </si>
  <si>
    <t>3363 - Fabrication de pièces pour véhicules automobiles</t>
  </si>
  <si>
    <t>3364 - Fabrication de produits aérospatiaux et de leurs pièces</t>
  </si>
  <si>
    <t>3365 - Fabrication de matériel ferroviaire roulant</t>
  </si>
  <si>
    <t>3366 - Construction de navires et d'embarcations</t>
  </si>
  <si>
    <t>3369 - Fabrication d'autres types de matériel de transport</t>
  </si>
  <si>
    <t>3371 - Fabrication de meubles de maison et d'établissement institutionnel et d'armoires de cuisine</t>
  </si>
  <si>
    <t>3372 - Fabrication de meubles de bureau (y compris les articles d'ameublement)</t>
  </si>
  <si>
    <t>3379 - Fabrication d'autres produits connexes aux meubles</t>
  </si>
  <si>
    <t>3391 - Fabrication de fournitures et de matériel médicaux</t>
  </si>
  <si>
    <t>3399 - Autres activités diverses de fabrication</t>
  </si>
  <si>
    <t>4111 - Grossistes-marchands de produits agricoles</t>
  </si>
  <si>
    <t>4121 - Grossistes-marchands de pétrole et de produits pétroliers</t>
  </si>
  <si>
    <t>4131 - Grossistes-marchands de produits alimentaires</t>
  </si>
  <si>
    <t>4132 - Grossistes-marchands de boissons</t>
  </si>
  <si>
    <t>4133 - Grossistes-marchands de cigarettes et de produits du tabac</t>
  </si>
  <si>
    <t>4134 - Grossistes-marchands de cannabis</t>
  </si>
  <si>
    <t>4141 - Grossistes-marchands de textiles, de vêtements et de chaussures</t>
  </si>
  <si>
    <t>4142 - Grossistes-marchands de matériel de divertissement au foyer et d'appareils ménagers</t>
  </si>
  <si>
    <t>4143 - Grossistes-marchands d'accessoires de maison</t>
  </si>
  <si>
    <t>4144 - Grossistes-marchands d'articles personnels</t>
  </si>
  <si>
    <t>4145 - Grossistes-marchands de produits pharmaceutiques, d'articles de toilette, de cosmétiques et d'articles divers</t>
  </si>
  <si>
    <t>4151 - Grossistes-marchands de véhicules automobiles</t>
  </si>
  <si>
    <t>4152 - Grossistes-marchands de pièces et d'accessoires neufs pour véhicules automobiles</t>
  </si>
  <si>
    <t>4153 - Grossistes-marchands de pièces et d'accessoires d'occasion pour véhicules automobiles</t>
  </si>
  <si>
    <t>4161 - Grossistes-marchands de matériel et fournitures électriques, de plomberie, de chauffage et de climatisation</t>
  </si>
  <si>
    <t>4162 - Grossistes-distributeurs de métaux et de produits métalliques</t>
  </si>
  <si>
    <t>4163 - Grossistes-marchands de bois d'oeuvre, de menuiseries préfabriquées, d'articles de quincaillerie et d'autres fournitures de construction</t>
  </si>
  <si>
    <t>4171 - Grossistes-marchands de machines et matériel pour l'agriculture, l'entretien des pelouses et le jardinage</t>
  </si>
  <si>
    <t>4172 - Grossistes-marchands de machines, matériel et fournitures industriels et pour la construction, la foresterie et l'extraction minière</t>
  </si>
  <si>
    <t>4173 - Grossistes-marchands d'ordinateurs et de matériel de communication</t>
  </si>
  <si>
    <t>4179 - Grossistes-marchands d'autres machines, matériel et fournitures</t>
  </si>
  <si>
    <t>4181 - Grossistes-marchands de matières recyclables</t>
  </si>
  <si>
    <t>4182 - Grossistes-marchands de papier et produits du papier et de produits en plastique jetables</t>
  </si>
  <si>
    <t>4183 - Grossistes-marchands de fournitures agricoles</t>
  </si>
  <si>
    <t>4184 - Grossistes-marchands de produits chimiques et de produits analogues (sauf agricoles)</t>
  </si>
  <si>
    <t>4189 - Grossistes-marchands d'autres produits divers</t>
  </si>
  <si>
    <t>4191 - Commerce électronique de gros entre entreprises, et agents et courtiers</t>
  </si>
  <si>
    <t>4411 - Concessionnaires d'automobiles</t>
  </si>
  <si>
    <t>4412 - Autres concessionnaires de véhicules automobiles</t>
  </si>
  <si>
    <t>4413 - Magasins de pièces, de pneus et d'accessoires pour véhicules automobiles</t>
  </si>
  <si>
    <t>4421 - Magasins de meubles</t>
  </si>
  <si>
    <t>4422 - Magasins d'accessoires de maison</t>
  </si>
  <si>
    <t>4431 - Magasins d'appareils électroniques et ménagers</t>
  </si>
  <si>
    <t>4441 - Marchands de matériaux et fournitures de construction</t>
  </si>
  <si>
    <t>4442 - Magasins de matériel et fournitures pour le jardinage et l'entretien des pelouses</t>
  </si>
  <si>
    <t>4451 - Épiceries</t>
  </si>
  <si>
    <t>4452 - Magasins d'alimentation spécialisés</t>
  </si>
  <si>
    <t>4453 - Magasins de bière, de vin et de spiritueux</t>
  </si>
  <si>
    <t>4461 - Magasins de produits de santé et de soins personnels</t>
  </si>
  <si>
    <t>4471 - Stations-service</t>
  </si>
  <si>
    <t>4481 - Magasins de vêtements</t>
  </si>
  <si>
    <t>4482 - Magasins de chaussures</t>
  </si>
  <si>
    <t>4483 - Bijouteries et magasins de bagages et de maroquinerie</t>
  </si>
  <si>
    <t>4511 - Magasins d'articles de sport et de passe-temps et d'instruments de musique</t>
  </si>
  <si>
    <t>4513 - Librairies et marchands de journaux</t>
  </si>
  <si>
    <t>4521 - Grands magasins</t>
  </si>
  <si>
    <t>4529 - Autres magasins de marchandises diverses</t>
  </si>
  <si>
    <t>4531 - Fleuristes</t>
  </si>
  <si>
    <t>4532 - Magasins de fournitures de bureau, de papeterie et de cadeaux</t>
  </si>
  <si>
    <t>4533 - Magasins de marchandises d'occasion</t>
  </si>
  <si>
    <t>4539 - Autres magasins de détail divers</t>
  </si>
  <si>
    <t>4541 - Entreprises de magasinage électronique et de vente par correspondance</t>
  </si>
  <si>
    <t>4542 - Exploitants de distributeurs automatiques</t>
  </si>
  <si>
    <t>4543 - Établissements de vente directe</t>
  </si>
  <si>
    <t>4811 - Transport aérien régulier</t>
  </si>
  <si>
    <t>4812 - Transport aérien non régulier</t>
  </si>
  <si>
    <t>4821 - Transport ferroviaire</t>
  </si>
  <si>
    <t>4831 - Transport hauturier, côtier et sur les Grands Lacs</t>
  </si>
  <si>
    <t>4832 - Transport sur les eaux intérieures</t>
  </si>
  <si>
    <t>4841 - Transport par camion de marchandises diverses</t>
  </si>
  <si>
    <t>4842 - Transport par camion de marchandises spéciales</t>
  </si>
  <si>
    <t>4851 - Services urbains de transport en commun</t>
  </si>
  <si>
    <t>4852 - Transport interurbain et rural par autocar</t>
  </si>
  <si>
    <t>4853 - Services de taxi et de limousine</t>
  </si>
  <si>
    <t>4854 - Transport scolaire et transport d'employés par autobus</t>
  </si>
  <si>
    <t>4855 - Services d'autobus nolisés</t>
  </si>
  <si>
    <t>4859 - Autres services de transport en commun et de transport terrestre de voyageurs</t>
  </si>
  <si>
    <t>4861 - Transport du pétrole brut par oléoduc</t>
  </si>
  <si>
    <t>4862 - Transport du gaz naturel par gazoduc</t>
  </si>
  <si>
    <t>4869 - Autres services de transport par pipeline</t>
  </si>
  <si>
    <t>4871 - Transport terrestre de tourisme et d'agrément</t>
  </si>
  <si>
    <t>4872 - Transport par eau de tourisme et d'agrément</t>
  </si>
  <si>
    <t>4879 - Autres services de transport de tourisme et d'agrément</t>
  </si>
  <si>
    <t>4881 - Activités de soutien au transport aérien</t>
  </si>
  <si>
    <t>4882 - Activités de soutien au transport ferroviaire</t>
  </si>
  <si>
    <t>4883 - Activités de soutien au transport par eau</t>
  </si>
  <si>
    <t>4884 - Activités de soutien au transport routier</t>
  </si>
  <si>
    <t>4885 - Intermédiaires en transport de marchandises</t>
  </si>
  <si>
    <t>4889 - Autres activités de soutien au transport</t>
  </si>
  <si>
    <t>4911 - Services postaux</t>
  </si>
  <si>
    <t>4921 - Messageries</t>
  </si>
  <si>
    <t>4922 - Services locaux de messagers et de livraison</t>
  </si>
  <si>
    <t>4931 - Entreposage</t>
  </si>
  <si>
    <t>5111 - Éditeurs de journaux, de périodiques, de livres et de répertoires</t>
  </si>
  <si>
    <t>5112 - Éditeurs de logiciels</t>
  </si>
  <si>
    <t>5121 - Industries du film et de vidéo</t>
  </si>
  <si>
    <t>5122 - Industries de l'enregistrement sonore</t>
  </si>
  <si>
    <t>5151 - Radiodiffusion et télédiffusion</t>
  </si>
  <si>
    <t>5152 - Télévision payante et spécialisée</t>
  </si>
  <si>
    <t>5173 - Télécommunications par fil et sans fil (sauf par satellite)</t>
  </si>
  <si>
    <t>5174 - Télécommunications par satellite</t>
  </si>
  <si>
    <t>5179 - Autres services de télécommunications</t>
  </si>
  <si>
    <t>5182 - Traitement de données, hébergement de données et services connexes</t>
  </si>
  <si>
    <t>5191 - Autres services d'information</t>
  </si>
  <si>
    <t>5211 - Autorités monétaires - banque centrale</t>
  </si>
  <si>
    <t>5221 - Intermédiation financière par le biais de dépôts</t>
  </si>
  <si>
    <t>5222 - Intermédiation financière non faite par le biais de dépôts</t>
  </si>
  <si>
    <t>5223 - Activités liées à l'intermédiation financière</t>
  </si>
  <si>
    <t>5231 - Intermédiation et courtage de valeurs mobilières et de contrats de marchandises</t>
  </si>
  <si>
    <t>5232 - Bourses de valeurs mobilières et de marchandises</t>
  </si>
  <si>
    <t>5239 - Autres activités d'investissement financier</t>
  </si>
  <si>
    <t>5241 - Sociétés d'assurance</t>
  </si>
  <si>
    <t>5242 - Agences et courtiers d'assurance et autres activités liées à l'assurance</t>
  </si>
  <si>
    <t>5261 - Caisses de retraite</t>
  </si>
  <si>
    <t>5269 - Autres fonds et instruments financiers</t>
  </si>
  <si>
    <t>5311 - Bailleurs de biens immobiliers</t>
  </si>
  <si>
    <t>5312 - Bureaux d'agents et de courtiers immobiliers</t>
  </si>
  <si>
    <t>5313 - Activités liées à l'immobilier</t>
  </si>
  <si>
    <t>5321 - Location et location à bail de matériel automobile</t>
  </si>
  <si>
    <t>5322 - Location de biens de consommation</t>
  </si>
  <si>
    <t>5323 - Centres de location d'articles divers</t>
  </si>
  <si>
    <t>5324 - Location et location à bail de machines et matériel d'usage commercial et industriel</t>
  </si>
  <si>
    <t>5331 - Bailleurs de biens incorporels non financiers (sauf les oeuvres protégées par le droit d'auteur)</t>
  </si>
  <si>
    <t>5411 - Services juridiques</t>
  </si>
  <si>
    <t>5412 - Services de comptabilité, de préparation de déclarations de revenus, de tenue de livres et de paye</t>
  </si>
  <si>
    <t>5413 - Architecture, génie et services connexes</t>
  </si>
  <si>
    <t>5414 - Services spécialisés de design</t>
  </si>
  <si>
    <t>5415 - Conception de systèmes informatiques et services connexes</t>
  </si>
  <si>
    <t>5416 - Services de conseils en gestion et de conseils scientifiques et techniques</t>
  </si>
  <si>
    <t>5417 - Services de recherche et de développement scientifiques</t>
  </si>
  <si>
    <t>5418 - Publicité, relations publiques et services connexes</t>
  </si>
  <si>
    <t>5419 - Autres services professionnels, scientifiques et techniques</t>
  </si>
  <si>
    <t>5511 - Gestion de sociétés et d'entreprises</t>
  </si>
  <si>
    <t>5611 - Services administratifs de bureau</t>
  </si>
  <si>
    <t>5612 - Services de soutien d'installations</t>
  </si>
  <si>
    <t>5613 - Services d'emploi</t>
  </si>
  <si>
    <t>5614 - Services de soutien aux entreprises</t>
  </si>
  <si>
    <t>5615 - Services de préparation de voyages et de réservation</t>
  </si>
  <si>
    <t>5616 - Services d'enquêtes et de sécurité</t>
  </si>
  <si>
    <t>5617 - Services relatifs aux bâtiments et aux logements</t>
  </si>
  <si>
    <t>5619 - Autres services de soutien</t>
  </si>
  <si>
    <t>5621 - Collecte de déchets</t>
  </si>
  <si>
    <t>5622 - Traitement et élimination des déchets</t>
  </si>
  <si>
    <t>5629 - Services d'assainissement et autres services de gestion des déchets</t>
  </si>
  <si>
    <t>6114 - Écoles de commerce et de formation en informatique et en gestion</t>
  </si>
  <si>
    <t>6115 - Écoles techniques et écoles de métiers</t>
  </si>
  <si>
    <t>6116 - Autres établissements d'enseignement et de formation</t>
  </si>
  <si>
    <t>6117 - Services de soutien à l'enseignement</t>
  </si>
  <si>
    <t>6211 - Cabinets de médecins</t>
  </si>
  <si>
    <t>6212 - Cabinets de dentistes</t>
  </si>
  <si>
    <t>6213 - Cabinets d'autres praticiens de la santé</t>
  </si>
  <si>
    <t>6214 - Centres de soins ambulatoires</t>
  </si>
  <si>
    <t>6215 - Laboratoires médicaux et d'analyses diagnostiques</t>
  </si>
  <si>
    <t>6216 - Services de soins de santé à domicile</t>
  </si>
  <si>
    <t>6219 - Autres services de soins de santé ambulatoires</t>
  </si>
  <si>
    <t>6231 - Établissements de soins infirmiers</t>
  </si>
  <si>
    <t>6232 - Établissements résidentiels pour handicaps liés au développement, troubles mentaux, alcoolisme et toxicomanie</t>
  </si>
  <si>
    <t>6233 - Établissements communautaires de soins pour personnes âgées</t>
  </si>
  <si>
    <t>6239 - Autres établissements de soins pour bénéficiaires internes</t>
  </si>
  <si>
    <t>6241 - Services individuels et familiaux</t>
  </si>
  <si>
    <t>6244 - Services de garderie</t>
  </si>
  <si>
    <t>7111 - Compagnies d'arts d'interprétation</t>
  </si>
  <si>
    <t>7112 - Sports-spectacles</t>
  </si>
  <si>
    <t>7113 - Promoteurs (diffuseurs) d'événements artistiques et sportifs et d'événements similaires</t>
  </si>
  <si>
    <t>7114 - Agents et représentants d'artistes, d'athlètes et d'autres personnalités publiques</t>
  </si>
  <si>
    <t>7115 - Artistes, auteurs et interprètes indépendants</t>
  </si>
  <si>
    <t>7121 - Établissements du patrimoine</t>
  </si>
  <si>
    <t>7131 - Parcs d'attractions et salles de jeux électroniques</t>
  </si>
  <si>
    <t>7132 - Jeux de hasard et loteries</t>
  </si>
  <si>
    <t>7139 - Autres services de divertissement et de loisirs</t>
  </si>
  <si>
    <t>7211 - Hébergement des voyageurs</t>
  </si>
  <si>
    <t>7212 - Parcs pour véhicules récréatifs (VR) et camps de loisirs</t>
  </si>
  <si>
    <t>7213 - Maisons de chambres et pensions de famille</t>
  </si>
  <si>
    <t>7223 - Services de restauration spéciaux</t>
  </si>
  <si>
    <t>7224 - Débits de boissons alcoolisées</t>
  </si>
  <si>
    <t>7225 - Restaurants à service complet et établissements de restauration à service restreint</t>
  </si>
  <si>
    <t>8111 - Réparation et entretien de véhicules automobiles</t>
  </si>
  <si>
    <t>8112 - Réparation et entretien de matériel électronique et de matériel de précision</t>
  </si>
  <si>
    <t>8113 - Réparation et entretien de machines et de matériel d'usage commercial et industriel (sauf les véhicules automobiles et le matériel électronique)</t>
  </si>
  <si>
    <t>8114 - Réparation et entretien d'articles personnels et ménagers</t>
  </si>
  <si>
    <t>8121 - Services de soins personnels</t>
  </si>
  <si>
    <t>8122 - Services funéraires</t>
  </si>
  <si>
    <t>8123 - Services de nettoyage à sec et de blanchissage</t>
  </si>
  <si>
    <t>8129 - Autres services personnels</t>
  </si>
  <si>
    <t>8139 - Associations de gens d'affaires, organisations professionnelles et syndicales et autres associations de personnes</t>
  </si>
  <si>
    <t>8141 - Ménages privés</t>
  </si>
  <si>
    <t>Region administrative</t>
  </si>
  <si>
    <t>SCIAN2</t>
  </si>
  <si>
    <t>SCIAN3</t>
  </si>
  <si>
    <t>SCIAN1</t>
  </si>
  <si>
    <t xml:space="preserve">États financiers à la période </t>
  </si>
  <si>
    <r>
      <t>t</t>
    </r>
    <r>
      <rPr>
        <vertAlign val="subscript"/>
        <sz val="14"/>
        <color theme="1"/>
        <rFont val="Calibri"/>
        <family val="2"/>
      </rPr>
      <t>0</t>
    </r>
  </si>
  <si>
    <r>
      <t>t</t>
    </r>
    <r>
      <rPr>
        <vertAlign val="subscript"/>
        <sz val="14"/>
        <color theme="1"/>
        <rFont val="Calibri"/>
        <family val="2"/>
      </rPr>
      <t>-1</t>
    </r>
  </si>
  <si>
    <r>
      <t>t</t>
    </r>
    <r>
      <rPr>
        <vertAlign val="subscript"/>
        <sz val="14"/>
        <color theme="1"/>
        <rFont val="Calibri"/>
        <family val="2"/>
      </rPr>
      <t>-2</t>
    </r>
  </si>
  <si>
    <t xml:space="preserve"> a.  États financiers au </t>
  </si>
  <si>
    <t xml:space="preserve"> c.  BAIIA</t>
  </si>
  <si>
    <t xml:space="preserve"> d.  Salaires et avantages sociaux</t>
  </si>
  <si>
    <t xml:space="preserve"> e.  Valeur ajoutée</t>
  </si>
  <si>
    <t xml:space="preserve"> g.  Rémunération horaire globale moyenne</t>
  </si>
  <si>
    <t xml:space="preserve"> h.  Productivité du travail</t>
  </si>
  <si>
    <t>maj le 24 février 2025</t>
  </si>
  <si>
    <t>Moyenne 3 ans</t>
  </si>
  <si>
    <t>2023-2021</t>
  </si>
  <si>
    <t>T001SE</t>
  </si>
  <si>
    <t>Secteur des entreprises</t>
  </si>
  <si>
    <t>11</t>
  </si>
  <si>
    <t>111</t>
  </si>
  <si>
    <t>1111</t>
  </si>
  <si>
    <t>1112</t>
  </si>
  <si>
    <t>1113</t>
  </si>
  <si>
    <t>1114</t>
  </si>
  <si>
    <t>1119</t>
  </si>
  <si>
    <t>112</t>
  </si>
  <si>
    <t>1121</t>
  </si>
  <si>
    <t>1122</t>
  </si>
  <si>
    <t>1123</t>
  </si>
  <si>
    <t>1124</t>
  </si>
  <si>
    <t>1125</t>
  </si>
  <si>
    <t>1129</t>
  </si>
  <si>
    <t>113</t>
  </si>
  <si>
    <t>1131</t>
  </si>
  <si>
    <t>1132</t>
  </si>
  <si>
    <t>1133</t>
  </si>
  <si>
    <t>114</t>
  </si>
  <si>
    <t>1141</t>
  </si>
  <si>
    <t>1142</t>
  </si>
  <si>
    <t>115</t>
  </si>
  <si>
    <t>1151</t>
  </si>
  <si>
    <t>1152</t>
  </si>
  <si>
    <t>1153</t>
  </si>
  <si>
    <t>21</t>
  </si>
  <si>
    <t>211</t>
  </si>
  <si>
    <t>2111</t>
  </si>
  <si>
    <t>212</t>
  </si>
  <si>
    <t>2121</t>
  </si>
  <si>
    <t>2122</t>
  </si>
  <si>
    <t>2123</t>
  </si>
  <si>
    <t>213</t>
  </si>
  <si>
    <t>2131</t>
  </si>
  <si>
    <t>22</t>
  </si>
  <si>
    <t>221</t>
  </si>
  <si>
    <t>2211</t>
  </si>
  <si>
    <t>2212</t>
  </si>
  <si>
    <t>2213</t>
  </si>
  <si>
    <t>23</t>
  </si>
  <si>
    <t>311</t>
  </si>
  <si>
    <t>3111</t>
  </si>
  <si>
    <t>3112</t>
  </si>
  <si>
    <t>3113</t>
  </si>
  <si>
    <t>3114</t>
  </si>
  <si>
    <t>3115</t>
  </si>
  <si>
    <t>3116</t>
  </si>
  <si>
    <t>3117</t>
  </si>
  <si>
    <t>3118</t>
  </si>
  <si>
    <t>3119</t>
  </si>
  <si>
    <t>312</t>
  </si>
  <si>
    <t>3121</t>
  </si>
  <si>
    <t>3122</t>
  </si>
  <si>
    <t>3123</t>
  </si>
  <si>
    <t>313</t>
  </si>
  <si>
    <t>3131</t>
  </si>
  <si>
    <t>3132</t>
  </si>
  <si>
    <t>3133</t>
  </si>
  <si>
    <t>314</t>
  </si>
  <si>
    <t>3141</t>
  </si>
  <si>
    <t>3149</t>
  </si>
  <si>
    <t>315</t>
  </si>
  <si>
    <t>3151</t>
  </si>
  <si>
    <t>3152</t>
  </si>
  <si>
    <t>3159</t>
  </si>
  <si>
    <t>316</t>
  </si>
  <si>
    <t>3161</t>
  </si>
  <si>
    <t>3162</t>
  </si>
  <si>
    <t>3169</t>
  </si>
  <si>
    <t>321</t>
  </si>
  <si>
    <t>3211</t>
  </si>
  <si>
    <t>3212</t>
  </si>
  <si>
    <t>3219</t>
  </si>
  <si>
    <t>322</t>
  </si>
  <si>
    <t>3221</t>
  </si>
  <si>
    <t>3222</t>
  </si>
  <si>
    <t>323</t>
  </si>
  <si>
    <t>3231</t>
  </si>
  <si>
    <t>324</t>
  </si>
  <si>
    <t>3241</t>
  </si>
  <si>
    <t>325</t>
  </si>
  <si>
    <t>3251</t>
  </si>
  <si>
    <t>3252</t>
  </si>
  <si>
    <t>3253</t>
  </si>
  <si>
    <t>3254</t>
  </si>
  <si>
    <t>3255</t>
  </si>
  <si>
    <t>3256</t>
  </si>
  <si>
    <t>3259</t>
  </si>
  <si>
    <t>326</t>
  </si>
  <si>
    <t>3261</t>
  </si>
  <si>
    <t>3262</t>
  </si>
  <si>
    <t>327</t>
  </si>
  <si>
    <t>3271</t>
  </si>
  <si>
    <t>3272</t>
  </si>
  <si>
    <t>3273</t>
  </si>
  <si>
    <t>3274</t>
  </si>
  <si>
    <t>3279</t>
  </si>
  <si>
    <t>331</t>
  </si>
  <si>
    <t>3311</t>
  </si>
  <si>
    <t>3312</t>
  </si>
  <si>
    <t>3313</t>
  </si>
  <si>
    <t>3314</t>
  </si>
  <si>
    <t>3315</t>
  </si>
  <si>
    <t>332</t>
  </si>
  <si>
    <t>3321</t>
  </si>
  <si>
    <t>3322</t>
  </si>
  <si>
    <t>3323</t>
  </si>
  <si>
    <t>3324</t>
  </si>
  <si>
    <t>3325</t>
  </si>
  <si>
    <t>3326</t>
  </si>
  <si>
    <t>3327</t>
  </si>
  <si>
    <t>3328</t>
  </si>
  <si>
    <t>3329</t>
  </si>
  <si>
    <t>333</t>
  </si>
  <si>
    <t>3331</t>
  </si>
  <si>
    <t>3332</t>
  </si>
  <si>
    <t>3333</t>
  </si>
  <si>
    <t>3334</t>
  </si>
  <si>
    <t>3335</t>
  </si>
  <si>
    <t>3336</t>
  </si>
  <si>
    <t>3339</t>
  </si>
  <si>
    <t>334</t>
  </si>
  <si>
    <t>3341</t>
  </si>
  <si>
    <t>3342</t>
  </si>
  <si>
    <t>3343</t>
  </si>
  <si>
    <t>3344</t>
  </si>
  <si>
    <t>3345</t>
  </si>
  <si>
    <t>3346</t>
  </si>
  <si>
    <t>335</t>
  </si>
  <si>
    <t>3351</t>
  </si>
  <si>
    <t>3352</t>
  </si>
  <si>
    <t>3353</t>
  </si>
  <si>
    <t>3359</t>
  </si>
  <si>
    <t>336</t>
  </si>
  <si>
    <t>3361</t>
  </si>
  <si>
    <t>3362</t>
  </si>
  <si>
    <t>3363</t>
  </si>
  <si>
    <t>3364</t>
  </si>
  <si>
    <t>3365</t>
  </si>
  <si>
    <t>3366</t>
  </si>
  <si>
    <t>3369</t>
  </si>
  <si>
    <t>337</t>
  </si>
  <si>
    <t>3371</t>
  </si>
  <si>
    <t>3372</t>
  </si>
  <si>
    <t>3379</t>
  </si>
  <si>
    <t>339</t>
  </si>
  <si>
    <t>3391</t>
  </si>
  <si>
    <t>3399</t>
  </si>
  <si>
    <t>41</t>
  </si>
  <si>
    <t>411</t>
  </si>
  <si>
    <t>4111</t>
  </si>
  <si>
    <t>412</t>
  </si>
  <si>
    <t>4121</t>
  </si>
  <si>
    <t>413</t>
  </si>
  <si>
    <t>4131</t>
  </si>
  <si>
    <t>4132</t>
  </si>
  <si>
    <t>4133</t>
  </si>
  <si>
    <t>4134</t>
  </si>
  <si>
    <t>414</t>
  </si>
  <si>
    <t>4141</t>
  </si>
  <si>
    <t>4142</t>
  </si>
  <si>
    <t>4143</t>
  </si>
  <si>
    <t>4144</t>
  </si>
  <si>
    <t>4145</t>
  </si>
  <si>
    <t>415</t>
  </si>
  <si>
    <t>4151</t>
  </si>
  <si>
    <t>4152</t>
  </si>
  <si>
    <t>4153</t>
  </si>
  <si>
    <t>416</t>
  </si>
  <si>
    <t>4161</t>
  </si>
  <si>
    <t>4162</t>
  </si>
  <si>
    <t>4163</t>
  </si>
  <si>
    <t>417</t>
  </si>
  <si>
    <t>4171</t>
  </si>
  <si>
    <t>4172</t>
  </si>
  <si>
    <t>4173</t>
  </si>
  <si>
    <t>4179</t>
  </si>
  <si>
    <t>418</t>
  </si>
  <si>
    <t>4181</t>
  </si>
  <si>
    <t>4182</t>
  </si>
  <si>
    <t>4183</t>
  </si>
  <si>
    <t>4184</t>
  </si>
  <si>
    <t>4189</t>
  </si>
  <si>
    <t>419</t>
  </si>
  <si>
    <t>4191</t>
  </si>
  <si>
    <t>441</t>
  </si>
  <si>
    <t>4411</t>
  </si>
  <si>
    <t>4412</t>
  </si>
  <si>
    <t>4413</t>
  </si>
  <si>
    <t>442</t>
  </si>
  <si>
    <t>4421</t>
  </si>
  <si>
    <t>4422</t>
  </si>
  <si>
    <t>443</t>
  </si>
  <si>
    <t>4431</t>
  </si>
  <si>
    <t>444</t>
  </si>
  <si>
    <t>4441</t>
  </si>
  <si>
    <t>4442</t>
  </si>
  <si>
    <t>445</t>
  </si>
  <si>
    <t>4451</t>
  </si>
  <si>
    <t>4452</t>
  </si>
  <si>
    <t>4453</t>
  </si>
  <si>
    <t>446</t>
  </si>
  <si>
    <t>4461</t>
  </si>
  <si>
    <t>447</t>
  </si>
  <si>
    <t>4471</t>
  </si>
  <si>
    <t>448</t>
  </si>
  <si>
    <t>4481</t>
  </si>
  <si>
    <t>4482</t>
  </si>
  <si>
    <t>4483</t>
  </si>
  <si>
    <t>451</t>
  </si>
  <si>
    <t>4511</t>
  </si>
  <si>
    <t>4513</t>
  </si>
  <si>
    <t>452</t>
  </si>
  <si>
    <t>4521</t>
  </si>
  <si>
    <t>4529</t>
  </si>
  <si>
    <t>453</t>
  </si>
  <si>
    <t>4531</t>
  </si>
  <si>
    <t>4532</t>
  </si>
  <si>
    <t>4533</t>
  </si>
  <si>
    <t>4539</t>
  </si>
  <si>
    <t>454</t>
  </si>
  <si>
    <t>4541</t>
  </si>
  <si>
    <t>4542</t>
  </si>
  <si>
    <t>4543</t>
  </si>
  <si>
    <t>481</t>
  </si>
  <si>
    <t>4811</t>
  </si>
  <si>
    <t>4812</t>
  </si>
  <si>
    <t>482</t>
  </si>
  <si>
    <t>4821</t>
  </si>
  <si>
    <t>483</t>
  </si>
  <si>
    <t>4831</t>
  </si>
  <si>
    <t>4832</t>
  </si>
  <si>
    <t>484</t>
  </si>
  <si>
    <t>4841</t>
  </si>
  <si>
    <t>4842</t>
  </si>
  <si>
    <t>485</t>
  </si>
  <si>
    <t>4851</t>
  </si>
  <si>
    <t>4852</t>
  </si>
  <si>
    <t>4853</t>
  </si>
  <si>
    <t>4854</t>
  </si>
  <si>
    <t>4855</t>
  </si>
  <si>
    <t>4859</t>
  </si>
  <si>
    <t>486</t>
  </si>
  <si>
    <t>4861</t>
  </si>
  <si>
    <t>4862</t>
  </si>
  <si>
    <t>4869</t>
  </si>
  <si>
    <t>487</t>
  </si>
  <si>
    <t>4871</t>
  </si>
  <si>
    <t>4872</t>
  </si>
  <si>
    <t>4879</t>
  </si>
  <si>
    <t>488</t>
  </si>
  <si>
    <t>4881</t>
  </si>
  <si>
    <t>4882</t>
  </si>
  <si>
    <t>4883</t>
  </si>
  <si>
    <t>4884</t>
  </si>
  <si>
    <t>4885</t>
  </si>
  <si>
    <t>4889</t>
  </si>
  <si>
    <t>491</t>
  </si>
  <si>
    <t>4911</t>
  </si>
  <si>
    <t>492</t>
  </si>
  <si>
    <t>4921</t>
  </si>
  <si>
    <t>4922</t>
  </si>
  <si>
    <t>493</t>
  </si>
  <si>
    <t>4931</t>
  </si>
  <si>
    <t>51</t>
  </si>
  <si>
    <t>511</t>
  </si>
  <si>
    <t>5111</t>
  </si>
  <si>
    <t>5112</t>
  </si>
  <si>
    <t>512</t>
  </si>
  <si>
    <t>5121</t>
  </si>
  <si>
    <t>5122</t>
  </si>
  <si>
    <t>515</t>
  </si>
  <si>
    <t>5151</t>
  </si>
  <si>
    <t>5152</t>
  </si>
  <si>
    <t>517</t>
  </si>
  <si>
    <t>5173</t>
  </si>
  <si>
    <t>5174</t>
  </si>
  <si>
    <t>5179</t>
  </si>
  <si>
    <t>518</t>
  </si>
  <si>
    <t>5182</t>
  </si>
  <si>
    <t>519</t>
  </si>
  <si>
    <t>5191</t>
  </si>
  <si>
    <t>52</t>
  </si>
  <si>
    <t>521</t>
  </si>
  <si>
    <t>5211</t>
  </si>
  <si>
    <t>522</t>
  </si>
  <si>
    <t>5221</t>
  </si>
  <si>
    <t>5222</t>
  </si>
  <si>
    <t>5223</t>
  </si>
  <si>
    <t>523</t>
  </si>
  <si>
    <t>5231</t>
  </si>
  <si>
    <t>5232</t>
  </si>
  <si>
    <t>5239</t>
  </si>
  <si>
    <t>524</t>
  </si>
  <si>
    <t>5241</t>
  </si>
  <si>
    <t>5242</t>
  </si>
  <si>
    <t>526</t>
  </si>
  <si>
    <t>5261</t>
  </si>
  <si>
    <t>5269</t>
  </si>
  <si>
    <t>53</t>
  </si>
  <si>
    <t>531</t>
  </si>
  <si>
    <t>5311</t>
  </si>
  <si>
    <t>5312</t>
  </si>
  <si>
    <t>5313</t>
  </si>
  <si>
    <t>532</t>
  </si>
  <si>
    <t>5321</t>
  </si>
  <si>
    <t>5322</t>
  </si>
  <si>
    <t>5323</t>
  </si>
  <si>
    <t>5324</t>
  </si>
  <si>
    <t>533</t>
  </si>
  <si>
    <t>5331</t>
  </si>
  <si>
    <t>54</t>
  </si>
  <si>
    <t>541</t>
  </si>
  <si>
    <t>5411</t>
  </si>
  <si>
    <t>5412</t>
  </si>
  <si>
    <t>5413</t>
  </si>
  <si>
    <t>5414</t>
  </si>
  <si>
    <t>5415</t>
  </si>
  <si>
    <t>5416</t>
  </si>
  <si>
    <t>5417</t>
  </si>
  <si>
    <t>5418</t>
  </si>
  <si>
    <t>5419</t>
  </si>
  <si>
    <t>55</t>
  </si>
  <si>
    <t>551</t>
  </si>
  <si>
    <t>5511</t>
  </si>
  <si>
    <t>56</t>
  </si>
  <si>
    <t>561</t>
  </si>
  <si>
    <t>5611</t>
  </si>
  <si>
    <t>5612</t>
  </si>
  <si>
    <t>5613</t>
  </si>
  <si>
    <t>5614</t>
  </si>
  <si>
    <t>5615</t>
  </si>
  <si>
    <t>5616</t>
  </si>
  <si>
    <t>5617</t>
  </si>
  <si>
    <t>5619</t>
  </si>
  <si>
    <t>562</t>
  </si>
  <si>
    <t>5621</t>
  </si>
  <si>
    <t>5622</t>
  </si>
  <si>
    <t>5629</t>
  </si>
  <si>
    <t>61</t>
  </si>
  <si>
    <t>611</t>
  </si>
  <si>
    <t>6114</t>
  </si>
  <si>
    <t>6115</t>
  </si>
  <si>
    <t>6116</t>
  </si>
  <si>
    <t>6117</t>
  </si>
  <si>
    <t>62</t>
  </si>
  <si>
    <t>621</t>
  </si>
  <si>
    <t>6211</t>
  </si>
  <si>
    <t>6212</t>
  </si>
  <si>
    <t>6213</t>
  </si>
  <si>
    <t>6214</t>
  </si>
  <si>
    <t>6215</t>
  </si>
  <si>
    <t>6216</t>
  </si>
  <si>
    <t>6219</t>
  </si>
  <si>
    <t>623</t>
  </si>
  <si>
    <t>6231</t>
  </si>
  <si>
    <t>6232</t>
  </si>
  <si>
    <t>6233</t>
  </si>
  <si>
    <t>6239</t>
  </si>
  <si>
    <t>624</t>
  </si>
  <si>
    <t>6241</t>
  </si>
  <si>
    <t>6244</t>
  </si>
  <si>
    <t>71</t>
  </si>
  <si>
    <t>711</t>
  </si>
  <si>
    <t>7111</t>
  </si>
  <si>
    <t>7112</t>
  </si>
  <si>
    <t>7113</t>
  </si>
  <si>
    <t>7114</t>
  </si>
  <si>
    <t>7115</t>
  </si>
  <si>
    <t>712</t>
  </si>
  <si>
    <t>7121</t>
  </si>
  <si>
    <t>713</t>
  </si>
  <si>
    <t>7131</t>
  </si>
  <si>
    <t>7132</t>
  </si>
  <si>
    <t>7139</t>
  </si>
  <si>
    <t>72</t>
  </si>
  <si>
    <t>721</t>
  </si>
  <si>
    <t>7211</t>
  </si>
  <si>
    <t>7212</t>
  </si>
  <si>
    <t>7213</t>
  </si>
  <si>
    <t>722</t>
  </si>
  <si>
    <t>7223</t>
  </si>
  <si>
    <t>7224</t>
  </si>
  <si>
    <t>7225</t>
  </si>
  <si>
    <t>81</t>
  </si>
  <si>
    <t>811</t>
  </si>
  <si>
    <t>8111</t>
  </si>
  <si>
    <t>8112</t>
  </si>
  <si>
    <t>8113</t>
  </si>
  <si>
    <t>8114</t>
  </si>
  <si>
    <t>812</t>
  </si>
  <si>
    <t>8121</t>
  </si>
  <si>
    <t>8122</t>
  </si>
  <si>
    <t>8123</t>
  </si>
  <si>
    <t>8129</t>
  </si>
  <si>
    <t>813</t>
  </si>
  <si>
    <t>8139</t>
  </si>
  <si>
    <t>814</t>
  </si>
  <si>
    <t>8141</t>
  </si>
  <si>
    <t>Pondération par région</t>
  </si>
  <si>
    <t>Indices de productivité du Québec par région administrative et par secteur d'activités (dollars courants, moyenne mobile 3 ans, 2022-2024)</t>
  </si>
  <si>
    <t>Ensemble du Québec</t>
  </si>
  <si>
    <r>
      <t xml:space="preserve">Régions administratives </t>
    </r>
    <r>
      <rPr>
        <b/>
        <sz val="11"/>
        <color theme="1"/>
        <rFont val="Wingdings"/>
        <charset val="2"/>
      </rPr>
      <t>ð</t>
    </r>
  </si>
  <si>
    <r>
      <rPr>
        <b/>
        <sz val="11"/>
        <color theme="1"/>
        <rFont val="Wingdings"/>
        <charset val="2"/>
      </rPr>
      <t>ï</t>
    </r>
    <r>
      <rPr>
        <b/>
        <sz val="11"/>
        <color theme="1"/>
        <rFont val="Arial"/>
        <family val="2"/>
      </rPr>
      <t xml:space="preserve"> Secteurs d'activités</t>
    </r>
  </si>
  <si>
    <t>Agriculture, foresterie, pêche et chasse [11]</t>
  </si>
  <si>
    <t>Cultures agricoles [111]</t>
  </si>
  <si>
    <t>Culture de plantes oléagineuses et de céréales [1111]</t>
  </si>
  <si>
    <t>Culture de légumes et de melons [1112]</t>
  </si>
  <si>
    <t>Culture de fruits et de noix [1113]</t>
  </si>
  <si>
    <t>Culture en serre et en pépinière, et floriculture [1114]</t>
  </si>
  <si>
    <t>Autres cultures agricoles [1119]</t>
  </si>
  <si>
    <t>Élevage et aquaculture [112]</t>
  </si>
  <si>
    <t>Élevage de bovins [1121]</t>
  </si>
  <si>
    <t>Élevage de porcs [1122]</t>
  </si>
  <si>
    <t>Élevage de volailles et production d'oeufs [1123]</t>
  </si>
  <si>
    <t>Élevage de moutons et de chèvres [1124]</t>
  </si>
  <si>
    <t>Aquaculture [1125]</t>
  </si>
  <si>
    <t>Autres types d'élevage [1129]</t>
  </si>
  <si>
    <t>Foresterie et exploitation forestière [113]</t>
  </si>
  <si>
    <t>Exploitation de terres à bois [1131]</t>
  </si>
  <si>
    <t>Pépinières forestières et récolte de produits forestiers [1132]</t>
  </si>
  <si>
    <t>Exploitation forestière [1133]</t>
  </si>
  <si>
    <t>Pêche, chasse et piégeage [114]</t>
  </si>
  <si>
    <t>Pêche [1141]</t>
  </si>
  <si>
    <t>Chasse et piégeage [1142]</t>
  </si>
  <si>
    <t>Activités de soutien à l'agriculture et à la foresterie [115]</t>
  </si>
  <si>
    <t>Activités de soutien aux cultures agricoles [1151]</t>
  </si>
  <si>
    <t>Activités de soutien à l'élevage [1152]</t>
  </si>
  <si>
    <t>Activités de soutien à la foresterie [1153]</t>
  </si>
  <si>
    <t>Extraction minière, exploitation en carrière, et extraction de pétrole et de gaz [21]</t>
  </si>
  <si>
    <t>Extraction de pétrole et de gaz [211]</t>
  </si>
  <si>
    <t>Extraction de pétrole et de gaz [2111]</t>
  </si>
  <si>
    <t>Extraction minière et exploitation en carrière (sauf l'extraction de pétrole et de gaz) [212]</t>
  </si>
  <si>
    <t>Extraction de charbon [2121]</t>
  </si>
  <si>
    <t>Extraction de minerais métalliques [2122]</t>
  </si>
  <si>
    <t>Extraction de minerais non métalliques [2123]</t>
  </si>
  <si>
    <t>Activités de soutien à l'extraction minière, pétrolière et gazière [213]</t>
  </si>
  <si>
    <t>Activités de soutien à l'extraction minière, pétrolière et gazière [2131]</t>
  </si>
  <si>
    <t>Services publics [22]</t>
  </si>
  <si>
    <t>Services publics [221]</t>
  </si>
  <si>
    <t>Production, transport et distribution d'électricité [2211]</t>
  </si>
  <si>
    <t>Distribution de gaz naturel [2212]</t>
  </si>
  <si>
    <t>Réseaux d'aqueduc et d'égout et autres [2213]</t>
  </si>
  <si>
    <t>Construction [23]</t>
  </si>
  <si>
    <t>Construction résidentielle [23A]</t>
  </si>
  <si>
    <t>Construction de bâtiments non résidentiels [23B]</t>
  </si>
  <si>
    <t>Travaux de génie [23C]</t>
  </si>
  <si>
    <t>Construction (réparations) [23D]</t>
  </si>
  <si>
    <t>Autres activités liées à la construction [23E]</t>
  </si>
  <si>
    <t>Fabrication d'aliments [311]</t>
  </si>
  <si>
    <t>Fabrication d'aliments pour animaux [3111]</t>
  </si>
  <si>
    <t>Mouture de grains céréaliers et de graines oléagineuses [3112]</t>
  </si>
  <si>
    <t>Fabrication de sucre et de confiseries [3113]</t>
  </si>
  <si>
    <t>Mise en conserve de fruits et de légumes et fabrication de spécialités alimentaires [3114]</t>
  </si>
  <si>
    <t>Fabrication de produits laitiers [3115]</t>
  </si>
  <si>
    <t>Fabrication de produits de viande [3116]</t>
  </si>
  <si>
    <t>Préparation et conditionnement de poissons et de fruits de mer [3117]</t>
  </si>
  <si>
    <t>Boulangeries et fabrication de tortillas [3118]</t>
  </si>
  <si>
    <t>Fabrication d'autres aliments [3119]</t>
  </si>
  <si>
    <t>Fabrication de boissons et de produits du tabac [312]</t>
  </si>
  <si>
    <t>Fabrication de boissons [3121]</t>
  </si>
  <si>
    <t>Fabrication du tabac [3122]</t>
  </si>
  <si>
    <t>Fabrication de produits du cannabis [3123]</t>
  </si>
  <si>
    <t>Usines de textiles [313]</t>
  </si>
  <si>
    <t>Usines de fibres, de filés et de fils [3131]</t>
  </si>
  <si>
    <t>Usines de tissus [3132]</t>
  </si>
  <si>
    <t>Finissage de textiles et de tissus et revêtement de tissus [3133]</t>
  </si>
  <si>
    <t>Usines de produits textiles [314]</t>
  </si>
  <si>
    <t>Usines de textiles domestiques [3141]</t>
  </si>
  <si>
    <t>Usines d'autres produits textiles [3149]</t>
  </si>
  <si>
    <t>Fabrication de vêtements [315]</t>
  </si>
  <si>
    <t>Usines de tricotage de vêtements [3151]</t>
  </si>
  <si>
    <t>Fabrication de vêtements coupés-cousus [3152]</t>
  </si>
  <si>
    <t>Fabrication d'accessoires vestimentaires et d'autres vêtements [3159]</t>
  </si>
  <si>
    <t>Fabrication de produits en cuir et de produits analogues [316]</t>
  </si>
  <si>
    <t>Tannage et finissage du cuir et des peaux [3161]</t>
  </si>
  <si>
    <t>Fabrication de chaussures [3162]</t>
  </si>
  <si>
    <t>Fabrication d'autres produits en cuir et produits analogues [3169]</t>
  </si>
  <si>
    <t>Fabrication de produits en bois [321]</t>
  </si>
  <si>
    <t>Scieries et préservation du bois [3211]</t>
  </si>
  <si>
    <t>Fabrication de placages, de contreplaqués et de produits en bois reconstitué [3212]</t>
  </si>
  <si>
    <t>Fabrication d'autres produits en bois [3219]</t>
  </si>
  <si>
    <t>Fabrication du papier [322]</t>
  </si>
  <si>
    <t>Usines de pâte à papier, de papier et de carton [3221]</t>
  </si>
  <si>
    <t>Fabrication de produits en papier transformé [3222]</t>
  </si>
  <si>
    <t>Impression et activités connexes de soutien [323]</t>
  </si>
  <si>
    <t>Impression et activités connexes de soutien [3231]</t>
  </si>
  <si>
    <t>Fabrication de produits du pétrole et du charbon [324]</t>
  </si>
  <si>
    <t>Fabrication de produits du pétrole et du charbon [3241]</t>
  </si>
  <si>
    <t>Fabrication de produits chimiques [325]</t>
  </si>
  <si>
    <t>Fabrication de produits chimiques de base [3251]</t>
  </si>
  <si>
    <t>Fabrication de résines, de caoutchouc synthétique et de fibres et de filaments artificiels et synthétiques [3252]</t>
  </si>
  <si>
    <t>Fabrication de pesticides, d'engrais et d'autres produits chimiques agricoles [3253]</t>
  </si>
  <si>
    <t>Fabrication de produits pharmaceutiques et de médicaments [3254]</t>
  </si>
  <si>
    <t>Fabrication de peintures, de revêtements et d'adhésifs [3255]</t>
  </si>
  <si>
    <t>Fabrication de savons, de détachants et de produits de toilette [3256]</t>
  </si>
  <si>
    <t>Fabrication d'autres produits chimiques [3259]</t>
  </si>
  <si>
    <t>Fabrication de produits en plastique et en caoutchouc [326]</t>
  </si>
  <si>
    <t>Fabrication de produits en plastique [3261]</t>
  </si>
  <si>
    <t>Fabrication de produits en caoutchouc [3262]</t>
  </si>
  <si>
    <t>Fabrication de produits minéraux non métalliques [327]</t>
  </si>
  <si>
    <t>Fabrication de produits en argile et produits réfractaires [3271]</t>
  </si>
  <si>
    <t>Fabrication de verre et de produits en verre [3272]</t>
  </si>
  <si>
    <t>Fabrication de ciment et de produits en béton [3273]</t>
  </si>
  <si>
    <t>Fabrication de chaux et de produits en gypse [3274]</t>
  </si>
  <si>
    <t>Fabrication d'autres produits minéraux non métalliques [3279]</t>
  </si>
  <si>
    <t>Première transformation des métaux [331]</t>
  </si>
  <si>
    <t>Sidérurgie [3311]</t>
  </si>
  <si>
    <t>Fabrication de produits en acier à partir d'acier acheté [3312]</t>
  </si>
  <si>
    <t>Production et transformation d'alumine et d'aluminium [3313]</t>
  </si>
  <si>
    <t>Production et transformation de métaux non ferreux (sauf l'aluminium) [3314]</t>
  </si>
  <si>
    <t>Fonderies [3315]</t>
  </si>
  <si>
    <t>Fabrication de produits métalliques [332]</t>
  </si>
  <si>
    <t>Forgeage et estampage [3321]</t>
  </si>
  <si>
    <t>Fabrication de coutellerie et d'outils à main [3322]</t>
  </si>
  <si>
    <t>Fabrication de produits d'architecture et d'éléments de charpentes métalliques [3323]</t>
  </si>
  <si>
    <t>Fabrication de chaudières, de réservoirs et de contenants d'expédition [3324]</t>
  </si>
  <si>
    <t>Fabrication d'articles de quincaillerie [3325]</t>
  </si>
  <si>
    <t>Fabrication de ressorts et de produits en fil métallique [3326]</t>
  </si>
  <si>
    <t>Ateliers d'usinage, fabrication de produits tournés, de vis, d'écrous et de boulons [3327]</t>
  </si>
  <si>
    <t>Revêtement, gravure, traitement thermique et par le froid, et activités analogues [3328]</t>
  </si>
  <si>
    <t>Fabrication d'autres produits métalliques [3329]</t>
  </si>
  <si>
    <t>Fabrication de machines [333]</t>
  </si>
  <si>
    <t>Fabrication de machines pour l'agriculture, la construction et l'extraction minière [3331]</t>
  </si>
  <si>
    <t>Fabrication de machines industrielles [3332]</t>
  </si>
  <si>
    <t>Fabrication de machines pour le commerce et les industries de services [3333]</t>
  </si>
  <si>
    <t>Fabrication d'appareils de ventilation, de chauffage, de climatisation et de réfrigération commerciale [3334]</t>
  </si>
  <si>
    <t>Fabrication de machines-outils pour le travail du métal [3335]</t>
  </si>
  <si>
    <t>Fabrication de moteurs, de turbines et de matériel de transmission de puissance [3336]</t>
  </si>
  <si>
    <t>Fabrication d'autres machines d'usage général [3339]</t>
  </si>
  <si>
    <t>Fabrication de produits informatiques et électroniques [334]</t>
  </si>
  <si>
    <t>Fabrication de matériel informatique et périphérique [3341]</t>
  </si>
  <si>
    <t>Fabrication de matériel de communication [3342]</t>
  </si>
  <si>
    <t>Fabrication de matériel audio et vidéo [3343]</t>
  </si>
  <si>
    <t>Fabrication de semi-conducteurs et d'autres composants électroniques [3344]</t>
  </si>
  <si>
    <t>Fabrication d'instruments de navigation, de mesure et de commande et d'instruments médicaux [3345]</t>
  </si>
  <si>
    <t>Fabrication et reproduction de supports magnétiques et optiques [3346]</t>
  </si>
  <si>
    <t>Fabrication de matériel, d'appareils et de composants électriques [335]</t>
  </si>
  <si>
    <t>Fabrication de matériel électrique d'éclairage [3351]</t>
  </si>
  <si>
    <t>Fabrication d'appareils ménagers [3352]</t>
  </si>
  <si>
    <t>Fabrication de matériel électrique [3353]</t>
  </si>
  <si>
    <t>Fabrication d'autres types de matériel et de composants électriques [3359]</t>
  </si>
  <si>
    <t>Fabrication de matériel de transport [336]</t>
  </si>
  <si>
    <t>Fabrication de véhicules automobiles [3361]</t>
  </si>
  <si>
    <t>Fabrication de carrosseries et de remorques de véhicules automobiles [3362]</t>
  </si>
  <si>
    <t>Fabrication de pièces pour véhicules automobiles [3363]</t>
  </si>
  <si>
    <t>Fabrication de produits aérospatiaux et de leurs pièces [3364]</t>
  </si>
  <si>
    <t>Fabrication de matériel ferroviaire roulant [3365]</t>
  </si>
  <si>
    <t>Construction de navires et d'embarcations [3366]</t>
  </si>
  <si>
    <t>Fabrication d'autres types de matériel de transport [3369]</t>
  </si>
  <si>
    <t>Fabrication de meubles et de produits connexes [337]</t>
  </si>
  <si>
    <t>Fabrication de meubles de maison et d'établissement institutionnel et d'armoires de cuisine [3371]</t>
  </si>
  <si>
    <t>Fabrication de meubles de bureau (y compris les articles d'ameublement) [3372]</t>
  </si>
  <si>
    <t>Fabrication d'autres produits connexes aux meubles [3379]</t>
  </si>
  <si>
    <t>Activités diverses de fabrication [339]</t>
  </si>
  <si>
    <t>Fabrication de fournitures et de matériel médicaux [3391]</t>
  </si>
  <si>
    <t>Autres activités diverses de fabrication [3399]</t>
  </si>
  <si>
    <t>Commerce de gros [41]</t>
  </si>
  <si>
    <t>Grossistes-marchands de produits agricoles [411]</t>
  </si>
  <si>
    <t>Grossistes-marchands de produits agricoles [4111]</t>
  </si>
  <si>
    <t>Grossistes-marchands de pétrole et de produits pétroliers [412]</t>
  </si>
  <si>
    <t>Grossistes-marchands de pétrole et de produits pétroliers [4121]</t>
  </si>
  <si>
    <t>Grossistes-marchands de produits alimentaires, de boissons et de tabac [413]</t>
  </si>
  <si>
    <t>Grossistes-marchands de produits alimentaires [4131]</t>
  </si>
  <si>
    <t>Grossistes-marchands de boissons [4132]</t>
  </si>
  <si>
    <t>Grossistes-marchands de cigarettes et de produits du tabac [4133]</t>
  </si>
  <si>
    <t>Grossistes-marchands de cannabis [4134]</t>
  </si>
  <si>
    <t>Grossistes-marchands d'articles personnels et ménagers [414]</t>
  </si>
  <si>
    <t>Grossistes-marchands de textiles, de vêtements et de chaussures [4141]</t>
  </si>
  <si>
    <t>Grossistes-marchands de matériel de divertissement au foyer et d'appareils ménagers [4142]</t>
  </si>
  <si>
    <t>Grossistes-marchands d'accessoires de maison [4143]</t>
  </si>
  <si>
    <t>Grossistes-marchands d'articles personnels [4144]</t>
  </si>
  <si>
    <t>Grossistes-marchands de produits pharmaceutiques, d'articles de toilette, de cosmétiques et d'articles divers [4145]</t>
  </si>
  <si>
    <t>Grossistes-marchands de véhicules automobiles, et de pièces et d'accessoires de véhicules automobiles [415]</t>
  </si>
  <si>
    <t>Grossistes-marchands de véhicules automobiles [4151]</t>
  </si>
  <si>
    <t>Grossistes-marchands de pièces et d'accessoires neufs pour véhicules automobiles [4152]</t>
  </si>
  <si>
    <t>Grossistes-marchands de pièces et d'accessoires d'occasion pour véhicules automobiles [4153]</t>
  </si>
  <si>
    <t>Grossistes-marchands de matériaux et fournitures de construction [416]</t>
  </si>
  <si>
    <t>Grossistes-marchands de matériel et fournitures électriques, de plomberie, de chauffage et de climatisation [4161]</t>
  </si>
  <si>
    <t>Grossistes-distributeurs de métaux et de produits métalliques [4162]</t>
  </si>
  <si>
    <t>Grossistes-marchands de bois d'oeuvre, de menuiseries préfabriquées, d'articles de quincaillerie et d'autres fournitures de construction [4163]</t>
  </si>
  <si>
    <t>Grossistes-marchands de machines, de matériel et de fournitures [417]</t>
  </si>
  <si>
    <t>Grossistes-marchands de machines et matériel pour l'agriculture, l'entretien des pelouses et le jardinage [4171]</t>
  </si>
  <si>
    <t>Grossistes-marchands de machines, matériel et fournitures industriels et pour la construction, la foresterie et l'extraction minière [4172]</t>
  </si>
  <si>
    <t>Grossistes-marchands d'ordinateurs et de matériel de communication [4173]</t>
  </si>
  <si>
    <t>Grossistes-marchands d'autres machines, matériel et fournitures [4179]</t>
  </si>
  <si>
    <t>Grossistes-marchands de produits divers [418]</t>
  </si>
  <si>
    <t>Grossistes-marchands de matières recyclables [4181]</t>
  </si>
  <si>
    <t>Grossistes-marchands de papier et produits du papier et de produits en plastique jetables [4182]</t>
  </si>
  <si>
    <t>Grossistes-marchands de fournitures agricoles [4183]</t>
  </si>
  <si>
    <t>Grossistes-marchands de produits chimiques et de produits analogues (sauf agricoles) [4184]</t>
  </si>
  <si>
    <t>Grossistes-marchands d'autres produits divers [4189]</t>
  </si>
  <si>
    <t>Commerce électronique de gros entre entreprises, et agents et courtiers [419]</t>
  </si>
  <si>
    <t>Commerce électronique de gros entre entreprises, et agents et courtiers [4191]</t>
  </si>
  <si>
    <t>Concessionnaires de véhicules et de pièces automobiles [441]</t>
  </si>
  <si>
    <t>Concessionnaires d'automobiles [4411]</t>
  </si>
  <si>
    <t>Autres concessionnaires de véhicules automobiles [4412]</t>
  </si>
  <si>
    <t>Magasins de pièces, de pneus et d'accessoires pour véhicules automobiles [4413]</t>
  </si>
  <si>
    <t>Magasins de meubles et d'accessoires de maison [442]</t>
  </si>
  <si>
    <t>Magasins de meubles [4421]</t>
  </si>
  <si>
    <t>Magasins d'accessoires de maison [4422]</t>
  </si>
  <si>
    <t>Magasins d'appareils électroniques et ménagers [443]</t>
  </si>
  <si>
    <t>Magasins d'appareils électroniques et ménagers [4431]</t>
  </si>
  <si>
    <t>Marchands de matériaux de construction et de matériel et fournitures de jardinage [444]</t>
  </si>
  <si>
    <t>Marchands de matériaux et fournitures de construction [4441]</t>
  </si>
  <si>
    <t>Magasins de matériel et fournitures pour le jardinage et l'entretien des pelouses [4442]</t>
  </si>
  <si>
    <t>Magasins d'alimentation [445]</t>
  </si>
  <si>
    <t>Épiceries [4451]</t>
  </si>
  <si>
    <t>Magasins d'alimentation spécialisés [4452]</t>
  </si>
  <si>
    <t>Magasins de bière, de vin et de spiritueux [4453]</t>
  </si>
  <si>
    <t>Magasins de produits de santé et de soins personnels [446]</t>
  </si>
  <si>
    <t>Magasins de produits de santé et de soins personnels [4461]</t>
  </si>
  <si>
    <t>Stations-service [447]</t>
  </si>
  <si>
    <t>Stations-service [4471]</t>
  </si>
  <si>
    <t>Magasins de vêtements et d'accessoires vestimentaires [448]</t>
  </si>
  <si>
    <t>Magasins de vêtements [4481]</t>
  </si>
  <si>
    <t>Magasins de chaussures [4482]</t>
  </si>
  <si>
    <t>Bijouteries et magasins de bagages et de maroquinerie [4483]</t>
  </si>
  <si>
    <t>Magasins d'articles de sport, d'articles de passe-temps, d'articles de musique et de livres [451]</t>
  </si>
  <si>
    <t>Magasins d'articles de sport et de passe-temps et d'instruments de musique [4511]</t>
  </si>
  <si>
    <t>Librairies et marchands de journaux [4513]</t>
  </si>
  <si>
    <t>Magasins de marchandises diverses [452]</t>
  </si>
  <si>
    <t>Grands magasins [4521]</t>
  </si>
  <si>
    <t>Autres magasins de marchandises diverses [4529]</t>
  </si>
  <si>
    <t>Magasins de détail divers [453]</t>
  </si>
  <si>
    <t>Fleuristes [4531]</t>
  </si>
  <si>
    <t>Magasins de fournitures de bureau, de papeterie et de cadeaux [4532]</t>
  </si>
  <si>
    <t>Magasins de marchandises d'occasion [4533]</t>
  </si>
  <si>
    <t>Autres magasins de détail divers [4539]</t>
  </si>
  <si>
    <t>Détaillants hors magasin [454]</t>
  </si>
  <si>
    <t>Entreprises de magasinage électronique et de vente par correspondance [4541]</t>
  </si>
  <si>
    <t>Exploitants de distributeurs automatiques [4542]</t>
  </si>
  <si>
    <t>Établissements de vente directe [4543]</t>
  </si>
  <si>
    <t>Transport aérien [481]</t>
  </si>
  <si>
    <t>Transport aérien régulier [4811]</t>
  </si>
  <si>
    <t>Transport aérien non régulier [4812]</t>
  </si>
  <si>
    <t>Transport ferroviaire [482]</t>
  </si>
  <si>
    <t>Transport ferroviaire [4821]</t>
  </si>
  <si>
    <t>Transport par eau [483]</t>
  </si>
  <si>
    <t>Transport hauturier, côtier et sur les Grands Lacs [4831]</t>
  </si>
  <si>
    <t>Transport sur les eaux intérieures [4832]</t>
  </si>
  <si>
    <t>Transport par camion [484]</t>
  </si>
  <si>
    <t>Transport par camion de marchandises diverses [4841]</t>
  </si>
  <si>
    <t>Transport par camion de marchandises spéciales [4842]</t>
  </si>
  <si>
    <t>Transport en commun et transport terrestre de voyageurs [485]</t>
  </si>
  <si>
    <t>Services urbains de transport en commun [4851]</t>
  </si>
  <si>
    <t>Transport interurbain et rural par autocar [4852]</t>
  </si>
  <si>
    <t>Services de taxi et de limousine [4853]</t>
  </si>
  <si>
    <t>Transport scolaire et transport d'employés par autobus [4854]</t>
  </si>
  <si>
    <t>Services d'autobus nolisés [4855]</t>
  </si>
  <si>
    <t>Autres services de transport en commun et de transport terrestre de voyageurs [4859]</t>
  </si>
  <si>
    <t>Transport par pipeline [486]</t>
  </si>
  <si>
    <t>Transport du pétrole brut par oléoduc [4861]</t>
  </si>
  <si>
    <t>Transport du gaz naturel par gazoduc [4862]</t>
  </si>
  <si>
    <t>Autres services de transport par pipeline [4869]</t>
  </si>
  <si>
    <t>Transport de tourisme et d'agrément [487]</t>
  </si>
  <si>
    <t>Transport terrestre de tourisme et d'agrément [4871]</t>
  </si>
  <si>
    <t>Transport par eau de tourisme et d'agrément [4872]</t>
  </si>
  <si>
    <t>Autres services de transport de tourisme et d'agrément [4879]</t>
  </si>
  <si>
    <t>Activités de soutien au transport [488]</t>
  </si>
  <si>
    <t>Activités de soutien au transport aérien [4881]</t>
  </si>
  <si>
    <t>Activités de soutien au transport ferroviaire [4882]</t>
  </si>
  <si>
    <t>Activités de soutien au transport par eau [4883]</t>
  </si>
  <si>
    <t>Activités de soutien au transport routier [4884]</t>
  </si>
  <si>
    <t>Intermédiaires en transport de marchandises [4885]</t>
  </si>
  <si>
    <t>Autres activités de soutien au transport [4889]</t>
  </si>
  <si>
    <t>Services postaux [491]</t>
  </si>
  <si>
    <t>Services postaux [4911]</t>
  </si>
  <si>
    <t>Messageries et services de messagers [492]</t>
  </si>
  <si>
    <t>Messageries [4921]</t>
  </si>
  <si>
    <t>Services locaux de messagers et de livraison [4922]</t>
  </si>
  <si>
    <t>Entreposage [493]</t>
  </si>
  <si>
    <t>Entreposage [4931]</t>
  </si>
  <si>
    <t>Industrie de l'information et industrie culturelle [51]</t>
  </si>
  <si>
    <t>Édition [511]</t>
  </si>
  <si>
    <t>Éditeurs de journaux, de périodiques, de livres et de répertoires [5111]</t>
  </si>
  <si>
    <t>Éditeurs de logiciels [5112]</t>
  </si>
  <si>
    <t>Industries du film et de l'enregistrement sonore [512]</t>
  </si>
  <si>
    <t>Industries du film et de vidéo [5121]</t>
  </si>
  <si>
    <t>Industries de l'enregistrement sonore [5122]</t>
  </si>
  <si>
    <t>Radiotélévision (sauf par Internet) [515]</t>
  </si>
  <si>
    <t>Radiodiffusion et télédiffusion [5151]</t>
  </si>
  <si>
    <t>Télévision payante et spécialisée [5152]</t>
  </si>
  <si>
    <t>Télécommunications [517]</t>
  </si>
  <si>
    <t>Télécommunications par fil et sans fil (sauf par satellite) [5173]</t>
  </si>
  <si>
    <t>Télécommunications par satellite [5174]</t>
  </si>
  <si>
    <t>Autres services de télécommunications [5179]</t>
  </si>
  <si>
    <t>Traitement de données, hébergement de données et services connexes [518]</t>
  </si>
  <si>
    <t>Traitement de données, hébergement de données et services connexes [5182]</t>
  </si>
  <si>
    <t>Autres services d'information [519]</t>
  </si>
  <si>
    <t>Autres services d'information [5191]</t>
  </si>
  <si>
    <t>Finance et assurances [52]</t>
  </si>
  <si>
    <t>Autorités monétaires - banque centrale [521]</t>
  </si>
  <si>
    <t>Autorités monétaires - banque centrale [5211]</t>
  </si>
  <si>
    <t>Intermédiation financière et activités connexes [522]</t>
  </si>
  <si>
    <t>Intermédiation financière par le biais de dépôts [5221]</t>
  </si>
  <si>
    <t>Intermédiation financière non faite par le biais de dépôts [5222]</t>
  </si>
  <si>
    <t>Activités liées à l'intermédiation financière [5223]</t>
  </si>
  <si>
    <t>Valeurs mobilières, contrats de marchandises et autres activités d'investissement financier connexes [523]</t>
  </si>
  <si>
    <t>Intermédiation et courtage de valeurs mobilières et de contrats de marchandises [5231]</t>
  </si>
  <si>
    <t>Bourses de valeurs mobilières et de marchandises [5232]</t>
  </si>
  <si>
    <t>Autres activités d'investissement financier [5239]</t>
  </si>
  <si>
    <t>Sociétés d'assurance et activités connexes [524]</t>
  </si>
  <si>
    <t>Sociétés d'assurance [5241]</t>
  </si>
  <si>
    <t>Agences et courtiers d'assurance et autres activités liées à l'assurance [5242]</t>
  </si>
  <si>
    <t>Fonds et autres instruments financiers [526]</t>
  </si>
  <si>
    <t>Caisses de retraite [5261]</t>
  </si>
  <si>
    <t>Autres fonds et instruments financiers [5269]</t>
  </si>
  <si>
    <t>Services immobiliers et services de location et de location à bail [53]</t>
  </si>
  <si>
    <t>Services immobiliers [531]</t>
  </si>
  <si>
    <t>Bailleurs de biens immobiliers [5311]</t>
  </si>
  <si>
    <t>Bureaux d'agents et de courtiers immobiliers [5312]</t>
  </si>
  <si>
    <t>Activités liées à l'immobilier [5313]</t>
  </si>
  <si>
    <t>Services de location et de location à bail [532]</t>
  </si>
  <si>
    <t>Location et location à bail de matériel automobile [5321]</t>
  </si>
  <si>
    <t>Location de biens de consommation [5322]</t>
  </si>
  <si>
    <t>Centres de location d'articles divers [5323]</t>
  </si>
  <si>
    <t>Location et location à bail de machines et matériel d'usage commercial et industriel [5324]</t>
  </si>
  <si>
    <t>Bailleurs de biens incorporels non financiers (sauf les oeuvres protégées par le droit d'auteur) [533]</t>
  </si>
  <si>
    <t>Bailleurs de biens incorporels non financiers (sauf les oeuvres protégées par le droit d'auteur) [5331]</t>
  </si>
  <si>
    <t>Services professionnels, scientifiques et techniques [54]</t>
  </si>
  <si>
    <t>Services professionnels, scientifiques et techniques [541]</t>
  </si>
  <si>
    <t>Services juridiques [5411]</t>
  </si>
  <si>
    <t>Services de comptabilité, de préparation de déclarations de revenus, de tenue de livres et de paye [5412]</t>
  </si>
  <si>
    <t>Architecture, génie et services connexes [5413]</t>
  </si>
  <si>
    <t>Services spécialisés de design [5414]</t>
  </si>
  <si>
    <t>Conception de systèmes informatiques et services connexes [5415]</t>
  </si>
  <si>
    <t>Services de conseils en gestion et de conseils scientifiques et techniques [5416]</t>
  </si>
  <si>
    <t>Services de recherche et de développement scientifiques [5417]</t>
  </si>
  <si>
    <t>Publicité, relations publiques et services connexes [5418]</t>
  </si>
  <si>
    <t>Autres services professionnels, scientifiques et techniques [5419]</t>
  </si>
  <si>
    <t>Gestion de sociétés et d'entreprises [55]</t>
  </si>
  <si>
    <t>Gestion de sociétés et d'entreprises [551]</t>
  </si>
  <si>
    <t>Gestion de sociétés et d'entreprises [5511]</t>
  </si>
  <si>
    <t>Services administratifs, services de soutien, services de gestion des déchets et services d'assainissement [56]</t>
  </si>
  <si>
    <t>Services administratifs et services de soutien [561]</t>
  </si>
  <si>
    <t>Services administratifs de bureau [5611]</t>
  </si>
  <si>
    <t>Services de soutien d'installations [5612]</t>
  </si>
  <si>
    <t>Services d'emploi [5613]</t>
  </si>
  <si>
    <t>Services de soutien aux entreprises [5614]</t>
  </si>
  <si>
    <t>Services de préparation de voyages et de réservation [5615]</t>
  </si>
  <si>
    <t>Services d'enquêtes et de sécurité [5616]</t>
  </si>
  <si>
    <t>Services relatifs aux bâtiments et aux logements [5617]</t>
  </si>
  <si>
    <t>Autres services de soutien [5619]</t>
  </si>
  <si>
    <t>Services de gestion des déchets et d'assainissement [562]</t>
  </si>
  <si>
    <t>Collecte de déchets [5621]</t>
  </si>
  <si>
    <t>Traitement et élimination des déchets [5622]</t>
  </si>
  <si>
    <t>Services d'assainissement et autres services de gestion des déchets [5629]</t>
  </si>
  <si>
    <t>Services d'enseignement [61]</t>
  </si>
  <si>
    <t>Services d'enseignement [611]</t>
  </si>
  <si>
    <t>Écoles de commerce et de formation en informatique et en gestion [6114]</t>
  </si>
  <si>
    <t>Écoles techniques et écoles de métiers [6115]</t>
  </si>
  <si>
    <t>Autres établissements d'enseignement et de formation [6116]</t>
  </si>
  <si>
    <t>Services de soutien à l'enseignement [6117]</t>
  </si>
  <si>
    <t>Soins de santé et assistance sociale [62]</t>
  </si>
  <si>
    <t>Services de soins de santé ambulatoires [621]</t>
  </si>
  <si>
    <t>Cabinets de médecins [6211]</t>
  </si>
  <si>
    <t>Cabinets de dentistes [6212]</t>
  </si>
  <si>
    <t>Cabinets d'autres praticiens de la santé [6213]</t>
  </si>
  <si>
    <t>Centres de soins ambulatoires [6214]</t>
  </si>
  <si>
    <t>Laboratoires médicaux et d'analyses diagnostiques [6215]</t>
  </si>
  <si>
    <t>Services de soins de santé à domicile [6216]</t>
  </si>
  <si>
    <t>Autres services de soins de santé ambulatoires [6219]</t>
  </si>
  <si>
    <t>Établissements de soins infirmiers et de soins pour bénéficiaires internes [623]</t>
  </si>
  <si>
    <t>Établissements de soins infirmiers [6231]</t>
  </si>
  <si>
    <t>Établissements résidentiels pour handicaps liés au développement, troubles mentaux, alcoolisme et toxicomanie [6232]</t>
  </si>
  <si>
    <t>Établissements communautaires de soins pour personnes âgées [6233]</t>
  </si>
  <si>
    <t>Autres établissements de soins pour bénéficiaires internes [6239]</t>
  </si>
  <si>
    <t>Assistance sociale [624]</t>
  </si>
  <si>
    <t>Services individuels et familiaux [6241]</t>
  </si>
  <si>
    <t>Services de garderie [6244]</t>
  </si>
  <si>
    <t>Arts, spectacles et loisirs [71]</t>
  </si>
  <si>
    <t>Arts d'interprétation, sports-spectacles et activités connexes [711]</t>
  </si>
  <si>
    <t>Compagnies d'arts d'interprétation [7111]</t>
  </si>
  <si>
    <t>Sports-spectacles [7112]</t>
  </si>
  <si>
    <t>Promoteurs (diffuseurs) d'événements artistiques et sportifs et d'événements similaires [7113]</t>
  </si>
  <si>
    <t>Agents et représentants d'artistes, d'athlètes et d'autres personnalités publiques [7114]</t>
  </si>
  <si>
    <t>Artistes, auteurs et interprètes indépendants [7115]</t>
  </si>
  <si>
    <t>Établissements du patrimoine [712]</t>
  </si>
  <si>
    <t>Établissements du patrimoine [7121]</t>
  </si>
  <si>
    <t>Divertissement, loisirs, jeux de hasard et loteries [713]</t>
  </si>
  <si>
    <t>Parcs d'attractions et salles de jeux électroniques [7131]</t>
  </si>
  <si>
    <t>Jeux de hasard et loteries [7132]</t>
  </si>
  <si>
    <t>Autres services de divertissement et de loisirs [7139]</t>
  </si>
  <si>
    <t>Services d'hébergement et de restauration [72]</t>
  </si>
  <si>
    <t>Services d'hébergement [721]</t>
  </si>
  <si>
    <t>Hébergement des voyageurs [7211]</t>
  </si>
  <si>
    <t>Parcs pour véhicules récréatifs (VR) et camps de loisirs [7212]</t>
  </si>
  <si>
    <t>Maisons de chambres et pensions de famille [7213]</t>
  </si>
  <si>
    <t>Services de restauration et débits de boissons [722]</t>
  </si>
  <si>
    <t>Services de restauration spéciaux [7223]</t>
  </si>
  <si>
    <t>Débits de boissons alcoolisées [7224]</t>
  </si>
  <si>
    <t>Restaurants à service complet et établissements de restauration à service restreint [7225]</t>
  </si>
  <si>
    <t>Autres services (sauf les administrations publiques) [81]</t>
  </si>
  <si>
    <t>Réparation et entretien [811]</t>
  </si>
  <si>
    <t>Réparation et entretien de véhicules automobiles [8111]</t>
  </si>
  <si>
    <t>Réparation et entretien de matériel électronique et de matériel de précision [8112]</t>
  </si>
  <si>
    <t>Réparation et entretien de machines et de matériel d'usage commercial et industriel (sauf les véhicules automobiles et le matériel électronique) [8113]</t>
  </si>
  <si>
    <t>Réparation et entretien d'articles personnels et ménagers [8114]</t>
  </si>
  <si>
    <t>Services personnels et services de blanchissage [812]</t>
  </si>
  <si>
    <t>Services de soins personnels [8121]</t>
  </si>
  <si>
    <t>Services funéraires [8122]</t>
  </si>
  <si>
    <t>Services de nettoyage à sec et de blanchissage [8123]</t>
  </si>
  <si>
    <t>Autres services personnels [8129]</t>
  </si>
  <si>
    <t>Organismes religieux, fondations, groupes de citoyens et organisations professionnelles et similaires [813]</t>
  </si>
  <si>
    <t>Associations de gens d'affaires, organisations professionnelles et syndicales et autres associations de personnes [8139]</t>
  </si>
  <si>
    <t>Ménages privés [814]</t>
  </si>
  <si>
    <t>Ménages privés [8141]</t>
  </si>
  <si>
    <t>SCIAN</t>
  </si>
  <si>
    <t>MoyHrsTrav</t>
  </si>
  <si>
    <t xml:space="preserve">    Date de fin des derniers états financiers</t>
  </si>
  <si>
    <t xml:space="preserve">  L'analyse de la productivité de l'entreprise</t>
  </si>
  <si>
    <t>Au besoin, consulter : Système de classification des industries de l'Amérique du Nord (SCIAN) Canada 2017 version 3.0</t>
  </si>
  <si>
    <t>ActiveSheet.GroupBoxes.Visible = False/True (fenêtre d'exécution VBA) …Zone de groupe des option button</t>
  </si>
  <si>
    <t>31–33 - Fabrication</t>
  </si>
  <si>
    <t>44–45 - Commerce de détail</t>
  </si>
  <si>
    <t>48–49 - Transport et entreposage</t>
  </si>
  <si>
    <t>Mettre –  (alt + 0150)</t>
  </si>
  <si>
    <t>pour regrp de SCIAN</t>
  </si>
  <si>
    <t>Fabrication [31–33]</t>
  </si>
  <si>
    <t>Commerce de détail [44–45]</t>
  </si>
  <si>
    <t>Transport et entreposage [48–49]</t>
  </si>
  <si>
    <t>31–33, 44–45, 48–49</t>
  </si>
  <si>
    <t>Attention! Tiret moyen</t>
  </si>
  <si>
    <t xml:space="preserve">Productivité moyenne de l'entreprise  </t>
  </si>
  <si>
    <t>Mesure</t>
  </si>
  <si>
    <t>Description</t>
  </si>
  <si>
    <t>Projets de R-D, d’innovation et de commercialisation</t>
  </si>
  <si>
    <t>Formation de la main-d’œuvre et développement des compétences</t>
  </si>
  <si>
    <t xml:space="preserve"> f.  Nombre total d’heures travaillées disponible ?</t>
  </si>
  <si>
    <t xml:space="preserve"> b.  Nombre d'employés temps complet (ETC)</t>
  </si>
  <si>
    <t>Remplir les champs ci-dessous pour estimer le niveau de productivité moyen de votre entreprise et le comparer avec le niveau moyen de votre secteur d’activité et de votre région administrative.</t>
  </si>
  <si>
    <t># région</t>
  </si>
  <si>
    <t>Options 1-2-3</t>
  </si>
  <si>
    <t>Options O/N</t>
  </si>
  <si>
    <r>
      <t xml:space="preserve">Outil d'évaluation de la productivité
</t>
    </r>
    <r>
      <rPr>
        <sz val="9"/>
        <color theme="1"/>
        <rFont val="Calibri"/>
        <family val="2"/>
      </rPr>
      <t>Version mai 2026</t>
    </r>
  </si>
  <si>
    <t>Offensive de transformation numérique (OTN)</t>
  </si>
  <si>
    <t>Accompagnement et sensibilisation des entreprises souhaitant entreprendre ou consolider une démarche de transformation numérique dans une perspective d’accroissement de leur productivité.</t>
  </si>
  <si>
    <t>Accompagnement technologique et financement aux modalités avantageuses de projets d’investissement en innovation et en productivité durables pour propulser la croissance des entreprises.</t>
  </si>
  <si>
    <t>Fonds locaux d’investissement (FLI)</t>
  </si>
  <si>
    <t>Gérés par les municipalités régionales de comté, les FLI visent à soutenir l’entrepreneuriat local en facilitant l’accès aux capitaux et en accélérant la réalisation des projets de démarrage d’entreprise, d’amélioration et de transformation, de croissance et d’expansion, et de relève entrepreneuriale.</t>
  </si>
  <si>
    <t>Crédit d’impôt offert aux entreprises qui acquièrent du matériel de fabrication et de transformation, du matériel informatique ou des progiciels de gestion admissible afin d’accroître leur productivité.</t>
  </si>
  <si>
    <t>Crédit d’impôt à l’investissement et à l’innovation (C3i)</t>
  </si>
  <si>
    <t>Crédit d’impôt destiné aux entreprises spécialisées en TI afin de stimuler la conception et la mise en marché de solutions d’IA.</t>
  </si>
  <si>
    <t>Déduction pour amortissement accéléré (DPA)</t>
  </si>
  <si>
    <t>Déduction correspondant à un pourcentage donné du solde non amorti du coût de ses biens amortissables compris dans une catégorie. Puisque la déduction fiscale est plus grande que la dépréciation économique réelle des biens, il en résulte un report d’impôt.</t>
  </si>
  <si>
    <t>Initiative GrandV</t>
  </si>
  <si>
    <t>Programme Innovation</t>
  </si>
  <si>
    <t>Contributions non remboursables (subventions) pour les projets de recherche et d’innovation des entreprises, de l’étape de la planification jusqu’à la vitrine technologique.</t>
  </si>
  <si>
    <t>Crédit d’impôt pour la recherche, l’innovation et la commercialisation (CRIC)</t>
  </si>
  <si>
    <t>Crédit d’impôt offert aux entreprises qui réalisent des activités de recherche et développement (R-D) ou des activités de précommercialisation visant à obtenir une certification initiale nécessaire à la mise en marché d’une innovation (essais, validations technologiques, études).</t>
  </si>
  <si>
    <t>Taux d’imposition réduit offert aux entreprises sur le revenu tiré de leur commercialisation au Québec d’un actif de propriété intellectuelle admissible.</t>
  </si>
  <si>
    <t>Programme Concertation pour l’emploi</t>
  </si>
  <si>
    <t>Aide financière offerte aux entreprises pour les interventions en gestion des ressources humaines : diagnostic d’entreprise, consultation en gestion des ressources humaines, aide à la mise sur pied d’un service de ressources humaines.</t>
  </si>
  <si>
    <t>Aide financière offerte aux entreprises pour le développement des compétences des travailleurs, permettant de les rendre plus performants et d’améliorer la rétention du personnel.</t>
  </si>
  <si>
    <t>Programme de formation de la main-d’œuvre</t>
  </si>
  <si>
    <t>Programme
Productivité-Compétences</t>
  </si>
  <si>
    <t>Aide financière sous la forme d’appels de projets pour développer les compétences de la main-d’œuvre dans les entreprises par l’analyse de besoins et l’élaboration de formations.</t>
  </si>
  <si>
    <t>Programme Impulsion-Compétences</t>
  </si>
  <si>
    <t>Programme qui accorde un financement aux projets de formation qui répondent aux besoins des entreprises et des personnes en emploi afin d’améliorer la productivité des entreprises et l’employabilité de la main-d’œuvre par le développement des compétences et la requalification.</t>
  </si>
  <si>
    <t>Déduction incitative pour la commercialisation des innovations (DICI)</t>
  </si>
  <si>
    <t>Projets d’investissement</t>
  </si>
  <si>
    <t>Productivité de référence *</t>
  </si>
  <si>
    <t>Les entreprises souhaitant améliorer leur niveau de productivité ou poursuivre leur croissance sont invitées à communiquer avec Investissement Québec (IQ) ou le Réseau Accès PME pour valider les outils et les ressources d'accompagnement et de financement auxquels elles sont admissibles.</t>
  </si>
  <si>
    <t xml:space="preserve"> </t>
  </si>
  <si>
    <t>Ressources disponibles</t>
  </si>
  <si>
    <r>
      <t>Crédit d’impôt pour le développement des affaires électroniques intégrant l’intelligence artificielle (CDAE</t>
    </r>
    <r>
      <rPr>
        <u/>
        <vertAlign val="superscript"/>
        <sz val="12"/>
        <color theme="4"/>
        <rFont val="Arial"/>
        <family val="2"/>
      </rPr>
      <t>IA</t>
    </r>
    <r>
      <rPr>
        <u/>
        <sz val="12"/>
        <color theme="4"/>
        <rFont val="Arial"/>
        <family val="2"/>
      </rPr>
      <t>)</t>
    </r>
  </si>
  <si>
    <t>Voici la liste des principales ressources actuellement disponibles :</t>
  </si>
  <si>
    <t>* Puisque la productivité de référence est estimée à partir d’un certain nombre d’hypothèses, la productivité de référence est fournie à titre indicatif et doit être interprétée en conséquence. Cet outil ne remplace pas l’accompagnement offert par une conseillère ou un conseiller.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</si>
</sst>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 yyyy"/>
    <numFmt numFmtId="165" formatCode="0.000"/>
  </numFmts>
  <fonts count="37">
    <font>
      <sz val="11"/>
      <color theme="1"/>
      <name val="Arial"/>
      <family val="2"/>
    </font>
    <font>
      <b/>
      <sz val="11"/>
      <color theme="1"/>
      <name val="Arial"/>
      <family val="2"/>
    </font>
    <font>
      <sz val="11"/>
      <color theme="1"/>
      <name val="Calibri"/>
      <family val="2"/>
    </font>
    <font>
      <b/>
      <sz val="20"/>
      <color theme="1"/>
      <name val="Calibri"/>
      <family val="2"/>
    </font>
    <font>
      <u/>
      <sz val="11"/>
      <color theme="10"/>
      <name val="Arial"/>
      <family val="2"/>
    </font>
    <font>
      <b/>
      <sz val="14"/>
      <color theme="0"/>
      <name val="Calibri"/>
      <family val="2"/>
    </font>
    <font>
      <sz val="14"/>
      <color theme="1"/>
      <name val="Calibri"/>
      <family val="2"/>
    </font>
    <font>
      <vertAlign val="subscript"/>
      <sz val="14"/>
      <color theme="1"/>
      <name val="Calibri"/>
      <family val="2"/>
    </font>
    <font>
      <sz val="11"/>
      <color rgb="FF002060"/>
      <name val="Calibri"/>
      <family val="2"/>
    </font>
    <font>
      <b/>
      <sz val="11"/>
      <color theme="1"/>
      <name val="Calibri"/>
      <family val="2"/>
    </font>
    <font>
      <b/>
      <sz val="9"/>
      <name val="Calibri"/>
      <family val="2"/>
    </font>
    <font>
      <sz val="9"/>
      <color indexed="81"/>
      <name val="Tahoma"/>
      <family val="2"/>
    </font>
    <font>
      <sz val="11"/>
      <color theme="1"/>
      <name val="Arial"/>
      <family val="2"/>
    </font>
    <font>
      <sz val="11"/>
      <color theme="1"/>
      <name val="Arial Narrow"/>
      <family val="2"/>
    </font>
    <font>
      <b/>
      <sz val="12"/>
      <color theme="1"/>
      <name val="Arial"/>
      <family val="2"/>
    </font>
    <font>
      <b/>
      <sz val="11"/>
      <color theme="1"/>
      <name val="Wingdings"/>
      <charset val="2"/>
    </font>
    <font>
      <b/>
      <sz val="11"/>
      <color theme="1"/>
      <name val="Arial"/>
      <family val="2"/>
      <charset val="2"/>
    </font>
    <font>
      <sz val="11"/>
      <name val="Calibri"/>
      <family val="2"/>
    </font>
    <font>
      <sz val="10"/>
      <color rgb="FF002060"/>
      <name val="Calibri"/>
      <family val="2"/>
    </font>
    <font>
      <b/>
      <sz val="10"/>
      <color indexed="81"/>
      <name val="Calibri"/>
      <family val="2"/>
    </font>
    <font>
      <sz val="10"/>
      <color indexed="81"/>
      <name val="Calibri"/>
      <family val="2"/>
    </font>
    <font>
      <sz val="10"/>
      <color theme="1"/>
      <name val="Calibri"/>
      <family val="2"/>
    </font>
    <font>
      <sz val="10"/>
      <color theme="3" tint="9.9978637043366805E-2"/>
      <name val="Calibri"/>
      <family val="2"/>
    </font>
    <font>
      <sz val="9"/>
      <name val="Calibri"/>
      <family val="2"/>
    </font>
    <font>
      <u/>
      <sz val="9"/>
      <color theme="3" tint="0.499984740745262"/>
      <name val="Arial"/>
      <family val="2"/>
    </font>
    <font>
      <sz val="9"/>
      <color theme="1"/>
      <name val="Calibri"/>
      <family val="2"/>
    </font>
    <font>
      <b/>
      <sz val="9"/>
      <color indexed="81"/>
      <name val="Calibri"/>
      <family val="2"/>
    </font>
    <font>
      <sz val="9"/>
      <color indexed="81"/>
      <name val="Calibri"/>
      <family val="2"/>
    </font>
    <font>
      <sz val="8"/>
      <color rgb="FF000000"/>
      <name val="Segoe UI"/>
      <family val="2"/>
    </font>
    <font>
      <b/>
      <sz val="11"/>
      <color rgb="FFFF0000"/>
      <name val="Calibri"/>
      <family val="2"/>
    </font>
    <font>
      <b/>
      <sz val="12"/>
      <color theme="1"/>
      <name val="Calibri"/>
      <family val="2"/>
    </font>
    <font>
      <b/>
      <sz val="12"/>
      <color theme="0" tint="-4.9989318521683403E-2"/>
      <name val="Calibri"/>
      <family val="2"/>
    </font>
    <font>
      <sz val="10"/>
      <color theme="1"/>
      <name val="Arial"/>
      <family val="2"/>
    </font>
    <font>
      <u/>
      <sz val="12"/>
      <color theme="4"/>
      <name val="Arial"/>
      <family val="2"/>
    </font>
    <font>
      <u/>
      <vertAlign val="superscript"/>
      <sz val="12"/>
      <color theme="4"/>
      <name val="Arial"/>
      <family val="2"/>
    </font>
    <font>
      <u/>
      <sz val="12"/>
      <color theme="10"/>
      <name val="Arial"/>
      <family val="2"/>
    </font>
    <font>
      <sz val="12"/>
      <name val="Calibri"/>
      <family val="2"/>
    </font>
  </fonts>
  <fills count="10">
    <fill>
      <patternFill patternType="none"/>
    </fill>
    <fill>
      <patternFill patternType="gray125"/>
    </fill>
    <fill>
      <patternFill patternType="solid">
        <fgColor rgb="FF0088CE"/>
        <bgColor indexed="64"/>
      </patternFill>
    </fill>
    <fill>
      <patternFill patternType="solid">
        <fgColor rgb="FFDDEBF7"/>
        <bgColor indexed="64"/>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1"/>
        <bgColor indexed="64"/>
      </patternFill>
    </fill>
  </fills>
  <borders count="52">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dotted">
        <color auto="1"/>
      </top>
      <bottom style="dotted">
        <color auto="1"/>
      </bottom>
      <diagonal/>
    </border>
    <border>
      <left style="medium">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theme="0" tint="-0.24994659260841701"/>
      </right>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14996795556505021"/>
      </bottom>
      <diagonal/>
    </border>
    <border>
      <left/>
      <right/>
      <top style="thin">
        <color theme="0" tint="-0.24994659260841701"/>
      </top>
      <bottom style="thin">
        <color theme="0" tint="-0.14996795556505021"/>
      </bottom>
      <diagonal/>
    </border>
    <border>
      <left/>
      <right style="thin">
        <color theme="0" tint="-0.24994659260841701"/>
      </right>
      <top style="thin">
        <color theme="0" tint="-0.24994659260841701"/>
      </top>
      <bottom style="thin">
        <color theme="0" tint="-0.1499679555650502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right>
      <top style="thin">
        <color theme="0" tint="-0.24994659260841701"/>
      </top>
      <bottom style="thin">
        <color theme="0" tint="-0.24994659260841701"/>
      </bottom>
      <diagonal/>
    </border>
    <border>
      <left style="thin">
        <color theme="9" tint="0.39994506668294322"/>
      </left>
      <right/>
      <top style="thin">
        <color theme="9" tint="0.39994506668294322"/>
      </top>
      <bottom/>
      <diagonal/>
    </border>
    <border>
      <left/>
      <right/>
      <top style="thin">
        <color theme="9" tint="0.39994506668294322"/>
      </top>
      <bottom/>
      <diagonal/>
    </border>
    <border>
      <left/>
      <right style="thin">
        <color theme="9" tint="0.39994506668294322"/>
      </right>
      <top style="thin">
        <color theme="9" tint="0.39994506668294322"/>
      </top>
      <bottom/>
      <diagonal/>
    </border>
    <border>
      <left style="thin">
        <color theme="9" tint="0.39994506668294322"/>
      </left>
      <right/>
      <top/>
      <bottom/>
      <diagonal/>
    </border>
    <border>
      <left/>
      <right style="thin">
        <color theme="9" tint="0.39994506668294322"/>
      </right>
      <top/>
      <bottom/>
      <diagonal/>
    </border>
    <border>
      <left style="thin">
        <color theme="9" tint="0.39994506668294322"/>
      </left>
      <right/>
      <top/>
      <bottom style="thin">
        <color theme="9" tint="0.39994506668294322"/>
      </bottom>
      <diagonal/>
    </border>
    <border>
      <left/>
      <right/>
      <top/>
      <bottom style="thin">
        <color theme="9" tint="0.39994506668294322"/>
      </bottom>
      <diagonal/>
    </border>
    <border>
      <left/>
      <right style="thin">
        <color theme="9" tint="0.39994506668294322"/>
      </right>
      <top/>
      <bottom style="thin">
        <color theme="9" tint="0.39994506668294322"/>
      </bottom>
      <diagonal/>
    </border>
  </borders>
  <cellStyleXfs count="2">
    <xf numFmtId="0" fontId="0" fillId="0" borderId="0"/>
    <xf numFmtId="0" fontId="4" fillId="0" borderId="0" applyNumberFormat="0" applyFill="0" applyBorder="0" applyAlignment="0" applyProtection="0"/>
  </cellStyleXfs>
  <cellXfs count="157">
    <xf numFmtId="0" fontId="0" fillId="0" borderId="0" xfId="0"/>
    <xf numFmtId="0" fontId="1" fillId="0" borderId="0" xfId="0" applyFont="1"/>
    <xf numFmtId="0" fontId="2" fillId="0" borderId="0" xfId="0" applyFont="1"/>
    <xf numFmtId="0" fontId="9" fillId="0" borderId="0" xfId="0" applyFont="1"/>
    <xf numFmtId="0" fontId="10" fillId="5" borderId="0" xfId="0" applyFont="1" applyFill="1" applyAlignment="1">
      <alignment horizontal="center" vertical="top"/>
    </xf>
    <xf numFmtId="1" fontId="2" fillId="6" borderId="0" xfId="0" applyNumberFormat="1" applyFont="1" applyFill="1" applyAlignment="1">
      <alignment horizontal="center"/>
    </xf>
    <xf numFmtId="0" fontId="9" fillId="6" borderId="0" xfId="0" applyFont="1" applyFill="1"/>
    <xf numFmtId="1" fontId="9" fillId="6" borderId="0" xfId="0" applyNumberFormat="1" applyFont="1" applyFill="1" applyAlignment="1">
      <alignment horizontal="center"/>
    </xf>
    <xf numFmtId="49" fontId="9" fillId="0" borderId="0" xfId="0" applyNumberFormat="1" applyFont="1"/>
    <xf numFmtId="49" fontId="2" fillId="0" borderId="0" xfId="0" applyNumberFormat="1" applyFont="1"/>
    <xf numFmtId="0" fontId="2" fillId="6" borderId="0" xfId="0" applyFont="1" applyFill="1"/>
    <xf numFmtId="0" fontId="13" fillId="0" borderId="0" xfId="0" applyFont="1"/>
    <xf numFmtId="0" fontId="13" fillId="0" borderId="0" xfId="0" applyFont="1" applyAlignment="1">
      <alignment wrapText="1"/>
    </xf>
    <xf numFmtId="165" fontId="12" fillId="0" borderId="0" xfId="0" applyNumberFormat="1" applyFont="1"/>
    <xf numFmtId="165" fontId="13" fillId="0" borderId="0" xfId="0" applyNumberFormat="1" applyFont="1"/>
    <xf numFmtId="0" fontId="13" fillId="0" borderId="0" xfId="0" applyFont="1" applyAlignment="1">
      <alignment horizontal="center" textRotation="90" wrapText="1"/>
    </xf>
    <xf numFmtId="0" fontId="13" fillId="0" borderId="15" xfId="0" applyFont="1" applyBorder="1" applyAlignment="1">
      <alignment horizontal="center" textRotation="90" wrapText="1"/>
    </xf>
    <xf numFmtId="0" fontId="13" fillId="0" borderId="16" xfId="0" applyFont="1" applyBorder="1" applyAlignment="1">
      <alignment horizontal="center" textRotation="90" wrapText="1"/>
    </xf>
    <xf numFmtId="2" fontId="12" fillId="7" borderId="19" xfId="0" applyNumberFormat="1" applyFont="1" applyFill="1" applyBorder="1" applyAlignment="1">
      <alignment horizontal="center" vertical="center"/>
    </xf>
    <xf numFmtId="2" fontId="12" fillId="7" borderId="18" xfId="0" applyNumberFormat="1" applyFont="1" applyFill="1" applyBorder="1" applyAlignment="1">
      <alignment horizontal="center" vertical="center"/>
    </xf>
    <xf numFmtId="2" fontId="12" fillId="7" borderId="20" xfId="0" applyNumberFormat="1" applyFont="1" applyFill="1" applyBorder="1" applyAlignment="1">
      <alignment horizontal="center" vertical="center"/>
    </xf>
    <xf numFmtId="2" fontId="12" fillId="7" borderId="21" xfId="0" applyNumberFormat="1" applyFont="1" applyFill="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left" vertical="center" wrapText="1"/>
    </xf>
    <xf numFmtId="2" fontId="12" fillId="7" borderId="14" xfId="0" applyNumberFormat="1" applyFont="1" applyFill="1" applyBorder="1" applyAlignment="1">
      <alignment horizontal="center" vertical="center"/>
    </xf>
    <xf numFmtId="2" fontId="13" fillId="0" borderId="0" xfId="0" applyNumberFormat="1" applyFont="1" applyAlignment="1">
      <alignment horizontal="center" vertical="center"/>
    </xf>
    <xf numFmtId="2" fontId="13" fillId="0" borderId="15" xfId="0" applyNumberFormat="1" applyFont="1" applyBorder="1" applyAlignment="1">
      <alignment horizontal="center" vertical="center"/>
    </xf>
    <xf numFmtId="2" fontId="13" fillId="0" borderId="16" xfId="0" applyNumberFormat="1" applyFont="1" applyBorder="1" applyAlignment="1">
      <alignment horizontal="center" vertical="center"/>
    </xf>
    <xf numFmtId="0" fontId="13" fillId="0" borderId="0" xfId="0" applyFont="1" applyAlignment="1">
      <alignment horizontal="center" vertical="center"/>
    </xf>
    <xf numFmtId="0" fontId="13" fillId="0" borderId="24" xfId="0" applyFont="1" applyBorder="1" applyAlignment="1">
      <alignment horizontal="left" vertical="center" wrapText="1"/>
    </xf>
    <xf numFmtId="2" fontId="12" fillId="7" borderId="25" xfId="0" applyNumberFormat="1" applyFont="1" applyFill="1" applyBorder="1" applyAlignment="1">
      <alignment horizontal="center" vertical="center"/>
    </xf>
    <xf numFmtId="2" fontId="13" fillId="0" borderId="26" xfId="0" applyNumberFormat="1" applyFont="1" applyBorder="1" applyAlignment="1">
      <alignment horizontal="center" vertical="center"/>
    </xf>
    <xf numFmtId="2" fontId="13" fillId="0" borderId="27" xfId="0" applyNumberFormat="1" applyFont="1" applyBorder="1" applyAlignment="1">
      <alignment horizontal="center" vertical="center"/>
    </xf>
    <xf numFmtId="2" fontId="13" fillId="0" borderId="28" xfId="0" applyNumberFormat="1" applyFont="1" applyBorder="1" applyAlignment="1">
      <alignment horizontal="center" vertical="center"/>
    </xf>
    <xf numFmtId="0" fontId="13" fillId="0" borderId="5" xfId="0" applyFont="1" applyBorder="1" applyAlignment="1">
      <alignment horizontal="left" vertical="center" wrapText="1"/>
    </xf>
    <xf numFmtId="2" fontId="12" fillId="7" borderId="30" xfId="0" applyNumberFormat="1" applyFont="1" applyFill="1" applyBorder="1" applyAlignment="1">
      <alignment horizontal="center" vertical="center"/>
    </xf>
    <xf numFmtId="2" fontId="13" fillId="0" borderId="5" xfId="0" applyNumberFormat="1" applyFont="1" applyBorder="1" applyAlignment="1">
      <alignment horizontal="center" vertical="center"/>
    </xf>
    <xf numFmtId="2" fontId="13" fillId="0" borderId="31" xfId="0" applyNumberFormat="1" applyFont="1" applyBorder="1" applyAlignment="1">
      <alignment horizontal="center" vertical="center"/>
    </xf>
    <xf numFmtId="2" fontId="13" fillId="0" borderId="13" xfId="0" applyNumberFormat="1" applyFont="1" applyBorder="1" applyAlignment="1">
      <alignment horizontal="center" vertical="center"/>
    </xf>
    <xf numFmtId="0" fontId="1" fillId="0" borderId="0" xfId="0" applyFont="1" applyAlignment="1">
      <alignment horizontal="center"/>
    </xf>
    <xf numFmtId="0" fontId="13" fillId="0" borderId="0" xfId="0" applyFont="1" applyAlignment="1">
      <alignment horizontal="center"/>
    </xf>
    <xf numFmtId="0" fontId="13" fillId="8" borderId="0" xfId="0" applyFont="1" applyFill="1" applyAlignment="1">
      <alignment horizontal="center"/>
    </xf>
    <xf numFmtId="0" fontId="13" fillId="8" borderId="0" xfId="0" applyFont="1" applyFill="1"/>
    <xf numFmtId="0" fontId="13" fillId="8" borderId="0" xfId="0" applyFont="1" applyFill="1" applyAlignment="1">
      <alignment wrapText="1"/>
    </xf>
    <xf numFmtId="0" fontId="1" fillId="8" borderId="0" xfId="0" applyFont="1" applyFill="1" applyAlignment="1">
      <alignment horizontal="center"/>
    </xf>
    <xf numFmtId="0" fontId="1" fillId="8" borderId="0" xfId="0" applyFont="1" applyFill="1"/>
    <xf numFmtId="0" fontId="12" fillId="8" borderId="0" xfId="0" applyFont="1" applyFill="1" applyAlignment="1">
      <alignment horizontal="center" vertical="center"/>
    </xf>
    <xf numFmtId="0" fontId="13" fillId="8" borderId="0" xfId="0" applyFont="1" applyFill="1" applyAlignment="1">
      <alignment horizontal="center" vertical="center"/>
    </xf>
    <xf numFmtId="0" fontId="0" fillId="0" borderId="33" xfId="0" applyBorder="1"/>
    <xf numFmtId="0" fontId="0" fillId="0" borderId="32" xfId="0" applyBorder="1"/>
    <xf numFmtId="0" fontId="2" fillId="0" borderId="33" xfId="0" applyFont="1" applyBorder="1" applyAlignment="1">
      <alignment horizontal="left"/>
    </xf>
    <xf numFmtId="0" fontId="2" fillId="0" borderId="0" xfId="0" applyFont="1" applyAlignment="1">
      <alignment horizontal="left"/>
    </xf>
    <xf numFmtId="0" fontId="2" fillId="0" borderId="0" xfId="0" applyFont="1" applyAlignment="1">
      <alignment horizontal="left" indent="1"/>
    </xf>
    <xf numFmtId="0" fontId="0" fillId="0" borderId="34" xfId="0" applyBorder="1"/>
    <xf numFmtId="0" fontId="0" fillId="0" borderId="35" xfId="0" applyBorder="1"/>
    <xf numFmtId="0" fontId="0" fillId="0" borderId="36" xfId="0" applyBorder="1"/>
    <xf numFmtId="0" fontId="2" fillId="0" borderId="0" xfId="0" applyFont="1" applyAlignment="1">
      <alignment wrapText="1"/>
    </xf>
    <xf numFmtId="14" fontId="2" fillId="0" borderId="0" xfId="0" applyNumberFormat="1" applyFont="1"/>
    <xf numFmtId="0" fontId="2" fillId="0" borderId="0" xfId="0" applyFont="1" applyAlignment="1">
      <alignment horizontal="center" vertical="center"/>
    </xf>
    <xf numFmtId="0" fontId="2" fillId="0" borderId="0" xfId="0" applyFont="1" applyAlignment="1">
      <alignment horizontal="center"/>
    </xf>
    <xf numFmtId="4" fontId="2" fillId="0" borderId="0" xfId="0" applyNumberFormat="1" applyFont="1"/>
    <xf numFmtId="0" fontId="21" fillId="6" borderId="4" xfId="0" applyFont="1" applyFill="1" applyBorder="1" applyAlignment="1">
      <alignment horizontal="center" vertical="center"/>
    </xf>
    <xf numFmtId="0" fontId="0" fillId="4" borderId="33" xfId="0" applyFill="1" applyBorder="1"/>
    <xf numFmtId="14" fontId="8" fillId="4" borderId="0" xfId="0" applyNumberFormat="1" applyFont="1" applyFill="1" applyAlignment="1">
      <alignment vertical="center" wrapText="1"/>
    </xf>
    <xf numFmtId="0" fontId="0" fillId="4" borderId="32" xfId="0" applyFill="1" applyBorder="1"/>
    <xf numFmtId="0" fontId="0" fillId="4" borderId="0" xfId="0" applyFill="1" applyAlignment="1">
      <alignment vertical="center"/>
    </xf>
    <xf numFmtId="0" fontId="0" fillId="4" borderId="0" xfId="0" applyFill="1"/>
    <xf numFmtId="0" fontId="22" fillId="0" borderId="0" xfId="0" applyFont="1" applyAlignment="1">
      <alignment vertical="center"/>
    </xf>
    <xf numFmtId="0" fontId="21" fillId="6" borderId="4" xfId="0" applyFont="1" applyFill="1" applyBorder="1" applyAlignment="1" applyProtection="1">
      <alignment horizontal="center" vertical="center"/>
      <protection locked="0"/>
    </xf>
    <xf numFmtId="2" fontId="21" fillId="6" borderId="4" xfId="0" applyNumberFormat="1" applyFont="1" applyFill="1" applyBorder="1" applyAlignment="1">
      <alignment horizontal="center"/>
    </xf>
    <xf numFmtId="0" fontId="2" fillId="0" borderId="33" xfId="0" applyFont="1" applyBorder="1"/>
    <xf numFmtId="3" fontId="2" fillId="0" borderId="0" xfId="0" applyNumberFormat="1" applyFont="1" applyAlignment="1">
      <alignment horizontal="center" vertical="center"/>
    </xf>
    <xf numFmtId="0" fontId="23" fillId="0" borderId="0" xfId="0" applyFont="1" applyAlignment="1">
      <alignment vertical="center"/>
    </xf>
    <xf numFmtId="0" fontId="2" fillId="0" borderId="0" xfId="0" applyFont="1" applyAlignment="1">
      <alignment vertical="center"/>
    </xf>
    <xf numFmtId="0" fontId="21" fillId="0" borderId="0" xfId="0" applyFont="1" applyAlignment="1">
      <alignment horizontal="left" vertical="center"/>
    </xf>
    <xf numFmtId="0" fontId="29" fillId="6" borderId="0" xfId="0" applyFont="1" applyFill="1"/>
    <xf numFmtId="0" fontId="13" fillId="6" borderId="0" xfId="0" applyFont="1" applyFill="1" applyAlignment="1">
      <alignment horizontal="center" vertical="center"/>
    </xf>
    <xf numFmtId="0" fontId="2" fillId="0" borderId="34" xfId="0" applyFont="1" applyBorder="1"/>
    <xf numFmtId="0" fontId="2" fillId="0" borderId="35" xfId="0" applyFont="1" applyBorder="1"/>
    <xf numFmtId="0" fontId="2" fillId="0" borderId="35" xfId="0" applyFont="1" applyBorder="1" applyAlignment="1">
      <alignment horizontal="center" vertical="center"/>
    </xf>
    <xf numFmtId="0" fontId="2" fillId="0" borderId="36" xfId="0" applyFont="1" applyBorder="1"/>
    <xf numFmtId="0" fontId="0" fillId="0" borderId="0" xfId="0" quotePrefix="1"/>
    <xf numFmtId="0" fontId="0" fillId="0" borderId="0" xfId="0" applyAlignment="1">
      <alignment horizontal="right"/>
    </xf>
    <xf numFmtId="0" fontId="2" fillId="0" borderId="0" xfId="0" applyFont="1" applyAlignment="1">
      <alignment horizontal="left" vertical="center"/>
    </xf>
    <xf numFmtId="0" fontId="33" fillId="0" borderId="4" xfId="1" applyFont="1" applyBorder="1" applyAlignment="1">
      <alignment horizontal="right" vertical="center" wrapText="1" indent="1"/>
    </xf>
    <xf numFmtId="0" fontId="2" fillId="0" borderId="4" xfId="0" applyFont="1" applyBorder="1" applyAlignment="1">
      <alignment horizontal="left" vertical="center" wrapText="1" indent="1"/>
    </xf>
    <xf numFmtId="0" fontId="30" fillId="7" borderId="4" xfId="0" applyFont="1" applyFill="1" applyBorder="1" applyAlignment="1">
      <alignment horizontal="center" vertical="center"/>
    </xf>
    <xf numFmtId="0" fontId="35" fillId="0" borderId="4" xfId="1" applyFont="1" applyBorder="1" applyAlignment="1">
      <alignment horizontal="right" vertical="center" wrapText="1" indent="1"/>
    </xf>
    <xf numFmtId="0" fontId="2" fillId="0" borderId="33"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32" fillId="8" borderId="44" xfId="0" applyFont="1" applyFill="1" applyBorder="1" applyAlignment="1">
      <alignment horizontal="center" vertical="center" wrapText="1"/>
    </xf>
    <xf numFmtId="0" fontId="32" fillId="8" borderId="45" xfId="0" applyFont="1" applyFill="1" applyBorder="1" applyAlignment="1">
      <alignment horizontal="center" vertical="center" wrapText="1"/>
    </xf>
    <xf numFmtId="0" fontId="32" fillId="8" borderId="46" xfId="0" applyFont="1" applyFill="1" applyBorder="1" applyAlignment="1">
      <alignment horizontal="center" vertical="center" wrapText="1"/>
    </xf>
    <xf numFmtId="0" fontId="32" fillId="8" borderId="47" xfId="0" applyFont="1" applyFill="1" applyBorder="1" applyAlignment="1">
      <alignment horizontal="center" vertical="center" wrapText="1"/>
    </xf>
    <xf numFmtId="0" fontId="32" fillId="8" borderId="0" xfId="0" applyFont="1" applyFill="1" applyAlignment="1">
      <alignment horizontal="center" vertical="center" wrapText="1"/>
    </xf>
    <xf numFmtId="0" fontId="32" fillId="8" borderId="48" xfId="0" applyFont="1" applyFill="1" applyBorder="1" applyAlignment="1">
      <alignment horizontal="center" vertical="center" wrapText="1"/>
    </xf>
    <xf numFmtId="0" fontId="32" fillId="8" borderId="49" xfId="0" applyFont="1" applyFill="1" applyBorder="1" applyAlignment="1">
      <alignment horizontal="center" vertical="center" wrapText="1"/>
    </xf>
    <xf numFmtId="0" fontId="32" fillId="8" borderId="50" xfId="0" applyFont="1" applyFill="1" applyBorder="1" applyAlignment="1">
      <alignment horizontal="center" vertical="center" wrapText="1"/>
    </xf>
    <xf numFmtId="0" fontId="32" fillId="8" borderId="51" xfId="0" applyFont="1" applyFill="1" applyBorder="1" applyAlignment="1">
      <alignment horizontal="center" vertical="center" wrapText="1"/>
    </xf>
    <xf numFmtId="0" fontId="31" fillId="9" borderId="3" xfId="0" applyFont="1" applyFill="1" applyBorder="1" applyAlignment="1">
      <alignment horizontal="center" vertical="center"/>
    </xf>
    <xf numFmtId="0" fontId="31" fillId="9" borderId="4" xfId="0" applyFont="1" applyFill="1" applyBorder="1" applyAlignment="1">
      <alignment horizontal="center" vertical="center"/>
    </xf>
    <xf numFmtId="0" fontId="3" fillId="7" borderId="1" xfId="0" applyFont="1" applyFill="1" applyBorder="1" applyAlignment="1">
      <alignment horizontal="left" vertical="center" indent="1"/>
    </xf>
    <xf numFmtId="0" fontId="3" fillId="7" borderId="2" xfId="0" applyFont="1" applyFill="1" applyBorder="1" applyAlignment="1">
      <alignment horizontal="left" vertical="center" indent="1"/>
    </xf>
    <xf numFmtId="0" fontId="3" fillId="7" borderId="3" xfId="0" applyFont="1" applyFill="1" applyBorder="1" applyAlignment="1">
      <alignment horizontal="left" vertical="center" indent="1"/>
    </xf>
    <xf numFmtId="4" fontId="2" fillId="4" borderId="0" xfId="0" applyNumberFormat="1" applyFont="1" applyFill="1" applyAlignment="1">
      <alignment horizontal="center" vertical="center"/>
    </xf>
    <xf numFmtId="0" fontId="2" fillId="0" borderId="0" xfId="0" applyFont="1" applyAlignment="1">
      <alignment horizontal="right"/>
    </xf>
    <xf numFmtId="0" fontId="36" fillId="0" borderId="40" xfId="0" applyFont="1" applyBorder="1" applyAlignment="1">
      <alignment horizontal="left" vertical="center" wrapText="1" indent="1"/>
    </xf>
    <xf numFmtId="0" fontId="36" fillId="0" borderId="41" xfId="0" applyFont="1" applyBorder="1" applyAlignment="1">
      <alignment horizontal="left" vertical="center" wrapText="1" indent="1"/>
    </xf>
    <xf numFmtId="0" fontId="36" fillId="0" borderId="42" xfId="0" applyFont="1" applyBorder="1" applyAlignment="1">
      <alignment horizontal="left" vertical="center" wrapText="1" indent="1"/>
    </xf>
    <xf numFmtId="0" fontId="36" fillId="0" borderId="33" xfId="0" applyFont="1" applyBorder="1" applyAlignment="1">
      <alignment horizontal="left" vertical="center" wrapText="1" indent="1"/>
    </xf>
    <xf numFmtId="0" fontId="36" fillId="0" borderId="0" xfId="0" applyFont="1" applyAlignment="1">
      <alignment horizontal="left" vertical="center" wrapText="1" indent="1"/>
    </xf>
    <xf numFmtId="0" fontId="36" fillId="0" borderId="32" xfId="0" applyFont="1" applyBorder="1" applyAlignment="1">
      <alignment horizontal="left" vertical="center" wrapText="1" indent="1"/>
    </xf>
    <xf numFmtId="0" fontId="31" fillId="9" borderId="43" xfId="0" applyFont="1" applyFill="1" applyBorder="1" applyAlignment="1">
      <alignment horizontal="center" vertical="center"/>
    </xf>
    <xf numFmtId="0" fontId="2" fillId="3" borderId="0" xfId="0" applyFont="1" applyFill="1" applyAlignment="1" applyProtection="1">
      <alignment horizontal="left" vertical="center" indent="1"/>
      <protection locked="0"/>
    </xf>
    <xf numFmtId="0" fontId="24" fillId="0" borderId="0" xfId="1" applyFont="1" applyBorder="1" applyAlignment="1" applyProtection="1">
      <alignment horizontal="left" vertical="center" wrapText="1"/>
    </xf>
    <xf numFmtId="0" fontId="24" fillId="0" borderId="0" xfId="1" applyFont="1" applyAlignment="1" applyProtection="1">
      <alignment horizontal="left" vertical="center" wrapText="1"/>
    </xf>
    <xf numFmtId="0" fontId="6" fillId="4" borderId="33" xfId="0" applyFont="1" applyFill="1" applyBorder="1" applyAlignment="1">
      <alignment horizontal="center" vertical="center"/>
    </xf>
    <xf numFmtId="0" fontId="6" fillId="4" borderId="0" xfId="0" applyFont="1" applyFill="1" applyAlignment="1">
      <alignment horizontal="center" vertical="center"/>
    </xf>
    <xf numFmtId="0" fontId="6" fillId="4" borderId="32" xfId="0" applyFont="1" applyFill="1" applyBorder="1" applyAlignment="1">
      <alignment horizontal="center"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17" fillId="4" borderId="0" xfId="0" applyFont="1" applyFill="1" applyAlignment="1">
      <alignment horizontal="center" vertical="center"/>
    </xf>
    <xf numFmtId="3" fontId="2" fillId="3" borderId="0" xfId="0" applyNumberFormat="1" applyFont="1" applyFill="1" applyAlignment="1" applyProtection="1">
      <alignment horizontal="center" vertical="center"/>
      <protection locked="0"/>
    </xf>
    <xf numFmtId="3" fontId="2" fillId="4" borderId="0" xfId="0" applyNumberFormat="1" applyFont="1" applyFill="1" applyAlignment="1">
      <alignment horizontal="center" vertical="center"/>
    </xf>
    <xf numFmtId="0" fontId="21" fillId="6" borderId="4" xfId="0" applyFont="1" applyFill="1" applyBorder="1" applyAlignment="1">
      <alignment horizontal="center"/>
    </xf>
    <xf numFmtId="0" fontId="17" fillId="4" borderId="0" xfId="0" applyFont="1" applyFill="1" applyAlignment="1">
      <alignment horizontal="center" vertical="center" wrapText="1"/>
    </xf>
    <xf numFmtId="0" fontId="17" fillId="4" borderId="33" xfId="0" applyFont="1" applyFill="1" applyBorder="1" applyAlignment="1">
      <alignment horizontal="left" vertical="center"/>
    </xf>
    <xf numFmtId="0" fontId="17" fillId="4" borderId="0" xfId="0" applyFont="1" applyFill="1" applyAlignment="1">
      <alignment horizontal="left" vertical="center"/>
    </xf>
    <xf numFmtId="14" fontId="2" fillId="3" borderId="0" xfId="0" applyNumberFormat="1" applyFont="1" applyFill="1" applyAlignment="1" applyProtection="1">
      <alignment horizontal="left" vertical="center" indent="1"/>
      <protection locked="0"/>
    </xf>
    <xf numFmtId="14" fontId="18" fillId="4" borderId="0" xfId="0" applyNumberFormat="1" applyFont="1" applyFill="1" applyAlignment="1">
      <alignment horizontal="center" wrapText="1"/>
    </xf>
    <xf numFmtId="164" fontId="2" fillId="4" borderId="0" xfId="0" applyNumberFormat="1" applyFont="1" applyFill="1" applyAlignment="1">
      <alignment horizontal="center" vertical="center"/>
    </xf>
    <xf numFmtId="0" fontId="3" fillId="0" borderId="0" xfId="0" applyFont="1" applyAlignment="1">
      <alignment horizontal="right" vertical="center" wrapText="1"/>
    </xf>
    <xf numFmtId="0" fontId="3" fillId="0" borderId="0" xfId="0" applyFont="1" applyAlignment="1">
      <alignment horizontal="right" vertical="center"/>
    </xf>
    <xf numFmtId="0" fontId="25" fillId="0" borderId="0" xfId="0" applyFont="1" applyAlignment="1">
      <alignment horizontal="left" vertical="center"/>
    </xf>
    <xf numFmtId="0" fontId="17" fillId="4" borderId="37" xfId="0" applyFont="1" applyFill="1" applyBorder="1" applyAlignment="1">
      <alignment horizontal="left" vertical="center" wrapText="1" indent="1"/>
    </xf>
    <xf numFmtId="0" fontId="17" fillId="4" borderId="38" xfId="0" applyFont="1" applyFill="1" applyBorder="1" applyAlignment="1">
      <alignment horizontal="left" vertical="center" wrapText="1" indent="1"/>
    </xf>
    <xf numFmtId="0" fontId="17" fillId="4" borderId="39" xfId="0" applyFont="1" applyFill="1" applyBorder="1" applyAlignment="1">
      <alignment horizontal="left" vertical="center" wrapText="1" indent="1"/>
    </xf>
    <xf numFmtId="0" fontId="16" fillId="0" borderId="22" xfId="0" applyFont="1" applyBorder="1" applyAlignment="1">
      <alignment horizontal="center" vertical="top" textRotation="90"/>
    </xf>
    <xf numFmtId="0" fontId="1" fillId="0" borderId="23" xfId="0" applyFont="1" applyBorder="1" applyAlignment="1">
      <alignment horizontal="center" vertical="top" textRotation="90"/>
    </xf>
    <xf numFmtId="0" fontId="1" fillId="0" borderId="29" xfId="0" applyFont="1" applyBorder="1" applyAlignment="1">
      <alignment horizontal="center" vertical="top" textRotation="90"/>
    </xf>
    <xf numFmtId="0" fontId="14" fillId="0" borderId="5" xfId="0" applyFont="1" applyBorder="1" applyAlignment="1">
      <alignment horizontal="left" vertical="center"/>
    </xf>
    <xf numFmtId="0" fontId="13" fillId="0" borderId="6" xfId="0" applyFont="1" applyBorder="1" applyAlignment="1">
      <alignment horizontal="center"/>
    </xf>
    <xf numFmtId="0" fontId="13" fillId="0" borderId="7" xfId="0" applyFont="1" applyBorder="1" applyAlignment="1">
      <alignment horizontal="center"/>
    </xf>
    <xf numFmtId="0" fontId="13" fillId="0" borderId="12" xfId="0" applyFont="1" applyBorder="1" applyAlignment="1">
      <alignment horizontal="center"/>
    </xf>
    <xf numFmtId="0" fontId="13" fillId="0" borderId="13" xfId="0" applyFont="1" applyBorder="1" applyAlignment="1">
      <alignment horizontal="center"/>
    </xf>
    <xf numFmtId="0" fontId="1" fillId="7" borderId="8" xfId="0" applyFont="1" applyFill="1" applyBorder="1" applyAlignment="1">
      <alignment horizontal="center" textRotation="90" wrapText="1"/>
    </xf>
    <xf numFmtId="0" fontId="1" fillId="7" borderId="14" xfId="0" applyFont="1" applyFill="1" applyBorder="1" applyAlignment="1">
      <alignment horizontal="center" textRotation="90" wrapText="1"/>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7" borderId="17"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7" fillId="0" borderId="0" xfId="0" applyFont="1" applyAlignment="1">
      <alignment horizontal="left" vertical="center" wrapText="1"/>
    </xf>
  </cellXfs>
  <cellStyles count="2">
    <cellStyle name="Lien hypertexte" xfId="1" builtinId="8"/>
    <cellStyle name="Normal" xfId="0" builtinId="0"/>
  </cellStyles>
  <dxfs count="10">
    <dxf>
      <font>
        <color theme="0"/>
      </font>
      <fill>
        <patternFill>
          <bgColor theme="0"/>
        </patternFill>
      </fill>
      <border>
        <left/>
        <right/>
        <top/>
        <bottom/>
        <vertical/>
        <horizontal/>
      </border>
    </dxf>
    <dxf>
      <fill>
        <patternFill>
          <bgColor rgb="FFDDEBF7"/>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DDEBF7"/>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DDEBF7"/>
        </patternFill>
      </fill>
      <border>
        <left/>
        <right/>
        <top/>
        <bottom/>
        <vertical/>
        <horizontal/>
      </border>
    </dxf>
    <dxf>
      <font>
        <color theme="0"/>
      </font>
      <fill>
        <patternFill>
          <bgColor theme="0"/>
        </patternFill>
      </fill>
      <border>
        <left/>
        <right/>
        <top/>
        <bottom/>
        <vertical/>
        <horizontal/>
      </border>
    </dxf>
    <dxf>
      <fill>
        <patternFill patternType="none">
          <bgColor auto="1"/>
        </patternFill>
      </fill>
      <border>
        <left/>
        <right/>
        <top/>
        <bottom/>
      </border>
    </dxf>
  </dxfs>
  <tableStyles count="0" defaultTableStyle="TableStyleMedium2" defaultPivotStyle="PivotStyleLight16"/>
  <colors>
    <mruColors>
      <color rgb="FFFFFF99"/>
      <color rgb="FFFFFFCC"/>
      <color rgb="FF0088CE"/>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Label" lockText="1"/>
</file>

<file path=xl/ctrlProps/ctrlProp3.xml><?xml version="1.0" encoding="utf-8"?>
<formControlPr xmlns="http://schemas.microsoft.com/office/spreadsheetml/2009/9/main" objectType="Radio" checked="Checked" firstButton="1" fmlaLink="$AO$10"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firstButton="1" fmlaLink="$AO$34" lockText="1" noThreeD="1"/>
</file>

<file path=xl/ctrlProps/ctrlProp8.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144780</xdr:colOff>
          <xdr:row>7</xdr:row>
          <xdr:rowOff>76200</xdr:rowOff>
        </xdr:from>
        <xdr:to>
          <xdr:col>29</xdr:col>
          <xdr:colOff>99060</xdr:colOff>
          <xdr:row>9</xdr:row>
          <xdr:rowOff>22860</xdr:rowOff>
        </xdr:to>
        <xdr:sp macro="" textlink="">
          <xdr:nvSpPr>
            <xdr:cNvPr id="1097" name="Group Box 73" descr="Grp1"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175260</xdr:colOff>
          <xdr:row>8</xdr:row>
          <xdr:rowOff>7620</xdr:rowOff>
        </xdr:from>
        <xdr:to>
          <xdr:col>18</xdr:col>
          <xdr:colOff>160020</xdr:colOff>
          <xdr:row>9</xdr:row>
          <xdr:rowOff>0</xdr:rowOff>
        </xdr:to>
        <xdr:sp macro="" textlink="">
          <xdr:nvSpPr>
            <xdr:cNvPr id="1098" name="Label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27432" rIns="0" bIns="0" anchor="t" upright="1"/>
            <a:lstStyle/>
            <a:p>
              <a:pPr algn="l" rtl="0">
                <a:defRPr sz="1000"/>
              </a:pPr>
              <a:r>
                <a:rPr lang="fr-CA" sz="800" b="0" i="0" u="none" strike="noStrike" baseline="0">
                  <a:solidFill>
                    <a:srgbClr val="000000"/>
                  </a:solidFill>
                  <a:latin typeface="Segoe UI"/>
                  <a:cs typeface="Segoe UI"/>
                </a:rPr>
                <a:t>Préciser le SCIAN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7</xdr:row>
          <xdr:rowOff>76200</xdr:rowOff>
        </xdr:from>
        <xdr:to>
          <xdr:col>22</xdr:col>
          <xdr:colOff>30480</xdr:colOff>
          <xdr:row>9</xdr:row>
          <xdr:rowOff>22860</xdr:rowOff>
        </xdr:to>
        <xdr:sp macro="" textlink="">
          <xdr:nvSpPr>
            <xdr:cNvPr id="1099" name="Option Butto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SCIAN2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7</xdr:row>
          <xdr:rowOff>76200</xdr:rowOff>
        </xdr:from>
        <xdr:to>
          <xdr:col>25</xdr:col>
          <xdr:colOff>106680</xdr:colOff>
          <xdr:row>9</xdr:row>
          <xdr:rowOff>22860</xdr:rowOff>
        </xdr:to>
        <xdr:sp macro="" textlink="">
          <xdr:nvSpPr>
            <xdr:cNvPr id="1100" name="Option Button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SCIAN3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xdr:row>
          <xdr:rowOff>76200</xdr:rowOff>
        </xdr:from>
        <xdr:to>
          <xdr:col>29</xdr:col>
          <xdr:colOff>22860</xdr:colOff>
          <xdr:row>9</xdr:row>
          <xdr:rowOff>22860</xdr:rowOff>
        </xdr:to>
        <xdr:sp macro="" textlink="">
          <xdr:nvSpPr>
            <xdr:cNvPr id="1101" name="Option Button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SCIAN4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31</xdr:row>
          <xdr:rowOff>7620</xdr:rowOff>
        </xdr:from>
        <xdr:to>
          <xdr:col>13</xdr:col>
          <xdr:colOff>7620</xdr:colOff>
          <xdr:row>34</xdr:row>
          <xdr:rowOff>7620</xdr:rowOff>
        </xdr:to>
        <xdr:sp macro="" textlink="">
          <xdr:nvSpPr>
            <xdr:cNvPr id="1102" name="Group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31</xdr:row>
          <xdr:rowOff>22860</xdr:rowOff>
        </xdr:from>
        <xdr:to>
          <xdr:col>8</xdr:col>
          <xdr:colOff>38100</xdr:colOff>
          <xdr:row>32</xdr:row>
          <xdr:rowOff>22860</xdr:rowOff>
        </xdr:to>
        <xdr:sp macro="" textlink="">
          <xdr:nvSpPr>
            <xdr:cNvPr id="1103" name="Option Button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76200</xdr:rowOff>
        </xdr:from>
        <xdr:to>
          <xdr:col>13</xdr:col>
          <xdr:colOff>7620</xdr:colOff>
          <xdr:row>33</xdr:row>
          <xdr:rowOff>198120</xdr:rowOff>
        </xdr:to>
        <xdr:sp macro="" textlink="">
          <xdr:nvSpPr>
            <xdr:cNvPr id="1104" name="Option Button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fr-CA" sz="800" b="0" i="0" u="none" strike="noStrike" baseline="0">
                  <a:solidFill>
                    <a:srgbClr val="000000"/>
                  </a:solidFill>
                  <a:latin typeface="Segoe UI"/>
                  <a:cs typeface="Segoe UI"/>
                </a:rPr>
                <a:t>Non  (utiliser la moyenne du secteur)</a:t>
              </a:r>
            </a:p>
          </xdr:txBody>
        </xdr:sp>
        <xdr:clientData/>
      </xdr:twoCellAnchor>
    </mc:Choice>
    <mc:Fallback/>
  </mc:AlternateContent>
  <xdr:twoCellAnchor editAs="oneCell">
    <xdr:from>
      <xdr:col>0</xdr:col>
      <xdr:colOff>123825</xdr:colOff>
      <xdr:row>1</xdr:row>
      <xdr:rowOff>19050</xdr:rowOff>
    </xdr:from>
    <xdr:to>
      <xdr:col>9</xdr:col>
      <xdr:colOff>123983</xdr:colOff>
      <xdr:row>1</xdr:row>
      <xdr:rowOff>515430</xdr:rowOff>
    </xdr:to>
    <xdr:pic>
      <xdr:nvPicPr>
        <xdr:cNvPr id="3" name="Image 2">
          <a:extLst>
            <a:ext uri="{FF2B5EF4-FFF2-40B4-BE49-F238E27FC236}">
              <a16:creationId xmlns:a16="http://schemas.microsoft.com/office/drawing/2014/main" id="{8AF5C17B-CFD1-4181-EE1B-B29996DB7E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 y="19050"/>
          <a:ext cx="1619408" cy="504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venuquebec.ca/fr/entreprises/impots/impot-des-societes/credits-dimpot-des-societes/credits-auxquels-une-societe-peut-avoir-droit/credit-dimpot-investissement-et-innovation/" TargetMode="External"/><Relationship Id="rId13" Type="http://schemas.openxmlformats.org/officeDocument/2006/relationships/hyperlink" Target="https://www.revenuquebec.ca/fr/entreprises/impots/impot-des-societes/credits-dimpot-des-societes/credits-auxquels-une-societe-peut-avoir-droit/credit-dimpot-developpement-des-affaires-electroniques/" TargetMode="External"/><Relationship Id="rId18" Type="http://schemas.openxmlformats.org/officeDocument/2006/relationships/vmlDrawing" Target="../drawings/vmlDrawing1.vml"/><Relationship Id="rId26" Type="http://schemas.openxmlformats.org/officeDocument/2006/relationships/ctrlProp" Target="../ctrlProps/ctrlProp8.xml"/><Relationship Id="rId3" Type="http://schemas.openxmlformats.org/officeDocument/2006/relationships/hyperlink" Target="https://www.investquebec.com/fr/financement/programmes-gouvernementaux/programme-innovation" TargetMode="External"/><Relationship Id="rId21" Type="http://schemas.openxmlformats.org/officeDocument/2006/relationships/ctrlProp" Target="../ctrlProps/ctrlProp3.xml"/><Relationship Id="rId7" Type="http://schemas.openxmlformats.org/officeDocument/2006/relationships/hyperlink" Target="https://www.quebec.ca/entreprises-et-travailleurs-autonomes/liste-partielle-aide-financiere/developpement-economique/fonds-locaux-investissement" TargetMode="External"/><Relationship Id="rId12" Type="http://schemas.openxmlformats.org/officeDocument/2006/relationships/hyperlink" Target="https://www.quebec.ca/entreprises-et-travailleurs-autonomes/transformation-numerique-entreprises" TargetMode="External"/><Relationship Id="rId17" Type="http://schemas.openxmlformats.org/officeDocument/2006/relationships/drawing" Target="../drawings/drawing1.xml"/><Relationship Id="rId25" Type="http://schemas.openxmlformats.org/officeDocument/2006/relationships/ctrlProp" Target="../ctrlProps/ctrlProp7.xml"/><Relationship Id="rId2" Type="http://schemas.openxmlformats.org/officeDocument/2006/relationships/hyperlink" Target="https://grandv.investquebec.com/fr" TargetMode="External"/><Relationship Id="rId16" Type="http://schemas.openxmlformats.org/officeDocument/2006/relationships/printerSettings" Target="../printerSettings/printerSettings1.bin"/><Relationship Id="rId20" Type="http://schemas.openxmlformats.org/officeDocument/2006/relationships/ctrlProp" Target="../ctrlProps/ctrlProp2.xml"/><Relationship Id="rId1" Type="http://schemas.openxmlformats.org/officeDocument/2006/relationships/hyperlink" Target="https://www.statcan.gc.ca/fr/sujets/norme/scian/2017/v3/index" TargetMode="External"/><Relationship Id="rId6" Type="http://schemas.openxmlformats.org/officeDocument/2006/relationships/hyperlink" Target="https://grandv.investquebec.com/fr" TargetMode="External"/><Relationship Id="rId11" Type="http://schemas.openxmlformats.org/officeDocument/2006/relationships/hyperlink" Target="https://www.cpmt.gouv.qc.ca/promoteurs-de-projets-de-formation/programmes-daide-financiere/productivite-competences/" TargetMode="External"/><Relationship Id="rId24" Type="http://schemas.openxmlformats.org/officeDocument/2006/relationships/ctrlProp" Target="../ctrlProps/ctrlProp6.xml"/><Relationship Id="rId5" Type="http://schemas.openxmlformats.org/officeDocument/2006/relationships/hyperlink" Target="https://www.quebec.ca/entreprises-et-travailleurs-autonomes/gerer-finances/fiscalite/aide-fiscale-projets-r-d-innovation/deduction-incitative-commercialisation-innovations" TargetMode="External"/><Relationship Id="rId15" Type="http://schemas.openxmlformats.org/officeDocument/2006/relationships/hyperlink" Target="https://www.cpmt.gouv.qc.ca/promoteurs-de-projets-de-formation/programmes-daide-financiere/impulsion-competences/" TargetMode="External"/><Relationship Id="rId23" Type="http://schemas.openxmlformats.org/officeDocument/2006/relationships/ctrlProp" Target="../ctrlProps/ctrlProp5.xml"/><Relationship Id="rId10" Type="http://schemas.openxmlformats.org/officeDocument/2006/relationships/hyperlink" Target="https://www.quebec.ca/entreprises-et-travailleurs-autonomes/administrer-gerer/embauche-gestion-personnel/aide-gestion-ressources-humaines/obtenir-conseils" TargetMode="External"/><Relationship Id="rId19" Type="http://schemas.openxmlformats.org/officeDocument/2006/relationships/ctrlProp" Target="../ctrlProps/ctrlProp1.xml"/><Relationship Id="rId4" Type="http://schemas.openxmlformats.org/officeDocument/2006/relationships/hyperlink" Target="https://www.quebec.ca/entreprises-et-travailleurs-autonomes/gerer-finances/fiscalite/aide-fiscale-projets-r-d-innovation/credit-impot-recherche-innovation-commercialisation" TargetMode="External"/><Relationship Id="rId9" Type="http://schemas.openxmlformats.org/officeDocument/2006/relationships/hyperlink" Target="https://www.quebec.ca/entreprises-et-travailleurs-autonomes/administrer-gerer/embauche-gestion-personnel/former-main-oeuvre/developper-competences" TargetMode="External"/><Relationship Id="rId14" Type="http://schemas.openxmlformats.org/officeDocument/2006/relationships/hyperlink" Target="https://www.revenuquebec.ca/fr/services-en-ligne/formulaires-et-publications/co-17-g/guide-de-la-declaration-de-revenus-des-societes/" TargetMode="External"/><Relationship Id="rId22" Type="http://schemas.openxmlformats.org/officeDocument/2006/relationships/ctrlProp" Target="../ctrlProps/ctrlProp4.xml"/><Relationship Id="rId27"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22C00-DD6C-4DF0-A6D0-F5C40FA050F1}">
  <sheetPr codeName="Feuil1">
    <pageSetUpPr autoPageBreaks="0"/>
  </sheetPr>
  <dimension ref="A1:AT68"/>
  <sheetViews>
    <sheetView showGridLines="0" showRowColHeaders="0" tabSelected="1" topLeftCell="A3" zoomScaleNormal="100" workbookViewId="0">
      <selection activeCell="B45" sqref="B45:AM45"/>
    </sheetView>
  </sheetViews>
  <sheetFormatPr baseColWidth="10" defaultRowHeight="14.4"/>
  <cols>
    <col min="1" max="1" width="2.19921875" customWidth="1"/>
    <col min="2" max="38" width="2.3984375" customWidth="1"/>
    <col min="39" max="39" width="2.5" customWidth="1"/>
    <col min="40" max="40" width="2.3984375" customWidth="1"/>
    <col min="41" max="41" width="11.59765625" style="58" hidden="1" customWidth="1"/>
    <col min="42" max="42" width="6.59765625" style="58" hidden="1" customWidth="1"/>
    <col min="43" max="43" width="12" style="2" hidden="1" customWidth="1"/>
    <col min="44" max="44" width="8.19921875" style="2" customWidth="1"/>
    <col min="45" max="45" width="5.69921875" customWidth="1"/>
    <col min="46" max="57" width="11" customWidth="1"/>
    <col min="58" max="58" width="7.3984375" customWidth="1"/>
  </cols>
  <sheetData>
    <row r="1" spans="2:43" ht="3.75" hidden="1" customHeight="1"/>
    <row r="2" spans="2:43" ht="41.25" customHeight="1">
      <c r="N2" s="135" t="s">
        <v>1670</v>
      </c>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row>
    <row r="3" spans="2:43" ht="20.100000000000001" customHeight="1">
      <c r="B3" s="122" t="s">
        <v>0</v>
      </c>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4"/>
    </row>
    <row r="4" spans="2:43" ht="6" customHeight="1">
      <c r="B4" s="48"/>
      <c r="AM4" s="49"/>
    </row>
    <row r="5" spans="2:43" ht="17.100000000000001" customHeight="1">
      <c r="B5" s="88" t="s">
        <v>1</v>
      </c>
      <c r="C5" s="89"/>
      <c r="D5" s="89"/>
      <c r="E5" s="89"/>
      <c r="F5" s="89"/>
      <c r="G5" s="89"/>
      <c r="H5" s="89"/>
      <c r="I5" s="89"/>
      <c r="J5" s="89"/>
      <c r="K5" s="89"/>
      <c r="L5" s="89"/>
      <c r="M5" s="89"/>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49"/>
      <c r="AO5" s="128" t="s">
        <v>1667</v>
      </c>
    </row>
    <row r="6" spans="2:43" ht="6" customHeight="1">
      <c r="B6" s="48"/>
      <c r="AM6" s="49"/>
      <c r="AO6" s="128"/>
    </row>
    <row r="7" spans="2:43" ht="17.100000000000001" customHeight="1">
      <c r="B7" s="88" t="s">
        <v>2</v>
      </c>
      <c r="C7" s="89"/>
      <c r="D7" s="89"/>
      <c r="E7" s="89"/>
      <c r="F7" s="89"/>
      <c r="G7" s="89"/>
      <c r="H7" s="89"/>
      <c r="I7" s="89"/>
      <c r="J7" s="89"/>
      <c r="K7" s="89"/>
      <c r="L7" s="89"/>
      <c r="M7" s="89"/>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49"/>
      <c r="AO7" s="61" t="str">
        <f>IF(ISBLANK($O$7),"",_xlfn.TEXTBEFORE($O$7," "))</f>
        <v/>
      </c>
      <c r="AQ7" s="59"/>
    </row>
    <row r="8" spans="2:43" ht="6.75" customHeight="1">
      <c r="B8" s="50"/>
      <c r="C8" s="51"/>
      <c r="D8" s="51"/>
      <c r="E8" s="51"/>
      <c r="F8" s="51"/>
      <c r="G8" s="51"/>
      <c r="H8" s="51"/>
      <c r="I8" s="51"/>
      <c r="J8" s="51"/>
      <c r="K8" s="51"/>
      <c r="L8" s="51"/>
      <c r="M8" s="51"/>
      <c r="O8" s="52"/>
      <c r="P8" s="52"/>
      <c r="Q8" s="52"/>
      <c r="R8" s="52"/>
      <c r="S8" s="52"/>
      <c r="T8" s="52"/>
      <c r="U8" s="52"/>
      <c r="V8" s="52"/>
      <c r="W8" s="52"/>
      <c r="X8" s="52"/>
      <c r="Y8" s="52"/>
      <c r="Z8" s="52"/>
      <c r="AA8" s="52"/>
      <c r="AB8" s="52"/>
      <c r="AC8" s="52"/>
      <c r="AD8" s="52"/>
      <c r="AE8" s="52"/>
      <c r="AF8" s="52"/>
      <c r="AG8" s="52"/>
      <c r="AH8" s="52"/>
      <c r="AI8" s="52"/>
      <c r="AJ8" s="52"/>
      <c r="AK8" s="52"/>
      <c r="AL8" s="52"/>
      <c r="AM8" s="49"/>
      <c r="AQ8" s="59"/>
    </row>
    <row r="9" spans="2:43" ht="15" customHeight="1">
      <c r="B9" s="48"/>
      <c r="AM9" s="49"/>
      <c r="AO9" s="61" t="s">
        <v>1668</v>
      </c>
      <c r="AP9" s="61" t="s">
        <v>1643</v>
      </c>
      <c r="AQ9" s="61" t="s">
        <v>1644</v>
      </c>
    </row>
    <row r="10" spans="2:43" ht="17.100000000000001" customHeight="1">
      <c r="B10" s="88" t="s">
        <v>20</v>
      </c>
      <c r="C10" s="89"/>
      <c r="D10" s="89"/>
      <c r="E10" s="89"/>
      <c r="F10" s="89"/>
      <c r="G10" s="89"/>
      <c r="H10" s="89"/>
      <c r="I10" s="89"/>
      <c r="J10" s="89"/>
      <c r="K10" s="89"/>
      <c r="L10" s="89"/>
      <c r="M10" s="89"/>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49"/>
      <c r="AO10" s="68">
        <v>1</v>
      </c>
      <c r="AP10" s="61" t="str">
        <f>IF(ISBLANK($O$10),"",TRIM(LEFT($O$10,FIND("-",$O$10)-1))&amp;"")</f>
        <v/>
      </c>
      <c r="AQ10" s="69" t="str">
        <f>IF($AP$10="","",IFERROR(VLOOKUP($AP$10,MoyHrsTrav!A:H,8,0),MoyHrsTrav!$H$4))</f>
        <v/>
      </c>
    </row>
    <row r="11" spans="2:43">
      <c r="B11" s="48"/>
      <c r="O11" s="117" t="s">
        <v>1647</v>
      </c>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49"/>
      <c r="AO11" s="74" t="s">
        <v>1648</v>
      </c>
    </row>
    <row r="12" spans="2:43" ht="16.5" customHeight="1">
      <c r="B12" s="4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49"/>
    </row>
    <row r="13" spans="2:43" ht="6.75" customHeight="1">
      <c r="B13" s="53"/>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5"/>
    </row>
    <row r="14" spans="2:43" ht="14.25" customHeight="1">
      <c r="B14" s="56"/>
      <c r="C14" s="56"/>
      <c r="D14" s="56"/>
      <c r="E14" s="56"/>
      <c r="F14" s="56"/>
      <c r="G14" s="56"/>
      <c r="H14" s="56"/>
      <c r="I14" s="56"/>
      <c r="J14" s="56"/>
      <c r="K14" s="56"/>
      <c r="L14" s="56"/>
      <c r="M14" s="56"/>
      <c r="O14" s="57"/>
      <c r="P14" s="57"/>
      <c r="Q14" s="57"/>
      <c r="R14" s="57"/>
      <c r="S14" s="57"/>
      <c r="T14" s="57"/>
      <c r="U14" s="57"/>
      <c r="V14" s="57"/>
      <c r="W14" s="57"/>
      <c r="X14" s="57"/>
      <c r="Y14" s="57"/>
      <c r="Z14" s="57"/>
      <c r="AA14" s="57"/>
      <c r="AB14" s="57"/>
      <c r="AC14" s="57"/>
      <c r="AD14" s="57"/>
      <c r="AE14" s="57"/>
      <c r="AF14" s="57"/>
      <c r="AG14" s="57"/>
      <c r="AH14" s="57"/>
      <c r="AI14" s="57"/>
      <c r="AJ14" s="57"/>
      <c r="AK14" s="57"/>
      <c r="AL14" s="57"/>
    </row>
    <row r="15" spans="2:43" ht="21" customHeight="1">
      <c r="B15" s="122" t="s">
        <v>1646</v>
      </c>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4"/>
    </row>
    <row r="16" spans="2:43" ht="39.75" customHeight="1">
      <c r="B16" s="138" t="s">
        <v>1666</v>
      </c>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40"/>
      <c r="AQ16" s="73"/>
    </row>
    <row r="17" spans="2:44" ht="26.25" customHeight="1">
      <c r="B17" s="62"/>
      <c r="C17" s="125"/>
      <c r="D17" s="125"/>
      <c r="E17" s="125"/>
      <c r="F17" s="125"/>
      <c r="G17" s="125"/>
      <c r="H17" s="125"/>
      <c r="I17" s="125"/>
      <c r="J17" s="125"/>
      <c r="K17" s="125"/>
      <c r="L17" s="125"/>
      <c r="M17" s="125"/>
      <c r="N17" s="125"/>
      <c r="O17" s="125"/>
      <c r="P17" s="133"/>
      <c r="Q17" s="133"/>
      <c r="R17" s="133"/>
      <c r="S17" s="133"/>
      <c r="T17" s="133"/>
      <c r="U17" s="63"/>
      <c r="V17" s="129" t="s">
        <v>820</v>
      </c>
      <c r="W17" s="129"/>
      <c r="X17" s="129"/>
      <c r="Y17" s="129"/>
      <c r="Z17" s="129"/>
      <c r="AA17" s="129"/>
      <c r="AB17" s="129"/>
      <c r="AC17" s="129"/>
      <c r="AD17" s="129"/>
      <c r="AE17" s="129"/>
      <c r="AF17" s="129"/>
      <c r="AG17" s="129"/>
      <c r="AH17" s="129"/>
      <c r="AI17" s="129"/>
      <c r="AJ17" s="129"/>
      <c r="AK17" s="129"/>
      <c r="AL17" s="129"/>
      <c r="AM17" s="64"/>
    </row>
    <row r="18" spans="2:44" ht="27.75" customHeight="1">
      <c r="B18" s="130" t="s">
        <v>1645</v>
      </c>
      <c r="C18" s="131"/>
      <c r="D18" s="131"/>
      <c r="E18" s="131"/>
      <c r="F18" s="131"/>
      <c r="G18" s="131"/>
      <c r="H18" s="131"/>
      <c r="I18" s="131"/>
      <c r="J18" s="131"/>
      <c r="K18" s="131"/>
      <c r="L18" s="131"/>
      <c r="M18" s="131"/>
      <c r="N18" s="131"/>
      <c r="O18" s="131"/>
      <c r="P18" s="132"/>
      <c r="Q18" s="132"/>
      <c r="R18" s="132"/>
      <c r="S18" s="132"/>
      <c r="T18" s="132"/>
      <c r="U18" s="65"/>
      <c r="V18" s="119" t="s">
        <v>821</v>
      </c>
      <c r="W18" s="120"/>
      <c r="X18" s="120"/>
      <c r="Y18" s="120"/>
      <c r="Z18" s="121"/>
      <c r="AA18" s="65"/>
      <c r="AB18" s="119" t="s">
        <v>822</v>
      </c>
      <c r="AC18" s="120"/>
      <c r="AD18" s="120"/>
      <c r="AE18" s="120"/>
      <c r="AF18" s="121"/>
      <c r="AG18" s="65"/>
      <c r="AH18" s="119" t="s">
        <v>823</v>
      </c>
      <c r="AI18" s="120"/>
      <c r="AJ18" s="120"/>
      <c r="AK18" s="120"/>
      <c r="AL18" s="121"/>
      <c r="AM18" s="64"/>
    </row>
    <row r="19" spans="2:44" ht="4.5" customHeight="1">
      <c r="B19" s="62"/>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4"/>
    </row>
    <row r="20" spans="2:44" ht="8.25" customHeight="1">
      <c r="B20" s="48"/>
      <c r="AM20" s="49"/>
    </row>
    <row r="21" spans="2:44" ht="17.100000000000001" customHeight="1">
      <c r="B21" s="88" t="s">
        <v>824</v>
      </c>
      <c r="C21" s="89"/>
      <c r="D21" s="89"/>
      <c r="E21" s="89"/>
      <c r="F21" s="89"/>
      <c r="G21" s="89"/>
      <c r="H21" s="89"/>
      <c r="I21" s="89"/>
      <c r="J21" s="89"/>
      <c r="K21" s="89"/>
      <c r="L21" s="89"/>
      <c r="M21" s="89"/>
      <c r="N21" s="89"/>
      <c r="O21" s="89"/>
      <c r="P21" s="89"/>
      <c r="V21" s="134" t="str">
        <f>IF(ISBLANK($P$18),"",DATE(YEAR($P$18),MONTH($P$18)+1,0))</f>
        <v/>
      </c>
      <c r="W21" s="134"/>
      <c r="X21" s="134"/>
      <c r="Y21" s="134"/>
      <c r="Z21" s="134"/>
      <c r="AB21" s="134" t="str">
        <f>IFERROR(DATE(YEAR($V$21)-1,MONTH($V$21),DAY($V$21)),"")</f>
        <v/>
      </c>
      <c r="AC21" s="134"/>
      <c r="AD21" s="134"/>
      <c r="AE21" s="134"/>
      <c r="AF21" s="134"/>
      <c r="AH21" s="134" t="str">
        <f>IFERROR(DATE(YEAR($AB$21)-1,MONTH($AB$21),DAY($AB$21)),"")</f>
        <v/>
      </c>
      <c r="AI21" s="134"/>
      <c r="AJ21" s="134"/>
      <c r="AK21" s="134"/>
      <c r="AL21" s="134"/>
      <c r="AM21" s="49"/>
    </row>
    <row r="22" spans="2:44" ht="6" customHeight="1">
      <c r="B22" s="48"/>
      <c r="AM22" s="49"/>
    </row>
    <row r="23" spans="2:44" ht="17.100000000000001" customHeight="1">
      <c r="B23" s="88" t="s">
        <v>1665</v>
      </c>
      <c r="C23" s="89"/>
      <c r="D23" s="89"/>
      <c r="E23" s="89"/>
      <c r="F23" s="89"/>
      <c r="G23" s="89"/>
      <c r="H23" s="89"/>
      <c r="I23" s="89"/>
      <c r="J23" s="89"/>
      <c r="K23" s="89"/>
      <c r="L23" s="89"/>
      <c r="M23" s="89"/>
      <c r="N23" s="89"/>
      <c r="O23" s="89"/>
      <c r="P23" s="89"/>
      <c r="Q23" s="89"/>
      <c r="V23" s="126"/>
      <c r="W23" s="126"/>
      <c r="X23" s="126"/>
      <c r="Y23" s="126"/>
      <c r="Z23" s="126"/>
      <c r="AB23" s="126"/>
      <c r="AC23" s="126"/>
      <c r="AD23" s="126"/>
      <c r="AE23" s="126"/>
      <c r="AF23" s="126"/>
      <c r="AH23" s="126"/>
      <c r="AI23" s="126"/>
      <c r="AJ23" s="126"/>
      <c r="AK23" s="126"/>
      <c r="AL23" s="126"/>
      <c r="AM23" s="49"/>
    </row>
    <row r="24" spans="2:44" ht="6" customHeight="1">
      <c r="B24" s="48"/>
      <c r="AM24" s="49"/>
    </row>
    <row r="25" spans="2:44" ht="17.100000000000001" customHeight="1">
      <c r="B25" s="88" t="s">
        <v>825</v>
      </c>
      <c r="C25" s="89"/>
      <c r="D25" s="89"/>
      <c r="E25" s="89"/>
      <c r="F25" s="89"/>
      <c r="G25" s="89"/>
      <c r="H25" s="89"/>
      <c r="I25" s="89"/>
      <c r="J25" s="89"/>
      <c r="K25" s="89"/>
      <c r="L25" s="89"/>
      <c r="M25" s="89"/>
      <c r="N25" s="89"/>
      <c r="O25" s="89"/>
      <c r="P25" s="89"/>
      <c r="V25" s="126"/>
      <c r="W25" s="126"/>
      <c r="X25" s="126"/>
      <c r="Y25" s="126"/>
      <c r="Z25" s="126"/>
      <c r="AB25" s="126"/>
      <c r="AC25" s="126"/>
      <c r="AD25" s="126"/>
      <c r="AE25" s="126"/>
      <c r="AF25" s="126"/>
      <c r="AH25" s="126"/>
      <c r="AI25" s="126"/>
      <c r="AJ25" s="126"/>
      <c r="AK25" s="126"/>
      <c r="AL25" s="126"/>
      <c r="AM25" s="49"/>
    </row>
    <row r="26" spans="2:44" ht="6" customHeight="1">
      <c r="B26" s="48"/>
      <c r="AM26" s="49"/>
    </row>
    <row r="27" spans="2:44" ht="17.100000000000001" customHeight="1">
      <c r="B27" s="88" t="s">
        <v>826</v>
      </c>
      <c r="C27" s="89"/>
      <c r="D27" s="89"/>
      <c r="E27" s="89"/>
      <c r="F27" s="89"/>
      <c r="G27" s="89"/>
      <c r="H27" s="89"/>
      <c r="I27" s="89"/>
      <c r="J27" s="89"/>
      <c r="K27" s="89"/>
      <c r="L27" s="89"/>
      <c r="M27" s="89"/>
      <c r="N27" s="89"/>
      <c r="O27" s="89"/>
      <c r="P27" s="89"/>
      <c r="V27" s="126"/>
      <c r="W27" s="126"/>
      <c r="X27" s="126"/>
      <c r="Y27" s="126"/>
      <c r="Z27" s="126"/>
      <c r="AB27" s="126"/>
      <c r="AC27" s="126"/>
      <c r="AD27" s="126"/>
      <c r="AE27" s="126"/>
      <c r="AF27" s="126"/>
      <c r="AH27" s="126"/>
      <c r="AI27" s="126"/>
      <c r="AJ27" s="126"/>
      <c r="AK27" s="126"/>
      <c r="AL27" s="126"/>
      <c r="AM27" s="49"/>
    </row>
    <row r="28" spans="2:44" ht="6" customHeight="1">
      <c r="B28" s="48"/>
      <c r="AM28" s="49"/>
    </row>
    <row r="29" spans="2:44" ht="17.100000000000001" customHeight="1">
      <c r="B29" s="88" t="s">
        <v>827</v>
      </c>
      <c r="C29" s="89"/>
      <c r="D29" s="89"/>
      <c r="E29" s="89"/>
      <c r="F29" s="89"/>
      <c r="G29" s="89"/>
      <c r="H29" s="89"/>
      <c r="I29" s="89"/>
      <c r="J29" s="89"/>
      <c r="K29" s="89"/>
      <c r="L29" s="89"/>
      <c r="M29" s="89"/>
      <c r="N29" s="89"/>
      <c r="O29" s="89"/>
      <c r="P29" s="89"/>
      <c r="V29" s="127" t="str">
        <f>IF((OR($V$25="",$V$27="")),"",$V$25+$V$27)</f>
        <v/>
      </c>
      <c r="W29" s="127"/>
      <c r="X29" s="127"/>
      <c r="Y29" s="127"/>
      <c r="Z29" s="127"/>
      <c r="AB29" s="127" t="str">
        <f>IF((OR($AB$25="",$AB$27="")),"",$AB$25+$AB$27)</f>
        <v/>
      </c>
      <c r="AC29" s="127"/>
      <c r="AD29" s="127"/>
      <c r="AE29" s="127"/>
      <c r="AF29" s="127"/>
      <c r="AH29" s="127" t="str">
        <f>IF((OR($AH$25="",$AH$27="")),"",$AH$25+$AH$27)</f>
        <v/>
      </c>
      <c r="AI29" s="127"/>
      <c r="AJ29" s="127"/>
      <c r="AK29" s="127"/>
      <c r="AL29" s="127"/>
      <c r="AM29" s="49"/>
    </row>
    <row r="30" spans="2:44" ht="6" customHeight="1">
      <c r="B30" s="50"/>
      <c r="C30" s="51"/>
      <c r="D30" s="51"/>
      <c r="E30" s="51"/>
      <c r="F30" s="51"/>
      <c r="G30" s="51"/>
      <c r="H30" s="51"/>
      <c r="I30" s="51"/>
      <c r="J30" s="51"/>
      <c r="K30" s="51"/>
      <c r="L30" s="51"/>
      <c r="M30" s="51"/>
      <c r="N30" s="51"/>
      <c r="O30" s="51"/>
      <c r="P30" s="51"/>
      <c r="V30" s="71"/>
      <c r="W30" s="71"/>
      <c r="X30" s="71"/>
      <c r="Y30" s="71"/>
      <c r="Z30" s="71"/>
      <c r="AB30" s="71"/>
      <c r="AC30" s="71"/>
      <c r="AD30" s="71"/>
      <c r="AE30" s="71"/>
      <c r="AF30" s="71"/>
      <c r="AH30" s="71"/>
      <c r="AI30" s="71"/>
      <c r="AJ30" s="71"/>
      <c r="AK30" s="71"/>
      <c r="AL30" s="71"/>
      <c r="AM30" s="49"/>
    </row>
    <row r="31" spans="2:44" ht="16.5" customHeight="1">
      <c r="B31" s="88" t="s">
        <v>1664</v>
      </c>
      <c r="C31" s="89"/>
      <c r="D31" s="89"/>
      <c r="E31" s="89"/>
      <c r="F31" s="89"/>
      <c r="G31" s="89"/>
      <c r="H31" s="89"/>
      <c r="I31" s="89"/>
      <c r="J31" s="89"/>
      <c r="K31" s="89"/>
      <c r="L31" s="89"/>
      <c r="M31" s="89"/>
      <c r="N31" s="89"/>
      <c r="O31" s="89"/>
      <c r="P31" s="89"/>
      <c r="Q31" s="89"/>
      <c r="R31" s="89"/>
      <c r="S31" s="89"/>
      <c r="AM31" s="49"/>
    </row>
    <row r="32" spans="2:44" ht="17.100000000000001" customHeight="1">
      <c r="B32" s="70"/>
      <c r="C32" s="2"/>
      <c r="D32" s="2"/>
      <c r="E32" s="2"/>
      <c r="F32" s="2"/>
      <c r="G32" s="2"/>
      <c r="H32" s="2"/>
      <c r="I32" s="2"/>
      <c r="J32" s="2"/>
      <c r="K32" s="2"/>
      <c r="L32" s="2"/>
      <c r="M32" s="2"/>
      <c r="N32" s="2"/>
      <c r="O32" s="2"/>
      <c r="P32" s="2"/>
      <c r="Q32" s="2"/>
      <c r="V32" s="126"/>
      <c r="W32" s="126"/>
      <c r="X32" s="126"/>
      <c r="Y32" s="126"/>
      <c r="Z32" s="126"/>
      <c r="AB32" s="126"/>
      <c r="AC32" s="126"/>
      <c r="AD32" s="126"/>
      <c r="AE32" s="126"/>
      <c r="AF32" s="126"/>
      <c r="AH32" s="126"/>
      <c r="AI32" s="126"/>
      <c r="AJ32" s="126"/>
      <c r="AK32" s="126"/>
      <c r="AL32" s="126"/>
      <c r="AM32" s="49"/>
      <c r="AO32" s="128" t="s">
        <v>1669</v>
      </c>
      <c r="AR32" s="60"/>
    </row>
    <row r="33" spans="2:46" ht="6" customHeight="1">
      <c r="B33" s="48"/>
      <c r="AM33" s="49"/>
      <c r="AO33" s="128"/>
    </row>
    <row r="34" spans="2:46" ht="17.100000000000001" customHeight="1">
      <c r="B34" s="48"/>
      <c r="O34" s="137" t="str">
        <f>IF($AO$34=1,"",IF(AND($AO$34=2,$AP$10&lt;&gt;""),"("&amp;TEXT($AQ$10,"# ##0,00")&amp;" hrs)",""))</f>
        <v/>
      </c>
      <c r="P34" s="137"/>
      <c r="Q34" s="137"/>
      <c r="R34" s="137"/>
      <c r="S34" s="137"/>
      <c r="T34" s="72"/>
      <c r="U34" s="67"/>
      <c r="V34" s="127" t="str">
        <f>IF(OR($AQ$10="",$V$23=""),"",$AQ$10*$V$23)</f>
        <v/>
      </c>
      <c r="W34" s="127"/>
      <c r="X34" s="127"/>
      <c r="Y34" s="127"/>
      <c r="Z34" s="127"/>
      <c r="AB34" s="127" t="str">
        <f>IF(OR($AQ$10="",$AB$23=""),"",$AQ$10*$AB$23)</f>
        <v/>
      </c>
      <c r="AC34" s="127"/>
      <c r="AD34" s="127"/>
      <c r="AE34" s="127"/>
      <c r="AF34" s="127"/>
      <c r="AH34" s="127" t="str">
        <f>IF(OR($AQ$10="",$AH$23=""),"",$AQ$10*$AH$23)</f>
        <v/>
      </c>
      <c r="AI34" s="127"/>
      <c r="AJ34" s="127"/>
      <c r="AK34" s="127"/>
      <c r="AL34" s="127"/>
      <c r="AM34" s="49"/>
      <c r="AO34" s="68">
        <v>1</v>
      </c>
    </row>
    <row r="35" spans="2:46" ht="6" customHeight="1">
      <c r="B35" s="48"/>
      <c r="AM35" s="49"/>
    </row>
    <row r="36" spans="2:46" ht="17.100000000000001" customHeight="1">
      <c r="B36" s="88" t="s">
        <v>828</v>
      </c>
      <c r="C36" s="89"/>
      <c r="D36" s="89"/>
      <c r="E36" s="89"/>
      <c r="F36" s="89"/>
      <c r="G36" s="89"/>
      <c r="H36" s="89"/>
      <c r="I36" s="89"/>
      <c r="J36" s="89"/>
      <c r="K36" s="89"/>
      <c r="L36" s="89"/>
      <c r="M36" s="89"/>
      <c r="N36" s="89"/>
      <c r="O36" s="89"/>
      <c r="P36" s="89"/>
      <c r="V36" s="107" t="str">
        <f>IF($AO$34=1,IF(AND($V$27&lt;&gt;"",$V$32&lt;&gt;""),$V$27/$V$32,""),IF(AND($V$27&lt;&gt;"",$V$34&lt;&gt;""),$V$27/$V$34,""))</f>
        <v/>
      </c>
      <c r="W36" s="107"/>
      <c r="X36" s="107"/>
      <c r="Y36" s="107"/>
      <c r="Z36" s="107"/>
      <c r="AB36" s="107" t="str">
        <f>IF($AO$34=1,IF(AND($AB$27&lt;&gt;"",$AB$32&lt;&gt;""),$AB$27/$AB$32,""),IF(AND($AB$27&lt;&gt;"",$AB$34&lt;&gt;""),$AB$27/$AB$34,""))</f>
        <v/>
      </c>
      <c r="AC36" s="107"/>
      <c r="AD36" s="107"/>
      <c r="AE36" s="107"/>
      <c r="AF36" s="107"/>
      <c r="AH36" s="107" t="str">
        <f>IF($AO$34=1,IF(AND($AH$27&lt;&gt;"",$AH$32&lt;&gt;""),$AH$27/$AH$32,""),IF(AND($AH$27&lt;&gt;"",$AH$34&lt;&gt;""),$AH$27/$AH$34,""))</f>
        <v/>
      </c>
      <c r="AI36" s="107"/>
      <c r="AJ36" s="107"/>
      <c r="AK36" s="107"/>
      <c r="AL36" s="107"/>
      <c r="AM36" s="49"/>
    </row>
    <row r="37" spans="2:46" ht="6" customHeight="1">
      <c r="B37" s="48"/>
      <c r="AM37" s="49"/>
    </row>
    <row r="38" spans="2:46" ht="17.100000000000001" customHeight="1">
      <c r="B38" s="88" t="s">
        <v>829</v>
      </c>
      <c r="C38" s="89"/>
      <c r="D38" s="89"/>
      <c r="E38" s="89"/>
      <c r="F38" s="89"/>
      <c r="G38" s="89"/>
      <c r="H38" s="89"/>
      <c r="I38" s="89"/>
      <c r="J38" s="89"/>
      <c r="K38" s="89"/>
      <c r="L38" s="89"/>
      <c r="M38" s="89"/>
      <c r="N38" s="89"/>
      <c r="O38" s="89"/>
      <c r="P38" s="89"/>
      <c r="V38" s="107" t="str">
        <f>IF($AO$34=1,IF(AND($V$29&lt;&gt;"",$V$32&lt;&gt;""),$V$29/$V$32,""),IF(AND($V$29&lt;&gt;"",$V$34&lt;&gt;""),$V$29/$V$34,""))</f>
        <v/>
      </c>
      <c r="W38" s="107"/>
      <c r="X38" s="107"/>
      <c r="Y38" s="107"/>
      <c r="Z38" s="107"/>
      <c r="AB38" s="107" t="str">
        <f>IF($AO$34=1,IF(AND($AB$29&lt;&gt;"",$AB$32&lt;&gt;""),$AB$29/$AB$32,""),IF(AND($AB$29&lt;&gt;"",$AB$34&lt;&gt;""),$AB$29/$AB$34,""))</f>
        <v/>
      </c>
      <c r="AC38" s="107"/>
      <c r="AD38" s="107"/>
      <c r="AE38" s="107"/>
      <c r="AF38" s="107"/>
      <c r="AH38" s="107" t="str">
        <f>IF($AO$34=1,IF(AND($AH$29&lt;&gt;"",$AH$32&lt;&gt;""),$AH$29/$AH$32,""),IF(AND($AH$29&lt;&gt;"",$AH$34&lt;&gt;""),$AH$29/$AH$34,""))</f>
        <v/>
      </c>
      <c r="AI38" s="107"/>
      <c r="AJ38" s="107"/>
      <c r="AK38" s="107"/>
      <c r="AL38" s="107"/>
      <c r="AM38" s="49"/>
      <c r="AP38" s="83"/>
      <c r="AS38" s="82"/>
      <c r="AT38" s="81"/>
    </row>
    <row r="39" spans="2:46">
      <c r="B39" s="48"/>
      <c r="AM39" s="49"/>
      <c r="AP39" s="83"/>
      <c r="AS39" s="82"/>
      <c r="AT39" s="81"/>
    </row>
    <row r="40" spans="2:46" ht="17.100000000000001" customHeight="1">
      <c r="B40" s="48"/>
      <c r="C40" s="93"/>
      <c r="D40" s="94"/>
      <c r="E40" s="94"/>
      <c r="F40" s="94"/>
      <c r="G40" s="94"/>
      <c r="H40" s="94"/>
      <c r="I40" s="94"/>
      <c r="J40" s="94"/>
      <c r="K40" s="94"/>
      <c r="L40" s="94"/>
      <c r="M40" s="94"/>
      <c r="N40" s="94"/>
      <c r="O40" s="94"/>
      <c r="P40" s="94"/>
      <c r="Q40" s="94"/>
      <c r="R40" s="95"/>
      <c r="S40" s="108" t="s">
        <v>1659</v>
      </c>
      <c r="T40" s="108"/>
      <c r="U40" s="108"/>
      <c r="V40" s="108"/>
      <c r="W40" s="108"/>
      <c r="X40" s="108"/>
      <c r="Y40" s="108"/>
      <c r="Z40" s="108"/>
      <c r="AA40" s="108"/>
      <c r="AB40" s="108"/>
      <c r="AC40" s="108"/>
      <c r="AD40" s="108"/>
      <c r="AE40" s="108"/>
      <c r="AF40" s="108"/>
      <c r="AH40" s="107" t="str">
        <f>IF(AND($V$38="",$AB$38="",$AH$38=""),"",AVERAGE($V$38,$AB$38,$AH$38))</f>
        <v/>
      </c>
      <c r="AI40" s="107"/>
      <c r="AJ40" s="107"/>
      <c r="AK40" s="107"/>
      <c r="AL40" s="107"/>
      <c r="AM40" s="49"/>
      <c r="AP40" s="83"/>
      <c r="AS40" s="82"/>
      <c r="AT40" s="81"/>
    </row>
    <row r="41" spans="2:46" ht="7.5" customHeight="1">
      <c r="B41" s="48"/>
      <c r="C41" s="96"/>
      <c r="D41" s="97"/>
      <c r="E41" s="97"/>
      <c r="F41" s="97"/>
      <c r="G41" s="97"/>
      <c r="H41" s="97"/>
      <c r="I41" s="97"/>
      <c r="J41" s="97"/>
      <c r="K41" s="97"/>
      <c r="L41" s="97"/>
      <c r="M41" s="97"/>
      <c r="N41" s="97"/>
      <c r="O41" s="97"/>
      <c r="P41" s="97"/>
      <c r="Q41" s="97"/>
      <c r="R41" s="98"/>
      <c r="AM41" s="49"/>
    </row>
    <row r="42" spans="2:46" ht="17.100000000000001" customHeight="1">
      <c r="B42" s="48"/>
      <c r="C42" s="99"/>
      <c r="D42" s="100"/>
      <c r="E42" s="100"/>
      <c r="F42" s="100"/>
      <c r="G42" s="100"/>
      <c r="H42" s="100"/>
      <c r="I42" s="100"/>
      <c r="J42" s="100"/>
      <c r="K42" s="100"/>
      <c r="L42" s="100"/>
      <c r="M42" s="100"/>
      <c r="N42" s="100"/>
      <c r="O42" s="100"/>
      <c r="P42" s="100"/>
      <c r="Q42" s="100"/>
      <c r="R42" s="101"/>
      <c r="V42" s="108" t="s">
        <v>1697</v>
      </c>
      <c r="W42" s="108"/>
      <c r="X42" s="108"/>
      <c r="Y42" s="108"/>
      <c r="Z42" s="108"/>
      <c r="AA42" s="108"/>
      <c r="AB42" s="108"/>
      <c r="AC42" s="108"/>
      <c r="AD42" s="108"/>
      <c r="AE42" s="108"/>
      <c r="AF42" s="108"/>
      <c r="AH42" s="107" t="str">
        <f>IF(OR($AP$10="",$AO$7=""),"",INDEX(Matrice!$A:$U,MATCH($AP$10,Matrice!$A:$A,0),MATCH($AO$7,Matrice!$1:$1,0)))</f>
        <v/>
      </c>
      <c r="AI42" s="107"/>
      <c r="AJ42" s="107"/>
      <c r="AK42" s="107"/>
      <c r="AL42" s="107"/>
      <c r="AM42" s="49"/>
    </row>
    <row r="43" spans="2:46">
      <c r="B43" s="53"/>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5"/>
    </row>
    <row r="44" spans="2:46" s="2" customFormat="1">
      <c r="AO44" s="58"/>
      <c r="AP44" s="58"/>
    </row>
    <row r="45" spans="2:46" s="2" customFormat="1" ht="40.799999999999997" customHeight="1">
      <c r="B45" s="156" t="s">
        <v>1703</v>
      </c>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O45" s="58"/>
      <c r="AP45" s="58"/>
    </row>
    <row r="46" spans="2:46" s="2" customFormat="1">
      <c r="AO46" s="58"/>
      <c r="AP46" s="58"/>
    </row>
    <row r="47" spans="2:46" s="2" customFormat="1" ht="34.5" customHeight="1">
      <c r="B47" s="104" t="s">
        <v>1700</v>
      </c>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6"/>
      <c r="AO47" s="58"/>
      <c r="AP47" s="58"/>
    </row>
    <row r="48" spans="2:46" s="2" customFormat="1" ht="60" customHeight="1">
      <c r="B48" s="109" t="s">
        <v>1698</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1"/>
      <c r="AO48" s="58"/>
      <c r="AP48" s="58"/>
    </row>
    <row r="49" spans="1:46" s="2" customFormat="1" ht="37.5" customHeight="1">
      <c r="A49" s="2" t="s">
        <v>1699</v>
      </c>
      <c r="B49" s="112" t="s">
        <v>1702</v>
      </c>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4"/>
      <c r="AO49" s="58"/>
      <c r="AP49" s="58"/>
    </row>
    <row r="50" spans="1:46" s="2" customFormat="1" ht="9" customHeight="1">
      <c r="B50" s="77"/>
      <c r="C50" s="78"/>
      <c r="D50" s="78"/>
      <c r="E50" s="78"/>
      <c r="F50" s="78"/>
      <c r="G50" s="78"/>
      <c r="H50" s="78"/>
      <c r="I50" s="78"/>
      <c r="J50" s="78"/>
      <c r="K50" s="78"/>
      <c r="L50" s="78"/>
      <c r="M50" s="78"/>
      <c r="N50" s="78"/>
      <c r="O50" s="78"/>
      <c r="P50" s="78"/>
      <c r="Q50" s="78"/>
      <c r="R50" s="78"/>
      <c r="S50" s="78"/>
      <c r="T50" s="78"/>
      <c r="U50" s="78"/>
      <c r="V50" s="78"/>
      <c r="W50" s="79"/>
      <c r="X50" s="78"/>
      <c r="Y50" s="78"/>
      <c r="Z50" s="78"/>
      <c r="AA50" s="78"/>
      <c r="AB50" s="78"/>
      <c r="AC50" s="78"/>
      <c r="AD50" s="78"/>
      <c r="AE50" s="78"/>
      <c r="AF50" s="78"/>
      <c r="AG50" s="78"/>
      <c r="AH50" s="78"/>
      <c r="AI50" s="78"/>
      <c r="AJ50" s="78"/>
      <c r="AK50" s="78"/>
      <c r="AL50" s="78"/>
      <c r="AM50" s="80"/>
      <c r="AO50" s="58"/>
      <c r="AP50" s="58"/>
    </row>
    <row r="51" spans="1:46" s="2" customFormat="1" ht="21" customHeight="1">
      <c r="B51" s="103" t="s">
        <v>1660</v>
      </c>
      <c r="C51" s="103"/>
      <c r="D51" s="103"/>
      <c r="E51" s="103"/>
      <c r="F51" s="103"/>
      <c r="G51" s="103"/>
      <c r="H51" s="103"/>
      <c r="I51" s="103"/>
      <c r="J51" s="103"/>
      <c r="K51" s="103"/>
      <c r="L51" s="103"/>
      <c r="M51" s="103"/>
      <c r="N51" s="103"/>
      <c r="O51" s="103"/>
      <c r="P51" s="103"/>
      <c r="Q51" s="115"/>
      <c r="R51" s="102" t="s">
        <v>1661</v>
      </c>
      <c r="S51" s="103"/>
      <c r="T51" s="103"/>
      <c r="U51" s="103"/>
      <c r="V51" s="103"/>
      <c r="W51" s="103"/>
      <c r="X51" s="103"/>
      <c r="Y51" s="103"/>
      <c r="Z51" s="103"/>
      <c r="AA51" s="103"/>
      <c r="AB51" s="103"/>
      <c r="AC51" s="103"/>
      <c r="AD51" s="103"/>
      <c r="AE51" s="103"/>
      <c r="AF51" s="103"/>
      <c r="AG51" s="103"/>
      <c r="AH51" s="103"/>
      <c r="AI51" s="103"/>
      <c r="AJ51" s="103"/>
      <c r="AK51" s="103"/>
      <c r="AL51" s="103"/>
      <c r="AM51" s="103"/>
      <c r="AO51" s="58"/>
      <c r="AP51" s="58"/>
    </row>
    <row r="52" spans="1:46" s="2" customFormat="1" ht="20.100000000000001" customHeight="1">
      <c r="B52" s="86" t="s">
        <v>1696</v>
      </c>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O52" s="58"/>
      <c r="AP52" s="58"/>
    </row>
    <row r="53" spans="1:46" s="2" customFormat="1" ht="68.099999999999994" customHeight="1">
      <c r="B53" s="84" t="s">
        <v>1671</v>
      </c>
      <c r="C53" s="84"/>
      <c r="D53" s="84"/>
      <c r="E53" s="84"/>
      <c r="F53" s="84"/>
      <c r="G53" s="84"/>
      <c r="H53" s="84"/>
      <c r="I53" s="84"/>
      <c r="J53" s="84"/>
      <c r="K53" s="84"/>
      <c r="L53" s="84"/>
      <c r="M53" s="84"/>
      <c r="N53" s="84"/>
      <c r="O53" s="84"/>
      <c r="P53" s="84"/>
      <c r="Q53" s="84"/>
      <c r="R53" s="90" t="s">
        <v>1672</v>
      </c>
      <c r="S53" s="91"/>
      <c r="T53" s="91"/>
      <c r="U53" s="91"/>
      <c r="V53" s="91"/>
      <c r="W53" s="91"/>
      <c r="X53" s="91"/>
      <c r="Y53" s="91"/>
      <c r="Z53" s="91"/>
      <c r="AA53" s="91"/>
      <c r="AB53" s="91"/>
      <c r="AC53" s="91"/>
      <c r="AD53" s="91"/>
      <c r="AE53" s="91"/>
      <c r="AF53" s="91"/>
      <c r="AG53" s="91"/>
      <c r="AH53" s="91"/>
      <c r="AI53" s="91"/>
      <c r="AJ53" s="91"/>
      <c r="AK53" s="91"/>
      <c r="AL53" s="91"/>
      <c r="AM53" s="92"/>
      <c r="AO53" s="58"/>
      <c r="AP53" s="58"/>
    </row>
    <row r="54" spans="1:46" s="2" customFormat="1" ht="66.75" customHeight="1">
      <c r="B54" s="84" t="s">
        <v>1681</v>
      </c>
      <c r="C54" s="84"/>
      <c r="D54" s="84"/>
      <c r="E54" s="84"/>
      <c r="F54" s="84"/>
      <c r="G54" s="84"/>
      <c r="H54" s="84"/>
      <c r="I54" s="84"/>
      <c r="J54" s="84"/>
      <c r="K54" s="84"/>
      <c r="L54" s="84"/>
      <c r="M54" s="84"/>
      <c r="N54" s="84"/>
      <c r="O54" s="84"/>
      <c r="P54" s="84"/>
      <c r="Q54" s="84"/>
      <c r="R54" s="85" t="s">
        <v>1673</v>
      </c>
      <c r="S54" s="85"/>
      <c r="T54" s="85"/>
      <c r="U54" s="85"/>
      <c r="V54" s="85"/>
      <c r="W54" s="85"/>
      <c r="X54" s="85"/>
      <c r="Y54" s="85"/>
      <c r="Z54" s="85"/>
      <c r="AA54" s="85"/>
      <c r="AB54" s="85"/>
      <c r="AC54" s="85"/>
      <c r="AD54" s="85"/>
      <c r="AE54" s="85"/>
      <c r="AF54" s="85"/>
      <c r="AG54" s="85"/>
      <c r="AH54" s="85"/>
      <c r="AI54" s="85"/>
      <c r="AJ54" s="85"/>
      <c r="AK54" s="85"/>
      <c r="AL54" s="85"/>
      <c r="AM54" s="85"/>
      <c r="AO54" s="58"/>
      <c r="AP54" s="58"/>
    </row>
    <row r="55" spans="1:46" s="2" customFormat="1" ht="88.5" customHeight="1">
      <c r="B55" s="84" t="s">
        <v>1674</v>
      </c>
      <c r="C55" s="84"/>
      <c r="D55" s="84"/>
      <c r="E55" s="84"/>
      <c r="F55" s="84"/>
      <c r="G55" s="84"/>
      <c r="H55" s="84"/>
      <c r="I55" s="84"/>
      <c r="J55" s="84"/>
      <c r="K55" s="84"/>
      <c r="L55" s="84"/>
      <c r="M55" s="84"/>
      <c r="N55" s="84"/>
      <c r="O55" s="84"/>
      <c r="P55" s="84"/>
      <c r="Q55" s="84"/>
      <c r="R55" s="85" t="s">
        <v>1675</v>
      </c>
      <c r="S55" s="85"/>
      <c r="T55" s="85"/>
      <c r="U55" s="85"/>
      <c r="V55" s="85"/>
      <c r="W55" s="85"/>
      <c r="X55" s="85"/>
      <c r="Y55" s="85"/>
      <c r="Z55" s="85"/>
      <c r="AA55" s="85"/>
      <c r="AB55" s="85"/>
      <c r="AC55" s="85"/>
      <c r="AD55" s="85"/>
      <c r="AE55" s="85"/>
      <c r="AF55" s="85"/>
      <c r="AG55" s="85"/>
      <c r="AH55" s="85"/>
      <c r="AI55" s="85"/>
      <c r="AJ55" s="85"/>
      <c r="AK55" s="85"/>
      <c r="AL55" s="85"/>
      <c r="AM55" s="85"/>
      <c r="AO55" s="58"/>
      <c r="AP55" s="58"/>
    </row>
    <row r="56" spans="1:46" s="2" customFormat="1" ht="73.5" customHeight="1">
      <c r="B56" s="84" t="s">
        <v>1677</v>
      </c>
      <c r="C56" s="84"/>
      <c r="D56" s="84"/>
      <c r="E56" s="84"/>
      <c r="F56" s="84"/>
      <c r="G56" s="84"/>
      <c r="H56" s="84"/>
      <c r="I56" s="84"/>
      <c r="J56" s="84"/>
      <c r="K56" s="84"/>
      <c r="L56" s="84"/>
      <c r="M56" s="84"/>
      <c r="N56" s="84"/>
      <c r="O56" s="84"/>
      <c r="P56" s="84"/>
      <c r="Q56" s="84"/>
      <c r="R56" s="85" t="s">
        <v>1676</v>
      </c>
      <c r="S56" s="85"/>
      <c r="T56" s="85"/>
      <c r="U56" s="85"/>
      <c r="V56" s="85"/>
      <c r="W56" s="85"/>
      <c r="X56" s="85"/>
      <c r="Y56" s="85"/>
      <c r="Z56" s="85"/>
      <c r="AA56" s="85"/>
      <c r="AB56" s="85"/>
      <c r="AC56" s="85"/>
      <c r="AD56" s="85"/>
      <c r="AE56" s="85"/>
      <c r="AF56" s="85"/>
      <c r="AG56" s="85"/>
      <c r="AH56" s="85"/>
      <c r="AI56" s="85"/>
      <c r="AJ56" s="85"/>
      <c r="AK56" s="85"/>
      <c r="AL56" s="85"/>
      <c r="AM56" s="85"/>
      <c r="AO56" s="58"/>
      <c r="AP56" s="58"/>
    </row>
    <row r="57" spans="1:46" s="2" customFormat="1" ht="63.75" customHeight="1">
      <c r="B57" s="84" t="s">
        <v>1701</v>
      </c>
      <c r="C57" s="84"/>
      <c r="D57" s="84"/>
      <c r="E57" s="84"/>
      <c r="F57" s="84"/>
      <c r="G57" s="84"/>
      <c r="H57" s="84"/>
      <c r="I57" s="84"/>
      <c r="J57" s="84"/>
      <c r="K57" s="84"/>
      <c r="L57" s="84"/>
      <c r="M57" s="84"/>
      <c r="N57" s="84"/>
      <c r="O57" s="84"/>
      <c r="P57" s="84"/>
      <c r="Q57" s="84"/>
      <c r="R57" s="85" t="s">
        <v>1678</v>
      </c>
      <c r="S57" s="85"/>
      <c r="T57" s="85"/>
      <c r="U57" s="85"/>
      <c r="V57" s="85"/>
      <c r="W57" s="85"/>
      <c r="X57" s="85"/>
      <c r="Y57" s="85"/>
      <c r="Z57" s="85"/>
      <c r="AA57" s="85"/>
      <c r="AB57" s="85"/>
      <c r="AC57" s="85"/>
      <c r="AD57" s="85"/>
      <c r="AE57" s="85"/>
      <c r="AF57" s="85"/>
      <c r="AG57" s="85"/>
      <c r="AH57" s="85"/>
      <c r="AI57" s="85"/>
      <c r="AJ57" s="85"/>
      <c r="AK57" s="85"/>
      <c r="AL57" s="85"/>
      <c r="AM57" s="85"/>
      <c r="AO57" s="58"/>
      <c r="AP57" s="58"/>
    </row>
    <row r="58" spans="1:46" s="2" customFormat="1" ht="84.75" customHeight="1">
      <c r="B58" s="87" t="s">
        <v>1679</v>
      </c>
      <c r="C58" s="87"/>
      <c r="D58" s="87"/>
      <c r="E58" s="87"/>
      <c r="F58" s="87"/>
      <c r="G58" s="87"/>
      <c r="H58" s="87"/>
      <c r="I58" s="87"/>
      <c r="J58" s="87"/>
      <c r="K58" s="87"/>
      <c r="L58" s="87"/>
      <c r="M58" s="87"/>
      <c r="N58" s="87"/>
      <c r="O58" s="87"/>
      <c r="P58" s="87"/>
      <c r="Q58" s="87"/>
      <c r="R58" s="85" t="s">
        <v>1680</v>
      </c>
      <c r="S58" s="85"/>
      <c r="T58" s="85"/>
      <c r="U58" s="85"/>
      <c r="V58" s="85"/>
      <c r="W58" s="85"/>
      <c r="X58" s="85"/>
      <c r="Y58" s="85"/>
      <c r="Z58" s="85"/>
      <c r="AA58" s="85"/>
      <c r="AB58" s="85"/>
      <c r="AC58" s="85"/>
      <c r="AD58" s="85"/>
      <c r="AE58" s="85"/>
      <c r="AF58" s="85"/>
      <c r="AG58" s="85"/>
      <c r="AH58" s="85"/>
      <c r="AI58" s="85"/>
      <c r="AJ58" s="85"/>
      <c r="AK58" s="85"/>
      <c r="AL58" s="85"/>
      <c r="AM58" s="85"/>
      <c r="AO58" s="58"/>
      <c r="AP58" s="58"/>
    </row>
    <row r="59" spans="1:46" s="2" customFormat="1" ht="20.100000000000001" customHeight="1">
      <c r="B59" s="86" t="s">
        <v>1662</v>
      </c>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O59" s="58"/>
      <c r="AP59" s="58"/>
    </row>
    <row r="60" spans="1:46" s="2" customFormat="1" ht="69.75" customHeight="1">
      <c r="B60" s="84" t="s">
        <v>1681</v>
      </c>
      <c r="C60" s="84"/>
      <c r="D60" s="84"/>
      <c r="E60" s="84"/>
      <c r="F60" s="84"/>
      <c r="G60" s="84"/>
      <c r="H60" s="84"/>
      <c r="I60" s="84"/>
      <c r="J60" s="84"/>
      <c r="K60" s="84"/>
      <c r="L60" s="84"/>
      <c r="M60" s="84"/>
      <c r="N60" s="84"/>
      <c r="O60" s="84"/>
      <c r="P60" s="84"/>
      <c r="Q60" s="84"/>
      <c r="R60" s="90" t="s">
        <v>1673</v>
      </c>
      <c r="S60" s="91"/>
      <c r="T60" s="91"/>
      <c r="U60" s="91"/>
      <c r="V60" s="91"/>
      <c r="W60" s="91"/>
      <c r="X60" s="91"/>
      <c r="Y60" s="91"/>
      <c r="Z60" s="91"/>
      <c r="AA60" s="91"/>
      <c r="AB60" s="91"/>
      <c r="AC60" s="91"/>
      <c r="AD60" s="91"/>
      <c r="AE60" s="91"/>
      <c r="AF60" s="91"/>
      <c r="AG60" s="91"/>
      <c r="AH60" s="91"/>
      <c r="AI60" s="91"/>
      <c r="AJ60" s="91"/>
      <c r="AK60" s="91"/>
      <c r="AL60" s="91"/>
      <c r="AM60" s="92"/>
      <c r="AO60" s="58"/>
      <c r="AP60" s="58"/>
    </row>
    <row r="61" spans="1:46" s="2" customFormat="1" ht="59.25" customHeight="1">
      <c r="B61" s="84" t="s">
        <v>1682</v>
      </c>
      <c r="C61" s="84"/>
      <c r="D61" s="84"/>
      <c r="E61" s="84"/>
      <c r="F61" s="84"/>
      <c r="G61" s="84"/>
      <c r="H61" s="84"/>
      <c r="I61" s="84"/>
      <c r="J61" s="84"/>
      <c r="K61" s="84"/>
      <c r="L61" s="84"/>
      <c r="M61" s="84"/>
      <c r="N61" s="84"/>
      <c r="O61" s="84"/>
      <c r="P61" s="84"/>
      <c r="Q61" s="84"/>
      <c r="R61" s="85" t="s">
        <v>1683</v>
      </c>
      <c r="S61" s="85"/>
      <c r="T61" s="85"/>
      <c r="U61" s="85"/>
      <c r="V61" s="85"/>
      <c r="W61" s="85"/>
      <c r="X61" s="85"/>
      <c r="Y61" s="85"/>
      <c r="Z61" s="85"/>
      <c r="AA61" s="85"/>
      <c r="AB61" s="85"/>
      <c r="AC61" s="85"/>
      <c r="AD61" s="85"/>
      <c r="AE61" s="85"/>
      <c r="AF61" s="85"/>
      <c r="AG61" s="85"/>
      <c r="AH61" s="85"/>
      <c r="AI61" s="85"/>
      <c r="AJ61" s="85"/>
      <c r="AK61" s="85"/>
      <c r="AL61" s="85"/>
      <c r="AM61" s="85"/>
      <c r="AO61" s="58"/>
      <c r="AP61" s="58"/>
    </row>
    <row r="62" spans="1:46" s="2" customFormat="1" ht="89.25" customHeight="1">
      <c r="B62" s="84" t="s">
        <v>1684</v>
      </c>
      <c r="C62" s="84"/>
      <c r="D62" s="84"/>
      <c r="E62" s="84"/>
      <c r="F62" s="84"/>
      <c r="G62" s="84"/>
      <c r="H62" s="84"/>
      <c r="I62" s="84"/>
      <c r="J62" s="84"/>
      <c r="K62" s="84"/>
      <c r="L62" s="84"/>
      <c r="M62" s="84"/>
      <c r="N62" s="84"/>
      <c r="O62" s="84"/>
      <c r="P62" s="84"/>
      <c r="Q62" s="84"/>
      <c r="R62" s="90" t="s">
        <v>1685</v>
      </c>
      <c r="S62" s="91"/>
      <c r="T62" s="91"/>
      <c r="U62" s="91"/>
      <c r="V62" s="91"/>
      <c r="W62" s="91"/>
      <c r="X62" s="91"/>
      <c r="Y62" s="91"/>
      <c r="Z62" s="91"/>
      <c r="AA62" s="91"/>
      <c r="AB62" s="91"/>
      <c r="AC62" s="91"/>
      <c r="AD62" s="91"/>
      <c r="AE62" s="91"/>
      <c r="AF62" s="91"/>
      <c r="AG62" s="91"/>
      <c r="AH62" s="91"/>
      <c r="AI62" s="91"/>
      <c r="AJ62" s="91"/>
      <c r="AK62" s="91"/>
      <c r="AL62" s="91"/>
      <c r="AM62" s="92"/>
      <c r="AO62" s="58"/>
      <c r="AP62" s="58"/>
      <c r="AT62" s="3"/>
    </row>
    <row r="63" spans="1:46" s="2" customFormat="1" ht="59.25" customHeight="1">
      <c r="B63" s="84" t="s">
        <v>1695</v>
      </c>
      <c r="C63" s="84"/>
      <c r="D63" s="84"/>
      <c r="E63" s="84"/>
      <c r="F63" s="84"/>
      <c r="G63" s="84"/>
      <c r="H63" s="84"/>
      <c r="I63" s="84"/>
      <c r="J63" s="84"/>
      <c r="K63" s="84"/>
      <c r="L63" s="84"/>
      <c r="M63" s="84"/>
      <c r="N63" s="84"/>
      <c r="O63" s="84"/>
      <c r="P63" s="84"/>
      <c r="Q63" s="84"/>
      <c r="R63" s="85" t="s">
        <v>1686</v>
      </c>
      <c r="S63" s="85"/>
      <c r="T63" s="85"/>
      <c r="U63" s="85"/>
      <c r="V63" s="85"/>
      <c r="W63" s="85"/>
      <c r="X63" s="85"/>
      <c r="Y63" s="85"/>
      <c r="Z63" s="85"/>
      <c r="AA63" s="85"/>
      <c r="AB63" s="85"/>
      <c r="AC63" s="85"/>
      <c r="AD63" s="85"/>
      <c r="AE63" s="85"/>
      <c r="AF63" s="85"/>
      <c r="AG63" s="85"/>
      <c r="AH63" s="85"/>
      <c r="AI63" s="85"/>
      <c r="AJ63" s="85"/>
      <c r="AK63" s="85"/>
      <c r="AL63" s="85"/>
      <c r="AM63" s="85"/>
      <c r="AO63" s="58"/>
      <c r="AP63" s="58"/>
    </row>
    <row r="64" spans="1:46" s="2" customFormat="1" ht="20.100000000000001" customHeight="1">
      <c r="B64" s="86" t="s">
        <v>1663</v>
      </c>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O64" s="58"/>
      <c r="AP64" s="58"/>
    </row>
    <row r="65" spans="2:42" s="2" customFormat="1" ht="72.75" customHeight="1">
      <c r="B65" s="84" t="s">
        <v>1687</v>
      </c>
      <c r="C65" s="84"/>
      <c r="D65" s="84"/>
      <c r="E65" s="84"/>
      <c r="F65" s="84"/>
      <c r="G65" s="84"/>
      <c r="H65" s="84"/>
      <c r="I65" s="84"/>
      <c r="J65" s="84"/>
      <c r="K65" s="84"/>
      <c r="L65" s="84"/>
      <c r="M65" s="84"/>
      <c r="N65" s="84"/>
      <c r="O65" s="84"/>
      <c r="P65" s="84"/>
      <c r="Q65" s="84"/>
      <c r="R65" s="85" t="s">
        <v>1688</v>
      </c>
      <c r="S65" s="85"/>
      <c r="T65" s="85"/>
      <c r="U65" s="85"/>
      <c r="V65" s="85"/>
      <c r="W65" s="85"/>
      <c r="X65" s="85"/>
      <c r="Y65" s="85"/>
      <c r="Z65" s="85"/>
      <c r="AA65" s="85"/>
      <c r="AB65" s="85"/>
      <c r="AC65" s="85"/>
      <c r="AD65" s="85"/>
      <c r="AE65" s="85"/>
      <c r="AF65" s="85"/>
      <c r="AG65" s="85"/>
      <c r="AH65" s="85"/>
      <c r="AI65" s="85"/>
      <c r="AJ65" s="85"/>
      <c r="AK65" s="85"/>
      <c r="AL65" s="85"/>
      <c r="AM65" s="85"/>
      <c r="AO65" s="58"/>
      <c r="AP65" s="58"/>
    </row>
    <row r="66" spans="2:42" s="2" customFormat="1" ht="69.75" customHeight="1">
      <c r="B66" s="84" t="s">
        <v>1690</v>
      </c>
      <c r="C66" s="84"/>
      <c r="D66" s="84"/>
      <c r="E66" s="84"/>
      <c r="F66" s="84"/>
      <c r="G66" s="84"/>
      <c r="H66" s="84"/>
      <c r="I66" s="84"/>
      <c r="J66" s="84"/>
      <c r="K66" s="84"/>
      <c r="L66" s="84"/>
      <c r="M66" s="84"/>
      <c r="N66" s="84"/>
      <c r="O66" s="84"/>
      <c r="P66" s="84"/>
      <c r="Q66" s="84"/>
      <c r="R66" s="85" t="s">
        <v>1689</v>
      </c>
      <c r="S66" s="85"/>
      <c r="T66" s="85"/>
      <c r="U66" s="85"/>
      <c r="V66" s="85"/>
      <c r="W66" s="85"/>
      <c r="X66" s="85"/>
      <c r="Y66" s="85"/>
      <c r="Z66" s="85"/>
      <c r="AA66" s="85"/>
      <c r="AB66" s="85"/>
      <c r="AC66" s="85"/>
      <c r="AD66" s="85"/>
      <c r="AE66" s="85"/>
      <c r="AF66" s="85"/>
      <c r="AG66" s="85"/>
      <c r="AH66" s="85"/>
      <c r="AI66" s="85"/>
      <c r="AJ66" s="85"/>
      <c r="AK66" s="85"/>
      <c r="AL66" s="85"/>
      <c r="AM66" s="85"/>
      <c r="AO66" s="58"/>
      <c r="AP66" s="58"/>
    </row>
    <row r="67" spans="2:42" s="2" customFormat="1" ht="88.5" customHeight="1">
      <c r="B67" s="84" t="s">
        <v>1693</v>
      </c>
      <c r="C67" s="84"/>
      <c r="D67" s="84"/>
      <c r="E67" s="84"/>
      <c r="F67" s="84"/>
      <c r="G67" s="84"/>
      <c r="H67" s="84"/>
      <c r="I67" s="84"/>
      <c r="J67" s="84"/>
      <c r="K67" s="84"/>
      <c r="L67" s="84"/>
      <c r="M67" s="84"/>
      <c r="N67" s="84"/>
      <c r="O67" s="84"/>
      <c r="P67" s="84"/>
      <c r="Q67" s="84"/>
      <c r="R67" s="85" t="s">
        <v>1694</v>
      </c>
      <c r="S67" s="85"/>
      <c r="T67" s="85"/>
      <c r="U67" s="85"/>
      <c r="V67" s="85"/>
      <c r="W67" s="85"/>
      <c r="X67" s="85"/>
      <c r="Y67" s="85"/>
      <c r="Z67" s="85"/>
      <c r="AA67" s="85"/>
      <c r="AB67" s="85"/>
      <c r="AC67" s="85"/>
      <c r="AD67" s="85"/>
      <c r="AE67" s="85"/>
      <c r="AF67" s="85"/>
      <c r="AG67" s="85"/>
      <c r="AH67" s="85"/>
      <c r="AI67" s="85"/>
      <c r="AJ67" s="85"/>
      <c r="AK67" s="85"/>
      <c r="AL67" s="85"/>
      <c r="AM67" s="85"/>
      <c r="AO67" s="58"/>
      <c r="AP67" s="58"/>
    </row>
    <row r="68" spans="2:42" s="2" customFormat="1" ht="71.25" customHeight="1">
      <c r="B68" s="84" t="s">
        <v>1691</v>
      </c>
      <c r="C68" s="84"/>
      <c r="D68" s="84"/>
      <c r="E68" s="84"/>
      <c r="F68" s="84"/>
      <c r="G68" s="84"/>
      <c r="H68" s="84"/>
      <c r="I68" s="84"/>
      <c r="J68" s="84"/>
      <c r="K68" s="84"/>
      <c r="L68" s="84"/>
      <c r="M68" s="84"/>
      <c r="N68" s="84"/>
      <c r="O68" s="84"/>
      <c r="P68" s="84"/>
      <c r="Q68" s="84"/>
      <c r="R68" s="85" t="s">
        <v>1692</v>
      </c>
      <c r="S68" s="85"/>
      <c r="T68" s="85"/>
      <c r="U68" s="85"/>
      <c r="V68" s="85"/>
      <c r="W68" s="85"/>
      <c r="X68" s="85"/>
      <c r="Y68" s="85"/>
      <c r="Z68" s="85"/>
      <c r="AA68" s="85"/>
      <c r="AB68" s="85"/>
      <c r="AC68" s="85"/>
      <c r="AD68" s="85"/>
      <c r="AE68" s="85"/>
      <c r="AF68" s="85"/>
      <c r="AG68" s="85"/>
      <c r="AH68" s="85"/>
      <c r="AI68" s="85"/>
      <c r="AJ68" s="85"/>
      <c r="AK68" s="85"/>
      <c r="AL68" s="85"/>
      <c r="AM68" s="85"/>
      <c r="AO68" s="58"/>
      <c r="AP68" s="58"/>
    </row>
  </sheetData>
  <sheetProtection sheet="1" objects="1" scenarios="1"/>
  <mergeCells count="99">
    <mergeCell ref="B38:P38"/>
    <mergeCell ref="V38:Z38"/>
    <mergeCell ref="O34:S34"/>
    <mergeCell ref="B16:AM16"/>
    <mergeCell ref="V32:Z32"/>
    <mergeCell ref="B21:P21"/>
    <mergeCell ref="B25:P25"/>
    <mergeCell ref="B27:P27"/>
    <mergeCell ref="B29:P29"/>
    <mergeCell ref="B31:S31"/>
    <mergeCell ref="V21:Z21"/>
    <mergeCell ref="V23:Z23"/>
    <mergeCell ref="V25:Z25"/>
    <mergeCell ref="V27:Z27"/>
    <mergeCell ref="V29:Z29"/>
    <mergeCell ref="AB38:AF38"/>
    <mergeCell ref="N2:AM2"/>
    <mergeCell ref="B3:AM3"/>
    <mergeCell ref="B5:M5"/>
    <mergeCell ref="B7:M7"/>
    <mergeCell ref="O5:AL5"/>
    <mergeCell ref="O7:AL7"/>
    <mergeCell ref="AH38:AL38"/>
    <mergeCell ref="AB36:AF36"/>
    <mergeCell ref="AH36:AL36"/>
    <mergeCell ref="AB32:AF32"/>
    <mergeCell ref="AH32:AL32"/>
    <mergeCell ref="AB34:AF34"/>
    <mergeCell ref="AH34:AL34"/>
    <mergeCell ref="V34:Z34"/>
    <mergeCell ref="V36:Z36"/>
    <mergeCell ref="B36:P36"/>
    <mergeCell ref="AO5:AO6"/>
    <mergeCell ref="AO32:AO33"/>
    <mergeCell ref="V17:AL17"/>
    <mergeCell ref="B18:O18"/>
    <mergeCell ref="P18:T18"/>
    <mergeCell ref="P17:T17"/>
    <mergeCell ref="AB27:AF27"/>
    <mergeCell ref="AH27:AL27"/>
    <mergeCell ref="AB29:AF29"/>
    <mergeCell ref="AH29:AL29"/>
    <mergeCell ref="AB21:AF21"/>
    <mergeCell ref="AH21:AL21"/>
    <mergeCell ref="AB23:AF23"/>
    <mergeCell ref="AH23:AL23"/>
    <mergeCell ref="AB25:AF25"/>
    <mergeCell ref="AH25:AL25"/>
    <mergeCell ref="AH18:AL18"/>
    <mergeCell ref="V18:Z18"/>
    <mergeCell ref="B10:M10"/>
    <mergeCell ref="O10:AL10"/>
    <mergeCell ref="O11:AL12"/>
    <mergeCell ref="AB18:AF18"/>
    <mergeCell ref="B15:AM15"/>
    <mergeCell ref="C17:O17"/>
    <mergeCell ref="S40:AF40"/>
    <mergeCell ref="R60:AM60"/>
    <mergeCell ref="B48:AM48"/>
    <mergeCell ref="B49:AM49"/>
    <mergeCell ref="B51:Q51"/>
    <mergeCell ref="B59:AM59"/>
    <mergeCell ref="B60:Q60"/>
    <mergeCell ref="B45:AM45"/>
    <mergeCell ref="R54:AM54"/>
    <mergeCell ref="R55:AM55"/>
    <mergeCell ref="R56:AM56"/>
    <mergeCell ref="B54:Q54"/>
    <mergeCell ref="B55:Q55"/>
    <mergeCell ref="B56:Q56"/>
    <mergeCell ref="B23:Q23"/>
    <mergeCell ref="R61:AM61"/>
    <mergeCell ref="R62:AM62"/>
    <mergeCell ref="R63:AM63"/>
    <mergeCell ref="B52:AM52"/>
    <mergeCell ref="B61:Q61"/>
    <mergeCell ref="B62:Q62"/>
    <mergeCell ref="B63:Q63"/>
    <mergeCell ref="B53:Q53"/>
    <mergeCell ref="R53:AM53"/>
    <mergeCell ref="C40:R42"/>
    <mergeCell ref="R51:AM51"/>
    <mergeCell ref="B47:AM47"/>
    <mergeCell ref="AH40:AL40"/>
    <mergeCell ref="AH42:AL42"/>
    <mergeCell ref="V42:AF42"/>
    <mergeCell ref="B64:AM64"/>
    <mergeCell ref="B57:Q57"/>
    <mergeCell ref="R57:AM57"/>
    <mergeCell ref="B58:Q58"/>
    <mergeCell ref="R58:AM58"/>
    <mergeCell ref="B68:Q68"/>
    <mergeCell ref="R68:AM68"/>
    <mergeCell ref="B65:Q65"/>
    <mergeCell ref="R65:AM65"/>
    <mergeCell ref="B67:Q67"/>
    <mergeCell ref="R67:AM67"/>
    <mergeCell ref="B66:Q66"/>
    <mergeCell ref="R66:AM66"/>
  </mergeCells>
  <conditionalFormatting sqref="C40:R42">
    <cfRule type="expression" dxfId="9" priority="4">
      <formula>$AO$40=0</formula>
    </cfRule>
  </conditionalFormatting>
  <conditionalFormatting sqref="V32:Z32">
    <cfRule type="expression" dxfId="8" priority="11">
      <formula>$AO$34=2</formula>
    </cfRule>
    <cfRule type="expression" dxfId="7" priority="14">
      <formula>$AO$34=1</formula>
    </cfRule>
  </conditionalFormatting>
  <conditionalFormatting sqref="V34:Z34">
    <cfRule type="expression" dxfId="6" priority="7">
      <formula>$AO$34=1</formula>
    </cfRule>
  </conditionalFormatting>
  <conditionalFormatting sqref="AB32:AF32">
    <cfRule type="expression" dxfId="5" priority="10">
      <formula>$AO$34=2</formula>
    </cfRule>
    <cfRule type="expression" dxfId="4" priority="13">
      <formula>$AO$34=1</formula>
    </cfRule>
  </conditionalFormatting>
  <conditionalFormatting sqref="AB34:AF34">
    <cfRule type="expression" dxfId="3" priority="6">
      <formula>$AO$34=1</formula>
    </cfRule>
  </conditionalFormatting>
  <conditionalFormatting sqref="AH32:AL32">
    <cfRule type="expression" dxfId="2" priority="9">
      <formula>$AO$34=2</formula>
    </cfRule>
    <cfRule type="expression" dxfId="1" priority="12">
      <formula>$AO$34=1</formula>
    </cfRule>
  </conditionalFormatting>
  <conditionalFormatting sqref="AH34:AL34">
    <cfRule type="expression" dxfId="0" priority="5">
      <formula>$AO$34=1</formula>
    </cfRule>
  </conditionalFormatting>
  <dataValidations count="2">
    <dataValidation type="list" allowBlank="1" showInputMessage="1" showErrorMessage="1" prompt="Sélectionner le SCIAN de l'entreprise à partir de la liste de choix._x000a_" sqref="O10:AL10" xr:uid="{6DA70BA5-8F4F-4022-8EDC-580903D33675}">
      <formula1>INDIRECT("SCIAN" &amp; AO10)</formula1>
    </dataValidation>
    <dataValidation type="date" allowBlank="1" showInputMessage="1" showErrorMessage="1" error="La date doit être comprise entre 2000-01-01 et 2050-01-01. Ou format de date invalide." prompt="Saisir la date selon le format aaaa-mm-jj" sqref="P18:T18" xr:uid="{42EFED37-113C-4250-9D2B-327CD8690E16}">
      <formula1>36526</formula1>
      <formula2>54789</formula2>
    </dataValidation>
  </dataValidations>
  <hyperlinks>
    <hyperlink ref="O11:AL12" r:id="rId1" display="Au besoin, consulter : Système de classification des industries de l'Amérique du Nord (SCIAN) Canada 2022 version 1.0" xr:uid="{775588CF-8A0C-4E93-9A50-8D93300B7B91}"/>
    <hyperlink ref="B60:Q60" r:id="rId2" display="Initiative GrandV (IQ)" xr:uid="{9E3B7947-BC4E-4A18-9A36-1184E5EDA72C}"/>
    <hyperlink ref="B61:Q61" r:id="rId3" display="Programme Innovation" xr:uid="{682FE4EA-EC6D-4B7D-BF1D-7B3A2B8846AD}"/>
    <hyperlink ref="B62:Q62" r:id="rId4" display="Crédit d’impôt pour la recherche, l’innovation et la commercialisation (CRIC)" xr:uid="{759600A5-B4CE-44FB-932E-0C6EA3DCFE97}"/>
    <hyperlink ref="B63:Q63" r:id="rId5" display="Déduction incitative pour la commercialisation des innovations" xr:uid="{C40556A3-D246-45D8-A4E0-B54D2A5BFC4A}"/>
    <hyperlink ref="B54:Q54" r:id="rId6" display="Initiative GrandV (IQ)" xr:uid="{EA004B47-DBE8-4E6D-8200-6CF1BA2B1D82}"/>
    <hyperlink ref="B55:Q55" r:id="rId7" display="Fonds locaux d’investissement (FLI)" xr:uid="{2E124DC9-935E-438F-925D-3FE7CC7D3016}"/>
    <hyperlink ref="B56:Q56" r:id="rId8" display="Crédit d’impôt relatif à l’investissement et à l’innovation" xr:uid="{62488CCD-13D0-492F-8AA0-15BBD540D33F}"/>
    <hyperlink ref="B66:Q66" r:id="rId9" display="Programme de formation de la main-d’œuvre (MESS)" xr:uid="{E6704738-5B4E-4232-84BC-D6997FC6CAF7}"/>
    <hyperlink ref="B65:Q65" r:id="rId10" display="Programme Concertation pour l’emploi (MESS)" xr:uid="{41F3B82E-3570-4ACD-9D40-F0C1A6B1BCBE}"/>
    <hyperlink ref="B68:Q68" r:id="rId11" display="https://www.cpmt.gouv.qc.ca/promoteurs-de-projets-de-formation/programmes-daide-financiere/productivite-competences/" xr:uid="{3DB8BADE-0441-48C7-B150-2CB8A9775BD4}"/>
    <hyperlink ref="B53:Q53" r:id="rId12" display="Offensive de transformation numérique (OTN)" xr:uid="{A80D8BBF-D3CB-4759-8D09-1170B0193A37}"/>
    <hyperlink ref="B57:Q57" r:id="rId13" display="Crédit d’impôt pour le développement des affaires électroniques intégrant l’intelligence artificielle (CDAEIA)" xr:uid="{350EABAE-6767-43A4-9258-8DA85397B3BF}"/>
    <hyperlink ref="B58:Q58" r:id="rId14" location="73-incitatif-a-linvestissement-accelere" display="Déduction pour amortissement accéléré (DPA)" xr:uid="{D0F3064B-0DF2-4402-B1C4-69136D031FFA}"/>
    <hyperlink ref="B67:Q67" r:id="rId15" display="Programme Impulsion-Compétences" xr:uid="{D0564804-866F-4229-A76F-4154475FD2A4}"/>
  </hyperlinks>
  <printOptions horizontalCentered="1"/>
  <pageMargins left="0.19685039370078741" right="0.19685039370078741" top="0.35433070866141736" bottom="0.35433070866141736" header="0.35433070866141736" footer="0.31496062992125984"/>
  <pageSetup orientation="portrait" r:id="rId16"/>
  <drawing r:id="rId17"/>
  <legacyDrawing r:id="rId18"/>
  <mc:AlternateContent xmlns:mc="http://schemas.openxmlformats.org/markup-compatibility/2006">
    <mc:Choice Requires="x14">
      <controls>
        <mc:AlternateContent xmlns:mc="http://schemas.openxmlformats.org/markup-compatibility/2006">
          <mc:Choice Requires="x14">
            <control shapeId="1097" r:id="rId19" name="Group Box 73">
              <controlPr defaultSize="0" autoFill="0" autoPict="0" altText="Grp1">
                <anchor moveWithCells="1">
                  <from>
                    <xdr:col>13</xdr:col>
                    <xdr:colOff>144780</xdr:colOff>
                    <xdr:row>7</xdr:row>
                    <xdr:rowOff>76200</xdr:rowOff>
                  </from>
                  <to>
                    <xdr:col>29</xdr:col>
                    <xdr:colOff>99060</xdr:colOff>
                    <xdr:row>9</xdr:row>
                    <xdr:rowOff>22860</xdr:rowOff>
                  </to>
                </anchor>
              </controlPr>
            </control>
          </mc:Choice>
        </mc:AlternateContent>
        <mc:AlternateContent xmlns:mc="http://schemas.openxmlformats.org/markup-compatibility/2006">
          <mc:Choice Requires="x14">
            <control shapeId="1098" r:id="rId20" name="Label 74">
              <controlPr defaultSize="0" autoFill="0" autoLine="0" autoPict="0">
                <anchor moveWithCells="1" sizeWithCells="1">
                  <from>
                    <xdr:col>13</xdr:col>
                    <xdr:colOff>175260</xdr:colOff>
                    <xdr:row>8</xdr:row>
                    <xdr:rowOff>7620</xdr:rowOff>
                  </from>
                  <to>
                    <xdr:col>18</xdr:col>
                    <xdr:colOff>160020</xdr:colOff>
                    <xdr:row>9</xdr:row>
                    <xdr:rowOff>0</xdr:rowOff>
                  </to>
                </anchor>
              </controlPr>
            </control>
          </mc:Choice>
        </mc:AlternateContent>
        <mc:AlternateContent xmlns:mc="http://schemas.openxmlformats.org/markup-compatibility/2006">
          <mc:Choice Requires="x14">
            <control shapeId="1099" r:id="rId21" name="Option Button 75">
              <controlPr defaultSize="0" autoFill="0" autoLine="0" autoPict="0">
                <anchor moveWithCells="1">
                  <from>
                    <xdr:col>18</xdr:col>
                    <xdr:colOff>160020</xdr:colOff>
                    <xdr:row>7</xdr:row>
                    <xdr:rowOff>76200</xdr:rowOff>
                  </from>
                  <to>
                    <xdr:col>22</xdr:col>
                    <xdr:colOff>30480</xdr:colOff>
                    <xdr:row>9</xdr:row>
                    <xdr:rowOff>22860</xdr:rowOff>
                  </to>
                </anchor>
              </controlPr>
            </control>
          </mc:Choice>
        </mc:AlternateContent>
        <mc:AlternateContent xmlns:mc="http://schemas.openxmlformats.org/markup-compatibility/2006">
          <mc:Choice Requires="x14">
            <control shapeId="1100" r:id="rId22" name="Option Button 76">
              <controlPr defaultSize="0" autoFill="0" autoLine="0" autoPict="0">
                <anchor moveWithCells="1">
                  <from>
                    <xdr:col>22</xdr:col>
                    <xdr:colOff>60960</xdr:colOff>
                    <xdr:row>7</xdr:row>
                    <xdr:rowOff>76200</xdr:rowOff>
                  </from>
                  <to>
                    <xdr:col>25</xdr:col>
                    <xdr:colOff>106680</xdr:colOff>
                    <xdr:row>9</xdr:row>
                    <xdr:rowOff>22860</xdr:rowOff>
                  </to>
                </anchor>
              </controlPr>
            </control>
          </mc:Choice>
        </mc:AlternateContent>
        <mc:AlternateContent xmlns:mc="http://schemas.openxmlformats.org/markup-compatibility/2006">
          <mc:Choice Requires="x14">
            <control shapeId="1101" r:id="rId23" name="Option Button 77">
              <controlPr defaultSize="0" autoFill="0" autoLine="0" autoPict="0">
                <anchor moveWithCells="1">
                  <from>
                    <xdr:col>25</xdr:col>
                    <xdr:colOff>152400</xdr:colOff>
                    <xdr:row>7</xdr:row>
                    <xdr:rowOff>76200</xdr:rowOff>
                  </from>
                  <to>
                    <xdr:col>29</xdr:col>
                    <xdr:colOff>22860</xdr:colOff>
                    <xdr:row>9</xdr:row>
                    <xdr:rowOff>22860</xdr:rowOff>
                  </to>
                </anchor>
              </controlPr>
            </control>
          </mc:Choice>
        </mc:AlternateContent>
        <mc:AlternateContent xmlns:mc="http://schemas.openxmlformats.org/markup-compatibility/2006">
          <mc:Choice Requires="x14">
            <control shapeId="1102" r:id="rId24" name="Group Box 78">
              <controlPr defaultSize="0" autoFill="0" autoPict="0">
                <anchor moveWithCells="1">
                  <from>
                    <xdr:col>2</xdr:col>
                    <xdr:colOff>45720</xdr:colOff>
                    <xdr:row>31</xdr:row>
                    <xdr:rowOff>7620</xdr:rowOff>
                  </from>
                  <to>
                    <xdr:col>13</xdr:col>
                    <xdr:colOff>7620</xdr:colOff>
                    <xdr:row>34</xdr:row>
                    <xdr:rowOff>7620</xdr:rowOff>
                  </to>
                </anchor>
              </controlPr>
            </control>
          </mc:Choice>
        </mc:AlternateContent>
        <mc:AlternateContent xmlns:mc="http://schemas.openxmlformats.org/markup-compatibility/2006">
          <mc:Choice Requires="x14">
            <control shapeId="1103" r:id="rId25" name="Option Button 79">
              <controlPr defaultSize="0" autoFill="0" autoLine="0" autoPict="0">
                <anchor moveWithCells="1">
                  <from>
                    <xdr:col>2</xdr:col>
                    <xdr:colOff>76200</xdr:colOff>
                    <xdr:row>31</xdr:row>
                    <xdr:rowOff>22860</xdr:rowOff>
                  </from>
                  <to>
                    <xdr:col>8</xdr:col>
                    <xdr:colOff>38100</xdr:colOff>
                    <xdr:row>32</xdr:row>
                    <xdr:rowOff>22860</xdr:rowOff>
                  </to>
                </anchor>
              </controlPr>
            </control>
          </mc:Choice>
        </mc:AlternateContent>
        <mc:AlternateContent xmlns:mc="http://schemas.openxmlformats.org/markup-compatibility/2006">
          <mc:Choice Requires="x14">
            <control shapeId="1104" r:id="rId26" name="Option Button 80">
              <controlPr defaultSize="0" autoFill="0" autoLine="0" autoPict="0">
                <anchor moveWithCells="1">
                  <from>
                    <xdr:col>2</xdr:col>
                    <xdr:colOff>76200</xdr:colOff>
                    <xdr:row>32</xdr:row>
                    <xdr:rowOff>76200</xdr:rowOff>
                  </from>
                  <to>
                    <xdr:col>13</xdr:col>
                    <xdr:colOff>7620</xdr:colOff>
                    <xdr:row>33</xdr:row>
                    <xdr:rowOff>198120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error="Région admin. invalide!_x000a_Sélectionner la région dans la liste de choix. (à droite)" prompt="Sélectionner la région administrative à partir de la liste de choix." xr:uid="{52A5064C-AE39-423B-82C3-DBCF1E50267B}">
          <x14:formula1>
            <xm:f>Liste!$A$2:$A$18</xm:f>
          </x14:formula1>
          <xm:sqref>O7:AL7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7F39-71F5-4CC9-915F-3F75480EFBD5}">
  <sheetPr codeName="Feuil2"/>
  <dimension ref="A1:D296"/>
  <sheetViews>
    <sheetView workbookViewId="0"/>
  </sheetViews>
  <sheetFormatPr baseColWidth="10" defaultColWidth="11" defaultRowHeight="14.4"/>
  <cols>
    <col min="1" max="1" width="21.3984375" style="2" customWidth="1"/>
    <col min="2" max="3" width="25.09765625" style="2" customWidth="1"/>
    <col min="4" max="4" width="20.5" style="2" customWidth="1"/>
    <col min="5" max="16384" width="11" style="2"/>
  </cols>
  <sheetData>
    <row r="1" spans="1:4">
      <c r="A1" s="3" t="s">
        <v>816</v>
      </c>
      <c r="B1" s="3" t="s">
        <v>819</v>
      </c>
      <c r="C1" s="3" t="s">
        <v>817</v>
      </c>
      <c r="D1" s="3" t="s">
        <v>818</v>
      </c>
    </row>
    <row r="2" spans="1:4">
      <c r="A2" s="2" t="s">
        <v>3</v>
      </c>
      <c r="B2" s="2" t="s">
        <v>412</v>
      </c>
      <c r="C2" s="2" t="s">
        <v>433</v>
      </c>
      <c r="D2" s="2" t="s">
        <v>526</v>
      </c>
    </row>
    <row r="3" spans="1:4">
      <c r="A3" s="2" t="s">
        <v>4</v>
      </c>
      <c r="B3" s="2" t="s">
        <v>413</v>
      </c>
      <c r="C3" s="2" t="s">
        <v>434</v>
      </c>
      <c r="D3" s="2" t="s">
        <v>527</v>
      </c>
    </row>
    <row r="4" spans="1:4">
      <c r="A4" s="2" t="s">
        <v>5</v>
      </c>
      <c r="B4" s="2" t="s">
        <v>414</v>
      </c>
      <c r="C4" s="2" t="s">
        <v>435</v>
      </c>
      <c r="D4" s="2" t="s">
        <v>528</v>
      </c>
    </row>
    <row r="5" spans="1:4">
      <c r="A5" s="2" t="s">
        <v>6</v>
      </c>
      <c r="B5" s="2" t="s">
        <v>415</v>
      </c>
      <c r="C5" s="2" t="s">
        <v>436</v>
      </c>
      <c r="D5" s="2" t="s">
        <v>529</v>
      </c>
    </row>
    <row r="6" spans="1:4">
      <c r="A6" s="2" t="s">
        <v>7</v>
      </c>
      <c r="B6" s="2" t="s">
        <v>416</v>
      </c>
      <c r="C6" s="2" t="s">
        <v>437</v>
      </c>
      <c r="D6" s="2" t="s">
        <v>530</v>
      </c>
    </row>
    <row r="7" spans="1:4">
      <c r="A7" s="2" t="s">
        <v>8</v>
      </c>
      <c r="B7" s="2" t="s">
        <v>417</v>
      </c>
      <c r="C7" s="2" t="s">
        <v>438</v>
      </c>
      <c r="D7" s="2" t="s">
        <v>531</v>
      </c>
    </row>
    <row r="8" spans="1:4">
      <c r="A8" s="2" t="s">
        <v>9</v>
      </c>
      <c r="B8" s="2" t="s">
        <v>418</v>
      </c>
      <c r="C8" s="2" t="s">
        <v>439</v>
      </c>
      <c r="D8" s="2" t="s">
        <v>532</v>
      </c>
    </row>
    <row r="9" spans="1:4">
      <c r="A9" s="2" t="s">
        <v>10</v>
      </c>
      <c r="B9" s="2" t="s">
        <v>419</v>
      </c>
      <c r="C9" s="2" t="s">
        <v>440</v>
      </c>
      <c r="D9" s="2" t="s">
        <v>533</v>
      </c>
    </row>
    <row r="10" spans="1:4">
      <c r="A10" s="2" t="s">
        <v>11</v>
      </c>
      <c r="B10" s="2" t="s">
        <v>420</v>
      </c>
      <c r="C10" s="2" t="s">
        <v>441</v>
      </c>
      <c r="D10" s="2" t="s">
        <v>534</v>
      </c>
    </row>
    <row r="11" spans="1:4">
      <c r="A11" s="2" t="s">
        <v>12</v>
      </c>
      <c r="B11" s="2" t="s">
        <v>1649</v>
      </c>
      <c r="C11" s="2" t="s">
        <v>416</v>
      </c>
      <c r="D11" s="2" t="s">
        <v>535</v>
      </c>
    </row>
    <row r="12" spans="1:4">
      <c r="A12" s="2" t="s">
        <v>13</v>
      </c>
      <c r="B12" s="2" t="s">
        <v>421</v>
      </c>
      <c r="C12" s="2" t="s">
        <v>417</v>
      </c>
      <c r="D12" s="2" t="s">
        <v>536</v>
      </c>
    </row>
    <row r="13" spans="1:4">
      <c r="A13" s="2" t="s">
        <v>14</v>
      </c>
      <c r="B13" s="2" t="s">
        <v>1650</v>
      </c>
      <c r="C13" s="2" t="s">
        <v>418</v>
      </c>
      <c r="D13" s="2" t="s">
        <v>537</v>
      </c>
    </row>
    <row r="14" spans="1:4">
      <c r="A14" s="2" t="s">
        <v>15</v>
      </c>
      <c r="B14" s="2" t="s">
        <v>1651</v>
      </c>
      <c r="C14" s="2" t="s">
        <v>419</v>
      </c>
      <c r="D14" s="2" t="s">
        <v>538</v>
      </c>
    </row>
    <row r="15" spans="1:4">
      <c r="A15" s="2" t="s">
        <v>16</v>
      </c>
      <c r="B15" s="2" t="s">
        <v>422</v>
      </c>
      <c r="C15" s="2" t="s">
        <v>420</v>
      </c>
      <c r="D15" s="2" t="s">
        <v>539</v>
      </c>
    </row>
    <row r="16" spans="1:4">
      <c r="A16" s="2" t="s">
        <v>17</v>
      </c>
      <c r="B16" s="2" t="s">
        <v>423</v>
      </c>
      <c r="C16" s="2" t="s">
        <v>442</v>
      </c>
      <c r="D16" s="2" t="s">
        <v>540</v>
      </c>
    </row>
    <row r="17" spans="1:4">
      <c r="A17" s="2" t="s">
        <v>18</v>
      </c>
      <c r="B17" s="2" t="s">
        <v>424</v>
      </c>
      <c r="C17" s="2" t="s">
        <v>443</v>
      </c>
      <c r="D17" s="2" t="s">
        <v>541</v>
      </c>
    </row>
    <row r="18" spans="1:4">
      <c r="A18" s="2" t="s">
        <v>19</v>
      </c>
      <c r="B18" s="2" t="s">
        <v>425</v>
      </c>
      <c r="C18" s="2" t="s">
        <v>444</v>
      </c>
      <c r="D18" s="2" t="s">
        <v>542</v>
      </c>
    </row>
    <row r="19" spans="1:4">
      <c r="B19" s="2" t="s">
        <v>426</v>
      </c>
      <c r="C19" s="2" t="s">
        <v>445</v>
      </c>
      <c r="D19" s="2" t="s">
        <v>543</v>
      </c>
    </row>
    <row r="20" spans="1:4">
      <c r="B20" s="2" t="s">
        <v>427</v>
      </c>
      <c r="C20" s="2" t="s">
        <v>446</v>
      </c>
      <c r="D20" s="2" t="s">
        <v>544</v>
      </c>
    </row>
    <row r="21" spans="1:4">
      <c r="B21" s="2" t="s">
        <v>428</v>
      </c>
      <c r="C21" s="2" t="s">
        <v>447</v>
      </c>
      <c r="D21" s="2" t="s">
        <v>545</v>
      </c>
    </row>
    <row r="22" spans="1:4">
      <c r="B22" s="2" t="s">
        <v>429</v>
      </c>
      <c r="C22" s="2" t="s">
        <v>448</v>
      </c>
      <c r="D22" s="2" t="s">
        <v>546</v>
      </c>
    </row>
    <row r="23" spans="1:4">
      <c r="B23" s="2" t="s">
        <v>430</v>
      </c>
      <c r="C23" s="2" t="s">
        <v>449</v>
      </c>
      <c r="D23" s="2" t="s">
        <v>547</v>
      </c>
    </row>
    <row r="24" spans="1:4">
      <c r="B24" s="2" t="s">
        <v>431</v>
      </c>
      <c r="C24" s="2" t="s">
        <v>450</v>
      </c>
      <c r="D24" s="2" t="s">
        <v>548</v>
      </c>
    </row>
    <row r="25" spans="1:4">
      <c r="B25" s="2" t="s">
        <v>432</v>
      </c>
      <c r="C25" s="2" t="s">
        <v>451</v>
      </c>
      <c r="D25" s="2" t="s">
        <v>549</v>
      </c>
    </row>
    <row r="26" spans="1:4">
      <c r="C26" s="2" t="s">
        <v>452</v>
      </c>
      <c r="D26" s="2" t="s">
        <v>550</v>
      </c>
    </row>
    <row r="27" spans="1:4">
      <c r="C27" s="2" t="s">
        <v>453</v>
      </c>
      <c r="D27" s="2" t="s">
        <v>551</v>
      </c>
    </row>
    <row r="28" spans="1:4">
      <c r="B28" s="75" t="s">
        <v>1658</v>
      </c>
      <c r="C28" s="2" t="s">
        <v>454</v>
      </c>
      <c r="D28" s="2" t="s">
        <v>552</v>
      </c>
    </row>
    <row r="29" spans="1:4">
      <c r="B29" s="75" t="s">
        <v>1652</v>
      </c>
      <c r="C29" s="2" t="s">
        <v>455</v>
      </c>
      <c r="D29" s="2" t="s">
        <v>416</v>
      </c>
    </row>
    <row r="30" spans="1:4">
      <c r="B30" s="75" t="s">
        <v>1653</v>
      </c>
      <c r="C30" s="2" t="s">
        <v>456</v>
      </c>
      <c r="D30" s="2" t="s">
        <v>417</v>
      </c>
    </row>
    <row r="31" spans="1:4">
      <c r="B31" s="75" t="s">
        <v>1657</v>
      </c>
      <c r="C31" s="2" t="s">
        <v>457</v>
      </c>
      <c r="D31" s="2" t="s">
        <v>418</v>
      </c>
    </row>
    <row r="32" spans="1:4">
      <c r="C32" s="2" t="s">
        <v>458</v>
      </c>
      <c r="D32" s="2" t="s">
        <v>419</v>
      </c>
    </row>
    <row r="33" spans="3:4">
      <c r="C33" s="2" t="s">
        <v>459</v>
      </c>
      <c r="D33" s="2" t="s">
        <v>420</v>
      </c>
    </row>
    <row r="34" spans="3:4">
      <c r="C34" s="2" t="s">
        <v>460</v>
      </c>
      <c r="D34" s="2" t="s">
        <v>553</v>
      </c>
    </row>
    <row r="35" spans="3:4">
      <c r="C35" s="2" t="s">
        <v>461</v>
      </c>
      <c r="D35" s="2" t="s">
        <v>554</v>
      </c>
    </row>
    <row r="36" spans="3:4">
      <c r="C36" s="2" t="s">
        <v>462</v>
      </c>
      <c r="D36" s="2" t="s">
        <v>555</v>
      </c>
    </row>
    <row r="37" spans="3:4">
      <c r="C37" s="2" t="s">
        <v>463</v>
      </c>
      <c r="D37" s="2" t="s">
        <v>556</v>
      </c>
    </row>
    <row r="38" spans="3:4">
      <c r="C38" s="2" t="s">
        <v>464</v>
      </c>
      <c r="D38" s="2" t="s">
        <v>557</v>
      </c>
    </row>
    <row r="39" spans="3:4">
      <c r="C39" s="2" t="s">
        <v>465</v>
      </c>
      <c r="D39" s="2" t="s">
        <v>558</v>
      </c>
    </row>
    <row r="40" spans="3:4">
      <c r="C40" s="2" t="s">
        <v>466</v>
      </c>
      <c r="D40" s="2" t="s">
        <v>559</v>
      </c>
    </row>
    <row r="41" spans="3:4">
      <c r="C41" s="2" t="s">
        <v>467</v>
      </c>
      <c r="D41" s="2" t="s">
        <v>560</v>
      </c>
    </row>
    <row r="42" spans="3:4">
      <c r="C42" s="2" t="s">
        <v>468</v>
      </c>
      <c r="D42" s="2" t="s">
        <v>561</v>
      </c>
    </row>
    <row r="43" spans="3:4">
      <c r="C43" s="2" t="s">
        <v>469</v>
      </c>
      <c r="D43" s="2" t="s">
        <v>562</v>
      </c>
    </row>
    <row r="44" spans="3:4">
      <c r="C44" s="2" t="s">
        <v>470</v>
      </c>
      <c r="D44" s="2" t="s">
        <v>563</v>
      </c>
    </row>
    <row r="45" spans="3:4">
      <c r="C45" s="2" t="s">
        <v>471</v>
      </c>
      <c r="D45" s="2" t="s">
        <v>564</v>
      </c>
    </row>
    <row r="46" spans="3:4">
      <c r="C46" s="2" t="s">
        <v>472</v>
      </c>
      <c r="D46" s="2" t="s">
        <v>565</v>
      </c>
    </row>
    <row r="47" spans="3:4">
      <c r="C47" s="2" t="s">
        <v>473</v>
      </c>
      <c r="D47" s="2" t="s">
        <v>566</v>
      </c>
    </row>
    <row r="48" spans="3:4">
      <c r="C48" s="2" t="s">
        <v>474</v>
      </c>
      <c r="D48" s="2" t="s">
        <v>567</v>
      </c>
    </row>
    <row r="49" spans="3:4">
      <c r="C49" s="2" t="s">
        <v>475</v>
      </c>
      <c r="D49" s="2" t="s">
        <v>568</v>
      </c>
    </row>
    <row r="50" spans="3:4">
      <c r="C50" s="2" t="s">
        <v>476</v>
      </c>
      <c r="D50" s="2" t="s">
        <v>569</v>
      </c>
    </row>
    <row r="51" spans="3:4">
      <c r="C51" s="2" t="s">
        <v>477</v>
      </c>
      <c r="D51" s="2" t="s">
        <v>570</v>
      </c>
    </row>
    <row r="52" spans="3:4">
      <c r="C52" s="2" t="s">
        <v>478</v>
      </c>
      <c r="D52" s="2" t="s">
        <v>571</v>
      </c>
    </row>
    <row r="53" spans="3:4">
      <c r="C53" s="2" t="s">
        <v>479</v>
      </c>
      <c r="D53" s="2" t="s">
        <v>572</v>
      </c>
    </row>
    <row r="54" spans="3:4">
      <c r="C54" s="2" t="s">
        <v>480</v>
      </c>
      <c r="D54" s="2" t="s">
        <v>573</v>
      </c>
    </row>
    <row r="55" spans="3:4">
      <c r="C55" s="2" t="s">
        <v>481</v>
      </c>
      <c r="D55" s="2" t="s">
        <v>574</v>
      </c>
    </row>
    <row r="56" spans="3:4">
      <c r="C56" s="2" t="s">
        <v>482</v>
      </c>
      <c r="D56" s="2" t="s">
        <v>575</v>
      </c>
    </row>
    <row r="57" spans="3:4">
      <c r="C57" s="2" t="s">
        <v>483</v>
      </c>
      <c r="D57" s="2" t="s">
        <v>576</v>
      </c>
    </row>
    <row r="58" spans="3:4">
      <c r="C58" s="2" t="s">
        <v>484</v>
      </c>
      <c r="D58" s="2" t="s">
        <v>577</v>
      </c>
    </row>
    <row r="59" spans="3:4">
      <c r="C59" s="2" t="s">
        <v>485</v>
      </c>
      <c r="D59" s="2" t="s">
        <v>578</v>
      </c>
    </row>
    <row r="60" spans="3:4">
      <c r="C60" s="2" t="s">
        <v>486</v>
      </c>
      <c r="D60" s="2" t="s">
        <v>579</v>
      </c>
    </row>
    <row r="61" spans="3:4">
      <c r="C61" s="2" t="s">
        <v>487</v>
      </c>
      <c r="D61" s="2" t="s">
        <v>580</v>
      </c>
    </row>
    <row r="62" spans="3:4">
      <c r="C62" s="2" t="s">
        <v>488</v>
      </c>
      <c r="D62" s="2" t="s">
        <v>581</v>
      </c>
    </row>
    <row r="63" spans="3:4">
      <c r="C63" s="2" t="s">
        <v>489</v>
      </c>
      <c r="D63" s="2" t="s">
        <v>582</v>
      </c>
    </row>
    <row r="64" spans="3:4">
      <c r="C64" s="2" t="s">
        <v>490</v>
      </c>
      <c r="D64" s="2" t="s">
        <v>583</v>
      </c>
    </row>
    <row r="65" spans="3:4">
      <c r="C65" s="2" t="s">
        <v>491</v>
      </c>
      <c r="D65" s="2" t="s">
        <v>584</v>
      </c>
    </row>
    <row r="66" spans="3:4">
      <c r="C66" s="2" t="s">
        <v>492</v>
      </c>
      <c r="D66" s="2" t="s">
        <v>585</v>
      </c>
    </row>
    <row r="67" spans="3:4">
      <c r="C67" s="2" t="s">
        <v>493</v>
      </c>
      <c r="D67" s="2" t="s">
        <v>586</v>
      </c>
    </row>
    <row r="68" spans="3:4">
      <c r="C68" s="2" t="s">
        <v>494</v>
      </c>
      <c r="D68" s="2" t="s">
        <v>587</v>
      </c>
    </row>
    <row r="69" spans="3:4">
      <c r="C69" s="2" t="s">
        <v>495</v>
      </c>
      <c r="D69" s="2" t="s">
        <v>588</v>
      </c>
    </row>
    <row r="70" spans="3:4">
      <c r="C70" s="2" t="s">
        <v>496</v>
      </c>
      <c r="D70" s="2" t="s">
        <v>589</v>
      </c>
    </row>
    <row r="71" spans="3:4">
      <c r="C71" s="2" t="s">
        <v>497</v>
      </c>
      <c r="D71" s="2" t="s">
        <v>590</v>
      </c>
    </row>
    <row r="72" spans="3:4">
      <c r="C72" s="2" t="s">
        <v>498</v>
      </c>
      <c r="D72" s="2" t="s">
        <v>591</v>
      </c>
    </row>
    <row r="73" spans="3:4">
      <c r="C73" s="2" t="s">
        <v>499</v>
      </c>
      <c r="D73" s="2" t="s">
        <v>592</v>
      </c>
    </row>
    <row r="74" spans="3:4">
      <c r="C74" s="2" t="s">
        <v>500</v>
      </c>
      <c r="D74" s="2" t="s">
        <v>593</v>
      </c>
    </row>
    <row r="75" spans="3:4">
      <c r="C75" s="2" t="s">
        <v>501</v>
      </c>
      <c r="D75" s="2" t="s">
        <v>594</v>
      </c>
    </row>
    <row r="76" spans="3:4">
      <c r="C76" s="2" t="s">
        <v>502</v>
      </c>
      <c r="D76" s="2" t="s">
        <v>595</v>
      </c>
    </row>
    <row r="77" spans="3:4">
      <c r="C77" s="2" t="s">
        <v>503</v>
      </c>
      <c r="D77" s="2" t="s">
        <v>596</v>
      </c>
    </row>
    <row r="78" spans="3:4">
      <c r="C78" s="2" t="s">
        <v>504</v>
      </c>
      <c r="D78" s="2" t="s">
        <v>597</v>
      </c>
    </row>
    <row r="79" spans="3:4">
      <c r="C79" s="2" t="s">
        <v>505</v>
      </c>
      <c r="D79" s="2" t="s">
        <v>598</v>
      </c>
    </row>
    <row r="80" spans="3:4">
      <c r="C80" s="2" t="s">
        <v>506</v>
      </c>
      <c r="D80" s="2" t="s">
        <v>599</v>
      </c>
    </row>
    <row r="81" spans="3:4">
      <c r="C81" s="2" t="s">
        <v>507</v>
      </c>
      <c r="D81" s="2" t="s">
        <v>600</v>
      </c>
    </row>
    <row r="82" spans="3:4">
      <c r="C82" s="2" t="s">
        <v>508</v>
      </c>
      <c r="D82" s="2" t="s">
        <v>601</v>
      </c>
    </row>
    <row r="83" spans="3:4">
      <c r="C83" s="2" t="s">
        <v>509</v>
      </c>
      <c r="D83" s="2" t="s">
        <v>602</v>
      </c>
    </row>
    <row r="84" spans="3:4">
      <c r="C84" s="2" t="s">
        <v>510</v>
      </c>
      <c r="D84" s="2" t="s">
        <v>603</v>
      </c>
    </row>
    <row r="85" spans="3:4">
      <c r="C85" s="2" t="s">
        <v>511</v>
      </c>
      <c r="D85" s="2" t="s">
        <v>604</v>
      </c>
    </row>
    <row r="86" spans="3:4">
      <c r="C86" s="2" t="s">
        <v>512</v>
      </c>
      <c r="D86" s="2" t="s">
        <v>605</v>
      </c>
    </row>
    <row r="87" spans="3:4">
      <c r="C87" s="2" t="s">
        <v>513</v>
      </c>
      <c r="D87" s="2" t="s">
        <v>606</v>
      </c>
    </row>
    <row r="88" spans="3:4">
      <c r="C88" s="2" t="s">
        <v>514</v>
      </c>
      <c r="D88" s="2" t="s">
        <v>607</v>
      </c>
    </row>
    <row r="89" spans="3:4">
      <c r="C89" s="2" t="s">
        <v>515</v>
      </c>
      <c r="D89" s="2" t="s">
        <v>608</v>
      </c>
    </row>
    <row r="90" spans="3:4">
      <c r="C90" s="2" t="s">
        <v>516</v>
      </c>
      <c r="D90" s="2" t="s">
        <v>609</v>
      </c>
    </row>
    <row r="91" spans="3:4">
      <c r="C91" s="2" t="s">
        <v>517</v>
      </c>
      <c r="D91" s="2" t="s">
        <v>610</v>
      </c>
    </row>
    <row r="92" spans="3:4">
      <c r="C92" s="2" t="s">
        <v>518</v>
      </c>
      <c r="D92" s="2" t="s">
        <v>611</v>
      </c>
    </row>
    <row r="93" spans="3:4">
      <c r="C93" s="2" t="s">
        <v>519</v>
      </c>
      <c r="D93" s="2" t="s">
        <v>612</v>
      </c>
    </row>
    <row r="94" spans="3:4">
      <c r="C94" s="2" t="s">
        <v>520</v>
      </c>
      <c r="D94" s="2" t="s">
        <v>613</v>
      </c>
    </row>
    <row r="95" spans="3:4">
      <c r="C95" s="2" t="s">
        <v>521</v>
      </c>
      <c r="D95" s="2" t="s">
        <v>614</v>
      </c>
    </row>
    <row r="96" spans="3:4">
      <c r="C96" s="2" t="s">
        <v>522</v>
      </c>
      <c r="D96" s="2" t="s">
        <v>615</v>
      </c>
    </row>
    <row r="97" spans="3:4">
      <c r="C97" s="2" t="s">
        <v>523</v>
      </c>
      <c r="D97" s="2" t="s">
        <v>616</v>
      </c>
    </row>
    <row r="98" spans="3:4">
      <c r="C98" s="2" t="s">
        <v>524</v>
      </c>
      <c r="D98" s="2" t="s">
        <v>617</v>
      </c>
    </row>
    <row r="99" spans="3:4">
      <c r="C99" s="2" t="s">
        <v>525</v>
      </c>
      <c r="D99" s="2" t="s">
        <v>618</v>
      </c>
    </row>
    <row r="100" spans="3:4">
      <c r="D100" s="2" t="s">
        <v>619</v>
      </c>
    </row>
    <row r="101" spans="3:4">
      <c r="D101" s="2" t="s">
        <v>620</v>
      </c>
    </row>
    <row r="102" spans="3:4">
      <c r="D102" s="2" t="s">
        <v>621</v>
      </c>
    </row>
    <row r="103" spans="3:4">
      <c r="D103" s="2" t="s">
        <v>622</v>
      </c>
    </row>
    <row r="104" spans="3:4">
      <c r="D104" s="2" t="s">
        <v>623</v>
      </c>
    </row>
    <row r="105" spans="3:4">
      <c r="D105" s="2" t="s">
        <v>624</v>
      </c>
    </row>
    <row r="106" spans="3:4">
      <c r="D106" s="2" t="s">
        <v>625</v>
      </c>
    </row>
    <row r="107" spans="3:4">
      <c r="D107" s="2" t="s">
        <v>626</v>
      </c>
    </row>
    <row r="108" spans="3:4">
      <c r="D108" s="2" t="s">
        <v>627</v>
      </c>
    </row>
    <row r="109" spans="3:4">
      <c r="D109" s="2" t="s">
        <v>628</v>
      </c>
    </row>
    <row r="110" spans="3:4">
      <c r="D110" s="2" t="s">
        <v>629</v>
      </c>
    </row>
    <row r="111" spans="3:4">
      <c r="D111" s="2" t="s">
        <v>630</v>
      </c>
    </row>
    <row r="112" spans="3:4">
      <c r="D112" s="2" t="s">
        <v>631</v>
      </c>
    </row>
    <row r="113" spans="4:4">
      <c r="D113" s="2" t="s">
        <v>632</v>
      </c>
    </row>
    <row r="114" spans="4:4">
      <c r="D114" s="2" t="s">
        <v>633</v>
      </c>
    </row>
    <row r="115" spans="4:4">
      <c r="D115" s="2" t="s">
        <v>634</v>
      </c>
    </row>
    <row r="116" spans="4:4">
      <c r="D116" s="2" t="s">
        <v>635</v>
      </c>
    </row>
    <row r="117" spans="4:4">
      <c r="D117" s="2" t="s">
        <v>636</v>
      </c>
    </row>
    <row r="118" spans="4:4">
      <c r="D118" s="2" t="s">
        <v>637</v>
      </c>
    </row>
    <row r="119" spans="4:4">
      <c r="D119" s="2" t="s">
        <v>638</v>
      </c>
    </row>
    <row r="120" spans="4:4">
      <c r="D120" s="2" t="s">
        <v>639</v>
      </c>
    </row>
    <row r="121" spans="4:4">
      <c r="D121" s="2" t="s">
        <v>640</v>
      </c>
    </row>
    <row r="122" spans="4:4">
      <c r="D122" s="2" t="s">
        <v>641</v>
      </c>
    </row>
    <row r="123" spans="4:4">
      <c r="D123" s="2" t="s">
        <v>642</v>
      </c>
    </row>
    <row r="124" spans="4:4">
      <c r="D124" s="2" t="s">
        <v>643</v>
      </c>
    </row>
    <row r="125" spans="4:4">
      <c r="D125" s="2" t="s">
        <v>644</v>
      </c>
    </row>
    <row r="126" spans="4:4">
      <c r="D126" s="2" t="s">
        <v>645</v>
      </c>
    </row>
    <row r="127" spans="4:4">
      <c r="D127" s="2" t="s">
        <v>646</v>
      </c>
    </row>
    <row r="128" spans="4:4">
      <c r="D128" s="2" t="s">
        <v>647</v>
      </c>
    </row>
    <row r="129" spans="4:4">
      <c r="D129" s="2" t="s">
        <v>648</v>
      </c>
    </row>
    <row r="130" spans="4:4">
      <c r="D130" s="2" t="s">
        <v>649</v>
      </c>
    </row>
    <row r="131" spans="4:4">
      <c r="D131" s="2" t="s">
        <v>650</v>
      </c>
    </row>
    <row r="132" spans="4:4">
      <c r="D132" s="2" t="s">
        <v>651</v>
      </c>
    </row>
    <row r="133" spans="4:4">
      <c r="D133" s="2" t="s">
        <v>652</v>
      </c>
    </row>
    <row r="134" spans="4:4">
      <c r="D134" s="2" t="s">
        <v>653</v>
      </c>
    </row>
    <row r="135" spans="4:4">
      <c r="D135" s="2" t="s">
        <v>654</v>
      </c>
    </row>
    <row r="136" spans="4:4">
      <c r="D136" s="2" t="s">
        <v>655</v>
      </c>
    </row>
    <row r="137" spans="4:4">
      <c r="D137" s="2" t="s">
        <v>656</v>
      </c>
    </row>
    <row r="138" spans="4:4">
      <c r="D138" s="2" t="s">
        <v>657</v>
      </c>
    </row>
    <row r="139" spans="4:4">
      <c r="D139" s="2" t="s">
        <v>658</v>
      </c>
    </row>
    <row r="140" spans="4:4">
      <c r="D140" s="2" t="s">
        <v>659</v>
      </c>
    </row>
    <row r="141" spans="4:4">
      <c r="D141" s="2" t="s">
        <v>660</v>
      </c>
    </row>
    <row r="142" spans="4:4">
      <c r="D142" s="2" t="s">
        <v>661</v>
      </c>
    </row>
    <row r="143" spans="4:4">
      <c r="D143" s="2" t="s">
        <v>662</v>
      </c>
    </row>
    <row r="144" spans="4:4">
      <c r="D144" s="2" t="s">
        <v>663</v>
      </c>
    </row>
    <row r="145" spans="4:4">
      <c r="D145" s="2" t="s">
        <v>664</v>
      </c>
    </row>
    <row r="146" spans="4:4">
      <c r="D146" s="2" t="s">
        <v>665</v>
      </c>
    </row>
    <row r="147" spans="4:4">
      <c r="D147" s="2" t="s">
        <v>666</v>
      </c>
    </row>
    <row r="148" spans="4:4">
      <c r="D148" s="2" t="s">
        <v>667</v>
      </c>
    </row>
    <row r="149" spans="4:4">
      <c r="D149" s="2" t="s">
        <v>668</v>
      </c>
    </row>
    <row r="150" spans="4:4">
      <c r="D150" s="2" t="s">
        <v>669</v>
      </c>
    </row>
    <row r="151" spans="4:4">
      <c r="D151" s="2" t="s">
        <v>670</v>
      </c>
    </row>
    <row r="152" spans="4:4">
      <c r="D152" s="2" t="s">
        <v>671</v>
      </c>
    </row>
    <row r="153" spans="4:4">
      <c r="D153" s="2" t="s">
        <v>672</v>
      </c>
    </row>
    <row r="154" spans="4:4">
      <c r="D154" s="2" t="s">
        <v>673</v>
      </c>
    </row>
    <row r="155" spans="4:4">
      <c r="D155" s="2" t="s">
        <v>674</v>
      </c>
    </row>
    <row r="156" spans="4:4">
      <c r="D156" s="2" t="s">
        <v>675</v>
      </c>
    </row>
    <row r="157" spans="4:4">
      <c r="D157" s="2" t="s">
        <v>676</v>
      </c>
    </row>
    <row r="158" spans="4:4">
      <c r="D158" s="2" t="s">
        <v>677</v>
      </c>
    </row>
    <row r="159" spans="4:4">
      <c r="D159" s="2" t="s">
        <v>678</v>
      </c>
    </row>
    <row r="160" spans="4:4">
      <c r="D160" s="2" t="s">
        <v>679</v>
      </c>
    </row>
    <row r="161" spans="4:4">
      <c r="D161" s="2" t="s">
        <v>680</v>
      </c>
    </row>
    <row r="162" spans="4:4">
      <c r="D162" s="2" t="s">
        <v>681</v>
      </c>
    </row>
    <row r="163" spans="4:4">
      <c r="D163" s="2" t="s">
        <v>682</v>
      </c>
    </row>
    <row r="164" spans="4:4">
      <c r="D164" s="2" t="s">
        <v>683</v>
      </c>
    </row>
    <row r="165" spans="4:4">
      <c r="D165" s="2" t="s">
        <v>684</v>
      </c>
    </row>
    <row r="166" spans="4:4">
      <c r="D166" s="2" t="s">
        <v>685</v>
      </c>
    </row>
    <row r="167" spans="4:4">
      <c r="D167" s="2" t="s">
        <v>686</v>
      </c>
    </row>
    <row r="168" spans="4:4">
      <c r="D168" s="2" t="s">
        <v>687</v>
      </c>
    </row>
    <row r="169" spans="4:4">
      <c r="D169" s="2" t="s">
        <v>688</v>
      </c>
    </row>
    <row r="170" spans="4:4">
      <c r="D170" s="2" t="s">
        <v>689</v>
      </c>
    </row>
    <row r="171" spans="4:4">
      <c r="D171" s="2" t="s">
        <v>690</v>
      </c>
    </row>
    <row r="172" spans="4:4">
      <c r="D172" s="2" t="s">
        <v>691</v>
      </c>
    </row>
    <row r="173" spans="4:4">
      <c r="D173" s="2" t="s">
        <v>692</v>
      </c>
    </row>
    <row r="174" spans="4:4">
      <c r="D174" s="2" t="s">
        <v>693</v>
      </c>
    </row>
    <row r="175" spans="4:4">
      <c r="D175" s="2" t="s">
        <v>694</v>
      </c>
    </row>
    <row r="176" spans="4:4">
      <c r="D176" s="2" t="s">
        <v>695</v>
      </c>
    </row>
    <row r="177" spans="4:4">
      <c r="D177" s="2" t="s">
        <v>696</v>
      </c>
    </row>
    <row r="178" spans="4:4">
      <c r="D178" s="2" t="s">
        <v>697</v>
      </c>
    </row>
    <row r="179" spans="4:4">
      <c r="D179" s="2" t="s">
        <v>698</v>
      </c>
    </row>
    <row r="180" spans="4:4">
      <c r="D180" s="2" t="s">
        <v>699</v>
      </c>
    </row>
    <row r="181" spans="4:4">
      <c r="D181" s="2" t="s">
        <v>700</v>
      </c>
    </row>
    <row r="182" spans="4:4">
      <c r="D182" s="2" t="s">
        <v>701</v>
      </c>
    </row>
    <row r="183" spans="4:4">
      <c r="D183" s="2" t="s">
        <v>702</v>
      </c>
    </row>
    <row r="184" spans="4:4">
      <c r="D184" s="2" t="s">
        <v>703</v>
      </c>
    </row>
    <row r="185" spans="4:4">
      <c r="D185" s="2" t="s">
        <v>704</v>
      </c>
    </row>
    <row r="186" spans="4:4">
      <c r="D186" s="2" t="s">
        <v>705</v>
      </c>
    </row>
    <row r="187" spans="4:4">
      <c r="D187" s="2" t="s">
        <v>706</v>
      </c>
    </row>
    <row r="188" spans="4:4">
      <c r="D188" s="2" t="s">
        <v>707</v>
      </c>
    </row>
    <row r="189" spans="4:4">
      <c r="D189" s="2" t="s">
        <v>708</v>
      </c>
    </row>
    <row r="190" spans="4:4">
      <c r="D190" s="2" t="s">
        <v>709</v>
      </c>
    </row>
    <row r="191" spans="4:4">
      <c r="D191" s="2" t="s">
        <v>710</v>
      </c>
    </row>
    <row r="192" spans="4:4">
      <c r="D192" s="2" t="s">
        <v>711</v>
      </c>
    </row>
    <row r="193" spans="4:4">
      <c r="D193" s="2" t="s">
        <v>712</v>
      </c>
    </row>
    <row r="194" spans="4:4">
      <c r="D194" s="2" t="s">
        <v>713</v>
      </c>
    </row>
    <row r="195" spans="4:4">
      <c r="D195" s="2" t="s">
        <v>714</v>
      </c>
    </row>
    <row r="196" spans="4:4">
      <c r="D196" s="2" t="s">
        <v>715</v>
      </c>
    </row>
    <row r="197" spans="4:4">
      <c r="D197" s="2" t="s">
        <v>716</v>
      </c>
    </row>
    <row r="198" spans="4:4">
      <c r="D198" s="2" t="s">
        <v>717</v>
      </c>
    </row>
    <row r="199" spans="4:4">
      <c r="D199" s="2" t="s">
        <v>718</v>
      </c>
    </row>
    <row r="200" spans="4:4">
      <c r="D200" s="2" t="s">
        <v>719</v>
      </c>
    </row>
    <row r="201" spans="4:4">
      <c r="D201" s="2" t="s">
        <v>720</v>
      </c>
    </row>
    <row r="202" spans="4:4">
      <c r="D202" s="2" t="s">
        <v>721</v>
      </c>
    </row>
    <row r="203" spans="4:4">
      <c r="D203" s="2" t="s">
        <v>722</v>
      </c>
    </row>
    <row r="204" spans="4:4">
      <c r="D204" s="2" t="s">
        <v>723</v>
      </c>
    </row>
    <row r="205" spans="4:4">
      <c r="D205" s="2" t="s">
        <v>724</v>
      </c>
    </row>
    <row r="206" spans="4:4">
      <c r="D206" s="2" t="s">
        <v>725</v>
      </c>
    </row>
    <row r="207" spans="4:4">
      <c r="D207" s="2" t="s">
        <v>726</v>
      </c>
    </row>
    <row r="208" spans="4:4">
      <c r="D208" s="2" t="s">
        <v>727</v>
      </c>
    </row>
    <row r="209" spans="4:4">
      <c r="D209" s="2" t="s">
        <v>728</v>
      </c>
    </row>
    <row r="210" spans="4:4">
      <c r="D210" s="2" t="s">
        <v>729</v>
      </c>
    </row>
    <row r="211" spans="4:4">
      <c r="D211" s="2" t="s">
        <v>730</v>
      </c>
    </row>
    <row r="212" spans="4:4">
      <c r="D212" s="2" t="s">
        <v>731</v>
      </c>
    </row>
    <row r="213" spans="4:4">
      <c r="D213" s="2" t="s">
        <v>732</v>
      </c>
    </row>
    <row r="214" spans="4:4">
      <c r="D214" s="2" t="s">
        <v>733</v>
      </c>
    </row>
    <row r="215" spans="4:4">
      <c r="D215" s="2" t="s">
        <v>734</v>
      </c>
    </row>
    <row r="216" spans="4:4">
      <c r="D216" s="2" t="s">
        <v>735</v>
      </c>
    </row>
    <row r="217" spans="4:4">
      <c r="D217" s="2" t="s">
        <v>736</v>
      </c>
    </row>
    <row r="218" spans="4:4">
      <c r="D218" s="2" t="s">
        <v>737</v>
      </c>
    </row>
    <row r="219" spans="4:4">
      <c r="D219" s="2" t="s">
        <v>738</v>
      </c>
    </row>
    <row r="220" spans="4:4">
      <c r="D220" s="2" t="s">
        <v>739</v>
      </c>
    </row>
    <row r="221" spans="4:4">
      <c r="D221" s="2" t="s">
        <v>740</v>
      </c>
    </row>
    <row r="222" spans="4:4">
      <c r="D222" s="2" t="s">
        <v>741</v>
      </c>
    </row>
    <row r="223" spans="4:4">
      <c r="D223" s="2" t="s">
        <v>742</v>
      </c>
    </row>
    <row r="224" spans="4:4">
      <c r="D224" s="2" t="s">
        <v>743</v>
      </c>
    </row>
    <row r="225" spans="4:4">
      <c r="D225" s="2" t="s">
        <v>744</v>
      </c>
    </row>
    <row r="226" spans="4:4">
      <c r="D226" s="2" t="s">
        <v>745</v>
      </c>
    </row>
    <row r="227" spans="4:4">
      <c r="D227" s="2" t="s">
        <v>746</v>
      </c>
    </row>
    <row r="228" spans="4:4">
      <c r="D228" s="2" t="s">
        <v>747</v>
      </c>
    </row>
    <row r="229" spans="4:4">
      <c r="D229" s="2" t="s">
        <v>748</v>
      </c>
    </row>
    <row r="230" spans="4:4">
      <c r="D230" s="2" t="s">
        <v>749</v>
      </c>
    </row>
    <row r="231" spans="4:4">
      <c r="D231" s="2" t="s">
        <v>750</v>
      </c>
    </row>
    <row r="232" spans="4:4">
      <c r="D232" s="2" t="s">
        <v>751</v>
      </c>
    </row>
    <row r="233" spans="4:4">
      <c r="D233" s="2" t="s">
        <v>752</v>
      </c>
    </row>
    <row r="234" spans="4:4">
      <c r="D234" s="2" t="s">
        <v>753</v>
      </c>
    </row>
    <row r="235" spans="4:4">
      <c r="D235" s="2" t="s">
        <v>754</v>
      </c>
    </row>
    <row r="236" spans="4:4">
      <c r="D236" s="2" t="s">
        <v>755</v>
      </c>
    </row>
    <row r="237" spans="4:4">
      <c r="D237" s="2" t="s">
        <v>756</v>
      </c>
    </row>
    <row r="238" spans="4:4">
      <c r="D238" s="2" t="s">
        <v>757</v>
      </c>
    </row>
    <row r="239" spans="4:4">
      <c r="D239" s="2" t="s">
        <v>758</v>
      </c>
    </row>
    <row r="240" spans="4:4">
      <c r="D240" s="2" t="s">
        <v>759</v>
      </c>
    </row>
    <row r="241" spans="4:4">
      <c r="D241" s="2" t="s">
        <v>760</v>
      </c>
    </row>
    <row r="242" spans="4:4">
      <c r="D242" s="2" t="s">
        <v>761</v>
      </c>
    </row>
    <row r="243" spans="4:4">
      <c r="D243" s="2" t="s">
        <v>762</v>
      </c>
    </row>
    <row r="244" spans="4:4">
      <c r="D244" s="2" t="s">
        <v>763</v>
      </c>
    </row>
    <row r="245" spans="4:4">
      <c r="D245" s="2" t="s">
        <v>764</v>
      </c>
    </row>
    <row r="246" spans="4:4">
      <c r="D246" s="2" t="s">
        <v>765</v>
      </c>
    </row>
    <row r="247" spans="4:4">
      <c r="D247" s="2" t="s">
        <v>766</v>
      </c>
    </row>
    <row r="248" spans="4:4">
      <c r="D248" s="2" t="s">
        <v>767</v>
      </c>
    </row>
    <row r="249" spans="4:4">
      <c r="D249" s="2" t="s">
        <v>768</v>
      </c>
    </row>
    <row r="250" spans="4:4">
      <c r="D250" s="2" t="s">
        <v>769</v>
      </c>
    </row>
    <row r="251" spans="4:4">
      <c r="D251" s="2" t="s">
        <v>770</v>
      </c>
    </row>
    <row r="252" spans="4:4">
      <c r="D252" s="2" t="s">
        <v>771</v>
      </c>
    </row>
    <row r="253" spans="4:4">
      <c r="D253" s="2" t="s">
        <v>772</v>
      </c>
    </row>
    <row r="254" spans="4:4">
      <c r="D254" s="2" t="s">
        <v>773</v>
      </c>
    </row>
    <row r="255" spans="4:4">
      <c r="D255" s="2" t="s">
        <v>774</v>
      </c>
    </row>
    <row r="256" spans="4:4">
      <c r="D256" s="2" t="s">
        <v>775</v>
      </c>
    </row>
    <row r="257" spans="4:4">
      <c r="D257" s="2" t="s">
        <v>776</v>
      </c>
    </row>
    <row r="258" spans="4:4">
      <c r="D258" s="2" t="s">
        <v>777</v>
      </c>
    </row>
    <row r="259" spans="4:4">
      <c r="D259" s="2" t="s">
        <v>778</v>
      </c>
    </row>
    <row r="260" spans="4:4">
      <c r="D260" s="2" t="s">
        <v>779</v>
      </c>
    </row>
    <row r="261" spans="4:4">
      <c r="D261" s="2" t="s">
        <v>780</v>
      </c>
    </row>
    <row r="262" spans="4:4">
      <c r="D262" s="2" t="s">
        <v>781</v>
      </c>
    </row>
    <row r="263" spans="4:4">
      <c r="D263" s="2" t="s">
        <v>782</v>
      </c>
    </row>
    <row r="264" spans="4:4">
      <c r="D264" s="2" t="s">
        <v>783</v>
      </c>
    </row>
    <row r="265" spans="4:4">
      <c r="D265" s="2" t="s">
        <v>784</v>
      </c>
    </row>
    <row r="266" spans="4:4">
      <c r="D266" s="2" t="s">
        <v>785</v>
      </c>
    </row>
    <row r="267" spans="4:4">
      <c r="D267" s="2" t="s">
        <v>786</v>
      </c>
    </row>
    <row r="268" spans="4:4">
      <c r="D268" s="2" t="s">
        <v>787</v>
      </c>
    </row>
    <row r="269" spans="4:4">
      <c r="D269" s="2" t="s">
        <v>788</v>
      </c>
    </row>
    <row r="270" spans="4:4">
      <c r="D270" s="2" t="s">
        <v>789</v>
      </c>
    </row>
    <row r="271" spans="4:4">
      <c r="D271" s="2" t="s">
        <v>790</v>
      </c>
    </row>
    <row r="272" spans="4:4">
      <c r="D272" s="2" t="s">
        <v>791</v>
      </c>
    </row>
    <row r="273" spans="4:4">
      <c r="D273" s="2" t="s">
        <v>792</v>
      </c>
    </row>
    <row r="274" spans="4:4">
      <c r="D274" s="2" t="s">
        <v>793</v>
      </c>
    </row>
    <row r="275" spans="4:4">
      <c r="D275" s="2" t="s">
        <v>794</v>
      </c>
    </row>
    <row r="276" spans="4:4">
      <c r="D276" s="2" t="s">
        <v>795</v>
      </c>
    </row>
    <row r="277" spans="4:4">
      <c r="D277" s="2" t="s">
        <v>796</v>
      </c>
    </row>
    <row r="278" spans="4:4">
      <c r="D278" s="2" t="s">
        <v>797</v>
      </c>
    </row>
    <row r="279" spans="4:4">
      <c r="D279" s="2" t="s">
        <v>798</v>
      </c>
    </row>
    <row r="280" spans="4:4">
      <c r="D280" s="2" t="s">
        <v>799</v>
      </c>
    </row>
    <row r="281" spans="4:4">
      <c r="D281" s="2" t="s">
        <v>800</v>
      </c>
    </row>
    <row r="282" spans="4:4">
      <c r="D282" s="2" t="s">
        <v>801</v>
      </c>
    </row>
    <row r="283" spans="4:4">
      <c r="D283" s="2" t="s">
        <v>802</v>
      </c>
    </row>
    <row r="284" spans="4:4">
      <c r="D284" s="2" t="s">
        <v>803</v>
      </c>
    </row>
    <row r="285" spans="4:4">
      <c r="D285" s="2" t="s">
        <v>804</v>
      </c>
    </row>
    <row r="286" spans="4:4">
      <c r="D286" s="2" t="s">
        <v>805</v>
      </c>
    </row>
    <row r="287" spans="4:4">
      <c r="D287" s="2" t="s">
        <v>806</v>
      </c>
    </row>
    <row r="288" spans="4:4">
      <c r="D288" s="2" t="s">
        <v>807</v>
      </c>
    </row>
    <row r="289" spans="4:4">
      <c r="D289" s="2" t="s">
        <v>808</v>
      </c>
    </row>
    <row r="290" spans="4:4">
      <c r="D290" s="2" t="s">
        <v>809</v>
      </c>
    </row>
    <row r="291" spans="4:4">
      <c r="D291" s="2" t="s">
        <v>810</v>
      </c>
    </row>
    <row r="292" spans="4:4">
      <c r="D292" s="2" t="s">
        <v>811</v>
      </c>
    </row>
    <row r="293" spans="4:4">
      <c r="D293" s="2" t="s">
        <v>812</v>
      </c>
    </row>
    <row r="294" spans="4:4">
      <c r="D294" s="2" t="s">
        <v>813</v>
      </c>
    </row>
    <row r="295" spans="4:4">
      <c r="D295" s="2" t="s">
        <v>814</v>
      </c>
    </row>
    <row r="296" spans="4:4">
      <c r="D296" s="2" t="s">
        <v>815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E648-015F-478F-ACE3-0905ABD21828}">
  <sheetPr codeName="Feuil3"/>
  <dimension ref="A1:H411"/>
  <sheetViews>
    <sheetView workbookViewId="0"/>
  </sheetViews>
  <sheetFormatPr baseColWidth="10" defaultColWidth="11" defaultRowHeight="14.4"/>
  <cols>
    <col min="1" max="1" width="9.19921875" style="2" customWidth="1"/>
    <col min="2" max="2" width="27.19921875" style="2" customWidth="1"/>
    <col min="3" max="3" width="8.69921875" style="2" customWidth="1"/>
    <col min="4" max="6" width="11" style="2"/>
    <col min="7" max="7" width="2.69921875" style="2" customWidth="1"/>
    <col min="8" max="8" width="16.69921875" style="2" customWidth="1"/>
    <col min="9" max="16384" width="11" style="2"/>
  </cols>
  <sheetData>
    <row r="1" spans="1:8">
      <c r="B1" s="3" t="s">
        <v>830</v>
      </c>
      <c r="H1" s="4"/>
    </row>
    <row r="2" spans="1:8">
      <c r="H2" s="5" t="s">
        <v>831</v>
      </c>
    </row>
    <row r="3" spans="1:8">
      <c r="C3" s="3">
        <v>2020</v>
      </c>
      <c r="D3" s="6">
        <v>2021</v>
      </c>
      <c r="E3" s="6">
        <v>2022</v>
      </c>
      <c r="F3" s="6">
        <v>2023</v>
      </c>
      <c r="G3" s="3"/>
      <c r="H3" s="7" t="s">
        <v>832</v>
      </c>
    </row>
    <row r="4" spans="1:8">
      <c r="A4" s="8" t="s">
        <v>833</v>
      </c>
      <c r="B4" s="3" t="s">
        <v>834</v>
      </c>
      <c r="C4" s="3">
        <v>1660</v>
      </c>
      <c r="D4" s="6">
        <v>1697</v>
      </c>
      <c r="E4" s="6">
        <v>1697</v>
      </c>
      <c r="F4" s="6">
        <v>1680</v>
      </c>
      <c r="G4" s="3"/>
      <c r="H4" s="7">
        <v>1691.3333333333333</v>
      </c>
    </row>
    <row r="5" spans="1:8">
      <c r="A5" s="9" t="s">
        <v>835</v>
      </c>
      <c r="B5" s="2" t="s">
        <v>21</v>
      </c>
      <c r="C5" s="2">
        <v>2075</v>
      </c>
      <c r="D5" s="10">
        <v>1973</v>
      </c>
      <c r="E5" s="10">
        <v>1902</v>
      </c>
      <c r="F5" s="10">
        <v>1951</v>
      </c>
      <c r="H5" s="5">
        <v>1942</v>
      </c>
    </row>
    <row r="6" spans="1:8">
      <c r="A6" s="9" t="s">
        <v>836</v>
      </c>
      <c r="B6" s="2" t="s">
        <v>22</v>
      </c>
      <c r="C6" s="2">
        <v>1985</v>
      </c>
      <c r="D6" s="10">
        <v>1837</v>
      </c>
      <c r="E6" s="10">
        <v>1776</v>
      </c>
      <c r="F6" s="10">
        <v>1857</v>
      </c>
      <c r="H6" s="5">
        <v>1823.3333333333333</v>
      </c>
    </row>
    <row r="7" spans="1:8">
      <c r="A7" s="9" t="s">
        <v>837</v>
      </c>
      <c r="B7" s="2" t="s">
        <v>23</v>
      </c>
      <c r="C7" s="2">
        <v>2054</v>
      </c>
      <c r="D7" s="10">
        <v>1887</v>
      </c>
      <c r="E7" s="10">
        <v>1806</v>
      </c>
      <c r="F7" s="10">
        <v>1867</v>
      </c>
      <c r="H7" s="5">
        <v>1853.3333333333333</v>
      </c>
    </row>
    <row r="8" spans="1:8">
      <c r="A8" s="9" t="s">
        <v>838</v>
      </c>
      <c r="B8" s="2" t="s">
        <v>24</v>
      </c>
      <c r="C8" s="2">
        <v>2054</v>
      </c>
      <c r="D8" s="10">
        <v>1887</v>
      </c>
      <c r="E8" s="10">
        <v>1806</v>
      </c>
      <c r="F8" s="10">
        <v>1867</v>
      </c>
      <c r="H8" s="5">
        <v>1853.3333333333333</v>
      </c>
    </row>
    <row r="9" spans="1:8">
      <c r="A9" s="9" t="s">
        <v>839</v>
      </c>
      <c r="B9" s="2" t="s">
        <v>25</v>
      </c>
      <c r="C9" s="2">
        <v>2054</v>
      </c>
      <c r="D9" s="10">
        <v>1887</v>
      </c>
      <c r="E9" s="10">
        <v>1806</v>
      </c>
      <c r="F9" s="10">
        <v>1867</v>
      </c>
      <c r="H9" s="5">
        <v>1853.3333333333333</v>
      </c>
    </row>
    <row r="10" spans="1:8">
      <c r="A10" s="9" t="s">
        <v>840</v>
      </c>
      <c r="B10" s="2" t="s">
        <v>26</v>
      </c>
      <c r="C10" s="2">
        <v>1781</v>
      </c>
      <c r="D10" s="10">
        <v>1694</v>
      </c>
      <c r="E10" s="10">
        <v>1695</v>
      </c>
      <c r="F10" s="10">
        <v>1829</v>
      </c>
      <c r="H10" s="5">
        <v>1739.3333333333333</v>
      </c>
    </row>
    <row r="11" spans="1:8">
      <c r="A11" s="9" t="s">
        <v>841</v>
      </c>
      <c r="B11" s="2" t="s">
        <v>27</v>
      </c>
      <c r="C11" s="2">
        <v>2054</v>
      </c>
      <c r="D11" s="10">
        <v>1887</v>
      </c>
      <c r="E11" s="10">
        <v>1806</v>
      </c>
      <c r="F11" s="10">
        <v>1867</v>
      </c>
      <c r="H11" s="5">
        <v>1853.3333333333333</v>
      </c>
    </row>
    <row r="12" spans="1:8">
      <c r="A12" s="9" t="s">
        <v>842</v>
      </c>
      <c r="B12" s="2" t="s">
        <v>28</v>
      </c>
      <c r="C12" s="2">
        <v>2264</v>
      </c>
      <c r="D12" s="10">
        <v>2128</v>
      </c>
      <c r="E12" s="10">
        <v>2048</v>
      </c>
      <c r="F12" s="10">
        <v>2055</v>
      </c>
      <c r="H12" s="5">
        <v>2077</v>
      </c>
    </row>
    <row r="13" spans="1:8">
      <c r="A13" s="9" t="s">
        <v>843</v>
      </c>
      <c r="B13" s="2" t="s">
        <v>29</v>
      </c>
      <c r="C13" s="2">
        <v>2266</v>
      </c>
      <c r="D13" s="10">
        <v>2129</v>
      </c>
      <c r="E13" s="10">
        <v>2049</v>
      </c>
      <c r="F13" s="10">
        <v>2056</v>
      </c>
      <c r="H13" s="5">
        <v>2078</v>
      </c>
    </row>
    <row r="14" spans="1:8">
      <c r="A14" s="9" t="s">
        <v>844</v>
      </c>
      <c r="B14" s="2" t="s">
        <v>30</v>
      </c>
      <c r="C14" s="2">
        <v>2266</v>
      </c>
      <c r="D14" s="10">
        <v>2129</v>
      </c>
      <c r="E14" s="10">
        <v>2049</v>
      </c>
      <c r="F14" s="10">
        <v>2056</v>
      </c>
      <c r="H14" s="5">
        <v>2078</v>
      </c>
    </row>
    <row r="15" spans="1:8">
      <c r="A15" s="9" t="s">
        <v>845</v>
      </c>
      <c r="B15" s="2" t="s">
        <v>31</v>
      </c>
      <c r="C15" s="2">
        <v>2266</v>
      </c>
      <c r="D15" s="10">
        <v>2129</v>
      </c>
      <c r="E15" s="10">
        <v>2049</v>
      </c>
      <c r="F15" s="10">
        <v>2056</v>
      </c>
      <c r="H15" s="5">
        <v>2078</v>
      </c>
    </row>
    <row r="16" spans="1:8">
      <c r="A16" s="9" t="s">
        <v>846</v>
      </c>
      <c r="B16" s="2" t="s">
        <v>32</v>
      </c>
      <c r="C16" s="2">
        <v>2266</v>
      </c>
      <c r="D16" s="10">
        <v>2129</v>
      </c>
      <c r="E16" s="10">
        <v>2049</v>
      </c>
      <c r="F16" s="10">
        <v>2056</v>
      </c>
      <c r="H16" s="5">
        <v>2078</v>
      </c>
    </row>
    <row r="17" spans="1:8">
      <c r="A17" s="9" t="s">
        <v>847</v>
      </c>
      <c r="B17" s="2" t="s">
        <v>33</v>
      </c>
      <c r="C17" s="2">
        <v>1882</v>
      </c>
      <c r="D17" s="10">
        <v>1788</v>
      </c>
      <c r="E17" s="10">
        <v>1823</v>
      </c>
      <c r="F17" s="10">
        <v>1821</v>
      </c>
      <c r="H17" s="5">
        <v>1810.6666666666667</v>
      </c>
    </row>
    <row r="18" spans="1:8">
      <c r="A18" s="9" t="s">
        <v>848</v>
      </c>
      <c r="B18" s="2" t="s">
        <v>34</v>
      </c>
      <c r="C18" s="2">
        <v>2266</v>
      </c>
      <c r="D18" s="10">
        <v>2129</v>
      </c>
      <c r="E18" s="10">
        <v>2049</v>
      </c>
      <c r="F18" s="10">
        <v>2056</v>
      </c>
      <c r="H18" s="5">
        <v>2078</v>
      </c>
    </row>
    <row r="19" spans="1:8">
      <c r="A19" s="9" t="s">
        <v>849</v>
      </c>
      <c r="B19" s="2" t="s">
        <v>35</v>
      </c>
      <c r="C19" s="2">
        <v>1917</v>
      </c>
      <c r="D19" s="10">
        <v>2010</v>
      </c>
      <c r="E19" s="10">
        <v>1818</v>
      </c>
      <c r="F19" s="10">
        <v>1917</v>
      </c>
      <c r="H19" s="5">
        <v>1915</v>
      </c>
    </row>
    <row r="20" spans="1:8">
      <c r="A20" s="9" t="s">
        <v>850</v>
      </c>
      <c r="B20" s="2" t="s">
        <v>36</v>
      </c>
      <c r="C20" s="2">
        <v>1917</v>
      </c>
      <c r="D20" s="10">
        <v>2010</v>
      </c>
      <c r="E20" s="10">
        <v>1818</v>
      </c>
      <c r="F20" s="10">
        <v>1917</v>
      </c>
      <c r="H20" s="5">
        <v>1915</v>
      </c>
    </row>
    <row r="21" spans="1:8">
      <c r="A21" s="9" t="s">
        <v>851</v>
      </c>
      <c r="B21" s="2" t="s">
        <v>37</v>
      </c>
      <c r="C21" s="2">
        <v>1917</v>
      </c>
      <c r="D21" s="10">
        <v>2010</v>
      </c>
      <c r="E21" s="10">
        <v>1818</v>
      </c>
      <c r="F21" s="10">
        <v>1917</v>
      </c>
      <c r="H21" s="5">
        <v>1915</v>
      </c>
    </row>
    <row r="22" spans="1:8">
      <c r="A22" s="9" t="s">
        <v>852</v>
      </c>
      <c r="B22" s="2" t="s">
        <v>38</v>
      </c>
      <c r="C22" s="2">
        <v>1917</v>
      </c>
      <c r="D22" s="10">
        <v>2010</v>
      </c>
      <c r="E22" s="10">
        <v>1818</v>
      </c>
      <c r="F22" s="10">
        <v>1917</v>
      </c>
      <c r="H22" s="5">
        <v>1915</v>
      </c>
    </row>
    <row r="23" spans="1:8">
      <c r="A23" s="9" t="s">
        <v>853</v>
      </c>
      <c r="B23" s="2" t="s">
        <v>39</v>
      </c>
      <c r="C23" s="2">
        <v>2591</v>
      </c>
      <c r="D23" s="10">
        <v>2332</v>
      </c>
      <c r="E23" s="10">
        <v>2468</v>
      </c>
      <c r="F23" s="10">
        <v>2673</v>
      </c>
      <c r="H23" s="5">
        <v>2491</v>
      </c>
    </row>
    <row r="24" spans="1:8">
      <c r="A24" s="9" t="s">
        <v>854</v>
      </c>
      <c r="B24" s="2" t="s">
        <v>40</v>
      </c>
      <c r="C24" s="2">
        <v>2591</v>
      </c>
      <c r="D24" s="10">
        <v>2332</v>
      </c>
      <c r="E24" s="10">
        <v>2468</v>
      </c>
      <c r="F24" s="10">
        <v>2673</v>
      </c>
      <c r="H24" s="5">
        <v>2491</v>
      </c>
    </row>
    <row r="25" spans="1:8">
      <c r="A25" s="9" t="s">
        <v>855</v>
      </c>
      <c r="B25" s="2" t="s">
        <v>41</v>
      </c>
      <c r="C25" s="2">
        <v>2591</v>
      </c>
      <c r="D25" s="10">
        <v>2332</v>
      </c>
      <c r="E25" s="10">
        <v>2468</v>
      </c>
      <c r="F25" s="10">
        <v>2673</v>
      </c>
      <c r="H25" s="5">
        <v>2491</v>
      </c>
    </row>
    <row r="26" spans="1:8">
      <c r="A26" s="9" t="s">
        <v>856</v>
      </c>
      <c r="B26" s="2" t="s">
        <v>42</v>
      </c>
      <c r="C26" s="2">
        <v>1836</v>
      </c>
      <c r="D26" s="10">
        <v>1879</v>
      </c>
      <c r="E26" s="10">
        <v>1892</v>
      </c>
      <c r="F26" s="10">
        <v>1879</v>
      </c>
      <c r="H26" s="5">
        <v>1883.3333333333333</v>
      </c>
    </row>
    <row r="27" spans="1:8">
      <c r="A27" s="9" t="s">
        <v>857</v>
      </c>
      <c r="B27" s="2" t="s">
        <v>43</v>
      </c>
      <c r="C27" s="2">
        <v>1695</v>
      </c>
      <c r="D27" s="10">
        <v>1711</v>
      </c>
      <c r="E27" s="10">
        <v>1791</v>
      </c>
      <c r="F27" s="10">
        <v>1743</v>
      </c>
      <c r="H27" s="5">
        <v>1748.3333333333333</v>
      </c>
    </row>
    <row r="28" spans="1:8">
      <c r="A28" s="9" t="s">
        <v>858</v>
      </c>
      <c r="B28" s="2" t="s">
        <v>44</v>
      </c>
      <c r="C28" s="2">
        <v>1695</v>
      </c>
      <c r="D28" s="10">
        <v>1711</v>
      </c>
      <c r="E28" s="10">
        <v>1791</v>
      </c>
      <c r="F28" s="10">
        <v>1743</v>
      </c>
      <c r="H28" s="5">
        <v>1748.3333333333333</v>
      </c>
    </row>
    <row r="29" spans="1:8">
      <c r="A29" s="9" t="s">
        <v>859</v>
      </c>
      <c r="B29" s="2" t="s">
        <v>45</v>
      </c>
      <c r="C29" s="2">
        <v>1944</v>
      </c>
      <c r="D29" s="10">
        <v>2008</v>
      </c>
      <c r="E29" s="10">
        <v>1972</v>
      </c>
      <c r="F29" s="10">
        <v>1978</v>
      </c>
      <c r="H29" s="5">
        <v>1986</v>
      </c>
    </row>
    <row r="30" spans="1:8">
      <c r="A30" s="9" t="s">
        <v>860</v>
      </c>
      <c r="B30" s="2" t="s">
        <v>46</v>
      </c>
      <c r="C30" s="2">
        <v>1996</v>
      </c>
      <c r="D30" s="10">
        <v>2107</v>
      </c>
      <c r="E30" s="10">
        <v>2089</v>
      </c>
      <c r="F30" s="10">
        <v>2102</v>
      </c>
      <c r="H30" s="5">
        <v>2099.3333333333335</v>
      </c>
    </row>
    <row r="31" spans="1:8">
      <c r="A31" s="9" t="s">
        <v>861</v>
      </c>
      <c r="B31" s="2" t="s">
        <v>47</v>
      </c>
      <c r="C31" s="2">
        <v>2285</v>
      </c>
      <c r="D31" s="10">
        <v>2210</v>
      </c>
      <c r="E31" s="10">
        <v>2196</v>
      </c>
      <c r="F31" s="10">
        <v>2197</v>
      </c>
      <c r="H31" s="5">
        <v>2201</v>
      </c>
    </row>
    <row r="32" spans="1:8">
      <c r="A32" s="9" t="s">
        <v>862</v>
      </c>
      <c r="B32" s="2" t="s">
        <v>47</v>
      </c>
      <c r="C32" s="2">
        <v>2285</v>
      </c>
      <c r="D32" s="10">
        <v>2210</v>
      </c>
      <c r="E32" s="10">
        <v>2196</v>
      </c>
      <c r="F32" s="10">
        <v>2197</v>
      </c>
      <c r="H32" s="5">
        <v>2201</v>
      </c>
    </row>
    <row r="33" spans="1:8">
      <c r="A33" s="9" t="s">
        <v>863</v>
      </c>
      <c r="B33" s="2" t="s">
        <v>48</v>
      </c>
      <c r="C33" s="2">
        <v>1934</v>
      </c>
      <c r="D33" s="10">
        <v>2060</v>
      </c>
      <c r="E33" s="10">
        <v>2048</v>
      </c>
      <c r="F33" s="10">
        <v>2059</v>
      </c>
      <c r="H33" s="5">
        <v>2055.6666666666665</v>
      </c>
    </row>
    <row r="34" spans="1:8">
      <c r="A34" s="9" t="s">
        <v>864</v>
      </c>
      <c r="B34" s="2" t="s">
        <v>49</v>
      </c>
      <c r="C34" s="2">
        <v>1934</v>
      </c>
      <c r="D34" s="10">
        <v>2060</v>
      </c>
      <c r="E34" s="10">
        <v>2048</v>
      </c>
      <c r="F34" s="10">
        <v>2059</v>
      </c>
      <c r="H34" s="5">
        <v>2055.6666666666665</v>
      </c>
    </row>
    <row r="35" spans="1:8">
      <c r="A35" s="9" t="s">
        <v>865</v>
      </c>
      <c r="B35" s="2" t="s">
        <v>50</v>
      </c>
      <c r="C35" s="2">
        <v>1882</v>
      </c>
      <c r="D35" s="10">
        <v>2026</v>
      </c>
      <c r="E35" s="10">
        <v>2057</v>
      </c>
      <c r="F35" s="10">
        <v>2085</v>
      </c>
      <c r="H35" s="5">
        <v>2056</v>
      </c>
    </row>
    <row r="36" spans="1:8">
      <c r="A36" s="9" t="s">
        <v>866</v>
      </c>
      <c r="B36" s="2" t="s">
        <v>51</v>
      </c>
      <c r="C36" s="2">
        <v>2075</v>
      </c>
      <c r="D36" s="10">
        <v>2152</v>
      </c>
      <c r="E36" s="10">
        <v>2023</v>
      </c>
      <c r="F36" s="10">
        <v>1985</v>
      </c>
      <c r="H36" s="5">
        <v>2053.3333333333335</v>
      </c>
    </row>
    <row r="37" spans="1:8">
      <c r="A37" s="9" t="s">
        <v>867</v>
      </c>
      <c r="B37" s="2" t="s">
        <v>52</v>
      </c>
      <c r="C37" s="2">
        <v>2261</v>
      </c>
      <c r="D37" s="10">
        <v>2268</v>
      </c>
      <c r="E37" s="10">
        <v>2226</v>
      </c>
      <c r="F37" s="10">
        <v>2254</v>
      </c>
      <c r="H37" s="5">
        <v>2249.3333333333335</v>
      </c>
    </row>
    <row r="38" spans="1:8">
      <c r="A38" s="9" t="s">
        <v>868</v>
      </c>
      <c r="B38" s="2" t="s">
        <v>52</v>
      </c>
      <c r="C38" s="2">
        <v>2261</v>
      </c>
      <c r="D38" s="10">
        <v>2268</v>
      </c>
      <c r="E38" s="10">
        <v>2226</v>
      </c>
      <c r="F38" s="10">
        <v>2254</v>
      </c>
      <c r="H38" s="5">
        <v>2249.3333333333335</v>
      </c>
    </row>
    <row r="39" spans="1:8">
      <c r="A39" s="9" t="s">
        <v>869</v>
      </c>
      <c r="B39" s="2" t="s">
        <v>53</v>
      </c>
      <c r="C39" s="2">
        <v>1709</v>
      </c>
      <c r="D39" s="10">
        <v>1801</v>
      </c>
      <c r="E39" s="10">
        <v>1743</v>
      </c>
      <c r="F39" s="10">
        <v>1727</v>
      </c>
      <c r="H39" s="5">
        <v>1757</v>
      </c>
    </row>
    <row r="40" spans="1:8">
      <c r="A40" s="9" t="s">
        <v>870</v>
      </c>
      <c r="B40" s="2" t="s">
        <v>53</v>
      </c>
      <c r="C40" s="2">
        <v>1709</v>
      </c>
      <c r="D40" s="10">
        <v>1801</v>
      </c>
      <c r="E40" s="10">
        <v>1743</v>
      </c>
      <c r="F40" s="10">
        <v>1727</v>
      </c>
      <c r="H40" s="5">
        <v>1757</v>
      </c>
    </row>
    <row r="41" spans="1:8">
      <c r="A41" s="9" t="s">
        <v>871</v>
      </c>
      <c r="B41" s="2" t="s">
        <v>54</v>
      </c>
      <c r="C41" s="2">
        <v>1697</v>
      </c>
      <c r="D41" s="10">
        <v>1791</v>
      </c>
      <c r="E41" s="10">
        <v>1727</v>
      </c>
      <c r="F41" s="10">
        <v>1709</v>
      </c>
      <c r="H41" s="5">
        <v>1742.3333333333333</v>
      </c>
    </row>
    <row r="42" spans="1:8">
      <c r="A42" s="9" t="s">
        <v>872</v>
      </c>
      <c r="B42" s="2" t="s">
        <v>55</v>
      </c>
      <c r="C42" s="2">
        <v>1876</v>
      </c>
      <c r="D42" s="10">
        <v>1910</v>
      </c>
      <c r="E42" s="10">
        <v>1849</v>
      </c>
      <c r="F42" s="10">
        <v>1849</v>
      </c>
      <c r="H42" s="5">
        <v>1869.3333333333333</v>
      </c>
    </row>
    <row r="43" spans="1:8">
      <c r="A43" s="9" t="s">
        <v>873</v>
      </c>
      <c r="B43" s="2" t="s">
        <v>56</v>
      </c>
      <c r="C43" s="2">
        <v>1775</v>
      </c>
      <c r="D43" s="10">
        <v>1798</v>
      </c>
      <c r="E43" s="10">
        <v>1778</v>
      </c>
      <c r="F43" s="10">
        <v>1844</v>
      </c>
      <c r="H43" s="5">
        <v>1806.6666666666667</v>
      </c>
    </row>
    <row r="44" spans="1:8">
      <c r="A44" s="9" t="s">
        <v>874</v>
      </c>
      <c r="B44" s="2" t="s">
        <v>57</v>
      </c>
      <c r="C44" s="2">
        <v>1781</v>
      </c>
      <c r="D44" s="10">
        <v>1892</v>
      </c>
      <c r="E44" s="10">
        <v>1876</v>
      </c>
      <c r="F44" s="10">
        <v>1889</v>
      </c>
      <c r="H44" s="5">
        <v>1885.6666666666667</v>
      </c>
    </row>
    <row r="45" spans="1:8">
      <c r="A45" s="9" t="s">
        <v>404</v>
      </c>
      <c r="B45" s="2" t="s">
        <v>58</v>
      </c>
      <c r="C45" s="2">
        <v>1731</v>
      </c>
      <c r="D45" s="10">
        <v>1871</v>
      </c>
      <c r="E45" s="10">
        <v>1855</v>
      </c>
      <c r="F45" s="10">
        <v>1874</v>
      </c>
      <c r="H45" s="5">
        <v>1866.6666666666667</v>
      </c>
    </row>
    <row r="46" spans="1:8">
      <c r="A46" s="9" t="s">
        <v>405</v>
      </c>
      <c r="B46" s="2" t="s">
        <v>59</v>
      </c>
      <c r="C46" s="2">
        <v>1775</v>
      </c>
      <c r="D46" s="10">
        <v>1892</v>
      </c>
      <c r="E46" s="10">
        <v>1872</v>
      </c>
      <c r="F46" s="10">
        <v>1853</v>
      </c>
      <c r="H46" s="5">
        <v>1872.3333333333333</v>
      </c>
    </row>
    <row r="47" spans="1:8">
      <c r="A47" s="9" t="s">
        <v>406</v>
      </c>
      <c r="B47" s="2" t="s">
        <v>60</v>
      </c>
      <c r="C47" s="2">
        <v>1914</v>
      </c>
      <c r="D47" s="10">
        <v>1996</v>
      </c>
      <c r="E47" s="10">
        <v>1970</v>
      </c>
      <c r="F47" s="10">
        <v>1991</v>
      </c>
      <c r="H47" s="5">
        <v>1985.6666666666667</v>
      </c>
    </row>
    <row r="48" spans="1:8">
      <c r="A48" s="9" t="s">
        <v>407</v>
      </c>
      <c r="B48" s="2" t="s">
        <v>61</v>
      </c>
      <c r="C48" s="2">
        <v>1744</v>
      </c>
      <c r="D48" s="10">
        <v>1843</v>
      </c>
      <c r="E48" s="10">
        <v>1839</v>
      </c>
      <c r="F48" s="10">
        <v>1855</v>
      </c>
      <c r="H48" s="5">
        <v>1845.6666666666667</v>
      </c>
    </row>
    <row r="49" spans="1:8">
      <c r="A49" s="9" t="s">
        <v>408</v>
      </c>
      <c r="B49" s="2" t="s">
        <v>62</v>
      </c>
      <c r="C49" s="2">
        <v>1796</v>
      </c>
      <c r="D49" s="10">
        <v>1828</v>
      </c>
      <c r="E49" s="10">
        <v>1826</v>
      </c>
      <c r="F49" s="10">
        <v>1838</v>
      </c>
      <c r="H49" s="5">
        <v>1830.6666666666667</v>
      </c>
    </row>
    <row r="50" spans="1:8">
      <c r="A50" s="9" t="s">
        <v>409</v>
      </c>
      <c r="B50" s="2" t="s">
        <v>63</v>
      </c>
      <c r="C50" s="2">
        <v>1838</v>
      </c>
      <c r="D50" s="10">
        <v>1867</v>
      </c>
      <c r="E50" s="10">
        <v>1869</v>
      </c>
      <c r="F50" s="10">
        <v>1828</v>
      </c>
      <c r="H50" s="5">
        <v>1854.6666666666667</v>
      </c>
    </row>
    <row r="51" spans="1:8">
      <c r="A51" s="9" t="s">
        <v>875</v>
      </c>
      <c r="B51" s="2" t="s">
        <v>64</v>
      </c>
      <c r="C51" s="2">
        <v>1830</v>
      </c>
      <c r="D51" s="10">
        <v>1836</v>
      </c>
      <c r="E51" s="10">
        <v>1826</v>
      </c>
      <c r="F51" s="10">
        <v>1809</v>
      </c>
      <c r="H51" s="5">
        <v>1823.6666666666667</v>
      </c>
    </row>
    <row r="52" spans="1:8">
      <c r="A52" s="9" t="s">
        <v>876</v>
      </c>
      <c r="B52" s="2" t="s">
        <v>65</v>
      </c>
      <c r="C52" s="2">
        <v>1866</v>
      </c>
      <c r="D52" s="10">
        <v>1931</v>
      </c>
      <c r="E52" s="10">
        <v>1904</v>
      </c>
      <c r="F52" s="10">
        <v>1898</v>
      </c>
      <c r="H52" s="5">
        <v>1911</v>
      </c>
    </row>
    <row r="53" spans="1:8">
      <c r="A53" s="9" t="s">
        <v>877</v>
      </c>
      <c r="B53" s="2" t="s">
        <v>66</v>
      </c>
      <c r="C53" s="2">
        <v>1958</v>
      </c>
      <c r="D53" s="10">
        <v>1914</v>
      </c>
      <c r="E53" s="10">
        <v>1903</v>
      </c>
      <c r="F53" s="10">
        <v>1876</v>
      </c>
      <c r="H53" s="5">
        <v>1897.6666666666667</v>
      </c>
    </row>
    <row r="54" spans="1:8">
      <c r="A54" s="9" t="s">
        <v>878</v>
      </c>
      <c r="B54" s="2" t="s">
        <v>67</v>
      </c>
      <c r="C54" s="2">
        <v>1685</v>
      </c>
      <c r="D54" s="10">
        <v>1856</v>
      </c>
      <c r="E54" s="10">
        <v>1850</v>
      </c>
      <c r="F54" s="10">
        <v>1835</v>
      </c>
      <c r="H54" s="5">
        <v>1847</v>
      </c>
    </row>
    <row r="55" spans="1:8">
      <c r="A55" s="9" t="s">
        <v>879</v>
      </c>
      <c r="B55" s="2" t="s">
        <v>68</v>
      </c>
      <c r="C55" s="2">
        <v>1828</v>
      </c>
      <c r="D55" s="10">
        <v>1834</v>
      </c>
      <c r="E55" s="10">
        <v>1736</v>
      </c>
      <c r="F55" s="10">
        <v>1856</v>
      </c>
      <c r="H55" s="5">
        <v>1808.6666666666667</v>
      </c>
    </row>
    <row r="56" spans="1:8">
      <c r="A56" s="9" t="s">
        <v>880</v>
      </c>
      <c r="B56" s="2" t="s">
        <v>69</v>
      </c>
      <c r="C56" s="2">
        <v>1867</v>
      </c>
      <c r="D56" s="10">
        <v>1752</v>
      </c>
      <c r="E56" s="10">
        <v>1903</v>
      </c>
      <c r="F56" s="10">
        <v>1897</v>
      </c>
      <c r="H56" s="5">
        <v>1850.6666666666667</v>
      </c>
    </row>
    <row r="57" spans="1:8">
      <c r="A57" s="9" t="s">
        <v>881</v>
      </c>
      <c r="B57" s="2" t="s">
        <v>70</v>
      </c>
      <c r="C57" s="2">
        <v>1823</v>
      </c>
      <c r="D57" s="10">
        <v>1855</v>
      </c>
      <c r="E57" s="10">
        <v>1762</v>
      </c>
      <c r="F57" s="10">
        <v>1867</v>
      </c>
      <c r="H57" s="5">
        <v>1828</v>
      </c>
    </row>
    <row r="58" spans="1:8">
      <c r="A58" s="9" t="s">
        <v>882</v>
      </c>
      <c r="B58" s="2" t="s">
        <v>71</v>
      </c>
      <c r="C58" s="2">
        <v>2162</v>
      </c>
      <c r="D58" s="10">
        <v>2383</v>
      </c>
      <c r="E58" s="10">
        <v>2102</v>
      </c>
      <c r="F58" s="10">
        <v>2102</v>
      </c>
      <c r="H58" s="5">
        <v>2195.6666666666665</v>
      </c>
    </row>
    <row r="59" spans="1:8">
      <c r="A59" s="9" t="s">
        <v>883</v>
      </c>
      <c r="B59" s="2" t="s">
        <v>72</v>
      </c>
      <c r="C59" s="2">
        <v>1804</v>
      </c>
      <c r="D59" s="10">
        <v>1778</v>
      </c>
      <c r="E59" s="10">
        <v>1801</v>
      </c>
      <c r="F59" s="10">
        <v>1618</v>
      </c>
      <c r="H59" s="5">
        <v>1732.3333333333333</v>
      </c>
    </row>
    <row r="60" spans="1:8">
      <c r="A60" s="9" t="s">
        <v>884</v>
      </c>
      <c r="B60" s="2" t="s">
        <v>73</v>
      </c>
      <c r="C60" s="2">
        <v>1818</v>
      </c>
      <c r="D60" s="10">
        <v>1830</v>
      </c>
      <c r="E60" s="10">
        <v>1841</v>
      </c>
      <c r="F60" s="10">
        <v>1750</v>
      </c>
      <c r="H60" s="5">
        <v>1807</v>
      </c>
    </row>
    <row r="61" spans="1:8">
      <c r="A61" s="9" t="s">
        <v>885</v>
      </c>
      <c r="B61" s="2" t="s">
        <v>74</v>
      </c>
      <c r="C61" s="2">
        <v>1757</v>
      </c>
      <c r="D61" s="10">
        <v>1794</v>
      </c>
      <c r="E61" s="10">
        <v>1940</v>
      </c>
      <c r="F61" s="10">
        <v>1922</v>
      </c>
      <c r="H61" s="5">
        <v>1885.3333333333333</v>
      </c>
    </row>
    <row r="62" spans="1:8">
      <c r="A62" s="9" t="s">
        <v>886</v>
      </c>
      <c r="B62" s="2" t="s">
        <v>75</v>
      </c>
      <c r="C62" s="2">
        <v>1757</v>
      </c>
      <c r="D62" s="10">
        <v>1794</v>
      </c>
      <c r="E62" s="10">
        <v>1940</v>
      </c>
      <c r="F62" s="10">
        <v>1922</v>
      </c>
      <c r="H62" s="5">
        <v>1885.3333333333333</v>
      </c>
    </row>
    <row r="63" spans="1:8">
      <c r="A63" s="9" t="s">
        <v>887</v>
      </c>
      <c r="B63" s="2" t="s">
        <v>76</v>
      </c>
      <c r="C63" s="2">
        <v>1875</v>
      </c>
      <c r="D63" s="10">
        <v>1858</v>
      </c>
      <c r="E63" s="10">
        <v>1855</v>
      </c>
      <c r="F63" s="10">
        <v>1829</v>
      </c>
      <c r="H63" s="5">
        <v>1847.3333333333333</v>
      </c>
    </row>
    <row r="64" spans="1:8">
      <c r="A64" s="9" t="s">
        <v>888</v>
      </c>
      <c r="B64" s="2" t="s">
        <v>77</v>
      </c>
      <c r="C64" s="2">
        <v>1875</v>
      </c>
      <c r="D64" s="10">
        <v>1858</v>
      </c>
      <c r="E64" s="10">
        <v>1855</v>
      </c>
      <c r="F64" s="10">
        <v>1829</v>
      </c>
      <c r="H64" s="5">
        <v>1847.3333333333333</v>
      </c>
    </row>
    <row r="65" spans="1:8">
      <c r="A65" s="9" t="s">
        <v>889</v>
      </c>
      <c r="B65" s="2" t="s">
        <v>78</v>
      </c>
      <c r="C65" s="2">
        <v>1815</v>
      </c>
      <c r="D65" s="10">
        <v>1874</v>
      </c>
      <c r="E65" s="10">
        <v>1760</v>
      </c>
      <c r="F65" s="10">
        <v>1837</v>
      </c>
      <c r="H65" s="5">
        <v>1823.6666666666667</v>
      </c>
    </row>
    <row r="66" spans="1:8">
      <c r="A66" s="9" t="s">
        <v>890</v>
      </c>
      <c r="B66" s="2" t="s">
        <v>79</v>
      </c>
      <c r="C66" s="2">
        <v>1815</v>
      </c>
      <c r="D66" s="10">
        <v>1874</v>
      </c>
      <c r="E66" s="10">
        <v>1760</v>
      </c>
      <c r="F66" s="10">
        <v>1837</v>
      </c>
      <c r="H66" s="5">
        <v>1823.6666666666667</v>
      </c>
    </row>
    <row r="67" spans="1:8">
      <c r="A67" s="9" t="s">
        <v>891</v>
      </c>
      <c r="B67" s="2" t="s">
        <v>80</v>
      </c>
      <c r="C67" s="2">
        <v>1815</v>
      </c>
      <c r="D67" s="10">
        <v>1874</v>
      </c>
      <c r="E67" s="10">
        <v>1760</v>
      </c>
      <c r="F67" s="10">
        <v>1837</v>
      </c>
      <c r="H67" s="5">
        <v>1823.6666666666667</v>
      </c>
    </row>
    <row r="68" spans="1:8">
      <c r="A68" s="9" t="s">
        <v>892</v>
      </c>
      <c r="B68" s="2" t="s">
        <v>81</v>
      </c>
      <c r="C68" s="2">
        <v>1815</v>
      </c>
      <c r="D68" s="10">
        <v>1874</v>
      </c>
      <c r="E68" s="10">
        <v>1760</v>
      </c>
      <c r="F68" s="10">
        <v>1837</v>
      </c>
      <c r="H68" s="5">
        <v>1823.6666666666667</v>
      </c>
    </row>
    <row r="69" spans="1:8">
      <c r="A69" s="9" t="s">
        <v>893</v>
      </c>
      <c r="B69" s="2" t="s">
        <v>82</v>
      </c>
      <c r="C69" s="2">
        <v>1815</v>
      </c>
      <c r="D69" s="10">
        <v>1874</v>
      </c>
      <c r="E69" s="10">
        <v>1760</v>
      </c>
      <c r="F69" s="10">
        <v>1837</v>
      </c>
      <c r="H69" s="5">
        <v>1823.6666666666667</v>
      </c>
    </row>
    <row r="70" spans="1:8">
      <c r="A70" s="9" t="s">
        <v>894</v>
      </c>
      <c r="B70" s="2" t="s">
        <v>83</v>
      </c>
      <c r="C70" s="2">
        <v>1815</v>
      </c>
      <c r="D70" s="10">
        <v>1874</v>
      </c>
      <c r="E70" s="10">
        <v>1760</v>
      </c>
      <c r="F70" s="10">
        <v>1837</v>
      </c>
      <c r="H70" s="5">
        <v>1823.6666666666667</v>
      </c>
    </row>
    <row r="71" spans="1:8">
      <c r="A71" s="9" t="s">
        <v>895</v>
      </c>
      <c r="B71" s="2" t="s">
        <v>84</v>
      </c>
      <c r="C71" s="2">
        <v>1815</v>
      </c>
      <c r="D71" s="10">
        <v>1874</v>
      </c>
      <c r="E71" s="10">
        <v>1760</v>
      </c>
      <c r="F71" s="10">
        <v>1837</v>
      </c>
      <c r="H71" s="5">
        <v>1823.6666666666667</v>
      </c>
    </row>
    <row r="72" spans="1:8">
      <c r="A72" s="9" t="s">
        <v>896</v>
      </c>
      <c r="B72" s="2" t="s">
        <v>85</v>
      </c>
      <c r="C72" s="2">
        <v>1706</v>
      </c>
      <c r="D72" s="10">
        <v>1654</v>
      </c>
      <c r="E72" s="10">
        <v>1718</v>
      </c>
      <c r="F72" s="10">
        <v>1707</v>
      </c>
      <c r="H72" s="5">
        <v>1693</v>
      </c>
    </row>
    <row r="73" spans="1:8">
      <c r="A73" s="9" t="s">
        <v>897</v>
      </c>
      <c r="B73" s="2" t="s">
        <v>86</v>
      </c>
      <c r="C73" s="2">
        <v>1706</v>
      </c>
      <c r="D73" s="10">
        <v>1654</v>
      </c>
      <c r="E73" s="10">
        <v>1718</v>
      </c>
      <c r="F73" s="10">
        <v>1707</v>
      </c>
      <c r="H73" s="5">
        <v>1693</v>
      </c>
    </row>
    <row r="74" spans="1:8">
      <c r="A74" s="9" t="s">
        <v>898</v>
      </c>
      <c r="B74" s="2" t="s">
        <v>87</v>
      </c>
      <c r="C74" s="2">
        <v>1706</v>
      </c>
      <c r="D74" s="10">
        <v>1654</v>
      </c>
      <c r="E74" s="10">
        <v>1718</v>
      </c>
      <c r="F74" s="10">
        <v>1707</v>
      </c>
      <c r="H74" s="5">
        <v>1693</v>
      </c>
    </row>
    <row r="75" spans="1:8">
      <c r="A75" s="9" t="s">
        <v>899</v>
      </c>
      <c r="B75" s="2" t="s">
        <v>88</v>
      </c>
      <c r="C75" s="2">
        <v>1706</v>
      </c>
      <c r="D75" s="10">
        <v>1654</v>
      </c>
      <c r="E75" s="10">
        <v>1718</v>
      </c>
      <c r="F75" s="10">
        <v>1707</v>
      </c>
      <c r="H75" s="5">
        <v>1693</v>
      </c>
    </row>
    <row r="76" spans="1:8">
      <c r="A76" s="9" t="s">
        <v>900</v>
      </c>
      <c r="B76" s="2" t="s">
        <v>89</v>
      </c>
      <c r="C76" s="2">
        <v>1706</v>
      </c>
      <c r="D76" s="10">
        <v>1654</v>
      </c>
      <c r="E76" s="10">
        <v>1718</v>
      </c>
      <c r="F76" s="10">
        <v>1707</v>
      </c>
      <c r="H76" s="5">
        <v>1693</v>
      </c>
    </row>
    <row r="77" spans="1:8">
      <c r="A77" s="9" t="s">
        <v>901</v>
      </c>
      <c r="B77" s="2" t="s">
        <v>90</v>
      </c>
      <c r="C77" s="2">
        <v>1706</v>
      </c>
      <c r="D77" s="10">
        <v>1654</v>
      </c>
      <c r="E77" s="10">
        <v>1718</v>
      </c>
      <c r="F77" s="10">
        <v>1707</v>
      </c>
      <c r="H77" s="5">
        <v>1693</v>
      </c>
    </row>
    <row r="78" spans="1:8">
      <c r="A78" s="9" t="s">
        <v>902</v>
      </c>
      <c r="B78" s="2" t="s">
        <v>91</v>
      </c>
      <c r="C78" s="2">
        <v>1706</v>
      </c>
      <c r="D78" s="10">
        <v>1654</v>
      </c>
      <c r="E78" s="10">
        <v>1718</v>
      </c>
      <c r="F78" s="10">
        <v>1707</v>
      </c>
      <c r="H78" s="5">
        <v>1693</v>
      </c>
    </row>
    <row r="79" spans="1:8">
      <c r="A79" s="9" t="s">
        <v>903</v>
      </c>
      <c r="B79" s="2" t="s">
        <v>92</v>
      </c>
      <c r="C79" s="2">
        <v>1706</v>
      </c>
      <c r="D79" s="10">
        <v>1654</v>
      </c>
      <c r="E79" s="10">
        <v>1718</v>
      </c>
      <c r="F79" s="10">
        <v>1707</v>
      </c>
      <c r="H79" s="5">
        <v>1693</v>
      </c>
    </row>
    <row r="80" spans="1:8">
      <c r="A80" s="9" t="s">
        <v>904</v>
      </c>
      <c r="B80" s="2" t="s">
        <v>93</v>
      </c>
      <c r="C80" s="2">
        <v>1854</v>
      </c>
      <c r="D80" s="10">
        <v>1951</v>
      </c>
      <c r="E80" s="10">
        <v>1921</v>
      </c>
      <c r="F80" s="10">
        <v>1878</v>
      </c>
      <c r="H80" s="5">
        <v>1916.6666666666667</v>
      </c>
    </row>
    <row r="81" spans="1:8">
      <c r="A81" s="9" t="s">
        <v>905</v>
      </c>
      <c r="B81" s="2" t="s">
        <v>94</v>
      </c>
      <c r="C81" s="2">
        <v>1943</v>
      </c>
      <c r="D81" s="10">
        <v>2005</v>
      </c>
      <c r="E81" s="10">
        <v>1950</v>
      </c>
      <c r="F81" s="10">
        <v>1982</v>
      </c>
      <c r="H81" s="5">
        <v>1979</v>
      </c>
    </row>
    <row r="82" spans="1:8">
      <c r="A82" s="9" t="s">
        <v>906</v>
      </c>
      <c r="B82" s="2" t="s">
        <v>95</v>
      </c>
      <c r="C82" s="2">
        <v>1806</v>
      </c>
      <c r="D82" s="10">
        <v>1956</v>
      </c>
      <c r="E82" s="10">
        <v>1975</v>
      </c>
      <c r="F82" s="10">
        <v>1840</v>
      </c>
      <c r="H82" s="5">
        <v>1923.6666666666667</v>
      </c>
    </row>
    <row r="83" spans="1:8">
      <c r="A83" s="9" t="s">
        <v>907</v>
      </c>
      <c r="B83" s="2" t="s">
        <v>96</v>
      </c>
      <c r="C83" s="2">
        <v>1802</v>
      </c>
      <c r="D83" s="10">
        <v>1906</v>
      </c>
      <c r="E83" s="10">
        <v>1878</v>
      </c>
      <c r="F83" s="10">
        <v>1814</v>
      </c>
      <c r="H83" s="5">
        <v>1866</v>
      </c>
    </row>
    <row r="84" spans="1:8">
      <c r="A84" s="9" t="s">
        <v>908</v>
      </c>
      <c r="B84" s="2" t="s">
        <v>97</v>
      </c>
      <c r="C84" s="2">
        <v>1882</v>
      </c>
      <c r="D84" s="10">
        <v>1951</v>
      </c>
      <c r="E84" s="10">
        <v>1968</v>
      </c>
      <c r="F84" s="10">
        <v>1997</v>
      </c>
      <c r="H84" s="5">
        <v>1972</v>
      </c>
    </row>
    <row r="85" spans="1:8">
      <c r="A85" s="9" t="s">
        <v>909</v>
      </c>
      <c r="B85" s="2" t="s">
        <v>98</v>
      </c>
      <c r="C85" s="2">
        <v>1907</v>
      </c>
      <c r="D85" s="10">
        <v>1931</v>
      </c>
      <c r="E85" s="10">
        <v>1969</v>
      </c>
      <c r="F85" s="10">
        <v>2026</v>
      </c>
      <c r="H85" s="5">
        <v>1975.3333333333333</v>
      </c>
    </row>
    <row r="86" spans="1:8">
      <c r="A86" s="9" t="s">
        <v>910</v>
      </c>
      <c r="B86" s="2" t="s">
        <v>99</v>
      </c>
      <c r="C86" s="2">
        <v>1852</v>
      </c>
      <c r="D86" s="10">
        <v>1977</v>
      </c>
      <c r="E86" s="10">
        <v>1965</v>
      </c>
      <c r="F86" s="10">
        <v>1962</v>
      </c>
      <c r="H86" s="5">
        <v>1968</v>
      </c>
    </row>
    <row r="87" spans="1:8">
      <c r="A87" s="9" t="s">
        <v>911</v>
      </c>
      <c r="B87" s="2" t="s">
        <v>100</v>
      </c>
      <c r="C87" s="2">
        <v>1693</v>
      </c>
      <c r="D87" s="10">
        <v>1786</v>
      </c>
      <c r="E87" s="10">
        <v>1835</v>
      </c>
      <c r="F87" s="10">
        <v>1889</v>
      </c>
      <c r="H87" s="5">
        <v>1836.6666666666667</v>
      </c>
    </row>
    <row r="88" spans="1:8">
      <c r="A88" s="9" t="s">
        <v>912</v>
      </c>
      <c r="B88" s="2" t="s">
        <v>100</v>
      </c>
      <c r="C88" s="2">
        <v>1693</v>
      </c>
      <c r="D88" s="10">
        <v>1786</v>
      </c>
      <c r="E88" s="10">
        <v>1835</v>
      </c>
      <c r="F88" s="10">
        <v>1889</v>
      </c>
      <c r="H88" s="5">
        <v>1836.6666666666667</v>
      </c>
    </row>
    <row r="89" spans="1:8">
      <c r="A89" s="9" t="s">
        <v>913</v>
      </c>
      <c r="B89" s="2" t="s">
        <v>101</v>
      </c>
      <c r="C89" s="2">
        <v>1977</v>
      </c>
      <c r="D89" s="10">
        <v>1943</v>
      </c>
      <c r="E89" s="10">
        <v>1911</v>
      </c>
      <c r="F89" s="10">
        <v>2003</v>
      </c>
      <c r="H89" s="5">
        <v>1952.3333333333333</v>
      </c>
    </row>
    <row r="90" spans="1:8">
      <c r="A90" s="9" t="s">
        <v>914</v>
      </c>
      <c r="B90" s="2" t="s">
        <v>101</v>
      </c>
      <c r="C90" s="2">
        <v>1977</v>
      </c>
      <c r="D90" s="10">
        <v>1943</v>
      </c>
      <c r="E90" s="10">
        <v>1911</v>
      </c>
      <c r="F90" s="10">
        <v>2003</v>
      </c>
      <c r="H90" s="5">
        <v>1952.3333333333333</v>
      </c>
    </row>
    <row r="91" spans="1:8">
      <c r="A91" s="9" t="s">
        <v>915</v>
      </c>
      <c r="B91" s="2" t="s">
        <v>102</v>
      </c>
      <c r="C91" s="2">
        <v>1893</v>
      </c>
      <c r="D91" s="10">
        <v>1886</v>
      </c>
      <c r="E91" s="10">
        <v>1842</v>
      </c>
      <c r="F91" s="10">
        <v>1833</v>
      </c>
      <c r="H91" s="5">
        <v>1853.6666666666667</v>
      </c>
    </row>
    <row r="92" spans="1:8">
      <c r="A92" s="9" t="s">
        <v>916</v>
      </c>
      <c r="B92" s="2" t="s">
        <v>103</v>
      </c>
      <c r="C92" s="2">
        <v>1980</v>
      </c>
      <c r="D92" s="10">
        <v>1843</v>
      </c>
      <c r="E92" s="10">
        <v>1947</v>
      </c>
      <c r="F92" s="10">
        <v>1921</v>
      </c>
      <c r="H92" s="5">
        <v>1903.6666666666667</v>
      </c>
    </row>
    <row r="93" spans="1:8">
      <c r="A93" s="9" t="s">
        <v>917</v>
      </c>
      <c r="B93" s="2" t="s">
        <v>104</v>
      </c>
      <c r="C93" s="2">
        <v>1902</v>
      </c>
      <c r="D93" s="10">
        <v>1839</v>
      </c>
      <c r="E93" s="10">
        <v>1866</v>
      </c>
      <c r="F93" s="10">
        <v>1923</v>
      </c>
      <c r="H93" s="5">
        <v>1876</v>
      </c>
    </row>
    <row r="94" spans="1:8">
      <c r="A94" s="9" t="s">
        <v>918</v>
      </c>
      <c r="B94" s="2" t="s">
        <v>105</v>
      </c>
      <c r="C94" s="2">
        <v>1924</v>
      </c>
      <c r="D94" s="10">
        <v>1955</v>
      </c>
      <c r="E94" s="10">
        <v>1941</v>
      </c>
      <c r="F94" s="10">
        <v>1951</v>
      </c>
      <c r="H94" s="5">
        <v>1949</v>
      </c>
    </row>
    <row r="95" spans="1:8">
      <c r="A95" s="9" t="s">
        <v>919</v>
      </c>
      <c r="B95" s="2" t="s">
        <v>106</v>
      </c>
      <c r="C95" s="2">
        <v>1895</v>
      </c>
      <c r="D95" s="10">
        <v>1884</v>
      </c>
      <c r="E95" s="10">
        <v>1783</v>
      </c>
      <c r="F95" s="10">
        <v>1774</v>
      </c>
      <c r="H95" s="5">
        <v>1813.6666666666667</v>
      </c>
    </row>
    <row r="96" spans="1:8">
      <c r="A96" s="9" t="s">
        <v>920</v>
      </c>
      <c r="B96" s="2" t="s">
        <v>107</v>
      </c>
      <c r="C96" s="2">
        <v>1896</v>
      </c>
      <c r="D96" s="10">
        <v>1911</v>
      </c>
      <c r="E96" s="10">
        <v>1856</v>
      </c>
      <c r="F96" s="10">
        <v>1898</v>
      </c>
      <c r="H96" s="5">
        <v>1888.3333333333333</v>
      </c>
    </row>
    <row r="97" spans="1:8">
      <c r="A97" s="9" t="s">
        <v>921</v>
      </c>
      <c r="B97" s="2" t="s">
        <v>108</v>
      </c>
      <c r="C97" s="2">
        <v>1786</v>
      </c>
      <c r="D97" s="10">
        <v>1876</v>
      </c>
      <c r="E97" s="10">
        <v>1818</v>
      </c>
      <c r="F97" s="10">
        <v>1832</v>
      </c>
      <c r="H97" s="5">
        <v>1842</v>
      </c>
    </row>
    <row r="98" spans="1:8">
      <c r="A98" s="9" t="s">
        <v>922</v>
      </c>
      <c r="B98" s="2" t="s">
        <v>109</v>
      </c>
      <c r="C98" s="2">
        <v>1910</v>
      </c>
      <c r="D98" s="10">
        <v>1915</v>
      </c>
      <c r="E98" s="10">
        <v>1920</v>
      </c>
      <c r="F98" s="10">
        <v>1846</v>
      </c>
      <c r="H98" s="5">
        <v>1893.6666666666667</v>
      </c>
    </row>
    <row r="99" spans="1:8">
      <c r="A99" s="9" t="s">
        <v>923</v>
      </c>
      <c r="B99" s="2" t="s">
        <v>110</v>
      </c>
      <c r="C99" s="2">
        <v>1818</v>
      </c>
      <c r="D99" s="10">
        <v>1834</v>
      </c>
      <c r="E99" s="10">
        <v>1858</v>
      </c>
      <c r="F99" s="10">
        <v>1880</v>
      </c>
      <c r="H99" s="5">
        <v>1857.3333333333333</v>
      </c>
    </row>
    <row r="100" spans="1:8">
      <c r="A100" s="9" t="s">
        <v>924</v>
      </c>
      <c r="B100" s="2" t="s">
        <v>111</v>
      </c>
      <c r="C100" s="2">
        <v>1823</v>
      </c>
      <c r="D100" s="10">
        <v>1871</v>
      </c>
      <c r="E100" s="10">
        <v>1855</v>
      </c>
      <c r="F100" s="10">
        <v>1891</v>
      </c>
      <c r="H100" s="5">
        <v>1872.3333333333333</v>
      </c>
    </row>
    <row r="101" spans="1:8">
      <c r="A101" s="9" t="s">
        <v>925</v>
      </c>
      <c r="B101" s="2" t="s">
        <v>112</v>
      </c>
      <c r="C101" s="2">
        <v>1794</v>
      </c>
      <c r="D101" s="10">
        <v>1670</v>
      </c>
      <c r="E101" s="10">
        <v>1875</v>
      </c>
      <c r="F101" s="10">
        <v>1837</v>
      </c>
      <c r="H101" s="5">
        <v>1794</v>
      </c>
    </row>
    <row r="102" spans="1:8">
      <c r="A102" s="9" t="s">
        <v>926</v>
      </c>
      <c r="B102" s="2" t="s">
        <v>113</v>
      </c>
      <c r="C102" s="2">
        <v>1799</v>
      </c>
      <c r="D102" s="10">
        <v>1980</v>
      </c>
      <c r="E102" s="10">
        <v>2014</v>
      </c>
      <c r="F102" s="10">
        <v>1924</v>
      </c>
      <c r="H102" s="5">
        <v>1972.6666666666667</v>
      </c>
    </row>
    <row r="103" spans="1:8">
      <c r="A103" s="9" t="s">
        <v>927</v>
      </c>
      <c r="B103" s="2" t="s">
        <v>114</v>
      </c>
      <c r="C103" s="2">
        <v>1639</v>
      </c>
      <c r="D103" s="10">
        <v>1907</v>
      </c>
      <c r="E103" s="10">
        <v>1959</v>
      </c>
      <c r="F103" s="10">
        <v>1877</v>
      </c>
      <c r="H103" s="5">
        <v>1914.3333333333333</v>
      </c>
    </row>
    <row r="104" spans="1:8">
      <c r="A104" s="9" t="s">
        <v>928</v>
      </c>
      <c r="B104" s="2" t="s">
        <v>115</v>
      </c>
      <c r="C104" s="2">
        <v>1639</v>
      </c>
      <c r="D104" s="10">
        <v>1907</v>
      </c>
      <c r="E104" s="10">
        <v>1959</v>
      </c>
      <c r="F104" s="10">
        <v>1877</v>
      </c>
      <c r="H104" s="5">
        <v>1914.3333333333333</v>
      </c>
    </row>
    <row r="105" spans="1:8">
      <c r="A105" s="9" t="s">
        <v>929</v>
      </c>
      <c r="B105" s="2" t="s">
        <v>116</v>
      </c>
      <c r="C105" s="2">
        <v>1944</v>
      </c>
      <c r="D105" s="10">
        <v>2047</v>
      </c>
      <c r="E105" s="10">
        <v>2068</v>
      </c>
      <c r="F105" s="10">
        <v>1973</v>
      </c>
      <c r="H105" s="5">
        <v>2029.3333333333333</v>
      </c>
    </row>
    <row r="106" spans="1:8">
      <c r="A106" s="9" t="s">
        <v>930</v>
      </c>
      <c r="B106" s="2" t="s">
        <v>117</v>
      </c>
      <c r="C106" s="2">
        <v>1639</v>
      </c>
      <c r="D106" s="10">
        <v>1907</v>
      </c>
      <c r="E106" s="10">
        <v>1959</v>
      </c>
      <c r="F106" s="10">
        <v>1877</v>
      </c>
      <c r="H106" s="5">
        <v>1914.3333333333333</v>
      </c>
    </row>
    <row r="107" spans="1:8">
      <c r="A107" s="9" t="s">
        <v>931</v>
      </c>
      <c r="B107" s="2" t="s">
        <v>118</v>
      </c>
      <c r="C107" s="2">
        <v>1639</v>
      </c>
      <c r="D107" s="10">
        <v>1907</v>
      </c>
      <c r="E107" s="10">
        <v>1959</v>
      </c>
      <c r="F107" s="10">
        <v>1877</v>
      </c>
      <c r="H107" s="5">
        <v>1914.3333333333333</v>
      </c>
    </row>
    <row r="108" spans="1:8">
      <c r="A108" s="9" t="s">
        <v>932</v>
      </c>
      <c r="B108" s="2" t="s">
        <v>119</v>
      </c>
      <c r="C108" s="2">
        <v>1925</v>
      </c>
      <c r="D108" s="10">
        <v>1951</v>
      </c>
      <c r="E108" s="10">
        <v>1914</v>
      </c>
      <c r="F108" s="10">
        <v>1991</v>
      </c>
      <c r="H108" s="5">
        <v>1952</v>
      </c>
    </row>
    <row r="109" spans="1:8">
      <c r="A109" s="9" t="s">
        <v>933</v>
      </c>
      <c r="B109" s="2" t="s">
        <v>120</v>
      </c>
      <c r="C109" s="2">
        <v>1913</v>
      </c>
      <c r="D109" s="10">
        <v>1993</v>
      </c>
      <c r="E109" s="10">
        <v>1966</v>
      </c>
      <c r="F109" s="10">
        <v>1889</v>
      </c>
      <c r="H109" s="5">
        <v>1949.3333333333333</v>
      </c>
    </row>
    <row r="110" spans="1:8">
      <c r="A110" s="9" t="s">
        <v>934</v>
      </c>
      <c r="B110" s="2" t="s">
        <v>121</v>
      </c>
      <c r="C110" s="2">
        <v>1971</v>
      </c>
      <c r="D110" s="10">
        <v>1960</v>
      </c>
      <c r="E110" s="10">
        <v>2026</v>
      </c>
      <c r="F110" s="10">
        <v>2050</v>
      </c>
      <c r="H110" s="5">
        <v>2012</v>
      </c>
    </row>
    <row r="111" spans="1:8">
      <c r="A111" s="9" t="s">
        <v>935</v>
      </c>
      <c r="B111" s="2" t="s">
        <v>122</v>
      </c>
      <c r="C111" s="2">
        <v>1926</v>
      </c>
      <c r="D111" s="10">
        <v>1930</v>
      </c>
      <c r="E111" s="10">
        <v>1865</v>
      </c>
      <c r="F111" s="10">
        <v>2019</v>
      </c>
      <c r="H111" s="5">
        <v>1938</v>
      </c>
    </row>
    <row r="112" spans="1:8">
      <c r="A112" s="9" t="s">
        <v>936</v>
      </c>
      <c r="B112" s="2" t="s">
        <v>123</v>
      </c>
      <c r="C112" s="2">
        <v>1928</v>
      </c>
      <c r="D112" s="10">
        <v>1980</v>
      </c>
      <c r="E112" s="10">
        <v>1942</v>
      </c>
      <c r="F112" s="10">
        <v>1990</v>
      </c>
      <c r="H112" s="5">
        <v>1970.6666666666667</v>
      </c>
    </row>
    <row r="113" spans="1:8">
      <c r="A113" s="9" t="s">
        <v>937</v>
      </c>
      <c r="B113" s="2" t="s">
        <v>124</v>
      </c>
      <c r="C113" s="2">
        <v>1906</v>
      </c>
      <c r="D113" s="10">
        <v>1944</v>
      </c>
      <c r="E113" s="10">
        <v>1929</v>
      </c>
      <c r="F113" s="10">
        <v>1960</v>
      </c>
      <c r="H113" s="5">
        <v>1944.3333333333333</v>
      </c>
    </row>
    <row r="114" spans="1:8">
      <c r="A114" s="9" t="s">
        <v>938</v>
      </c>
      <c r="B114" s="2" t="s">
        <v>125</v>
      </c>
      <c r="C114" s="2">
        <v>1832</v>
      </c>
      <c r="D114" s="10">
        <v>1785</v>
      </c>
      <c r="E114" s="10">
        <v>1870</v>
      </c>
      <c r="F114" s="10">
        <v>1695</v>
      </c>
      <c r="H114" s="5">
        <v>1783.3333333333333</v>
      </c>
    </row>
    <row r="115" spans="1:8">
      <c r="A115" s="9" t="s">
        <v>939</v>
      </c>
      <c r="B115" s="2" t="s">
        <v>126</v>
      </c>
      <c r="C115" s="2">
        <v>1876</v>
      </c>
      <c r="D115" s="10">
        <v>1861</v>
      </c>
      <c r="E115" s="10">
        <v>1860</v>
      </c>
      <c r="F115" s="10">
        <v>1873</v>
      </c>
      <c r="H115" s="5">
        <v>1864.6666666666667</v>
      </c>
    </row>
    <row r="116" spans="1:8">
      <c r="A116" s="9" t="s">
        <v>940</v>
      </c>
      <c r="B116" s="2" t="s">
        <v>127</v>
      </c>
      <c r="C116" s="2">
        <v>1725</v>
      </c>
      <c r="D116" s="10">
        <v>1817</v>
      </c>
      <c r="E116" s="10">
        <v>1825</v>
      </c>
      <c r="F116" s="10">
        <v>856</v>
      </c>
      <c r="H116" s="5">
        <v>1499.3333333333333</v>
      </c>
    </row>
    <row r="117" spans="1:8">
      <c r="A117" s="9" t="s">
        <v>941</v>
      </c>
      <c r="B117" s="2" t="s">
        <v>128</v>
      </c>
      <c r="C117" s="2">
        <v>1882</v>
      </c>
      <c r="D117" s="10">
        <v>1700</v>
      </c>
      <c r="E117" s="10">
        <v>1922</v>
      </c>
      <c r="F117" s="10">
        <v>1914</v>
      </c>
      <c r="H117" s="5">
        <v>1845.3333333333333</v>
      </c>
    </row>
    <row r="118" spans="1:8">
      <c r="A118" s="9" t="s">
        <v>942</v>
      </c>
      <c r="B118" s="2" t="s">
        <v>129</v>
      </c>
      <c r="C118" s="2">
        <v>1770</v>
      </c>
      <c r="D118" s="10">
        <v>1885</v>
      </c>
      <c r="E118" s="10">
        <v>1850</v>
      </c>
      <c r="F118" s="10">
        <v>1870</v>
      </c>
      <c r="H118" s="5">
        <v>1868.3333333333333</v>
      </c>
    </row>
    <row r="119" spans="1:8">
      <c r="A119" s="9" t="s">
        <v>943</v>
      </c>
      <c r="B119" s="2" t="s">
        <v>130</v>
      </c>
      <c r="C119" s="2">
        <v>1907</v>
      </c>
      <c r="D119" s="10">
        <v>1884</v>
      </c>
      <c r="E119" s="10">
        <v>1869</v>
      </c>
      <c r="F119" s="10">
        <v>1856</v>
      </c>
      <c r="H119" s="5">
        <v>1869.6666666666667</v>
      </c>
    </row>
    <row r="120" spans="1:8">
      <c r="A120" s="9" t="s">
        <v>944</v>
      </c>
      <c r="B120" s="2" t="s">
        <v>131</v>
      </c>
      <c r="C120" s="2">
        <v>1871</v>
      </c>
      <c r="D120" s="10">
        <v>1860</v>
      </c>
      <c r="E120" s="10">
        <v>1858</v>
      </c>
      <c r="F120" s="10">
        <v>1854</v>
      </c>
      <c r="H120" s="5">
        <v>1857.3333333333333</v>
      </c>
    </row>
    <row r="121" spans="1:8">
      <c r="A121" s="9" t="s">
        <v>945</v>
      </c>
      <c r="B121" s="2" t="s">
        <v>132</v>
      </c>
      <c r="C121" s="2">
        <v>1819</v>
      </c>
      <c r="D121" s="10">
        <v>1845</v>
      </c>
      <c r="E121" s="10">
        <v>1814</v>
      </c>
      <c r="F121" s="10">
        <v>1846</v>
      </c>
      <c r="H121" s="5">
        <v>1835</v>
      </c>
    </row>
    <row r="122" spans="1:8">
      <c r="A122" s="9" t="s">
        <v>946</v>
      </c>
      <c r="B122" s="2" t="s">
        <v>133</v>
      </c>
      <c r="C122" s="2">
        <v>1853</v>
      </c>
      <c r="D122" s="10">
        <v>1898</v>
      </c>
      <c r="E122" s="10">
        <v>1859</v>
      </c>
      <c r="F122" s="10">
        <v>1880</v>
      </c>
      <c r="H122" s="5">
        <v>1879</v>
      </c>
    </row>
    <row r="123" spans="1:8">
      <c r="A123" s="9" t="s">
        <v>947</v>
      </c>
      <c r="B123" s="2" t="s">
        <v>134</v>
      </c>
      <c r="C123" s="2">
        <v>1725</v>
      </c>
      <c r="D123" s="10">
        <v>1817</v>
      </c>
      <c r="E123" s="10">
        <v>1825</v>
      </c>
      <c r="F123" s="10">
        <v>856</v>
      </c>
      <c r="H123" s="5">
        <v>1499.3333333333333</v>
      </c>
    </row>
    <row r="124" spans="1:8">
      <c r="A124" s="9" t="s">
        <v>948</v>
      </c>
      <c r="B124" s="2" t="s">
        <v>135</v>
      </c>
      <c r="C124" s="2">
        <v>1880</v>
      </c>
      <c r="D124" s="10">
        <v>1876</v>
      </c>
      <c r="E124" s="10">
        <v>1877</v>
      </c>
      <c r="F124" s="10">
        <v>1894</v>
      </c>
      <c r="H124" s="5">
        <v>1882.3333333333333</v>
      </c>
    </row>
    <row r="125" spans="1:8">
      <c r="A125" s="9" t="s">
        <v>949</v>
      </c>
      <c r="B125" s="2" t="s">
        <v>136</v>
      </c>
      <c r="C125" s="2">
        <v>1824</v>
      </c>
      <c r="D125" s="10">
        <v>1814</v>
      </c>
      <c r="E125" s="10">
        <v>1955</v>
      </c>
      <c r="F125" s="10">
        <v>1991</v>
      </c>
      <c r="H125" s="5">
        <v>1920</v>
      </c>
    </row>
    <row r="126" spans="1:8">
      <c r="A126" s="9" t="s">
        <v>950</v>
      </c>
      <c r="B126" s="2" t="s">
        <v>137</v>
      </c>
      <c r="C126" s="2">
        <v>1760</v>
      </c>
      <c r="D126" s="10">
        <v>1773</v>
      </c>
      <c r="E126" s="10">
        <v>1848</v>
      </c>
      <c r="F126" s="10">
        <v>1890</v>
      </c>
      <c r="H126" s="5">
        <v>1837</v>
      </c>
    </row>
    <row r="127" spans="1:8">
      <c r="A127" s="9" t="s">
        <v>951</v>
      </c>
      <c r="B127" s="2" t="s">
        <v>138</v>
      </c>
      <c r="C127" s="2">
        <v>1884</v>
      </c>
      <c r="D127" s="10">
        <v>1928</v>
      </c>
      <c r="E127" s="10">
        <v>1840</v>
      </c>
      <c r="F127" s="10">
        <v>1872</v>
      </c>
      <c r="H127" s="5">
        <v>1880</v>
      </c>
    </row>
    <row r="128" spans="1:8">
      <c r="A128" s="9" t="s">
        <v>952</v>
      </c>
      <c r="B128" s="2" t="s">
        <v>139</v>
      </c>
      <c r="C128" s="2">
        <v>1978</v>
      </c>
      <c r="D128" s="10">
        <v>1866</v>
      </c>
      <c r="E128" s="10">
        <v>1840</v>
      </c>
      <c r="F128" s="10">
        <v>1890</v>
      </c>
      <c r="H128" s="5">
        <v>1865.3333333333333</v>
      </c>
    </row>
    <row r="129" spans="1:8">
      <c r="A129" s="9" t="s">
        <v>953</v>
      </c>
      <c r="B129" s="2" t="s">
        <v>140</v>
      </c>
      <c r="C129" s="2">
        <v>1895</v>
      </c>
      <c r="D129" s="10">
        <v>1939</v>
      </c>
      <c r="E129" s="10">
        <v>1914</v>
      </c>
      <c r="F129" s="10">
        <v>1945</v>
      </c>
      <c r="H129" s="5">
        <v>1932.6666666666667</v>
      </c>
    </row>
    <row r="130" spans="1:8">
      <c r="A130" s="9" t="s">
        <v>954</v>
      </c>
      <c r="B130" s="2" t="s">
        <v>141</v>
      </c>
      <c r="C130" s="2">
        <v>1826</v>
      </c>
      <c r="D130" s="10">
        <v>1938</v>
      </c>
      <c r="E130" s="10">
        <v>1985</v>
      </c>
      <c r="F130" s="10">
        <v>1954</v>
      </c>
      <c r="H130" s="5">
        <v>1959</v>
      </c>
    </row>
    <row r="131" spans="1:8">
      <c r="A131" s="9" t="s">
        <v>955</v>
      </c>
      <c r="B131" s="2" t="s">
        <v>142</v>
      </c>
      <c r="C131" s="2">
        <v>1945</v>
      </c>
      <c r="D131" s="10">
        <v>1955</v>
      </c>
      <c r="E131" s="10">
        <v>1893</v>
      </c>
      <c r="F131" s="10">
        <v>1836</v>
      </c>
      <c r="H131" s="5">
        <v>1894.6666666666667</v>
      </c>
    </row>
    <row r="132" spans="1:8">
      <c r="A132" s="9" t="s">
        <v>956</v>
      </c>
      <c r="B132" s="2" t="s">
        <v>143</v>
      </c>
      <c r="C132" s="2">
        <v>1917</v>
      </c>
      <c r="D132" s="10">
        <v>1917</v>
      </c>
      <c r="E132" s="10">
        <v>1909</v>
      </c>
      <c r="F132" s="10">
        <v>1468</v>
      </c>
      <c r="H132" s="5">
        <v>1764.6666666666667</v>
      </c>
    </row>
    <row r="133" spans="1:8">
      <c r="A133" s="9" t="s">
        <v>957</v>
      </c>
      <c r="B133" s="2" t="s">
        <v>144</v>
      </c>
      <c r="C133" s="2">
        <v>1970</v>
      </c>
      <c r="D133" s="10">
        <v>1955</v>
      </c>
      <c r="E133" s="10">
        <v>1889</v>
      </c>
      <c r="F133" s="10">
        <v>1880</v>
      </c>
      <c r="H133" s="5">
        <v>1908</v>
      </c>
    </row>
    <row r="134" spans="1:8">
      <c r="A134" s="9" t="s">
        <v>958</v>
      </c>
      <c r="B134" s="2" t="s">
        <v>145</v>
      </c>
      <c r="C134" s="2">
        <v>1887</v>
      </c>
      <c r="D134" s="10">
        <v>1920</v>
      </c>
      <c r="E134" s="10">
        <v>1927</v>
      </c>
      <c r="F134" s="10">
        <v>1836</v>
      </c>
      <c r="H134" s="5">
        <v>1894.3333333333333</v>
      </c>
    </row>
    <row r="135" spans="1:8">
      <c r="A135" s="9" t="s">
        <v>959</v>
      </c>
      <c r="B135" s="2" t="s">
        <v>146</v>
      </c>
      <c r="C135" s="2">
        <v>1948</v>
      </c>
      <c r="D135" s="10">
        <v>1949</v>
      </c>
      <c r="E135" s="10">
        <v>1951</v>
      </c>
      <c r="F135" s="10">
        <v>915</v>
      </c>
      <c r="H135" s="5">
        <v>1605</v>
      </c>
    </row>
    <row r="136" spans="1:8">
      <c r="A136" s="9" t="s">
        <v>960</v>
      </c>
      <c r="B136" s="2" t="s">
        <v>147</v>
      </c>
      <c r="C136" s="2">
        <v>1885</v>
      </c>
      <c r="D136" s="10">
        <v>1873</v>
      </c>
      <c r="E136" s="10">
        <v>1846</v>
      </c>
      <c r="F136" s="10">
        <v>1898</v>
      </c>
      <c r="H136" s="5">
        <v>1872.3333333333333</v>
      </c>
    </row>
    <row r="137" spans="1:8">
      <c r="A137" s="9" t="s">
        <v>961</v>
      </c>
      <c r="B137" s="2" t="s">
        <v>148</v>
      </c>
      <c r="C137" s="2">
        <v>1948</v>
      </c>
      <c r="D137" s="10">
        <v>1949</v>
      </c>
      <c r="E137" s="10">
        <v>1951</v>
      </c>
      <c r="F137" s="10">
        <v>915</v>
      </c>
      <c r="H137" s="5">
        <v>1605</v>
      </c>
    </row>
    <row r="138" spans="1:8">
      <c r="A138" s="9" t="s">
        <v>962</v>
      </c>
      <c r="B138" s="2" t="s">
        <v>149</v>
      </c>
      <c r="C138" s="2">
        <v>1948</v>
      </c>
      <c r="D138" s="10">
        <v>1949</v>
      </c>
      <c r="E138" s="10">
        <v>1951</v>
      </c>
      <c r="F138" s="10">
        <v>915</v>
      </c>
      <c r="H138" s="5">
        <v>1605</v>
      </c>
    </row>
    <row r="139" spans="1:8">
      <c r="A139" s="9" t="s">
        <v>963</v>
      </c>
      <c r="B139" s="2" t="s">
        <v>150</v>
      </c>
      <c r="C139" s="2">
        <v>1949</v>
      </c>
      <c r="D139" s="10">
        <v>1929</v>
      </c>
      <c r="E139" s="10">
        <v>1889</v>
      </c>
      <c r="F139" s="10">
        <v>1593</v>
      </c>
      <c r="H139" s="5">
        <v>1803.6666666666667</v>
      </c>
    </row>
    <row r="140" spans="1:8">
      <c r="A140" s="9" t="s">
        <v>964</v>
      </c>
      <c r="B140" s="2" t="s">
        <v>151</v>
      </c>
      <c r="C140" s="2">
        <v>1904</v>
      </c>
      <c r="D140" s="10">
        <v>1969</v>
      </c>
      <c r="E140" s="10">
        <v>1898</v>
      </c>
      <c r="F140" s="10">
        <v>959</v>
      </c>
      <c r="H140" s="5">
        <v>1608.6666666666667</v>
      </c>
    </row>
    <row r="141" spans="1:8">
      <c r="A141" s="9" t="s">
        <v>965</v>
      </c>
      <c r="B141" s="2" t="s">
        <v>152</v>
      </c>
      <c r="C141" s="2">
        <v>1891</v>
      </c>
      <c r="D141" s="10">
        <v>1889</v>
      </c>
      <c r="E141" s="10">
        <v>1890</v>
      </c>
      <c r="F141" s="10">
        <v>955</v>
      </c>
      <c r="H141" s="5">
        <v>1578</v>
      </c>
    </row>
    <row r="142" spans="1:8">
      <c r="A142" s="9" t="s">
        <v>966</v>
      </c>
      <c r="B142" s="2" t="s">
        <v>153</v>
      </c>
      <c r="C142" s="2">
        <v>1931</v>
      </c>
      <c r="D142" s="10">
        <v>1927</v>
      </c>
      <c r="E142" s="10">
        <v>1920</v>
      </c>
      <c r="F142" s="10">
        <v>1914</v>
      </c>
      <c r="H142" s="5">
        <v>1920.3333333333333</v>
      </c>
    </row>
    <row r="143" spans="1:8">
      <c r="A143" s="9" t="s">
        <v>967</v>
      </c>
      <c r="B143" s="2" t="s">
        <v>154</v>
      </c>
      <c r="C143" s="2">
        <v>2010</v>
      </c>
      <c r="D143" s="10">
        <v>1910</v>
      </c>
      <c r="E143" s="10">
        <v>1853</v>
      </c>
      <c r="F143" s="10">
        <v>1824</v>
      </c>
      <c r="H143" s="5">
        <v>1862.3333333333333</v>
      </c>
    </row>
    <row r="144" spans="1:8">
      <c r="A144" s="9" t="s">
        <v>968</v>
      </c>
      <c r="B144" s="2" t="s">
        <v>155</v>
      </c>
      <c r="C144" s="2">
        <v>1828</v>
      </c>
      <c r="D144" s="10">
        <v>1900</v>
      </c>
      <c r="E144" s="10">
        <v>1876</v>
      </c>
      <c r="F144" s="10">
        <v>1850</v>
      </c>
      <c r="H144" s="5">
        <v>1875.3333333333333</v>
      </c>
    </row>
    <row r="145" spans="1:8">
      <c r="A145" s="9" t="s">
        <v>969</v>
      </c>
      <c r="B145" s="2" t="s">
        <v>156</v>
      </c>
      <c r="C145" s="2">
        <v>1707</v>
      </c>
      <c r="D145" s="10">
        <v>1810</v>
      </c>
      <c r="E145" s="10">
        <v>1834</v>
      </c>
      <c r="F145" s="10">
        <v>1920</v>
      </c>
      <c r="H145" s="5">
        <v>1854.6666666666667</v>
      </c>
    </row>
    <row r="146" spans="1:8">
      <c r="A146" s="9" t="s">
        <v>970</v>
      </c>
      <c r="B146" s="2" t="s">
        <v>157</v>
      </c>
      <c r="C146" s="2">
        <v>1766</v>
      </c>
      <c r="D146" s="10">
        <v>1859</v>
      </c>
      <c r="E146" s="10">
        <v>1726</v>
      </c>
      <c r="F146" s="10">
        <v>1869</v>
      </c>
      <c r="H146" s="5">
        <v>1818</v>
      </c>
    </row>
    <row r="147" spans="1:8">
      <c r="A147" s="9" t="s">
        <v>971</v>
      </c>
      <c r="B147" s="2" t="s">
        <v>158</v>
      </c>
      <c r="C147" s="2">
        <v>1765</v>
      </c>
      <c r="D147" s="10">
        <v>1904</v>
      </c>
      <c r="E147" s="10">
        <v>1930</v>
      </c>
      <c r="F147" s="10">
        <v>1367</v>
      </c>
      <c r="H147" s="5">
        <v>1733.6666666666667</v>
      </c>
    </row>
    <row r="148" spans="1:8">
      <c r="A148" s="9" t="s">
        <v>972</v>
      </c>
      <c r="B148" s="2" t="s">
        <v>159</v>
      </c>
      <c r="C148" s="2">
        <v>1862</v>
      </c>
      <c r="D148" s="10">
        <v>1919</v>
      </c>
      <c r="E148" s="10">
        <v>1912</v>
      </c>
      <c r="F148" s="10">
        <v>1926</v>
      </c>
      <c r="H148" s="5">
        <v>1919</v>
      </c>
    </row>
    <row r="149" spans="1:8">
      <c r="A149" s="9" t="s">
        <v>973</v>
      </c>
      <c r="B149" s="2" t="s">
        <v>160</v>
      </c>
      <c r="C149" s="2">
        <v>1921</v>
      </c>
      <c r="D149" s="10">
        <v>1919</v>
      </c>
      <c r="E149" s="10">
        <v>1910</v>
      </c>
      <c r="F149" s="10">
        <v>1898</v>
      </c>
      <c r="H149" s="5">
        <v>1909</v>
      </c>
    </row>
    <row r="150" spans="1:8">
      <c r="A150" s="9" t="s">
        <v>974</v>
      </c>
      <c r="B150" s="2" t="s">
        <v>161</v>
      </c>
      <c r="C150" s="2">
        <v>2002</v>
      </c>
      <c r="D150" s="10">
        <v>2012</v>
      </c>
      <c r="E150" s="10">
        <v>1875</v>
      </c>
      <c r="F150" s="10">
        <v>1925</v>
      </c>
      <c r="H150" s="5">
        <v>1937.3333333333333</v>
      </c>
    </row>
    <row r="151" spans="1:8">
      <c r="A151" s="9" t="s">
        <v>975</v>
      </c>
      <c r="B151" s="2" t="s">
        <v>162</v>
      </c>
      <c r="C151" s="2">
        <v>1711</v>
      </c>
      <c r="D151" s="10">
        <v>1857</v>
      </c>
      <c r="E151" s="10">
        <v>1804</v>
      </c>
      <c r="F151" s="10">
        <v>1717</v>
      </c>
      <c r="H151" s="5">
        <v>1792.6666666666667</v>
      </c>
    </row>
    <row r="152" spans="1:8">
      <c r="A152" s="9" t="s">
        <v>976</v>
      </c>
      <c r="B152" s="2" t="s">
        <v>163</v>
      </c>
      <c r="C152" s="2">
        <v>1771</v>
      </c>
      <c r="D152" s="10">
        <v>1829</v>
      </c>
      <c r="E152" s="10">
        <v>1847</v>
      </c>
      <c r="F152" s="10">
        <v>1802</v>
      </c>
      <c r="H152" s="5">
        <v>1826</v>
      </c>
    </row>
    <row r="153" spans="1:8">
      <c r="A153" s="9" t="s">
        <v>977</v>
      </c>
      <c r="B153" s="2" t="s">
        <v>164</v>
      </c>
      <c r="C153" s="2">
        <v>1779</v>
      </c>
      <c r="D153" s="10">
        <v>1809</v>
      </c>
      <c r="E153" s="10">
        <v>1842</v>
      </c>
      <c r="F153" s="10">
        <v>1798</v>
      </c>
      <c r="H153" s="5">
        <v>1816.3333333333333</v>
      </c>
    </row>
    <row r="154" spans="1:8">
      <c r="A154" s="9" t="s">
        <v>978</v>
      </c>
      <c r="B154" s="2" t="s">
        <v>165</v>
      </c>
      <c r="C154" s="2">
        <v>1743</v>
      </c>
      <c r="D154" s="10">
        <v>1895</v>
      </c>
      <c r="E154" s="10">
        <v>1866</v>
      </c>
      <c r="F154" s="10">
        <v>1808</v>
      </c>
      <c r="H154" s="5">
        <v>1856.3333333333333</v>
      </c>
    </row>
    <row r="155" spans="1:8">
      <c r="A155" s="9" t="s">
        <v>979</v>
      </c>
      <c r="B155" s="2" t="s">
        <v>166</v>
      </c>
      <c r="C155" s="2">
        <v>1792</v>
      </c>
      <c r="D155" s="10">
        <v>1814</v>
      </c>
      <c r="E155" s="10">
        <v>1831</v>
      </c>
      <c r="F155" s="10">
        <v>1825</v>
      </c>
      <c r="H155" s="5">
        <v>1823.3333333333333</v>
      </c>
    </row>
    <row r="156" spans="1:8">
      <c r="A156" s="9" t="s">
        <v>980</v>
      </c>
      <c r="B156" s="2" t="s">
        <v>167</v>
      </c>
      <c r="C156" s="2">
        <v>1771</v>
      </c>
      <c r="D156" s="10">
        <v>1839</v>
      </c>
      <c r="E156" s="10">
        <v>1750</v>
      </c>
      <c r="F156" s="10">
        <v>1861</v>
      </c>
      <c r="H156" s="5">
        <v>1816.6666666666667</v>
      </c>
    </row>
    <row r="157" spans="1:8">
      <c r="A157" s="9" t="s">
        <v>981</v>
      </c>
      <c r="B157" s="2" t="s">
        <v>168</v>
      </c>
      <c r="C157" s="2">
        <v>1879</v>
      </c>
      <c r="D157" s="10">
        <v>1835</v>
      </c>
      <c r="E157" s="10">
        <v>1755</v>
      </c>
      <c r="F157" s="10">
        <v>1949</v>
      </c>
      <c r="H157" s="5">
        <v>1846.3333333333333</v>
      </c>
    </row>
    <row r="158" spans="1:8">
      <c r="A158" s="9" t="s">
        <v>982</v>
      </c>
      <c r="B158" s="2" t="s">
        <v>169</v>
      </c>
      <c r="C158" s="2">
        <v>1719</v>
      </c>
      <c r="D158" s="10">
        <v>1840</v>
      </c>
      <c r="E158" s="10">
        <v>1748</v>
      </c>
      <c r="F158" s="10">
        <v>1825</v>
      </c>
      <c r="H158" s="5">
        <v>1804.3333333333333</v>
      </c>
    </row>
    <row r="159" spans="1:8">
      <c r="A159" s="9" t="s">
        <v>983</v>
      </c>
      <c r="B159" s="2" t="s">
        <v>170</v>
      </c>
      <c r="C159" s="2">
        <v>1828</v>
      </c>
      <c r="D159" s="10">
        <v>1869</v>
      </c>
      <c r="E159" s="10">
        <v>1871</v>
      </c>
      <c r="F159" s="10">
        <v>1861</v>
      </c>
      <c r="H159" s="5">
        <v>1867</v>
      </c>
    </row>
    <row r="160" spans="1:8">
      <c r="A160" s="9" t="s">
        <v>984</v>
      </c>
      <c r="B160" s="2" t="s">
        <v>171</v>
      </c>
      <c r="C160" s="2">
        <v>1830</v>
      </c>
      <c r="D160" s="10">
        <v>1881</v>
      </c>
      <c r="E160" s="10">
        <v>1844</v>
      </c>
      <c r="F160" s="10">
        <v>1857</v>
      </c>
      <c r="H160" s="5">
        <v>1860.6666666666667</v>
      </c>
    </row>
    <row r="161" spans="1:8">
      <c r="A161" s="9" t="s">
        <v>985</v>
      </c>
      <c r="B161" s="2" t="s">
        <v>171</v>
      </c>
      <c r="C161" s="2">
        <v>1830</v>
      </c>
      <c r="D161" s="10">
        <v>1881</v>
      </c>
      <c r="E161" s="10">
        <v>1844</v>
      </c>
      <c r="F161" s="10">
        <v>1857</v>
      </c>
      <c r="H161" s="5">
        <v>1860.6666666666667</v>
      </c>
    </row>
    <row r="162" spans="1:8">
      <c r="A162" s="9" t="s">
        <v>986</v>
      </c>
      <c r="B162" s="2" t="s">
        <v>172</v>
      </c>
      <c r="C162" s="2">
        <v>1903</v>
      </c>
      <c r="D162" s="10">
        <v>1962</v>
      </c>
      <c r="E162" s="10">
        <v>1916</v>
      </c>
      <c r="F162" s="10">
        <v>1938</v>
      </c>
      <c r="H162" s="5">
        <v>1938.6666666666667</v>
      </c>
    </row>
    <row r="163" spans="1:8">
      <c r="A163" s="9" t="s">
        <v>987</v>
      </c>
      <c r="B163" s="2" t="s">
        <v>172</v>
      </c>
      <c r="C163" s="2">
        <v>1903</v>
      </c>
      <c r="D163" s="10">
        <v>1962</v>
      </c>
      <c r="E163" s="10">
        <v>1916</v>
      </c>
      <c r="F163" s="10">
        <v>1938</v>
      </c>
      <c r="H163" s="5">
        <v>1938.6666666666667</v>
      </c>
    </row>
    <row r="164" spans="1:8">
      <c r="A164" s="9" t="s">
        <v>988</v>
      </c>
      <c r="B164" s="2" t="s">
        <v>173</v>
      </c>
      <c r="C164" s="2">
        <v>1788</v>
      </c>
      <c r="D164" s="10">
        <v>1852</v>
      </c>
      <c r="E164" s="10">
        <v>1858</v>
      </c>
      <c r="F164" s="10">
        <v>1856</v>
      </c>
      <c r="H164" s="5">
        <v>1855.3333333333333</v>
      </c>
    </row>
    <row r="165" spans="1:8">
      <c r="A165" s="9" t="s">
        <v>989</v>
      </c>
      <c r="B165" s="2" t="s">
        <v>174</v>
      </c>
      <c r="C165" s="2">
        <v>1788</v>
      </c>
      <c r="D165" s="10">
        <v>1852</v>
      </c>
      <c r="E165" s="10">
        <v>1858</v>
      </c>
      <c r="F165" s="10">
        <v>1856</v>
      </c>
      <c r="H165" s="5">
        <v>1855.3333333333333</v>
      </c>
    </row>
    <row r="166" spans="1:8">
      <c r="A166" s="9" t="s">
        <v>990</v>
      </c>
      <c r="B166" s="2" t="s">
        <v>175</v>
      </c>
      <c r="C166" s="2">
        <v>1788</v>
      </c>
      <c r="D166" s="10">
        <v>1852</v>
      </c>
      <c r="E166" s="10">
        <v>1858</v>
      </c>
      <c r="F166" s="10">
        <v>1856</v>
      </c>
      <c r="H166" s="5">
        <v>1855.3333333333333</v>
      </c>
    </row>
    <row r="167" spans="1:8">
      <c r="A167" s="9" t="s">
        <v>991</v>
      </c>
      <c r="B167" s="2" t="s">
        <v>176</v>
      </c>
      <c r="C167" s="2">
        <v>1788</v>
      </c>
      <c r="D167" s="10">
        <v>1852</v>
      </c>
      <c r="E167" s="10">
        <v>1858</v>
      </c>
      <c r="F167" s="10">
        <v>1856</v>
      </c>
      <c r="H167" s="5">
        <v>1855.3333333333333</v>
      </c>
    </row>
    <row r="168" spans="1:8">
      <c r="A168" s="9" t="s">
        <v>992</v>
      </c>
      <c r="B168" s="2" t="s">
        <v>177</v>
      </c>
      <c r="C168" s="2">
        <v>1788</v>
      </c>
      <c r="D168" s="10">
        <v>1852</v>
      </c>
      <c r="E168" s="10">
        <v>1858</v>
      </c>
      <c r="F168" s="10">
        <v>1856</v>
      </c>
      <c r="H168" s="5">
        <v>1855.3333333333333</v>
      </c>
    </row>
    <row r="169" spans="1:8">
      <c r="A169" s="9" t="s">
        <v>993</v>
      </c>
      <c r="B169" s="2" t="s">
        <v>178</v>
      </c>
      <c r="C169" s="2">
        <v>1768</v>
      </c>
      <c r="D169" s="10">
        <v>1848</v>
      </c>
      <c r="E169" s="10">
        <v>1828</v>
      </c>
      <c r="F169" s="10">
        <v>1741</v>
      </c>
      <c r="H169" s="5">
        <v>1805.6666666666667</v>
      </c>
    </row>
    <row r="170" spans="1:8">
      <c r="A170" s="9" t="s">
        <v>994</v>
      </c>
      <c r="B170" s="2" t="s">
        <v>179</v>
      </c>
      <c r="C170" s="2">
        <v>1768</v>
      </c>
      <c r="D170" s="10">
        <v>1848</v>
      </c>
      <c r="E170" s="10">
        <v>1828</v>
      </c>
      <c r="F170" s="10">
        <v>1741</v>
      </c>
      <c r="H170" s="5">
        <v>1805.6666666666667</v>
      </c>
    </row>
    <row r="171" spans="1:8">
      <c r="A171" s="9" t="s">
        <v>995</v>
      </c>
      <c r="B171" s="2" t="s">
        <v>180</v>
      </c>
      <c r="C171" s="2">
        <v>1768</v>
      </c>
      <c r="D171" s="10">
        <v>1848</v>
      </c>
      <c r="E171" s="10">
        <v>1828</v>
      </c>
      <c r="F171" s="10">
        <v>1741</v>
      </c>
      <c r="H171" s="5">
        <v>1805.6666666666667</v>
      </c>
    </row>
    <row r="172" spans="1:8">
      <c r="A172" s="9" t="s">
        <v>996</v>
      </c>
      <c r="B172" s="2" t="s">
        <v>181</v>
      </c>
      <c r="C172" s="2">
        <v>1768</v>
      </c>
      <c r="D172" s="10">
        <v>1848</v>
      </c>
      <c r="E172" s="10">
        <v>1828</v>
      </c>
      <c r="F172" s="10">
        <v>1741</v>
      </c>
      <c r="H172" s="5">
        <v>1805.6666666666667</v>
      </c>
    </row>
    <row r="173" spans="1:8">
      <c r="A173" s="9" t="s">
        <v>997</v>
      </c>
      <c r="B173" s="2" t="s">
        <v>182</v>
      </c>
      <c r="C173" s="2">
        <v>1768</v>
      </c>
      <c r="D173" s="10">
        <v>1848</v>
      </c>
      <c r="E173" s="10">
        <v>1828</v>
      </c>
      <c r="F173" s="10">
        <v>1741</v>
      </c>
      <c r="H173" s="5">
        <v>1805.6666666666667</v>
      </c>
    </row>
    <row r="174" spans="1:8">
      <c r="A174" s="9" t="s">
        <v>998</v>
      </c>
      <c r="B174" s="2" t="s">
        <v>183</v>
      </c>
      <c r="C174" s="2">
        <v>1768</v>
      </c>
      <c r="D174" s="10">
        <v>1848</v>
      </c>
      <c r="E174" s="10">
        <v>1828</v>
      </c>
      <c r="F174" s="10">
        <v>1741</v>
      </c>
      <c r="H174" s="5">
        <v>1805.6666666666667</v>
      </c>
    </row>
    <row r="175" spans="1:8">
      <c r="A175" s="9" t="s">
        <v>999</v>
      </c>
      <c r="B175" s="2" t="s">
        <v>184</v>
      </c>
      <c r="C175" s="2">
        <v>1804</v>
      </c>
      <c r="D175" s="10">
        <v>1889</v>
      </c>
      <c r="E175" s="10">
        <v>1903</v>
      </c>
      <c r="F175" s="10">
        <v>1886</v>
      </c>
      <c r="H175" s="5">
        <v>1892.6666666666667</v>
      </c>
    </row>
    <row r="176" spans="1:8">
      <c r="A176" s="9" t="s">
        <v>1000</v>
      </c>
      <c r="B176" s="2" t="s">
        <v>185</v>
      </c>
      <c r="C176" s="2">
        <v>1804</v>
      </c>
      <c r="D176" s="10">
        <v>1889</v>
      </c>
      <c r="E176" s="10">
        <v>1903</v>
      </c>
      <c r="F176" s="10">
        <v>1886</v>
      </c>
      <c r="H176" s="5">
        <v>1892.6666666666667</v>
      </c>
    </row>
    <row r="177" spans="1:8">
      <c r="A177" s="9" t="s">
        <v>1001</v>
      </c>
      <c r="B177" s="2" t="s">
        <v>186</v>
      </c>
      <c r="C177" s="2">
        <v>1804</v>
      </c>
      <c r="D177" s="10">
        <v>1889</v>
      </c>
      <c r="E177" s="10">
        <v>1903</v>
      </c>
      <c r="F177" s="10">
        <v>1886</v>
      </c>
      <c r="H177" s="5">
        <v>1892.6666666666667</v>
      </c>
    </row>
    <row r="178" spans="1:8">
      <c r="A178" s="9" t="s">
        <v>1002</v>
      </c>
      <c r="B178" s="2" t="s">
        <v>187</v>
      </c>
      <c r="C178" s="2">
        <v>1804</v>
      </c>
      <c r="D178" s="10">
        <v>1889</v>
      </c>
      <c r="E178" s="10">
        <v>1903</v>
      </c>
      <c r="F178" s="10">
        <v>1886</v>
      </c>
      <c r="H178" s="5">
        <v>1892.6666666666667</v>
      </c>
    </row>
    <row r="179" spans="1:8">
      <c r="A179" s="9" t="s">
        <v>1003</v>
      </c>
      <c r="B179" s="2" t="s">
        <v>188</v>
      </c>
      <c r="C179" s="2">
        <v>1834</v>
      </c>
      <c r="D179" s="10">
        <v>1868</v>
      </c>
      <c r="E179" s="10">
        <v>1927</v>
      </c>
      <c r="F179" s="10">
        <v>1915</v>
      </c>
      <c r="H179" s="5">
        <v>1903.3333333333333</v>
      </c>
    </row>
    <row r="180" spans="1:8">
      <c r="A180" s="9" t="s">
        <v>1004</v>
      </c>
      <c r="B180" s="2" t="s">
        <v>189</v>
      </c>
      <c r="C180" s="2">
        <v>1834</v>
      </c>
      <c r="D180" s="10">
        <v>1868</v>
      </c>
      <c r="E180" s="10">
        <v>1927</v>
      </c>
      <c r="F180" s="10">
        <v>1915</v>
      </c>
      <c r="H180" s="5">
        <v>1903.3333333333333</v>
      </c>
    </row>
    <row r="181" spans="1:8">
      <c r="A181" s="9" t="s">
        <v>1005</v>
      </c>
      <c r="B181" s="2" t="s">
        <v>190</v>
      </c>
      <c r="C181" s="2">
        <v>1834</v>
      </c>
      <c r="D181" s="10">
        <v>1868</v>
      </c>
      <c r="E181" s="10">
        <v>1927</v>
      </c>
      <c r="F181" s="10">
        <v>1915</v>
      </c>
      <c r="H181" s="5">
        <v>1903.3333333333333</v>
      </c>
    </row>
    <row r="182" spans="1:8">
      <c r="A182" s="9" t="s">
        <v>1006</v>
      </c>
      <c r="B182" s="2" t="s">
        <v>191</v>
      </c>
      <c r="C182" s="2">
        <v>1834</v>
      </c>
      <c r="D182" s="10">
        <v>1868</v>
      </c>
      <c r="E182" s="10">
        <v>1927</v>
      </c>
      <c r="F182" s="10">
        <v>1915</v>
      </c>
      <c r="H182" s="5">
        <v>1903.3333333333333</v>
      </c>
    </row>
    <row r="183" spans="1:8">
      <c r="A183" s="9" t="s">
        <v>1007</v>
      </c>
      <c r="B183" s="2" t="s">
        <v>192</v>
      </c>
      <c r="C183" s="2">
        <v>1902</v>
      </c>
      <c r="D183" s="10">
        <v>1873</v>
      </c>
      <c r="E183" s="10">
        <v>1871</v>
      </c>
      <c r="F183" s="10">
        <v>1931</v>
      </c>
      <c r="H183" s="5">
        <v>1891.6666666666667</v>
      </c>
    </row>
    <row r="184" spans="1:8">
      <c r="A184" s="9" t="s">
        <v>1008</v>
      </c>
      <c r="B184" s="2" t="s">
        <v>193</v>
      </c>
      <c r="C184" s="2">
        <v>1902</v>
      </c>
      <c r="D184" s="10">
        <v>1873</v>
      </c>
      <c r="E184" s="10">
        <v>1871</v>
      </c>
      <c r="F184" s="10">
        <v>1931</v>
      </c>
      <c r="H184" s="5">
        <v>1891.6666666666667</v>
      </c>
    </row>
    <row r="185" spans="1:8">
      <c r="A185" s="9" t="s">
        <v>1009</v>
      </c>
      <c r="B185" s="2" t="s">
        <v>194</v>
      </c>
      <c r="C185" s="2">
        <v>1902</v>
      </c>
      <c r="D185" s="10">
        <v>1873</v>
      </c>
      <c r="E185" s="10">
        <v>1871</v>
      </c>
      <c r="F185" s="10">
        <v>1931</v>
      </c>
      <c r="H185" s="5">
        <v>1891.6666666666667</v>
      </c>
    </row>
    <row r="186" spans="1:8">
      <c r="A186" s="9" t="s">
        <v>1010</v>
      </c>
      <c r="B186" s="2" t="s">
        <v>195</v>
      </c>
      <c r="C186" s="2">
        <v>1902</v>
      </c>
      <c r="D186" s="10">
        <v>1873</v>
      </c>
      <c r="E186" s="10">
        <v>1871</v>
      </c>
      <c r="F186" s="10">
        <v>1931</v>
      </c>
      <c r="H186" s="5">
        <v>1891.6666666666667</v>
      </c>
    </row>
    <row r="187" spans="1:8">
      <c r="A187" s="9" t="s">
        <v>1011</v>
      </c>
      <c r="B187" s="2" t="s">
        <v>196</v>
      </c>
      <c r="C187" s="2">
        <v>1902</v>
      </c>
      <c r="D187" s="10">
        <v>1873</v>
      </c>
      <c r="E187" s="10">
        <v>1871</v>
      </c>
      <c r="F187" s="10">
        <v>1931</v>
      </c>
      <c r="H187" s="5">
        <v>1891.6666666666667</v>
      </c>
    </row>
    <row r="188" spans="1:8">
      <c r="A188" s="9" t="s">
        <v>1012</v>
      </c>
      <c r="B188" s="2" t="s">
        <v>197</v>
      </c>
      <c r="C188" s="2">
        <v>1831</v>
      </c>
      <c r="D188" s="10">
        <v>1900</v>
      </c>
      <c r="E188" s="10">
        <v>1872</v>
      </c>
      <c r="F188" s="10">
        <v>1863</v>
      </c>
      <c r="H188" s="5">
        <v>1878.3333333333333</v>
      </c>
    </row>
    <row r="189" spans="1:8">
      <c r="A189" s="9" t="s">
        <v>1013</v>
      </c>
      <c r="B189" s="2" t="s">
        <v>198</v>
      </c>
      <c r="C189" s="2">
        <v>1831</v>
      </c>
      <c r="D189" s="10">
        <v>1900</v>
      </c>
      <c r="E189" s="10">
        <v>1872</v>
      </c>
      <c r="F189" s="10">
        <v>1863</v>
      </c>
      <c r="H189" s="5">
        <v>1878.3333333333333</v>
      </c>
    </row>
    <row r="190" spans="1:8">
      <c r="A190" s="9" t="s">
        <v>1014</v>
      </c>
      <c r="B190" s="2" t="s">
        <v>199</v>
      </c>
      <c r="C190" s="2">
        <v>1831</v>
      </c>
      <c r="D190" s="10">
        <v>1900</v>
      </c>
      <c r="E190" s="10">
        <v>1872</v>
      </c>
      <c r="F190" s="10">
        <v>1863</v>
      </c>
      <c r="H190" s="5">
        <v>1878.3333333333333</v>
      </c>
    </row>
    <row r="191" spans="1:8">
      <c r="A191" s="9" t="s">
        <v>1015</v>
      </c>
      <c r="B191" s="2" t="s">
        <v>200</v>
      </c>
      <c r="C191" s="2">
        <v>1831</v>
      </c>
      <c r="D191" s="10">
        <v>1900</v>
      </c>
      <c r="E191" s="10">
        <v>1872</v>
      </c>
      <c r="F191" s="10">
        <v>1863</v>
      </c>
      <c r="H191" s="5">
        <v>1878.3333333333333</v>
      </c>
    </row>
    <row r="192" spans="1:8">
      <c r="A192" s="9" t="s">
        <v>1016</v>
      </c>
      <c r="B192" s="2" t="s">
        <v>201</v>
      </c>
      <c r="C192" s="2">
        <v>1831</v>
      </c>
      <c r="D192" s="10">
        <v>1900</v>
      </c>
      <c r="E192" s="10">
        <v>1872</v>
      </c>
      <c r="F192" s="10">
        <v>1863</v>
      </c>
      <c r="H192" s="5">
        <v>1878.3333333333333</v>
      </c>
    </row>
    <row r="193" spans="1:8">
      <c r="A193" s="9" t="s">
        <v>1017</v>
      </c>
      <c r="B193" s="2" t="s">
        <v>202</v>
      </c>
      <c r="C193" s="2">
        <v>1831</v>
      </c>
      <c r="D193" s="10">
        <v>1900</v>
      </c>
      <c r="E193" s="10">
        <v>1872</v>
      </c>
      <c r="F193" s="10">
        <v>1863</v>
      </c>
      <c r="H193" s="5">
        <v>1878.3333333333333</v>
      </c>
    </row>
    <row r="194" spans="1:8">
      <c r="A194" s="9" t="s">
        <v>1018</v>
      </c>
      <c r="B194" s="2" t="s">
        <v>203</v>
      </c>
      <c r="C194" s="2">
        <v>1898</v>
      </c>
      <c r="D194" s="10">
        <v>1882</v>
      </c>
      <c r="E194" s="10">
        <v>1877</v>
      </c>
      <c r="F194" s="10">
        <v>1869</v>
      </c>
      <c r="H194" s="5">
        <v>1876</v>
      </c>
    </row>
    <row r="195" spans="1:8">
      <c r="A195" s="9" t="s">
        <v>1019</v>
      </c>
      <c r="B195" s="2" t="s">
        <v>203</v>
      </c>
      <c r="C195" s="2">
        <v>1898</v>
      </c>
      <c r="D195" s="10">
        <v>1882</v>
      </c>
      <c r="E195" s="10">
        <v>1877</v>
      </c>
      <c r="F195" s="10">
        <v>1869</v>
      </c>
      <c r="H195" s="5">
        <v>1876</v>
      </c>
    </row>
    <row r="196" spans="1:8">
      <c r="A196" s="9" t="s">
        <v>410</v>
      </c>
      <c r="B196" s="2" t="s">
        <v>204</v>
      </c>
      <c r="C196" s="2">
        <v>1494</v>
      </c>
      <c r="D196" s="10">
        <v>1487</v>
      </c>
      <c r="E196" s="10">
        <v>1508</v>
      </c>
      <c r="F196" s="10">
        <v>1431</v>
      </c>
      <c r="H196" s="5">
        <v>1475.3333333333333</v>
      </c>
    </row>
    <row r="197" spans="1:8">
      <c r="A197" s="9" t="s">
        <v>1020</v>
      </c>
      <c r="B197" s="2" t="s">
        <v>205</v>
      </c>
      <c r="C197" s="2">
        <v>1844</v>
      </c>
      <c r="D197" s="10">
        <v>1806</v>
      </c>
      <c r="E197" s="10">
        <v>1793</v>
      </c>
      <c r="F197" s="10">
        <v>1839</v>
      </c>
      <c r="H197" s="5">
        <v>1812.6666666666667</v>
      </c>
    </row>
    <row r="198" spans="1:8">
      <c r="A198" s="9" t="s">
        <v>1021</v>
      </c>
      <c r="B198" s="2" t="s">
        <v>206</v>
      </c>
      <c r="C198" s="2">
        <v>1844</v>
      </c>
      <c r="D198" s="10">
        <v>1806</v>
      </c>
      <c r="E198" s="10">
        <v>1793</v>
      </c>
      <c r="F198" s="10">
        <v>1839</v>
      </c>
      <c r="H198" s="5">
        <v>1812.6666666666667</v>
      </c>
    </row>
    <row r="199" spans="1:8">
      <c r="A199" s="9" t="s">
        <v>1022</v>
      </c>
      <c r="B199" s="2" t="s">
        <v>207</v>
      </c>
      <c r="C199" s="2">
        <v>1844</v>
      </c>
      <c r="D199" s="10">
        <v>1806</v>
      </c>
      <c r="E199" s="10">
        <v>1793</v>
      </c>
      <c r="F199" s="10">
        <v>1839</v>
      </c>
      <c r="H199" s="5">
        <v>1812.6666666666667</v>
      </c>
    </row>
    <row r="200" spans="1:8">
      <c r="A200" s="9" t="s">
        <v>1023</v>
      </c>
      <c r="B200" s="2" t="s">
        <v>208</v>
      </c>
      <c r="C200" s="2">
        <v>1844</v>
      </c>
      <c r="D200" s="10">
        <v>1806</v>
      </c>
      <c r="E200" s="10">
        <v>1793</v>
      </c>
      <c r="F200" s="10">
        <v>1839</v>
      </c>
      <c r="H200" s="5">
        <v>1812.6666666666667</v>
      </c>
    </row>
    <row r="201" spans="1:8">
      <c r="A201" s="9" t="s">
        <v>1024</v>
      </c>
      <c r="B201" s="2" t="s">
        <v>209</v>
      </c>
      <c r="C201" s="2">
        <v>1502</v>
      </c>
      <c r="D201" s="10">
        <v>1766</v>
      </c>
      <c r="E201" s="10">
        <v>1697</v>
      </c>
      <c r="F201" s="10">
        <v>1728</v>
      </c>
      <c r="H201" s="5">
        <v>1730.3333333333333</v>
      </c>
    </row>
    <row r="202" spans="1:8">
      <c r="A202" s="9" t="s">
        <v>1025</v>
      </c>
      <c r="B202" s="2" t="s">
        <v>210</v>
      </c>
      <c r="C202" s="2">
        <v>1502</v>
      </c>
      <c r="D202" s="10">
        <v>1766</v>
      </c>
      <c r="E202" s="10">
        <v>1697</v>
      </c>
      <c r="F202" s="10">
        <v>1728</v>
      </c>
      <c r="H202" s="5">
        <v>1730.3333333333333</v>
      </c>
    </row>
    <row r="203" spans="1:8">
      <c r="A203" s="9" t="s">
        <v>1026</v>
      </c>
      <c r="B203" s="2" t="s">
        <v>211</v>
      </c>
      <c r="C203" s="2">
        <v>1502</v>
      </c>
      <c r="D203" s="10">
        <v>1766</v>
      </c>
      <c r="E203" s="10">
        <v>1697</v>
      </c>
      <c r="F203" s="10">
        <v>1728</v>
      </c>
      <c r="H203" s="5">
        <v>1730.3333333333333</v>
      </c>
    </row>
    <row r="204" spans="1:8">
      <c r="A204" s="9" t="s">
        <v>1027</v>
      </c>
      <c r="B204" s="2" t="s">
        <v>212</v>
      </c>
      <c r="C204" s="2">
        <v>1653</v>
      </c>
      <c r="D204" s="10">
        <v>1612</v>
      </c>
      <c r="E204" s="10">
        <v>1618</v>
      </c>
      <c r="F204" s="10">
        <v>1052</v>
      </c>
      <c r="H204" s="5">
        <v>1427.3333333333333</v>
      </c>
    </row>
    <row r="205" spans="1:8">
      <c r="A205" s="9" t="s">
        <v>1028</v>
      </c>
      <c r="B205" s="2" t="s">
        <v>212</v>
      </c>
      <c r="C205" s="2">
        <v>1653</v>
      </c>
      <c r="D205" s="10">
        <v>1612</v>
      </c>
      <c r="E205" s="10">
        <v>1618</v>
      </c>
      <c r="F205" s="10">
        <v>1052</v>
      </c>
      <c r="H205" s="5">
        <v>1427.3333333333333</v>
      </c>
    </row>
    <row r="206" spans="1:8">
      <c r="A206" s="9" t="s">
        <v>1029</v>
      </c>
      <c r="B206" s="2" t="s">
        <v>213</v>
      </c>
      <c r="C206" s="2">
        <v>1613</v>
      </c>
      <c r="D206" s="10">
        <v>1613</v>
      </c>
      <c r="E206" s="10">
        <v>1644</v>
      </c>
      <c r="F206" s="10">
        <v>1598</v>
      </c>
      <c r="H206" s="5">
        <v>1618.3333333333333</v>
      </c>
    </row>
    <row r="207" spans="1:8">
      <c r="A207" s="9" t="s">
        <v>1030</v>
      </c>
      <c r="B207" s="2" t="s">
        <v>214</v>
      </c>
      <c r="C207" s="2">
        <v>1613</v>
      </c>
      <c r="D207" s="10">
        <v>1613</v>
      </c>
      <c r="E207" s="10">
        <v>1644</v>
      </c>
      <c r="F207" s="10">
        <v>1598</v>
      </c>
      <c r="H207" s="5">
        <v>1618.3333333333333</v>
      </c>
    </row>
    <row r="208" spans="1:8">
      <c r="A208" s="9" t="s">
        <v>1031</v>
      </c>
      <c r="B208" s="2" t="s">
        <v>215</v>
      </c>
      <c r="C208" s="2">
        <v>1613</v>
      </c>
      <c r="D208" s="10">
        <v>1613</v>
      </c>
      <c r="E208" s="10">
        <v>1644</v>
      </c>
      <c r="F208" s="10">
        <v>1598</v>
      </c>
      <c r="H208" s="5">
        <v>1618.3333333333333</v>
      </c>
    </row>
    <row r="209" spans="1:8">
      <c r="A209" s="9" t="s">
        <v>1032</v>
      </c>
      <c r="B209" s="2" t="s">
        <v>216</v>
      </c>
      <c r="C209" s="2">
        <v>1421</v>
      </c>
      <c r="D209" s="10">
        <v>1415</v>
      </c>
      <c r="E209" s="10">
        <v>1448</v>
      </c>
      <c r="F209" s="10">
        <v>1430</v>
      </c>
      <c r="H209" s="5">
        <v>1431</v>
      </c>
    </row>
    <row r="210" spans="1:8">
      <c r="A210" s="9" t="s">
        <v>1033</v>
      </c>
      <c r="B210" s="2" t="s">
        <v>217</v>
      </c>
      <c r="C210" s="2">
        <v>1421</v>
      </c>
      <c r="D210" s="10">
        <v>1415</v>
      </c>
      <c r="E210" s="10">
        <v>1448</v>
      </c>
      <c r="F210" s="10">
        <v>1430</v>
      </c>
      <c r="H210" s="5">
        <v>1431</v>
      </c>
    </row>
    <row r="211" spans="1:8">
      <c r="A211" s="9" t="s">
        <v>1034</v>
      </c>
      <c r="B211" s="2" t="s">
        <v>218</v>
      </c>
      <c r="C211" s="2">
        <v>1421</v>
      </c>
      <c r="D211" s="10">
        <v>1415</v>
      </c>
      <c r="E211" s="10">
        <v>1448</v>
      </c>
      <c r="F211" s="10">
        <v>1430</v>
      </c>
      <c r="H211" s="5">
        <v>1431</v>
      </c>
    </row>
    <row r="212" spans="1:8">
      <c r="A212" s="9" t="s">
        <v>1035</v>
      </c>
      <c r="B212" s="2" t="s">
        <v>219</v>
      </c>
      <c r="C212" s="2">
        <v>1421</v>
      </c>
      <c r="D212" s="10">
        <v>1415</v>
      </c>
      <c r="E212" s="10">
        <v>1448</v>
      </c>
      <c r="F212" s="10">
        <v>1430</v>
      </c>
      <c r="H212" s="5">
        <v>1431</v>
      </c>
    </row>
    <row r="213" spans="1:8">
      <c r="A213" s="9" t="s">
        <v>1036</v>
      </c>
      <c r="B213" s="2" t="s">
        <v>220</v>
      </c>
      <c r="C213" s="2">
        <v>1429</v>
      </c>
      <c r="D213" s="10">
        <v>1392</v>
      </c>
      <c r="E213" s="10">
        <v>1400</v>
      </c>
      <c r="F213" s="10">
        <v>1426</v>
      </c>
      <c r="H213" s="5">
        <v>1406</v>
      </c>
    </row>
    <row r="214" spans="1:8">
      <c r="A214" s="9" t="s">
        <v>1037</v>
      </c>
      <c r="B214" s="2" t="s">
        <v>220</v>
      </c>
      <c r="C214" s="2">
        <v>1429</v>
      </c>
      <c r="D214" s="10">
        <v>1392</v>
      </c>
      <c r="E214" s="10">
        <v>1400</v>
      </c>
      <c r="F214" s="10">
        <v>1426</v>
      </c>
      <c r="H214" s="5">
        <v>1406</v>
      </c>
    </row>
    <row r="215" spans="1:8">
      <c r="A215" s="9" t="s">
        <v>1038</v>
      </c>
      <c r="B215" s="2" t="s">
        <v>221</v>
      </c>
      <c r="C215" s="2">
        <v>1440</v>
      </c>
      <c r="D215" s="10">
        <v>1347</v>
      </c>
      <c r="E215" s="10">
        <v>1478</v>
      </c>
      <c r="F215" s="10">
        <v>786</v>
      </c>
      <c r="H215" s="5">
        <v>1203.6666666666667</v>
      </c>
    </row>
    <row r="216" spans="1:8">
      <c r="A216" s="9" t="s">
        <v>1039</v>
      </c>
      <c r="B216" s="2" t="s">
        <v>221</v>
      </c>
      <c r="C216" s="2">
        <v>1440</v>
      </c>
      <c r="D216" s="10">
        <v>1347</v>
      </c>
      <c r="E216" s="10">
        <v>1478</v>
      </c>
      <c r="F216" s="10">
        <v>786</v>
      </c>
      <c r="H216" s="5">
        <v>1203.6666666666667</v>
      </c>
    </row>
    <row r="217" spans="1:8">
      <c r="A217" s="9" t="s">
        <v>1040</v>
      </c>
      <c r="B217" s="2" t="s">
        <v>222</v>
      </c>
      <c r="C217" s="2">
        <v>1315</v>
      </c>
      <c r="D217" s="10">
        <v>1319</v>
      </c>
      <c r="E217" s="10">
        <v>1362</v>
      </c>
      <c r="F217" s="10">
        <v>767</v>
      </c>
      <c r="H217" s="5">
        <v>1149.3333333333333</v>
      </c>
    </row>
    <row r="218" spans="1:8">
      <c r="A218" s="9" t="s">
        <v>1041</v>
      </c>
      <c r="B218" s="2" t="s">
        <v>223</v>
      </c>
      <c r="C218" s="2">
        <v>1315</v>
      </c>
      <c r="D218" s="10">
        <v>1319</v>
      </c>
      <c r="E218" s="10">
        <v>1362</v>
      </c>
      <c r="F218" s="10">
        <v>767</v>
      </c>
      <c r="H218" s="5">
        <v>1149.3333333333333</v>
      </c>
    </row>
    <row r="219" spans="1:8">
      <c r="A219" s="9" t="s">
        <v>1042</v>
      </c>
      <c r="B219" s="2" t="s">
        <v>224</v>
      </c>
      <c r="C219" s="2">
        <v>1315</v>
      </c>
      <c r="D219" s="10">
        <v>1319</v>
      </c>
      <c r="E219" s="10">
        <v>1362</v>
      </c>
      <c r="F219" s="10">
        <v>767</v>
      </c>
      <c r="H219" s="5">
        <v>1149.3333333333333</v>
      </c>
    </row>
    <row r="220" spans="1:8">
      <c r="A220" s="9" t="s">
        <v>1043</v>
      </c>
      <c r="B220" s="2" t="s">
        <v>225</v>
      </c>
      <c r="C220" s="2">
        <v>1315</v>
      </c>
      <c r="D220" s="10">
        <v>1319</v>
      </c>
      <c r="E220" s="10">
        <v>1362</v>
      </c>
      <c r="F220" s="10">
        <v>767</v>
      </c>
      <c r="H220" s="5">
        <v>1149.3333333333333</v>
      </c>
    </row>
    <row r="221" spans="1:8">
      <c r="A221" s="9" t="s">
        <v>1044</v>
      </c>
      <c r="B221" s="2" t="s">
        <v>226</v>
      </c>
      <c r="C221" s="2">
        <v>1471</v>
      </c>
      <c r="D221" s="10">
        <v>1304</v>
      </c>
      <c r="E221" s="10">
        <v>1390</v>
      </c>
      <c r="F221" s="10">
        <v>1493</v>
      </c>
      <c r="H221" s="5">
        <v>1395.6666666666667</v>
      </c>
    </row>
    <row r="222" spans="1:8">
      <c r="A222" s="9" t="s">
        <v>1045</v>
      </c>
      <c r="B222" s="2" t="s">
        <v>227</v>
      </c>
      <c r="C222" s="2">
        <v>1471</v>
      </c>
      <c r="D222" s="10">
        <v>1304</v>
      </c>
      <c r="E222" s="10">
        <v>1390</v>
      </c>
      <c r="F222" s="10">
        <v>1493</v>
      </c>
      <c r="H222" s="5">
        <v>1395.6666666666667</v>
      </c>
    </row>
    <row r="223" spans="1:8">
      <c r="A223" s="9" t="s">
        <v>1046</v>
      </c>
      <c r="B223" s="2" t="s">
        <v>228</v>
      </c>
      <c r="C223" s="2">
        <v>1471</v>
      </c>
      <c r="D223" s="10">
        <v>1304</v>
      </c>
      <c r="E223" s="10">
        <v>1390</v>
      </c>
      <c r="F223" s="10">
        <v>1493</v>
      </c>
      <c r="H223" s="5">
        <v>1395.6666666666667</v>
      </c>
    </row>
    <row r="224" spans="1:8">
      <c r="A224" s="9" t="s">
        <v>1047</v>
      </c>
      <c r="B224" s="2" t="s">
        <v>229</v>
      </c>
      <c r="C224" s="2">
        <v>1401</v>
      </c>
      <c r="D224" s="10">
        <v>1369</v>
      </c>
      <c r="E224" s="10">
        <v>1356</v>
      </c>
      <c r="F224" s="10">
        <v>1497</v>
      </c>
      <c r="H224" s="5">
        <v>1407.3333333333333</v>
      </c>
    </row>
    <row r="225" spans="1:8">
      <c r="A225" s="9" t="s">
        <v>1048</v>
      </c>
      <c r="B225" s="2" t="s">
        <v>230</v>
      </c>
      <c r="C225" s="2">
        <v>1401</v>
      </c>
      <c r="D225" s="10">
        <v>1369</v>
      </c>
      <c r="E225" s="10">
        <v>1356</v>
      </c>
      <c r="F225" s="10">
        <v>1497</v>
      </c>
      <c r="H225" s="5">
        <v>1407.3333333333333</v>
      </c>
    </row>
    <row r="226" spans="1:8">
      <c r="A226" s="9" t="s">
        <v>1049</v>
      </c>
      <c r="B226" s="2" t="s">
        <v>231</v>
      </c>
      <c r="C226" s="2">
        <v>1401</v>
      </c>
      <c r="D226" s="10">
        <v>1369</v>
      </c>
      <c r="E226" s="10">
        <v>1356</v>
      </c>
      <c r="F226" s="10">
        <v>1497</v>
      </c>
      <c r="H226" s="5">
        <v>1407.3333333333333</v>
      </c>
    </row>
    <row r="227" spans="1:8">
      <c r="A227" s="9" t="s">
        <v>1050</v>
      </c>
      <c r="B227" s="2" t="s">
        <v>232</v>
      </c>
      <c r="C227" s="2">
        <v>1522</v>
      </c>
      <c r="D227" s="10">
        <v>1606</v>
      </c>
      <c r="E227" s="10">
        <v>1603</v>
      </c>
      <c r="F227" s="10">
        <v>1586</v>
      </c>
      <c r="H227" s="5">
        <v>1598.3333333333333</v>
      </c>
    </row>
    <row r="228" spans="1:8">
      <c r="A228" s="9" t="s">
        <v>1051</v>
      </c>
      <c r="B228" s="2" t="s">
        <v>233</v>
      </c>
      <c r="C228" s="2">
        <v>1522</v>
      </c>
      <c r="D228" s="10">
        <v>1606</v>
      </c>
      <c r="E228" s="10">
        <v>1603</v>
      </c>
      <c r="F228" s="10">
        <v>1586</v>
      </c>
      <c r="H228" s="5">
        <v>1598.3333333333333</v>
      </c>
    </row>
    <row r="229" spans="1:8">
      <c r="A229" s="9" t="s">
        <v>1052</v>
      </c>
      <c r="B229" s="2" t="s">
        <v>234</v>
      </c>
      <c r="C229" s="2">
        <v>1522</v>
      </c>
      <c r="D229" s="10">
        <v>1606</v>
      </c>
      <c r="E229" s="10">
        <v>1603</v>
      </c>
      <c r="F229" s="10">
        <v>1586</v>
      </c>
      <c r="H229" s="5">
        <v>1598.3333333333333</v>
      </c>
    </row>
    <row r="230" spans="1:8">
      <c r="A230" s="9" t="s">
        <v>1053</v>
      </c>
      <c r="B230" s="2" t="s">
        <v>235</v>
      </c>
      <c r="C230" s="2">
        <v>1522</v>
      </c>
      <c r="D230" s="10">
        <v>1606</v>
      </c>
      <c r="E230" s="10">
        <v>1603</v>
      </c>
      <c r="F230" s="10">
        <v>1586</v>
      </c>
      <c r="H230" s="5">
        <v>1598.3333333333333</v>
      </c>
    </row>
    <row r="231" spans="1:8">
      <c r="A231" s="9" t="s">
        <v>1054</v>
      </c>
      <c r="B231" s="2" t="s">
        <v>236</v>
      </c>
      <c r="C231" s="2">
        <v>1522</v>
      </c>
      <c r="D231" s="10">
        <v>1606</v>
      </c>
      <c r="E231" s="10">
        <v>1603</v>
      </c>
      <c r="F231" s="10">
        <v>1586</v>
      </c>
      <c r="H231" s="5">
        <v>1598.3333333333333</v>
      </c>
    </row>
    <row r="232" spans="1:8">
      <c r="A232" s="9" t="s">
        <v>1055</v>
      </c>
      <c r="B232" s="2" t="s">
        <v>237</v>
      </c>
      <c r="C232" s="2">
        <v>1730</v>
      </c>
      <c r="D232" s="10">
        <v>1711</v>
      </c>
      <c r="E232" s="10">
        <v>1731</v>
      </c>
      <c r="F232" s="10">
        <v>1751</v>
      </c>
      <c r="H232" s="5">
        <v>1731</v>
      </c>
    </row>
    <row r="233" spans="1:8">
      <c r="A233" s="9" t="s">
        <v>1056</v>
      </c>
      <c r="B233" s="2" t="s">
        <v>238</v>
      </c>
      <c r="C233" s="2">
        <v>1730</v>
      </c>
      <c r="D233" s="10">
        <v>1711</v>
      </c>
      <c r="E233" s="10">
        <v>1731</v>
      </c>
      <c r="F233" s="10">
        <v>1751</v>
      </c>
      <c r="H233" s="5">
        <v>1731</v>
      </c>
    </row>
    <row r="234" spans="1:8">
      <c r="A234" s="9" t="s">
        <v>1057</v>
      </c>
      <c r="B234" s="2" t="s">
        <v>239</v>
      </c>
      <c r="C234" s="2">
        <v>1730</v>
      </c>
      <c r="D234" s="10">
        <v>1711</v>
      </c>
      <c r="E234" s="10">
        <v>1731</v>
      </c>
      <c r="F234" s="10">
        <v>1751</v>
      </c>
      <c r="H234" s="5">
        <v>1731</v>
      </c>
    </row>
    <row r="235" spans="1:8">
      <c r="A235" s="9" t="s">
        <v>1058</v>
      </c>
      <c r="B235" s="2" t="s">
        <v>240</v>
      </c>
      <c r="C235" s="2">
        <v>1730</v>
      </c>
      <c r="D235" s="10">
        <v>1711</v>
      </c>
      <c r="E235" s="10">
        <v>1731</v>
      </c>
      <c r="F235" s="10">
        <v>1751</v>
      </c>
      <c r="H235" s="5">
        <v>1731</v>
      </c>
    </row>
    <row r="236" spans="1:8">
      <c r="A236" s="9" t="s">
        <v>411</v>
      </c>
      <c r="B236" s="2" t="s">
        <v>241</v>
      </c>
      <c r="C236" s="2">
        <v>1795</v>
      </c>
      <c r="D236" s="10">
        <v>1861</v>
      </c>
      <c r="E236" s="10">
        <v>1893</v>
      </c>
      <c r="F236" s="10">
        <v>1877</v>
      </c>
      <c r="H236" s="5">
        <v>1877</v>
      </c>
    </row>
    <row r="237" spans="1:8">
      <c r="A237" s="9" t="s">
        <v>1059</v>
      </c>
      <c r="B237" s="2" t="s">
        <v>242</v>
      </c>
      <c r="C237" s="2">
        <v>1494</v>
      </c>
      <c r="D237" s="10">
        <v>1702</v>
      </c>
      <c r="E237" s="10">
        <v>1713</v>
      </c>
      <c r="F237" s="10">
        <v>1805</v>
      </c>
      <c r="H237" s="5">
        <v>1740</v>
      </c>
    </row>
    <row r="238" spans="1:8">
      <c r="A238" s="9" t="s">
        <v>1060</v>
      </c>
      <c r="B238" s="2" t="s">
        <v>243</v>
      </c>
      <c r="C238" s="2">
        <v>1494</v>
      </c>
      <c r="D238" s="10">
        <v>1702</v>
      </c>
      <c r="E238" s="10">
        <v>1713</v>
      </c>
      <c r="F238" s="10">
        <v>1805</v>
      </c>
      <c r="H238" s="5">
        <v>1740</v>
      </c>
    </row>
    <row r="239" spans="1:8">
      <c r="A239" s="9" t="s">
        <v>1061</v>
      </c>
      <c r="B239" s="2" t="s">
        <v>244</v>
      </c>
      <c r="C239" s="2">
        <v>1494</v>
      </c>
      <c r="D239" s="10">
        <v>1702</v>
      </c>
      <c r="E239" s="10">
        <v>1713</v>
      </c>
      <c r="F239" s="10">
        <v>1805</v>
      </c>
      <c r="H239" s="5">
        <v>1740</v>
      </c>
    </row>
    <row r="240" spans="1:8">
      <c r="A240" s="9" t="s">
        <v>1062</v>
      </c>
      <c r="B240" s="2" t="s">
        <v>245</v>
      </c>
      <c r="C240" s="2">
        <v>1887</v>
      </c>
      <c r="D240" s="10">
        <v>1991</v>
      </c>
      <c r="E240" s="10">
        <v>1987</v>
      </c>
      <c r="F240" s="10">
        <v>1962</v>
      </c>
      <c r="H240" s="5">
        <v>1980</v>
      </c>
    </row>
    <row r="241" spans="1:8">
      <c r="A241" s="9" t="s">
        <v>1063</v>
      </c>
      <c r="B241" s="2" t="s">
        <v>245</v>
      </c>
      <c r="C241" s="2">
        <v>1887</v>
      </c>
      <c r="D241" s="10">
        <v>1991</v>
      </c>
      <c r="E241" s="10">
        <v>1987</v>
      </c>
      <c r="F241" s="10">
        <v>1962</v>
      </c>
      <c r="H241" s="5">
        <v>1980</v>
      </c>
    </row>
    <row r="242" spans="1:8">
      <c r="A242" s="9" t="s">
        <v>1064</v>
      </c>
      <c r="B242" s="2" t="s">
        <v>246</v>
      </c>
      <c r="C242" s="2">
        <v>1854</v>
      </c>
      <c r="D242" s="10">
        <v>2013</v>
      </c>
      <c r="E242" s="10">
        <v>1984</v>
      </c>
      <c r="F242" s="10">
        <v>1956</v>
      </c>
      <c r="H242" s="5">
        <v>1984.3333333333333</v>
      </c>
    </row>
    <row r="243" spans="1:8">
      <c r="A243" s="9" t="s">
        <v>1065</v>
      </c>
      <c r="B243" s="2" t="s">
        <v>247</v>
      </c>
      <c r="C243" s="2">
        <v>1854</v>
      </c>
      <c r="D243" s="10">
        <v>2013</v>
      </c>
      <c r="E243" s="10">
        <v>1984</v>
      </c>
      <c r="F243" s="10">
        <v>1956</v>
      </c>
      <c r="H243" s="5">
        <v>1984.3333333333333</v>
      </c>
    </row>
    <row r="244" spans="1:8">
      <c r="A244" s="9" t="s">
        <v>1066</v>
      </c>
      <c r="B244" s="2" t="s">
        <v>248</v>
      </c>
      <c r="C244" s="2">
        <v>1854</v>
      </c>
      <c r="D244" s="10">
        <v>2013</v>
      </c>
      <c r="E244" s="10">
        <v>1984</v>
      </c>
      <c r="F244" s="10">
        <v>1956</v>
      </c>
      <c r="H244" s="5">
        <v>1984.3333333333333</v>
      </c>
    </row>
    <row r="245" spans="1:8">
      <c r="A245" s="9" t="s">
        <v>1067</v>
      </c>
      <c r="B245" s="2" t="s">
        <v>249</v>
      </c>
      <c r="C245" s="2">
        <v>2078</v>
      </c>
      <c r="D245" s="10">
        <v>2137</v>
      </c>
      <c r="E245" s="10">
        <v>2107</v>
      </c>
      <c r="F245" s="10">
        <v>2066</v>
      </c>
      <c r="H245" s="5">
        <v>2103.3333333333335</v>
      </c>
    </row>
    <row r="246" spans="1:8">
      <c r="A246" s="9" t="s">
        <v>1068</v>
      </c>
      <c r="B246" s="2" t="s">
        <v>250</v>
      </c>
      <c r="C246" s="2">
        <v>2078</v>
      </c>
      <c r="D246" s="10">
        <v>2137</v>
      </c>
      <c r="E246" s="10">
        <v>2107</v>
      </c>
      <c r="F246" s="10">
        <v>2066</v>
      </c>
      <c r="H246" s="5">
        <v>2103.3333333333335</v>
      </c>
    </row>
    <row r="247" spans="1:8">
      <c r="A247" s="9" t="s">
        <v>1069</v>
      </c>
      <c r="B247" s="2" t="s">
        <v>251</v>
      </c>
      <c r="C247" s="2">
        <v>2078</v>
      </c>
      <c r="D247" s="10">
        <v>2137</v>
      </c>
      <c r="E247" s="10">
        <v>2107</v>
      </c>
      <c r="F247" s="10">
        <v>2066</v>
      </c>
      <c r="H247" s="5">
        <v>2103.3333333333335</v>
      </c>
    </row>
    <row r="248" spans="1:8">
      <c r="A248" s="9" t="s">
        <v>1070</v>
      </c>
      <c r="B248" s="2" t="s">
        <v>252</v>
      </c>
      <c r="C248" s="2">
        <v>1518</v>
      </c>
      <c r="D248" s="10">
        <v>1662</v>
      </c>
      <c r="E248" s="10">
        <v>1764</v>
      </c>
      <c r="F248" s="10">
        <v>1745</v>
      </c>
      <c r="H248" s="5">
        <v>1723.6666666666667</v>
      </c>
    </row>
    <row r="249" spans="1:8">
      <c r="A249" s="9" t="s">
        <v>1071</v>
      </c>
      <c r="B249" s="2" t="s">
        <v>253</v>
      </c>
      <c r="C249" s="2">
        <v>1669</v>
      </c>
      <c r="D249" s="10">
        <v>1772</v>
      </c>
      <c r="E249" s="10">
        <v>1880</v>
      </c>
      <c r="F249" s="10">
        <v>1831</v>
      </c>
      <c r="H249" s="5">
        <v>1827.6666666666667</v>
      </c>
    </row>
    <row r="250" spans="1:8">
      <c r="A250" s="9" t="s">
        <v>1072</v>
      </c>
      <c r="B250" s="2" t="s">
        <v>254</v>
      </c>
      <c r="C250" s="2">
        <v>1302</v>
      </c>
      <c r="D250" s="10">
        <v>1443</v>
      </c>
      <c r="E250" s="10">
        <v>1551</v>
      </c>
      <c r="F250" s="10">
        <v>1577</v>
      </c>
      <c r="H250" s="5">
        <v>1523.6666666666667</v>
      </c>
    </row>
    <row r="251" spans="1:8">
      <c r="A251" s="9" t="s">
        <v>1073</v>
      </c>
      <c r="B251" s="2" t="s">
        <v>255</v>
      </c>
      <c r="C251" s="2">
        <v>1559</v>
      </c>
      <c r="D251" s="10">
        <v>1824</v>
      </c>
      <c r="E251" s="10">
        <v>1921</v>
      </c>
      <c r="F251" s="10">
        <v>1895</v>
      </c>
      <c r="H251" s="5">
        <v>1880</v>
      </c>
    </row>
    <row r="252" spans="1:8">
      <c r="A252" s="9" t="s">
        <v>1074</v>
      </c>
      <c r="B252" s="2" t="s">
        <v>256</v>
      </c>
      <c r="C252" s="2">
        <v>1302</v>
      </c>
      <c r="D252" s="10">
        <v>1443</v>
      </c>
      <c r="E252" s="10">
        <v>1551</v>
      </c>
      <c r="F252" s="10">
        <v>1577</v>
      </c>
      <c r="H252" s="5">
        <v>1523.6666666666667</v>
      </c>
    </row>
    <row r="253" spans="1:8">
      <c r="A253" s="9" t="s">
        <v>1075</v>
      </c>
      <c r="B253" s="2" t="s">
        <v>257</v>
      </c>
      <c r="C253" s="2">
        <v>1302</v>
      </c>
      <c r="D253" s="10">
        <v>1443</v>
      </c>
      <c r="E253" s="10">
        <v>1551</v>
      </c>
      <c r="F253" s="10">
        <v>1577</v>
      </c>
      <c r="H253" s="5">
        <v>1523.6666666666667</v>
      </c>
    </row>
    <row r="254" spans="1:8">
      <c r="A254" s="9" t="s">
        <v>1076</v>
      </c>
      <c r="B254" s="2" t="s">
        <v>258</v>
      </c>
      <c r="C254" s="2">
        <v>1302</v>
      </c>
      <c r="D254" s="10">
        <v>1443</v>
      </c>
      <c r="E254" s="10">
        <v>1551</v>
      </c>
      <c r="F254" s="10">
        <v>1577</v>
      </c>
      <c r="H254" s="5">
        <v>1523.6666666666667</v>
      </c>
    </row>
    <row r="255" spans="1:8">
      <c r="A255" s="9" t="s">
        <v>1077</v>
      </c>
      <c r="B255" s="2" t="s">
        <v>259</v>
      </c>
      <c r="C255" s="2">
        <v>1844</v>
      </c>
      <c r="D255" s="10">
        <v>1792</v>
      </c>
      <c r="E255" s="10">
        <v>1786</v>
      </c>
      <c r="F255" s="10">
        <v>1912</v>
      </c>
      <c r="H255" s="5">
        <v>1830</v>
      </c>
    </row>
    <row r="256" spans="1:8">
      <c r="A256" s="9" t="s">
        <v>1078</v>
      </c>
      <c r="B256" s="2" t="s">
        <v>260</v>
      </c>
      <c r="C256" s="2">
        <v>1849</v>
      </c>
      <c r="D256" s="10">
        <v>1795</v>
      </c>
      <c r="E256" s="10">
        <v>1645</v>
      </c>
      <c r="F256" s="10">
        <v>1995</v>
      </c>
      <c r="H256" s="5">
        <v>1811.6666666666667</v>
      </c>
    </row>
    <row r="257" spans="1:8">
      <c r="A257" s="9" t="s">
        <v>1079</v>
      </c>
      <c r="B257" s="2" t="s">
        <v>261</v>
      </c>
      <c r="C257" s="2">
        <v>1828</v>
      </c>
      <c r="D257" s="10">
        <v>1783</v>
      </c>
      <c r="E257" s="10">
        <v>1849</v>
      </c>
      <c r="F257" s="10">
        <v>1876</v>
      </c>
      <c r="H257" s="5">
        <v>1836</v>
      </c>
    </row>
    <row r="258" spans="1:8">
      <c r="A258" s="9" t="s">
        <v>1080</v>
      </c>
      <c r="B258" s="2" t="s">
        <v>262</v>
      </c>
      <c r="C258" s="2">
        <v>1849</v>
      </c>
      <c r="D258" s="10">
        <v>1795</v>
      </c>
      <c r="E258" s="10">
        <v>1645</v>
      </c>
      <c r="F258" s="10">
        <v>1995</v>
      </c>
      <c r="H258" s="5">
        <v>1811.6666666666667</v>
      </c>
    </row>
    <row r="259" spans="1:8">
      <c r="A259" s="9" t="s">
        <v>1081</v>
      </c>
      <c r="B259" s="2" t="s">
        <v>263</v>
      </c>
      <c r="C259" s="2">
        <v>1302</v>
      </c>
      <c r="D259" s="10">
        <v>1443</v>
      </c>
      <c r="E259" s="10">
        <v>1551</v>
      </c>
      <c r="F259" s="10">
        <v>1577</v>
      </c>
      <c r="H259" s="5">
        <v>1523.6666666666667</v>
      </c>
    </row>
    <row r="260" spans="1:8">
      <c r="A260" s="9" t="s">
        <v>1082</v>
      </c>
      <c r="B260" s="2" t="s">
        <v>264</v>
      </c>
      <c r="C260" s="2">
        <v>1302</v>
      </c>
      <c r="D260" s="10">
        <v>1443</v>
      </c>
      <c r="E260" s="10">
        <v>1551</v>
      </c>
      <c r="F260" s="10">
        <v>1577</v>
      </c>
      <c r="H260" s="5">
        <v>1523.6666666666667</v>
      </c>
    </row>
    <row r="261" spans="1:8">
      <c r="A261" s="9" t="s">
        <v>1083</v>
      </c>
      <c r="B261" s="2" t="s">
        <v>265</v>
      </c>
      <c r="C261" s="2">
        <v>1302</v>
      </c>
      <c r="D261" s="10">
        <v>1443</v>
      </c>
      <c r="E261" s="10">
        <v>1551</v>
      </c>
      <c r="F261" s="10">
        <v>1577</v>
      </c>
      <c r="H261" s="5">
        <v>1523.6666666666667</v>
      </c>
    </row>
    <row r="262" spans="1:8">
      <c r="A262" s="9" t="s">
        <v>1084</v>
      </c>
      <c r="B262" s="2" t="s">
        <v>266</v>
      </c>
      <c r="C262" s="2">
        <v>1302</v>
      </c>
      <c r="D262" s="10">
        <v>1443</v>
      </c>
      <c r="E262" s="10">
        <v>1551</v>
      </c>
      <c r="F262" s="10">
        <v>1577</v>
      </c>
      <c r="H262" s="5">
        <v>1523.6666666666667</v>
      </c>
    </row>
    <row r="263" spans="1:8">
      <c r="A263" s="9" t="s">
        <v>1085</v>
      </c>
      <c r="B263" s="2" t="s">
        <v>267</v>
      </c>
      <c r="C263" s="2">
        <v>1836</v>
      </c>
      <c r="D263" s="10">
        <v>1940</v>
      </c>
      <c r="E263" s="10">
        <v>1953</v>
      </c>
      <c r="F263" s="10">
        <v>1916</v>
      </c>
      <c r="H263" s="5">
        <v>1936.3333333333333</v>
      </c>
    </row>
    <row r="264" spans="1:8">
      <c r="A264" s="9" t="s">
        <v>1086</v>
      </c>
      <c r="B264" s="2" t="s">
        <v>268</v>
      </c>
      <c r="C264" s="2">
        <v>1836</v>
      </c>
      <c r="D264" s="10">
        <v>1940</v>
      </c>
      <c r="E264" s="10">
        <v>1953</v>
      </c>
      <c r="F264" s="10">
        <v>1916</v>
      </c>
      <c r="H264" s="5">
        <v>1936.3333333333333</v>
      </c>
    </row>
    <row r="265" spans="1:8">
      <c r="A265" s="9" t="s">
        <v>1087</v>
      </c>
      <c r="B265" s="2" t="s">
        <v>269</v>
      </c>
      <c r="C265" s="2">
        <v>1836</v>
      </c>
      <c r="D265" s="10">
        <v>1940</v>
      </c>
      <c r="E265" s="10">
        <v>1953</v>
      </c>
      <c r="F265" s="10">
        <v>1916</v>
      </c>
      <c r="H265" s="5">
        <v>1936.3333333333333</v>
      </c>
    </row>
    <row r="266" spans="1:8">
      <c r="A266" s="9" t="s">
        <v>1088</v>
      </c>
      <c r="B266" s="2" t="s">
        <v>270</v>
      </c>
      <c r="C266" s="2">
        <v>1836</v>
      </c>
      <c r="D266" s="10">
        <v>1940</v>
      </c>
      <c r="E266" s="10">
        <v>1953</v>
      </c>
      <c r="F266" s="10">
        <v>1916</v>
      </c>
      <c r="H266" s="5">
        <v>1936.3333333333333</v>
      </c>
    </row>
    <row r="267" spans="1:8">
      <c r="A267" s="9" t="s">
        <v>1089</v>
      </c>
      <c r="B267" s="2" t="s">
        <v>271</v>
      </c>
      <c r="C267" s="2">
        <v>1836</v>
      </c>
      <c r="D267" s="10">
        <v>1940</v>
      </c>
      <c r="E267" s="10">
        <v>1953</v>
      </c>
      <c r="F267" s="10">
        <v>1916</v>
      </c>
      <c r="H267" s="5">
        <v>1936.3333333333333</v>
      </c>
    </row>
    <row r="268" spans="1:8">
      <c r="A268" s="9" t="s">
        <v>1090</v>
      </c>
      <c r="B268" s="2" t="s">
        <v>272</v>
      </c>
      <c r="C268" s="2">
        <v>1836</v>
      </c>
      <c r="D268" s="10">
        <v>1940</v>
      </c>
      <c r="E268" s="10">
        <v>1953</v>
      </c>
      <c r="F268" s="10">
        <v>1916</v>
      </c>
      <c r="H268" s="5">
        <v>1936.3333333333333</v>
      </c>
    </row>
    <row r="269" spans="1:8">
      <c r="A269" s="9" t="s">
        <v>1091</v>
      </c>
      <c r="B269" s="2" t="s">
        <v>273</v>
      </c>
      <c r="C269" s="2">
        <v>1836</v>
      </c>
      <c r="D269" s="10">
        <v>1940</v>
      </c>
      <c r="E269" s="10">
        <v>1953</v>
      </c>
      <c r="F269" s="10">
        <v>1916</v>
      </c>
      <c r="H269" s="5">
        <v>1936.3333333333333</v>
      </c>
    </row>
    <row r="270" spans="1:8">
      <c r="A270" s="9" t="s">
        <v>1092</v>
      </c>
      <c r="B270" s="2" t="s">
        <v>274</v>
      </c>
      <c r="C270" s="2">
        <v>1489</v>
      </c>
      <c r="D270" s="10">
        <v>1538</v>
      </c>
      <c r="E270" s="10">
        <v>1593</v>
      </c>
      <c r="F270" s="10">
        <v>1579</v>
      </c>
      <c r="H270" s="5">
        <v>1570</v>
      </c>
    </row>
    <row r="271" spans="1:8">
      <c r="A271" s="9" t="s">
        <v>1093</v>
      </c>
      <c r="B271" s="2" t="s">
        <v>274</v>
      </c>
      <c r="C271" s="2">
        <v>1489</v>
      </c>
      <c r="D271" s="10">
        <v>1538</v>
      </c>
      <c r="E271" s="10">
        <v>1593</v>
      </c>
      <c r="F271" s="10">
        <v>1579</v>
      </c>
      <c r="H271" s="5">
        <v>1570</v>
      </c>
    </row>
    <row r="272" spans="1:8">
      <c r="A272" s="9" t="s">
        <v>1094</v>
      </c>
      <c r="B272" s="2" t="s">
        <v>275</v>
      </c>
      <c r="C272" s="2">
        <v>1750</v>
      </c>
      <c r="D272" s="10">
        <v>1604</v>
      </c>
      <c r="E272" s="10">
        <v>1742</v>
      </c>
      <c r="F272" s="10">
        <v>1750</v>
      </c>
      <c r="H272" s="5">
        <v>1698.6666666666667</v>
      </c>
    </row>
    <row r="273" spans="1:8">
      <c r="A273" s="9" t="s">
        <v>1095</v>
      </c>
      <c r="B273" s="2" t="s">
        <v>276</v>
      </c>
      <c r="C273" s="2">
        <v>1750</v>
      </c>
      <c r="D273" s="10">
        <v>1604</v>
      </c>
      <c r="E273" s="10">
        <v>1742</v>
      </c>
      <c r="F273" s="10">
        <v>1750</v>
      </c>
      <c r="H273" s="5">
        <v>1698.6666666666667</v>
      </c>
    </row>
    <row r="274" spans="1:8">
      <c r="A274" s="9" t="s">
        <v>1096</v>
      </c>
      <c r="B274" s="2" t="s">
        <v>277</v>
      </c>
      <c r="C274" s="2">
        <v>1750</v>
      </c>
      <c r="D274" s="10">
        <v>1604</v>
      </c>
      <c r="E274" s="10">
        <v>1742</v>
      </c>
      <c r="F274" s="10">
        <v>1750</v>
      </c>
      <c r="H274" s="5">
        <v>1698.6666666666667</v>
      </c>
    </row>
    <row r="275" spans="1:8">
      <c r="A275" s="9" t="s">
        <v>1097</v>
      </c>
      <c r="B275" s="2" t="s">
        <v>278</v>
      </c>
      <c r="C275" s="2">
        <v>1816</v>
      </c>
      <c r="D275" s="10">
        <v>1811</v>
      </c>
      <c r="E275" s="10">
        <v>1843</v>
      </c>
      <c r="F275" s="10">
        <v>1862</v>
      </c>
      <c r="H275" s="5">
        <v>1838.6666666666667</v>
      </c>
    </row>
    <row r="276" spans="1:8">
      <c r="A276" s="9" t="s">
        <v>1098</v>
      </c>
      <c r="B276" s="2" t="s">
        <v>278</v>
      </c>
      <c r="C276" s="2">
        <v>1816</v>
      </c>
      <c r="D276" s="10">
        <v>1811</v>
      </c>
      <c r="E276" s="10">
        <v>1843</v>
      </c>
      <c r="F276" s="10">
        <v>1862</v>
      </c>
      <c r="H276" s="5">
        <v>1838.6666666666667</v>
      </c>
    </row>
    <row r="277" spans="1:8">
      <c r="A277" s="9" t="s">
        <v>1099</v>
      </c>
      <c r="B277" s="2" t="s">
        <v>279</v>
      </c>
      <c r="C277" s="2">
        <v>1729</v>
      </c>
      <c r="D277" s="10">
        <v>1724</v>
      </c>
      <c r="E277" s="10">
        <v>1758</v>
      </c>
      <c r="F277" s="10">
        <v>1742</v>
      </c>
      <c r="H277" s="5">
        <v>1741.3333333333333</v>
      </c>
    </row>
    <row r="278" spans="1:8">
      <c r="A278" s="9" t="s">
        <v>1100</v>
      </c>
      <c r="B278" s="2" t="s">
        <v>280</v>
      </c>
      <c r="C278" s="2">
        <v>1813</v>
      </c>
      <c r="D278" s="10">
        <v>1744</v>
      </c>
      <c r="E278" s="10">
        <v>1736</v>
      </c>
      <c r="F278" s="10">
        <v>1760</v>
      </c>
      <c r="H278" s="5">
        <v>1746.6666666666667</v>
      </c>
    </row>
    <row r="279" spans="1:8">
      <c r="A279" s="9" t="s">
        <v>1101</v>
      </c>
      <c r="B279" s="2" t="s">
        <v>281</v>
      </c>
      <c r="C279" s="2">
        <v>1813</v>
      </c>
      <c r="D279" s="10">
        <v>1744</v>
      </c>
      <c r="E279" s="10">
        <v>1736</v>
      </c>
      <c r="F279" s="10">
        <v>1760</v>
      </c>
      <c r="H279" s="5">
        <v>1746.6666666666667</v>
      </c>
    </row>
    <row r="280" spans="1:8">
      <c r="A280" s="9" t="s">
        <v>1102</v>
      </c>
      <c r="B280" s="2" t="s">
        <v>282</v>
      </c>
      <c r="C280" s="2">
        <v>1911</v>
      </c>
      <c r="D280" s="10">
        <v>1806</v>
      </c>
      <c r="E280" s="10">
        <v>1807</v>
      </c>
      <c r="F280" s="10">
        <v>1858</v>
      </c>
      <c r="H280" s="5">
        <v>1823.6666666666667</v>
      </c>
    </row>
    <row r="281" spans="1:8">
      <c r="A281" s="9" t="s">
        <v>1103</v>
      </c>
      <c r="B281" s="2" t="s">
        <v>283</v>
      </c>
      <c r="C281" s="2">
        <v>1645</v>
      </c>
      <c r="D281" s="10">
        <v>1861</v>
      </c>
      <c r="E281" s="10">
        <v>1831</v>
      </c>
      <c r="F281" s="10">
        <v>1692</v>
      </c>
      <c r="H281" s="5">
        <v>1794.6666666666667</v>
      </c>
    </row>
    <row r="282" spans="1:8">
      <c r="A282" s="9" t="s">
        <v>1104</v>
      </c>
      <c r="B282" s="2" t="s">
        <v>284</v>
      </c>
      <c r="C282" s="2">
        <v>1645</v>
      </c>
      <c r="D282" s="10">
        <v>1861</v>
      </c>
      <c r="E282" s="10">
        <v>1831</v>
      </c>
      <c r="F282" s="10">
        <v>1692</v>
      </c>
      <c r="H282" s="5">
        <v>1794.6666666666667</v>
      </c>
    </row>
    <row r="283" spans="1:8">
      <c r="A283" s="9" t="s">
        <v>1105</v>
      </c>
      <c r="B283" s="2" t="s">
        <v>285</v>
      </c>
      <c r="C283" s="2">
        <v>1614</v>
      </c>
      <c r="D283" s="10">
        <v>1571</v>
      </c>
      <c r="E283" s="10">
        <v>1601</v>
      </c>
      <c r="F283" s="10">
        <v>1590</v>
      </c>
      <c r="H283" s="5">
        <v>1587.3333333333333</v>
      </c>
    </row>
    <row r="284" spans="1:8">
      <c r="A284" s="9" t="s">
        <v>1106</v>
      </c>
      <c r="B284" s="2" t="s">
        <v>286</v>
      </c>
      <c r="C284" s="2">
        <v>1589</v>
      </c>
      <c r="D284" s="10">
        <v>1690</v>
      </c>
      <c r="E284" s="10">
        <v>1651</v>
      </c>
      <c r="F284" s="10">
        <v>1708</v>
      </c>
      <c r="H284" s="5">
        <v>1683</v>
      </c>
    </row>
    <row r="285" spans="1:8">
      <c r="A285" s="9" t="s">
        <v>1107</v>
      </c>
      <c r="B285" s="2" t="s">
        <v>287</v>
      </c>
      <c r="C285" s="2">
        <v>1553</v>
      </c>
      <c r="D285" s="10">
        <v>1664</v>
      </c>
      <c r="E285" s="10">
        <v>1621</v>
      </c>
      <c r="F285" s="10">
        <v>1690</v>
      </c>
      <c r="H285" s="5">
        <v>1658.3333333333333</v>
      </c>
    </row>
    <row r="286" spans="1:8">
      <c r="A286" s="9" t="s">
        <v>1108</v>
      </c>
      <c r="B286" s="2" t="s">
        <v>288</v>
      </c>
      <c r="C286" s="2">
        <v>1810</v>
      </c>
      <c r="D286" s="10">
        <v>1841</v>
      </c>
      <c r="E286" s="10">
        <v>1824</v>
      </c>
      <c r="F286" s="10">
        <v>1816</v>
      </c>
      <c r="H286" s="5">
        <v>1827</v>
      </c>
    </row>
    <row r="287" spans="1:8">
      <c r="A287" s="9" t="s">
        <v>1109</v>
      </c>
      <c r="B287" s="2" t="s">
        <v>289</v>
      </c>
      <c r="C287" s="2">
        <v>1744</v>
      </c>
      <c r="D287" s="10">
        <v>1643</v>
      </c>
      <c r="E287" s="10">
        <v>1749</v>
      </c>
      <c r="F287" s="10">
        <v>1776</v>
      </c>
      <c r="H287" s="5">
        <v>1722.6666666666667</v>
      </c>
    </row>
    <row r="288" spans="1:8">
      <c r="A288" s="9" t="s">
        <v>1110</v>
      </c>
      <c r="B288" s="2" t="s">
        <v>290</v>
      </c>
      <c r="C288" s="2">
        <v>1744</v>
      </c>
      <c r="D288" s="10">
        <v>1643</v>
      </c>
      <c r="E288" s="10">
        <v>1749</v>
      </c>
      <c r="F288" s="10">
        <v>1776</v>
      </c>
      <c r="H288" s="5">
        <v>1722.6666666666667</v>
      </c>
    </row>
    <row r="289" spans="1:8">
      <c r="A289" s="9" t="s">
        <v>1111</v>
      </c>
      <c r="B289" s="2" t="s">
        <v>291</v>
      </c>
      <c r="C289" s="2">
        <v>1744</v>
      </c>
      <c r="D289" s="10">
        <v>1643</v>
      </c>
      <c r="E289" s="10">
        <v>1749</v>
      </c>
      <c r="F289" s="10">
        <v>1776</v>
      </c>
      <c r="H289" s="5">
        <v>1722.6666666666667</v>
      </c>
    </row>
    <row r="290" spans="1:8">
      <c r="A290" s="9" t="s">
        <v>1112</v>
      </c>
      <c r="B290" s="2" t="s">
        <v>292</v>
      </c>
      <c r="C290" s="2">
        <v>1744</v>
      </c>
      <c r="D290" s="10">
        <v>1643</v>
      </c>
      <c r="E290" s="10">
        <v>1749</v>
      </c>
      <c r="F290" s="10">
        <v>1776</v>
      </c>
      <c r="H290" s="5">
        <v>1722.6666666666667</v>
      </c>
    </row>
    <row r="291" spans="1:8">
      <c r="A291" s="9" t="s">
        <v>1113</v>
      </c>
      <c r="B291" s="2" t="s">
        <v>293</v>
      </c>
      <c r="C291" s="2">
        <v>1862</v>
      </c>
      <c r="D291" s="10">
        <v>1870</v>
      </c>
      <c r="E291" s="10">
        <v>1835</v>
      </c>
      <c r="F291" s="10">
        <v>1847</v>
      </c>
      <c r="H291" s="5">
        <v>1850.6666666666667</v>
      </c>
    </row>
    <row r="292" spans="1:8">
      <c r="A292" s="9" t="s">
        <v>1114</v>
      </c>
      <c r="B292" s="2" t="s">
        <v>293</v>
      </c>
      <c r="C292" s="2">
        <v>1862</v>
      </c>
      <c r="D292" s="10">
        <v>1870</v>
      </c>
      <c r="E292" s="10">
        <v>1835</v>
      </c>
      <c r="F292" s="10">
        <v>1847</v>
      </c>
      <c r="H292" s="5">
        <v>1850.6666666666667</v>
      </c>
    </row>
    <row r="293" spans="1:8">
      <c r="A293" s="9" t="s">
        <v>1115</v>
      </c>
      <c r="B293" s="2" t="s">
        <v>294</v>
      </c>
      <c r="C293" s="2">
        <v>1438</v>
      </c>
      <c r="D293" s="10">
        <v>1381</v>
      </c>
      <c r="E293" s="10">
        <v>1413</v>
      </c>
      <c r="F293" s="10">
        <v>1504</v>
      </c>
      <c r="H293" s="5">
        <v>1432.6666666666667</v>
      </c>
    </row>
    <row r="294" spans="1:8">
      <c r="A294" s="9" t="s">
        <v>1116</v>
      </c>
      <c r="B294" s="2" t="s">
        <v>294</v>
      </c>
      <c r="C294" s="2">
        <v>1438</v>
      </c>
      <c r="D294" s="10">
        <v>1381</v>
      </c>
      <c r="E294" s="10">
        <v>1413</v>
      </c>
      <c r="F294" s="10">
        <v>1504</v>
      </c>
      <c r="H294" s="5">
        <v>1432.6666666666667</v>
      </c>
    </row>
    <row r="295" spans="1:8">
      <c r="A295" s="9" t="s">
        <v>1117</v>
      </c>
      <c r="B295" s="2" t="s">
        <v>295</v>
      </c>
      <c r="C295" s="2">
        <v>1695</v>
      </c>
      <c r="D295" s="10">
        <v>1729</v>
      </c>
      <c r="E295" s="10">
        <v>1689</v>
      </c>
      <c r="F295" s="10">
        <v>1551</v>
      </c>
      <c r="H295" s="5">
        <v>1656.3333333333333</v>
      </c>
    </row>
    <row r="296" spans="1:8">
      <c r="A296" s="9" t="s">
        <v>1118</v>
      </c>
      <c r="B296" s="2" t="s">
        <v>296</v>
      </c>
      <c r="C296" s="2">
        <v>1696</v>
      </c>
      <c r="D296" s="10">
        <v>1800</v>
      </c>
      <c r="E296" s="10">
        <v>1727</v>
      </c>
      <c r="F296" s="10">
        <v>1649</v>
      </c>
      <c r="H296" s="5">
        <v>1725.3333333333333</v>
      </c>
    </row>
    <row r="297" spans="1:8">
      <c r="A297" s="9" t="s">
        <v>1119</v>
      </c>
      <c r="B297" s="2" t="s">
        <v>296</v>
      </c>
      <c r="C297" s="2">
        <v>1696</v>
      </c>
      <c r="D297" s="10">
        <v>1800</v>
      </c>
      <c r="E297" s="10">
        <v>1727</v>
      </c>
      <c r="F297" s="10">
        <v>1649</v>
      </c>
      <c r="H297" s="5">
        <v>1725.3333333333333</v>
      </c>
    </row>
    <row r="298" spans="1:8">
      <c r="A298" s="9" t="s">
        <v>1120</v>
      </c>
      <c r="B298" s="2" t="s">
        <v>297</v>
      </c>
      <c r="C298" s="2">
        <v>1695</v>
      </c>
      <c r="D298" s="10">
        <v>1729</v>
      </c>
      <c r="E298" s="10">
        <v>1689</v>
      </c>
      <c r="F298" s="10">
        <v>1551</v>
      </c>
      <c r="H298" s="5">
        <v>1656.3333333333333</v>
      </c>
    </row>
    <row r="299" spans="1:8">
      <c r="A299" s="9" t="s">
        <v>1121</v>
      </c>
      <c r="B299" s="2" t="s">
        <v>298</v>
      </c>
      <c r="C299" s="2">
        <v>1696</v>
      </c>
      <c r="D299" s="10">
        <v>1800</v>
      </c>
      <c r="E299" s="10">
        <v>1727</v>
      </c>
      <c r="F299" s="10">
        <v>1649</v>
      </c>
      <c r="H299" s="5">
        <v>1725.3333333333333</v>
      </c>
    </row>
    <row r="300" spans="1:8">
      <c r="A300" s="9" t="s">
        <v>1122</v>
      </c>
      <c r="B300" s="2" t="s">
        <v>299</v>
      </c>
      <c r="C300" s="2">
        <v>1780</v>
      </c>
      <c r="D300" s="10">
        <v>1743</v>
      </c>
      <c r="E300" s="10">
        <v>1669</v>
      </c>
      <c r="F300" s="10">
        <v>1768</v>
      </c>
      <c r="H300" s="5">
        <v>1726.6666666666667</v>
      </c>
    </row>
    <row r="301" spans="1:8">
      <c r="A301" s="9" t="s">
        <v>1123</v>
      </c>
      <c r="B301" s="2" t="s">
        <v>300</v>
      </c>
      <c r="C301" s="2">
        <v>1810</v>
      </c>
      <c r="D301" s="10">
        <v>1814</v>
      </c>
      <c r="E301" s="10">
        <v>1807</v>
      </c>
      <c r="F301" s="10">
        <v>958</v>
      </c>
      <c r="H301" s="5">
        <v>1526.3333333333333</v>
      </c>
    </row>
    <row r="302" spans="1:8">
      <c r="A302" s="9" t="s">
        <v>1124</v>
      </c>
      <c r="B302" s="2" t="s">
        <v>301</v>
      </c>
      <c r="C302" s="2">
        <v>1763</v>
      </c>
      <c r="D302" s="10">
        <v>1799</v>
      </c>
      <c r="E302" s="10">
        <v>1793</v>
      </c>
      <c r="F302" s="10">
        <v>1762</v>
      </c>
      <c r="H302" s="5">
        <v>1784.6666666666667</v>
      </c>
    </row>
    <row r="303" spans="1:8">
      <c r="A303" s="9" t="s">
        <v>1125</v>
      </c>
      <c r="B303" s="2" t="s">
        <v>302</v>
      </c>
      <c r="C303" s="2">
        <v>1763</v>
      </c>
      <c r="D303" s="10">
        <v>1799</v>
      </c>
      <c r="E303" s="10">
        <v>1793</v>
      </c>
      <c r="F303" s="10">
        <v>1762</v>
      </c>
      <c r="H303" s="5">
        <v>1784.6666666666667</v>
      </c>
    </row>
    <row r="304" spans="1:8">
      <c r="A304" s="9" t="s">
        <v>1126</v>
      </c>
      <c r="B304" s="2" t="s">
        <v>303</v>
      </c>
      <c r="C304" s="2">
        <v>1763</v>
      </c>
      <c r="D304" s="10">
        <v>1799</v>
      </c>
      <c r="E304" s="10">
        <v>1793</v>
      </c>
      <c r="F304" s="10">
        <v>1762</v>
      </c>
      <c r="H304" s="5">
        <v>1784.6666666666667</v>
      </c>
    </row>
    <row r="305" spans="1:8">
      <c r="A305" s="9" t="s">
        <v>1127</v>
      </c>
      <c r="B305" s="2" t="s">
        <v>304</v>
      </c>
      <c r="C305" s="2">
        <v>1763</v>
      </c>
      <c r="D305" s="10">
        <v>1799</v>
      </c>
      <c r="E305" s="10">
        <v>1793</v>
      </c>
      <c r="F305" s="10">
        <v>1762</v>
      </c>
      <c r="H305" s="5">
        <v>1784.6666666666667</v>
      </c>
    </row>
    <row r="306" spans="1:8">
      <c r="A306" s="9" t="s">
        <v>1128</v>
      </c>
      <c r="B306" s="2" t="s">
        <v>305</v>
      </c>
      <c r="C306" s="2">
        <v>1685</v>
      </c>
      <c r="D306" s="10">
        <v>1705</v>
      </c>
      <c r="E306" s="10">
        <v>1649</v>
      </c>
      <c r="F306" s="10">
        <v>1375</v>
      </c>
      <c r="H306" s="5">
        <v>1576.3333333333333</v>
      </c>
    </row>
    <row r="307" spans="1:8">
      <c r="A307" s="9" t="s">
        <v>1129</v>
      </c>
      <c r="B307" s="2" t="s">
        <v>306</v>
      </c>
      <c r="C307" s="2">
        <v>1642</v>
      </c>
      <c r="D307" s="10">
        <v>1659</v>
      </c>
      <c r="E307" s="10">
        <v>1610</v>
      </c>
      <c r="F307" s="10">
        <v>1655</v>
      </c>
      <c r="H307" s="5">
        <v>1641.3333333333333</v>
      </c>
    </row>
    <row r="308" spans="1:8">
      <c r="A308" s="9" t="s">
        <v>1130</v>
      </c>
      <c r="B308" s="2" t="s">
        <v>307</v>
      </c>
      <c r="C308" s="2">
        <v>1733</v>
      </c>
      <c r="D308" s="10">
        <v>1760</v>
      </c>
      <c r="E308" s="10">
        <v>1697</v>
      </c>
      <c r="F308" s="10">
        <v>1003</v>
      </c>
      <c r="H308" s="5">
        <v>1486.6666666666667</v>
      </c>
    </row>
    <row r="309" spans="1:8">
      <c r="A309" s="9" t="s">
        <v>1131</v>
      </c>
      <c r="B309" s="2" t="s">
        <v>308</v>
      </c>
      <c r="C309" s="2">
        <v>1763</v>
      </c>
      <c r="D309" s="10">
        <v>1799</v>
      </c>
      <c r="E309" s="10">
        <v>1793</v>
      </c>
      <c r="F309" s="10">
        <v>1762</v>
      </c>
      <c r="H309" s="5">
        <v>1784.6666666666667</v>
      </c>
    </row>
    <row r="310" spans="1:8">
      <c r="A310" s="9" t="s">
        <v>1132</v>
      </c>
      <c r="B310" s="2" t="s">
        <v>309</v>
      </c>
      <c r="C310" s="2">
        <v>1763</v>
      </c>
      <c r="D310" s="10">
        <v>1799</v>
      </c>
      <c r="E310" s="10">
        <v>1793</v>
      </c>
      <c r="F310" s="10">
        <v>1762</v>
      </c>
      <c r="H310" s="5">
        <v>1784.6666666666667</v>
      </c>
    </row>
    <row r="311" spans="1:8">
      <c r="A311" s="9" t="s">
        <v>1133</v>
      </c>
      <c r="B311" s="2" t="s">
        <v>310</v>
      </c>
      <c r="C311" s="2">
        <v>1763</v>
      </c>
      <c r="D311" s="10">
        <v>1799</v>
      </c>
      <c r="E311" s="10">
        <v>1793</v>
      </c>
      <c r="F311" s="10">
        <v>1762</v>
      </c>
      <c r="H311" s="5">
        <v>1784.6666666666667</v>
      </c>
    </row>
    <row r="312" spans="1:8">
      <c r="A312" s="9" t="s">
        <v>1134</v>
      </c>
      <c r="B312" s="2" t="s">
        <v>311</v>
      </c>
      <c r="C312" s="2">
        <v>1632</v>
      </c>
      <c r="D312" s="10">
        <v>1748</v>
      </c>
      <c r="E312" s="10">
        <v>1688</v>
      </c>
      <c r="F312" s="10">
        <v>1744</v>
      </c>
      <c r="H312" s="5">
        <v>1726.6666666666667</v>
      </c>
    </row>
    <row r="313" spans="1:8">
      <c r="A313" s="9" t="s">
        <v>1135</v>
      </c>
      <c r="B313" s="2" t="s">
        <v>312</v>
      </c>
      <c r="C313" s="2">
        <v>1593</v>
      </c>
      <c r="D313" s="10">
        <v>1718</v>
      </c>
      <c r="E313" s="10">
        <v>1651</v>
      </c>
      <c r="F313" s="10">
        <v>1719</v>
      </c>
      <c r="H313" s="5">
        <v>1696</v>
      </c>
    </row>
    <row r="314" spans="1:8">
      <c r="A314" s="9" t="s">
        <v>1136</v>
      </c>
      <c r="B314" s="2" t="s">
        <v>313</v>
      </c>
      <c r="C314" s="2">
        <v>1535</v>
      </c>
      <c r="D314" s="10">
        <v>1622</v>
      </c>
      <c r="E314" s="10">
        <v>1601</v>
      </c>
      <c r="F314" s="10">
        <v>1697</v>
      </c>
      <c r="H314" s="5">
        <v>1640</v>
      </c>
    </row>
    <row r="315" spans="1:8">
      <c r="A315" s="9" t="s">
        <v>1137</v>
      </c>
      <c r="B315" s="2" t="s">
        <v>314</v>
      </c>
      <c r="C315" s="2">
        <v>1647</v>
      </c>
      <c r="D315" s="10">
        <v>1797</v>
      </c>
      <c r="E315" s="10">
        <v>1690</v>
      </c>
      <c r="F315" s="10">
        <v>1738</v>
      </c>
      <c r="H315" s="5">
        <v>1741.6666666666667</v>
      </c>
    </row>
    <row r="316" spans="1:8">
      <c r="A316" s="9" t="s">
        <v>1138</v>
      </c>
      <c r="B316" s="2" t="s">
        <v>315</v>
      </c>
      <c r="C316" s="2">
        <v>1647</v>
      </c>
      <c r="D316" s="10">
        <v>1797</v>
      </c>
      <c r="E316" s="10">
        <v>1690</v>
      </c>
      <c r="F316" s="10">
        <v>1738</v>
      </c>
      <c r="H316" s="5">
        <v>1741.6666666666667</v>
      </c>
    </row>
    <row r="317" spans="1:8">
      <c r="A317" s="9" t="s">
        <v>1139</v>
      </c>
      <c r="B317" s="2" t="s">
        <v>316</v>
      </c>
      <c r="C317" s="2">
        <v>1765</v>
      </c>
      <c r="D317" s="10">
        <v>1872</v>
      </c>
      <c r="E317" s="10">
        <v>1841</v>
      </c>
      <c r="F317" s="10">
        <v>1834</v>
      </c>
      <c r="H317" s="5">
        <v>1849</v>
      </c>
    </row>
    <row r="318" spans="1:8">
      <c r="A318" s="9" t="s">
        <v>1140</v>
      </c>
      <c r="B318" s="2" t="s">
        <v>317</v>
      </c>
      <c r="C318" s="2">
        <v>1733</v>
      </c>
      <c r="D318" s="10">
        <v>1799</v>
      </c>
      <c r="E318" s="10">
        <v>1789</v>
      </c>
      <c r="F318" s="10">
        <v>1760</v>
      </c>
      <c r="H318" s="5">
        <v>1782.6666666666667</v>
      </c>
    </row>
    <row r="319" spans="1:8">
      <c r="A319" s="9" t="s">
        <v>1141</v>
      </c>
      <c r="B319" s="2" t="s">
        <v>318</v>
      </c>
      <c r="C319" s="2">
        <v>1779</v>
      </c>
      <c r="D319" s="10">
        <v>1902</v>
      </c>
      <c r="E319" s="10">
        <v>1862</v>
      </c>
      <c r="F319" s="10">
        <v>1867</v>
      </c>
      <c r="H319" s="5">
        <v>1877</v>
      </c>
    </row>
    <row r="320" spans="1:8">
      <c r="A320" s="9" t="s">
        <v>1142</v>
      </c>
      <c r="B320" s="2" t="s">
        <v>319</v>
      </c>
      <c r="C320" s="2">
        <v>1779</v>
      </c>
      <c r="D320" s="10">
        <v>1902</v>
      </c>
      <c r="E320" s="10">
        <v>1862</v>
      </c>
      <c r="F320" s="10">
        <v>1867</v>
      </c>
      <c r="H320" s="5">
        <v>1877</v>
      </c>
    </row>
    <row r="321" spans="1:8">
      <c r="A321" s="9" t="s">
        <v>1143</v>
      </c>
      <c r="B321" s="2" t="s">
        <v>320</v>
      </c>
      <c r="C321" s="2">
        <v>1779</v>
      </c>
      <c r="D321" s="10">
        <v>1902</v>
      </c>
      <c r="E321" s="10">
        <v>1862</v>
      </c>
      <c r="F321" s="10">
        <v>1867</v>
      </c>
      <c r="H321" s="5">
        <v>1877</v>
      </c>
    </row>
    <row r="322" spans="1:8">
      <c r="A322" s="9" t="s">
        <v>1144</v>
      </c>
      <c r="B322" s="2" t="s">
        <v>321</v>
      </c>
      <c r="C322" s="2">
        <v>1834</v>
      </c>
      <c r="D322" s="10">
        <v>1842</v>
      </c>
      <c r="E322" s="10">
        <v>1824</v>
      </c>
      <c r="F322" s="10">
        <v>1842</v>
      </c>
      <c r="H322" s="5">
        <v>1836</v>
      </c>
    </row>
    <row r="323" spans="1:8">
      <c r="A323" s="9" t="s">
        <v>1145</v>
      </c>
      <c r="B323" s="2" t="s">
        <v>321</v>
      </c>
      <c r="C323" s="2">
        <v>1834</v>
      </c>
      <c r="D323" s="10">
        <v>1842</v>
      </c>
      <c r="E323" s="10">
        <v>1824</v>
      </c>
      <c r="F323" s="10">
        <v>1842</v>
      </c>
      <c r="H323" s="5">
        <v>1836</v>
      </c>
    </row>
    <row r="324" spans="1:8">
      <c r="A324" s="9" t="s">
        <v>1146</v>
      </c>
      <c r="B324" s="2" t="s">
        <v>322</v>
      </c>
      <c r="C324" s="2">
        <v>1721</v>
      </c>
      <c r="D324" s="10">
        <v>1764</v>
      </c>
      <c r="E324" s="10">
        <v>1755</v>
      </c>
      <c r="F324" s="10">
        <v>1748</v>
      </c>
      <c r="H324" s="5">
        <v>1755.6666666666667</v>
      </c>
    </row>
    <row r="325" spans="1:8">
      <c r="A325" s="9" t="s">
        <v>1147</v>
      </c>
      <c r="B325" s="2" t="s">
        <v>322</v>
      </c>
      <c r="C325" s="2">
        <v>1721</v>
      </c>
      <c r="D325" s="10">
        <v>1764</v>
      </c>
      <c r="E325" s="10">
        <v>1755</v>
      </c>
      <c r="F325" s="10">
        <v>1748</v>
      </c>
      <c r="H325" s="5">
        <v>1755.6666666666667</v>
      </c>
    </row>
    <row r="326" spans="1:8">
      <c r="A326" s="9" t="s">
        <v>1148</v>
      </c>
      <c r="B326" s="2" t="s">
        <v>323</v>
      </c>
      <c r="C326" s="2">
        <v>1624</v>
      </c>
      <c r="D326" s="10">
        <v>1780</v>
      </c>
      <c r="E326" s="10">
        <v>1759</v>
      </c>
      <c r="F326" s="10">
        <v>1767</v>
      </c>
      <c r="H326" s="5">
        <v>1768.6666666666667</v>
      </c>
    </row>
    <row r="327" spans="1:8">
      <c r="A327" s="9" t="s">
        <v>1149</v>
      </c>
      <c r="B327" s="2" t="s">
        <v>324</v>
      </c>
      <c r="C327" s="2">
        <v>1635</v>
      </c>
      <c r="D327" s="10">
        <v>1721</v>
      </c>
      <c r="E327" s="10">
        <v>1642</v>
      </c>
      <c r="F327" s="10">
        <v>1622</v>
      </c>
      <c r="H327" s="5">
        <v>1661.6666666666667</v>
      </c>
    </row>
    <row r="328" spans="1:8">
      <c r="A328" s="9" t="s">
        <v>1150</v>
      </c>
      <c r="B328" s="2" t="s">
        <v>325</v>
      </c>
      <c r="C328" s="2">
        <v>1810</v>
      </c>
      <c r="D328" s="10">
        <v>1850</v>
      </c>
      <c r="E328" s="10">
        <v>1840</v>
      </c>
      <c r="F328" s="10">
        <v>1837</v>
      </c>
      <c r="H328" s="5">
        <v>1842.3333333333333</v>
      </c>
    </row>
    <row r="329" spans="1:8">
      <c r="A329" s="9" t="s">
        <v>1151</v>
      </c>
      <c r="B329" s="2" t="s">
        <v>326</v>
      </c>
      <c r="C329" s="2">
        <v>1291</v>
      </c>
      <c r="D329" s="10">
        <v>1520</v>
      </c>
      <c r="E329" s="10">
        <v>1481</v>
      </c>
      <c r="F329" s="10">
        <v>1500</v>
      </c>
      <c r="H329" s="5">
        <v>1500.3333333333333</v>
      </c>
    </row>
    <row r="330" spans="1:8">
      <c r="A330" s="9" t="s">
        <v>1152</v>
      </c>
      <c r="B330" s="2" t="s">
        <v>327</v>
      </c>
      <c r="C330" s="2">
        <v>1811</v>
      </c>
      <c r="D330" s="10">
        <v>1849</v>
      </c>
      <c r="E330" s="10">
        <v>1843</v>
      </c>
      <c r="F330" s="10">
        <v>1827</v>
      </c>
      <c r="H330" s="5">
        <v>1839.6666666666667</v>
      </c>
    </row>
    <row r="331" spans="1:8">
      <c r="A331" s="9" t="s">
        <v>1153</v>
      </c>
      <c r="B331" s="2" t="s">
        <v>328</v>
      </c>
      <c r="C331" s="2">
        <v>1620</v>
      </c>
      <c r="D331" s="10">
        <v>1569</v>
      </c>
      <c r="E331" s="10">
        <v>1656</v>
      </c>
      <c r="F331" s="10">
        <v>1624</v>
      </c>
      <c r="H331" s="5">
        <v>1616.3333333333333</v>
      </c>
    </row>
    <row r="332" spans="1:8">
      <c r="A332" s="9" t="s">
        <v>1154</v>
      </c>
      <c r="B332" s="2" t="s">
        <v>329</v>
      </c>
      <c r="C332" s="2">
        <v>1844</v>
      </c>
      <c r="D332" s="10">
        <v>1816</v>
      </c>
      <c r="E332" s="10">
        <v>1838</v>
      </c>
      <c r="F332" s="10">
        <v>1741</v>
      </c>
      <c r="H332" s="5">
        <v>1798.3333333333333</v>
      </c>
    </row>
    <row r="333" spans="1:8">
      <c r="A333" s="9" t="s">
        <v>1155</v>
      </c>
      <c r="B333" s="2" t="s">
        <v>330</v>
      </c>
      <c r="C333" s="2">
        <v>1731</v>
      </c>
      <c r="D333" s="10">
        <v>1746</v>
      </c>
      <c r="E333" s="10">
        <v>1663</v>
      </c>
      <c r="F333" s="10">
        <v>1717</v>
      </c>
      <c r="H333" s="5">
        <v>1708.6666666666667</v>
      </c>
    </row>
    <row r="334" spans="1:8">
      <c r="A334" s="9" t="s">
        <v>1156</v>
      </c>
      <c r="B334" s="2" t="s">
        <v>331</v>
      </c>
      <c r="C334" s="2">
        <v>1522</v>
      </c>
      <c r="D334" s="10">
        <v>1508</v>
      </c>
      <c r="E334" s="10">
        <v>1532</v>
      </c>
      <c r="F334" s="10">
        <v>1614</v>
      </c>
      <c r="H334" s="5">
        <v>1551.3333333333333</v>
      </c>
    </row>
    <row r="335" spans="1:8">
      <c r="A335" s="9" t="s">
        <v>1157</v>
      </c>
      <c r="B335" s="2" t="s">
        <v>332</v>
      </c>
      <c r="C335" s="2">
        <v>1813</v>
      </c>
      <c r="D335" s="10">
        <v>1814</v>
      </c>
      <c r="E335" s="10">
        <v>1796</v>
      </c>
      <c r="F335" s="10">
        <v>1785</v>
      </c>
      <c r="H335" s="5">
        <v>1798.3333333333333</v>
      </c>
    </row>
    <row r="336" spans="1:8">
      <c r="A336" s="9" t="s">
        <v>1158</v>
      </c>
      <c r="B336" s="2" t="s">
        <v>332</v>
      </c>
      <c r="C336" s="2">
        <v>1813</v>
      </c>
      <c r="D336" s="10">
        <v>1814</v>
      </c>
      <c r="E336" s="10">
        <v>1796</v>
      </c>
      <c r="F336" s="10">
        <v>1785</v>
      </c>
      <c r="H336" s="5">
        <v>1798.3333333333333</v>
      </c>
    </row>
    <row r="337" spans="1:8">
      <c r="A337" s="9" t="s">
        <v>1159</v>
      </c>
      <c r="B337" s="2" t="s">
        <v>332</v>
      </c>
      <c r="C337" s="2">
        <v>1813</v>
      </c>
      <c r="D337" s="10">
        <v>1814</v>
      </c>
      <c r="E337" s="10">
        <v>1796</v>
      </c>
      <c r="F337" s="10">
        <v>1785</v>
      </c>
      <c r="H337" s="5">
        <v>1798.3333333333333</v>
      </c>
    </row>
    <row r="338" spans="1:8">
      <c r="A338" s="9" t="s">
        <v>1160</v>
      </c>
      <c r="B338" s="2" t="s">
        <v>333</v>
      </c>
      <c r="C338" s="2">
        <v>1521</v>
      </c>
      <c r="D338" s="10">
        <v>1589</v>
      </c>
      <c r="E338" s="10">
        <v>1591</v>
      </c>
      <c r="F338" s="10">
        <v>1602</v>
      </c>
      <c r="H338" s="5">
        <v>1594</v>
      </c>
    </row>
    <row r="339" spans="1:8">
      <c r="A339" s="9" t="s">
        <v>1161</v>
      </c>
      <c r="B339" s="2" t="s">
        <v>334</v>
      </c>
      <c r="C339" s="2">
        <v>1500</v>
      </c>
      <c r="D339" s="10">
        <v>1566</v>
      </c>
      <c r="E339" s="10">
        <v>1571</v>
      </c>
      <c r="F339" s="10">
        <v>1598</v>
      </c>
      <c r="H339" s="5">
        <v>1578.3333333333333</v>
      </c>
    </row>
    <row r="340" spans="1:8">
      <c r="A340" s="9" t="s">
        <v>1162</v>
      </c>
      <c r="B340" s="2" t="s">
        <v>335</v>
      </c>
      <c r="C340" s="2">
        <v>1701</v>
      </c>
      <c r="D340" s="10">
        <v>1698</v>
      </c>
      <c r="E340" s="10">
        <v>1693</v>
      </c>
      <c r="F340" s="10">
        <v>1711</v>
      </c>
      <c r="H340" s="5">
        <v>1700.6666666666667</v>
      </c>
    </row>
    <row r="341" spans="1:8">
      <c r="A341" s="9" t="s">
        <v>1163</v>
      </c>
      <c r="B341" s="2" t="s">
        <v>336</v>
      </c>
      <c r="C341" s="2">
        <v>1679</v>
      </c>
      <c r="D341" s="10">
        <v>1630</v>
      </c>
      <c r="E341" s="10">
        <v>1706</v>
      </c>
      <c r="F341" s="10">
        <v>1597</v>
      </c>
      <c r="H341" s="5">
        <v>1644.3333333333333</v>
      </c>
    </row>
    <row r="342" spans="1:8">
      <c r="A342" s="9" t="s">
        <v>1164</v>
      </c>
      <c r="B342" s="2" t="s">
        <v>337</v>
      </c>
      <c r="C342" s="2">
        <v>1429</v>
      </c>
      <c r="D342" s="10">
        <v>1612</v>
      </c>
      <c r="E342" s="10">
        <v>1545</v>
      </c>
      <c r="F342" s="10">
        <v>1611</v>
      </c>
      <c r="H342" s="5">
        <v>1589.3333333333333</v>
      </c>
    </row>
    <row r="343" spans="1:8">
      <c r="A343" s="9" t="s">
        <v>1165</v>
      </c>
      <c r="B343" s="2" t="s">
        <v>338</v>
      </c>
      <c r="C343" s="2">
        <v>1686</v>
      </c>
      <c r="D343" s="10">
        <v>1686</v>
      </c>
      <c r="E343" s="10">
        <v>1643</v>
      </c>
      <c r="F343" s="10">
        <v>1613</v>
      </c>
      <c r="H343" s="5">
        <v>1647.3333333333333</v>
      </c>
    </row>
    <row r="344" spans="1:8">
      <c r="A344" s="9" t="s">
        <v>1166</v>
      </c>
      <c r="B344" s="2" t="s">
        <v>339</v>
      </c>
      <c r="C344" s="2">
        <v>1671</v>
      </c>
      <c r="D344" s="10">
        <v>1592</v>
      </c>
      <c r="E344" s="10">
        <v>1621</v>
      </c>
      <c r="F344" s="10">
        <v>1719</v>
      </c>
      <c r="H344" s="5">
        <v>1644</v>
      </c>
    </row>
    <row r="345" spans="1:8">
      <c r="A345" s="9" t="s">
        <v>1167</v>
      </c>
      <c r="B345" s="2" t="s">
        <v>340</v>
      </c>
      <c r="C345" s="2">
        <v>1696</v>
      </c>
      <c r="D345" s="10">
        <v>1699</v>
      </c>
      <c r="E345" s="10">
        <v>1788</v>
      </c>
      <c r="F345" s="10">
        <v>1741</v>
      </c>
      <c r="H345" s="5">
        <v>1742.6666666666667</v>
      </c>
    </row>
    <row r="346" spans="1:8">
      <c r="A346" s="9" t="s">
        <v>1168</v>
      </c>
      <c r="B346" s="2" t="s">
        <v>341</v>
      </c>
      <c r="C346" s="2">
        <v>1307</v>
      </c>
      <c r="D346" s="10">
        <v>1404</v>
      </c>
      <c r="E346" s="10">
        <v>1435</v>
      </c>
      <c r="F346" s="10">
        <v>1489</v>
      </c>
      <c r="H346" s="5">
        <v>1442.6666666666667</v>
      </c>
    </row>
    <row r="347" spans="1:8">
      <c r="A347" s="9" t="s">
        <v>1169</v>
      </c>
      <c r="B347" s="2" t="s">
        <v>342</v>
      </c>
      <c r="C347" s="2">
        <v>1679</v>
      </c>
      <c r="D347" s="10">
        <v>1630</v>
      </c>
      <c r="E347" s="10">
        <v>1706</v>
      </c>
      <c r="F347" s="10">
        <v>1597</v>
      </c>
      <c r="H347" s="5">
        <v>1644.3333333333333</v>
      </c>
    </row>
    <row r="348" spans="1:8">
      <c r="A348" s="9" t="s">
        <v>1170</v>
      </c>
      <c r="B348" s="2" t="s">
        <v>343</v>
      </c>
      <c r="C348" s="2">
        <v>1927</v>
      </c>
      <c r="D348" s="10">
        <v>2030</v>
      </c>
      <c r="E348" s="10">
        <v>1961</v>
      </c>
      <c r="F348" s="10">
        <v>1684</v>
      </c>
      <c r="H348" s="5">
        <v>1891.6666666666667</v>
      </c>
    </row>
    <row r="349" spans="1:8">
      <c r="A349" s="9" t="s">
        <v>1171</v>
      </c>
      <c r="B349" s="2" t="s">
        <v>344</v>
      </c>
      <c r="C349" s="2">
        <v>1927</v>
      </c>
      <c r="D349" s="10">
        <v>2030</v>
      </c>
      <c r="E349" s="10">
        <v>1961</v>
      </c>
      <c r="F349" s="10">
        <v>1684</v>
      </c>
      <c r="H349" s="5">
        <v>1891.6666666666667</v>
      </c>
    </row>
    <row r="350" spans="1:8">
      <c r="A350" s="9" t="s">
        <v>1172</v>
      </c>
      <c r="B350" s="2" t="s">
        <v>345</v>
      </c>
      <c r="C350" s="2">
        <v>1927</v>
      </c>
      <c r="D350" s="10">
        <v>2030</v>
      </c>
      <c r="E350" s="10">
        <v>1961</v>
      </c>
      <c r="F350" s="10">
        <v>1684</v>
      </c>
      <c r="H350" s="5">
        <v>1891.6666666666667</v>
      </c>
    </row>
    <row r="351" spans="1:8">
      <c r="A351" s="9" t="s">
        <v>1173</v>
      </c>
      <c r="B351" s="2" t="s">
        <v>346</v>
      </c>
      <c r="C351" s="2">
        <v>1927</v>
      </c>
      <c r="D351" s="10">
        <v>2030</v>
      </c>
      <c r="E351" s="10">
        <v>1961</v>
      </c>
      <c r="F351" s="10">
        <v>1684</v>
      </c>
      <c r="H351" s="5">
        <v>1891.6666666666667</v>
      </c>
    </row>
    <row r="352" spans="1:8">
      <c r="A352" s="9" t="s">
        <v>1174</v>
      </c>
      <c r="B352" s="2" t="s">
        <v>347</v>
      </c>
      <c r="C352" s="2">
        <v>1121</v>
      </c>
      <c r="D352" s="10">
        <v>1201</v>
      </c>
      <c r="E352" s="10">
        <v>1230</v>
      </c>
      <c r="F352" s="10">
        <v>1303</v>
      </c>
      <c r="H352" s="5">
        <v>1244.6666666666667</v>
      </c>
    </row>
    <row r="353" spans="1:8">
      <c r="A353" s="9" t="s">
        <v>1175</v>
      </c>
      <c r="B353" s="2" t="s">
        <v>347</v>
      </c>
      <c r="C353" s="2">
        <v>1121</v>
      </c>
      <c r="D353" s="10">
        <v>1201</v>
      </c>
      <c r="E353" s="10">
        <v>1230</v>
      </c>
      <c r="F353" s="10">
        <v>1303</v>
      </c>
      <c r="H353" s="5">
        <v>1244.6666666666667</v>
      </c>
    </row>
    <row r="354" spans="1:8">
      <c r="A354" s="9" t="s">
        <v>1176</v>
      </c>
      <c r="B354" s="2" t="s">
        <v>348</v>
      </c>
      <c r="C354" s="2">
        <v>1121</v>
      </c>
      <c r="D354" s="10">
        <v>1201</v>
      </c>
      <c r="E354" s="10">
        <v>1230</v>
      </c>
      <c r="F354" s="10">
        <v>1303</v>
      </c>
      <c r="H354" s="5">
        <v>1244.6666666666667</v>
      </c>
    </row>
    <row r="355" spans="1:8">
      <c r="A355" s="9" t="s">
        <v>1177</v>
      </c>
      <c r="B355" s="2" t="s">
        <v>349</v>
      </c>
      <c r="C355" s="2">
        <v>1121</v>
      </c>
      <c r="D355" s="10">
        <v>1201</v>
      </c>
      <c r="E355" s="10">
        <v>1230</v>
      </c>
      <c r="F355" s="10">
        <v>1303</v>
      </c>
      <c r="H355" s="5">
        <v>1244.6666666666667</v>
      </c>
    </row>
    <row r="356" spans="1:8">
      <c r="A356" s="9" t="s">
        <v>1178</v>
      </c>
      <c r="B356" s="2" t="s">
        <v>350</v>
      </c>
      <c r="C356" s="2">
        <v>1121</v>
      </c>
      <c r="D356" s="10">
        <v>1201</v>
      </c>
      <c r="E356" s="10">
        <v>1230</v>
      </c>
      <c r="F356" s="10">
        <v>1303</v>
      </c>
      <c r="H356" s="5">
        <v>1244.6666666666667</v>
      </c>
    </row>
    <row r="357" spans="1:8">
      <c r="A357" s="9" t="s">
        <v>1179</v>
      </c>
      <c r="B357" s="2" t="s">
        <v>351</v>
      </c>
      <c r="C357" s="2">
        <v>1121</v>
      </c>
      <c r="D357" s="10">
        <v>1201</v>
      </c>
      <c r="E357" s="10">
        <v>1230</v>
      </c>
      <c r="F357" s="10">
        <v>1303</v>
      </c>
      <c r="H357" s="5">
        <v>1244.6666666666667</v>
      </c>
    </row>
    <row r="358" spans="1:8">
      <c r="A358" s="9" t="s">
        <v>1180</v>
      </c>
      <c r="B358" s="2" t="s">
        <v>352</v>
      </c>
      <c r="C358" s="2">
        <v>1607</v>
      </c>
      <c r="D358" s="10">
        <v>1629</v>
      </c>
      <c r="E358" s="10">
        <v>1612</v>
      </c>
      <c r="F358" s="10">
        <v>1631</v>
      </c>
      <c r="H358" s="5">
        <v>1624</v>
      </c>
    </row>
    <row r="359" spans="1:8">
      <c r="A359" s="9" t="s">
        <v>1181</v>
      </c>
      <c r="B359" s="2" t="s">
        <v>353</v>
      </c>
      <c r="C359" s="2">
        <v>1471</v>
      </c>
      <c r="D359" s="10">
        <v>1534</v>
      </c>
      <c r="E359" s="10">
        <v>1546</v>
      </c>
      <c r="F359" s="10">
        <v>1538</v>
      </c>
      <c r="H359" s="5">
        <v>1539.3333333333333</v>
      </c>
    </row>
    <row r="360" spans="1:8">
      <c r="A360" s="9" t="s">
        <v>1182</v>
      </c>
      <c r="B360" s="2" t="s">
        <v>354</v>
      </c>
      <c r="C360" s="2">
        <v>1862</v>
      </c>
      <c r="D360" s="10">
        <v>1857</v>
      </c>
      <c r="E360" s="10">
        <v>1829</v>
      </c>
      <c r="F360" s="10">
        <v>1791</v>
      </c>
      <c r="H360" s="5">
        <v>1825.6666666666667</v>
      </c>
    </row>
    <row r="361" spans="1:8">
      <c r="A361" s="9" t="s">
        <v>1183</v>
      </c>
      <c r="B361" s="2" t="s">
        <v>355</v>
      </c>
      <c r="C361" s="2">
        <v>1559</v>
      </c>
      <c r="D361" s="10">
        <v>1622</v>
      </c>
      <c r="E361" s="10">
        <v>1537</v>
      </c>
      <c r="F361" s="10">
        <v>1544</v>
      </c>
      <c r="H361" s="5">
        <v>1567.6666666666667</v>
      </c>
    </row>
    <row r="362" spans="1:8">
      <c r="A362" s="9" t="s">
        <v>1184</v>
      </c>
      <c r="B362" s="2" t="s">
        <v>356</v>
      </c>
      <c r="C362" s="2">
        <v>1278</v>
      </c>
      <c r="D362" s="10">
        <v>1359</v>
      </c>
      <c r="E362" s="10">
        <v>1431</v>
      </c>
      <c r="F362" s="10">
        <v>1428</v>
      </c>
      <c r="H362" s="5">
        <v>1406</v>
      </c>
    </row>
    <row r="363" spans="1:8">
      <c r="A363" s="9" t="s">
        <v>1185</v>
      </c>
      <c r="B363" s="2" t="s">
        <v>357</v>
      </c>
      <c r="C363" s="2">
        <v>1278</v>
      </c>
      <c r="D363" s="10">
        <v>1359</v>
      </c>
      <c r="E363" s="10">
        <v>1431</v>
      </c>
      <c r="F363" s="10">
        <v>1428</v>
      </c>
      <c r="H363" s="5">
        <v>1406</v>
      </c>
    </row>
    <row r="364" spans="1:8">
      <c r="A364" s="9" t="s">
        <v>1186</v>
      </c>
      <c r="B364" s="2" t="s">
        <v>358</v>
      </c>
      <c r="C364" s="2">
        <v>1278</v>
      </c>
      <c r="D364" s="10">
        <v>1359</v>
      </c>
      <c r="E364" s="10">
        <v>1431</v>
      </c>
      <c r="F364" s="10">
        <v>1428</v>
      </c>
      <c r="H364" s="5">
        <v>1406</v>
      </c>
    </row>
    <row r="365" spans="1:8">
      <c r="A365" s="9" t="s">
        <v>1187</v>
      </c>
      <c r="B365" s="2" t="s">
        <v>359</v>
      </c>
      <c r="C365" s="2">
        <v>1278</v>
      </c>
      <c r="D365" s="10">
        <v>1359</v>
      </c>
      <c r="E365" s="10">
        <v>1431</v>
      </c>
      <c r="F365" s="10">
        <v>1428</v>
      </c>
      <c r="H365" s="5">
        <v>1406</v>
      </c>
    </row>
    <row r="366" spans="1:8">
      <c r="A366" s="9" t="s">
        <v>1188</v>
      </c>
      <c r="B366" s="2" t="s">
        <v>360</v>
      </c>
      <c r="C366" s="2">
        <v>1278</v>
      </c>
      <c r="D366" s="10">
        <v>1359</v>
      </c>
      <c r="E366" s="10">
        <v>1431</v>
      </c>
      <c r="F366" s="10">
        <v>1428</v>
      </c>
      <c r="H366" s="5">
        <v>1406</v>
      </c>
    </row>
    <row r="367" spans="1:8">
      <c r="A367" s="9" t="s">
        <v>1189</v>
      </c>
      <c r="B367" s="2" t="s">
        <v>361</v>
      </c>
      <c r="C367" s="2">
        <v>1583</v>
      </c>
      <c r="D367" s="10">
        <v>1609</v>
      </c>
      <c r="E367" s="10">
        <v>1574</v>
      </c>
      <c r="F367" s="10">
        <v>1650</v>
      </c>
      <c r="H367" s="5">
        <v>1611</v>
      </c>
    </row>
    <row r="368" spans="1:8">
      <c r="A368" s="9" t="s">
        <v>1190</v>
      </c>
      <c r="B368" s="2" t="s">
        <v>362</v>
      </c>
      <c r="C368" s="2">
        <v>1583</v>
      </c>
      <c r="D368" s="10">
        <v>1609</v>
      </c>
      <c r="E368" s="10">
        <v>1574</v>
      </c>
      <c r="F368" s="10">
        <v>1650</v>
      </c>
      <c r="H368" s="5">
        <v>1611</v>
      </c>
    </row>
    <row r="369" spans="1:8">
      <c r="A369" s="9" t="s">
        <v>1191</v>
      </c>
      <c r="B369" s="2" t="s">
        <v>363</v>
      </c>
      <c r="C369" s="2">
        <v>1583</v>
      </c>
      <c r="D369" s="10">
        <v>1609</v>
      </c>
      <c r="E369" s="10">
        <v>1574</v>
      </c>
      <c r="F369" s="10">
        <v>1650</v>
      </c>
      <c r="H369" s="5">
        <v>1611</v>
      </c>
    </row>
    <row r="370" spans="1:8">
      <c r="A370" s="9" t="s">
        <v>1192</v>
      </c>
      <c r="B370" s="2" t="s">
        <v>364</v>
      </c>
      <c r="C370" s="2">
        <v>1583</v>
      </c>
      <c r="D370" s="10">
        <v>1609</v>
      </c>
      <c r="E370" s="10">
        <v>1574</v>
      </c>
      <c r="F370" s="10">
        <v>1650</v>
      </c>
      <c r="H370" s="5">
        <v>1611</v>
      </c>
    </row>
    <row r="371" spans="1:8">
      <c r="A371" s="9" t="s">
        <v>1193</v>
      </c>
      <c r="B371" s="2" t="s">
        <v>365</v>
      </c>
      <c r="C371" s="2">
        <v>1583</v>
      </c>
      <c r="D371" s="10">
        <v>1609</v>
      </c>
      <c r="E371" s="10">
        <v>1574</v>
      </c>
      <c r="F371" s="10">
        <v>1650</v>
      </c>
      <c r="H371" s="5">
        <v>1611</v>
      </c>
    </row>
    <row r="372" spans="1:8">
      <c r="A372" s="9" t="s">
        <v>1194</v>
      </c>
      <c r="B372" s="2" t="s">
        <v>366</v>
      </c>
      <c r="C372" s="2">
        <v>1876</v>
      </c>
      <c r="D372" s="10">
        <v>1831</v>
      </c>
      <c r="E372" s="10">
        <v>1776</v>
      </c>
      <c r="F372" s="10">
        <v>1816</v>
      </c>
      <c r="H372" s="5">
        <v>1807.6666666666667</v>
      </c>
    </row>
    <row r="373" spans="1:8">
      <c r="A373" s="9" t="s">
        <v>1195</v>
      </c>
      <c r="B373" s="2" t="s">
        <v>367</v>
      </c>
      <c r="C373" s="2">
        <v>1876</v>
      </c>
      <c r="D373" s="10">
        <v>1831</v>
      </c>
      <c r="E373" s="10">
        <v>1776</v>
      </c>
      <c r="F373" s="10">
        <v>1816</v>
      </c>
      <c r="H373" s="5">
        <v>1807.6666666666667</v>
      </c>
    </row>
    <row r="374" spans="1:8">
      <c r="A374" s="9" t="s">
        <v>1196</v>
      </c>
      <c r="B374" s="2" t="s">
        <v>368</v>
      </c>
      <c r="C374" s="2">
        <v>1876</v>
      </c>
      <c r="D374" s="10">
        <v>1831</v>
      </c>
      <c r="E374" s="10">
        <v>1776</v>
      </c>
      <c r="F374" s="10">
        <v>1816</v>
      </c>
      <c r="H374" s="5">
        <v>1807.6666666666667</v>
      </c>
    </row>
    <row r="375" spans="1:8">
      <c r="A375" s="9" t="s">
        <v>1197</v>
      </c>
      <c r="B375" s="2" t="s">
        <v>369</v>
      </c>
      <c r="C375" s="2">
        <v>1278</v>
      </c>
      <c r="D375" s="10">
        <v>1354</v>
      </c>
      <c r="E375" s="10">
        <v>1421</v>
      </c>
      <c r="F375" s="10">
        <v>1396</v>
      </c>
      <c r="H375" s="5">
        <v>1390.3333333333333</v>
      </c>
    </row>
    <row r="376" spans="1:8">
      <c r="A376" s="9" t="s">
        <v>1198</v>
      </c>
      <c r="B376" s="2" t="s">
        <v>370</v>
      </c>
      <c r="C376" s="2">
        <v>1326</v>
      </c>
      <c r="D376" s="10">
        <v>1374</v>
      </c>
      <c r="E376" s="10">
        <v>1429</v>
      </c>
      <c r="F376" s="10">
        <v>1462</v>
      </c>
      <c r="H376" s="5">
        <v>1421.6666666666667</v>
      </c>
    </row>
    <row r="377" spans="1:8">
      <c r="A377" s="9" t="s">
        <v>1199</v>
      </c>
      <c r="B377" s="2" t="s">
        <v>371</v>
      </c>
      <c r="C377" s="2">
        <v>1326</v>
      </c>
      <c r="D377" s="10">
        <v>1374</v>
      </c>
      <c r="E377" s="10">
        <v>1429</v>
      </c>
      <c r="F377" s="10">
        <v>1462</v>
      </c>
      <c r="H377" s="5">
        <v>1421.6666666666667</v>
      </c>
    </row>
    <row r="378" spans="1:8">
      <c r="A378" s="9" t="s">
        <v>1200</v>
      </c>
      <c r="B378" s="2" t="s">
        <v>372</v>
      </c>
      <c r="C378" s="2">
        <v>1326</v>
      </c>
      <c r="D378" s="10">
        <v>1374</v>
      </c>
      <c r="E378" s="10">
        <v>1429</v>
      </c>
      <c r="F378" s="10">
        <v>1462</v>
      </c>
      <c r="H378" s="5">
        <v>1421.6666666666667</v>
      </c>
    </row>
    <row r="379" spans="1:8">
      <c r="A379" s="9" t="s">
        <v>1201</v>
      </c>
      <c r="B379" s="2" t="s">
        <v>373</v>
      </c>
      <c r="C379" s="2">
        <v>1326</v>
      </c>
      <c r="D379" s="10">
        <v>1374</v>
      </c>
      <c r="E379" s="10">
        <v>1429</v>
      </c>
      <c r="F379" s="10">
        <v>1462</v>
      </c>
      <c r="H379" s="5">
        <v>1421.6666666666667</v>
      </c>
    </row>
    <row r="380" spans="1:8">
      <c r="A380" s="9" t="s">
        <v>1202</v>
      </c>
      <c r="B380" s="2" t="s">
        <v>374</v>
      </c>
      <c r="C380" s="2">
        <v>1326</v>
      </c>
      <c r="D380" s="10">
        <v>1374</v>
      </c>
      <c r="E380" s="10">
        <v>1429</v>
      </c>
      <c r="F380" s="10">
        <v>1462</v>
      </c>
      <c r="H380" s="5">
        <v>1421.6666666666667</v>
      </c>
    </row>
    <row r="381" spans="1:8">
      <c r="A381" s="9" t="s">
        <v>1203</v>
      </c>
      <c r="B381" s="2" t="s">
        <v>375</v>
      </c>
      <c r="C381" s="2">
        <v>1326</v>
      </c>
      <c r="D381" s="10">
        <v>1374</v>
      </c>
      <c r="E381" s="10">
        <v>1429</v>
      </c>
      <c r="F381" s="10">
        <v>1462</v>
      </c>
      <c r="H381" s="5">
        <v>1421.6666666666667</v>
      </c>
    </row>
    <row r="382" spans="1:8">
      <c r="A382" s="9" t="s">
        <v>1204</v>
      </c>
      <c r="B382" s="2" t="s">
        <v>376</v>
      </c>
      <c r="C382" s="2">
        <v>1326</v>
      </c>
      <c r="D382" s="10">
        <v>1374</v>
      </c>
      <c r="E382" s="10">
        <v>1429</v>
      </c>
      <c r="F382" s="10">
        <v>1462</v>
      </c>
      <c r="H382" s="5">
        <v>1421.6666666666667</v>
      </c>
    </row>
    <row r="383" spans="1:8">
      <c r="A383" s="9" t="s">
        <v>1205</v>
      </c>
      <c r="B383" s="2" t="s">
        <v>376</v>
      </c>
      <c r="C383" s="2">
        <v>1326</v>
      </c>
      <c r="D383" s="10">
        <v>1374</v>
      </c>
      <c r="E383" s="10">
        <v>1429</v>
      </c>
      <c r="F383" s="10">
        <v>1462</v>
      </c>
      <c r="H383" s="5">
        <v>1421.6666666666667</v>
      </c>
    </row>
    <row r="384" spans="1:8">
      <c r="A384" s="9" t="s">
        <v>1206</v>
      </c>
      <c r="B384" s="2" t="s">
        <v>377</v>
      </c>
      <c r="C384" s="2">
        <v>1251</v>
      </c>
      <c r="D384" s="10">
        <v>1342</v>
      </c>
      <c r="E384" s="10">
        <v>1416</v>
      </c>
      <c r="F384" s="10">
        <v>1348</v>
      </c>
      <c r="H384" s="5">
        <v>1368.6666666666667</v>
      </c>
    </row>
    <row r="385" spans="1:8">
      <c r="A385" s="9" t="s">
        <v>1207</v>
      </c>
      <c r="B385" s="2" t="s">
        <v>378</v>
      </c>
      <c r="C385" s="2">
        <v>1235</v>
      </c>
      <c r="D385" s="10">
        <v>1304</v>
      </c>
      <c r="E385" s="10">
        <v>1396</v>
      </c>
      <c r="F385" s="10">
        <v>1303</v>
      </c>
      <c r="H385" s="5">
        <v>1334.3333333333333</v>
      </c>
    </row>
    <row r="386" spans="1:8">
      <c r="A386" s="9" t="s">
        <v>1208</v>
      </c>
      <c r="B386" s="2" t="s">
        <v>379</v>
      </c>
      <c r="C386" s="2">
        <v>1320</v>
      </c>
      <c r="D386" s="10">
        <v>1617</v>
      </c>
      <c r="E386" s="10">
        <v>1538</v>
      </c>
      <c r="F386" s="10">
        <v>1616</v>
      </c>
      <c r="H386" s="5">
        <v>1590.3333333333333</v>
      </c>
    </row>
    <row r="387" spans="1:8">
      <c r="A387" s="9" t="s">
        <v>1209</v>
      </c>
      <c r="B387" s="2" t="s">
        <v>380</v>
      </c>
      <c r="C387" s="2">
        <v>1235</v>
      </c>
      <c r="D387" s="10">
        <v>1304</v>
      </c>
      <c r="E387" s="10">
        <v>1396</v>
      </c>
      <c r="F387" s="10">
        <v>1303</v>
      </c>
      <c r="H387" s="5">
        <v>1334.3333333333333</v>
      </c>
    </row>
    <row r="388" spans="1:8">
      <c r="A388" s="9" t="s">
        <v>1210</v>
      </c>
      <c r="B388" s="2" t="s">
        <v>381</v>
      </c>
      <c r="C388" s="2">
        <v>1268</v>
      </c>
      <c r="D388" s="10">
        <v>1303</v>
      </c>
      <c r="E388" s="10">
        <v>1326</v>
      </c>
      <c r="F388" s="10">
        <v>1413</v>
      </c>
      <c r="H388" s="5">
        <v>1347.3333333333333</v>
      </c>
    </row>
    <row r="389" spans="1:8">
      <c r="A389" s="9" t="s">
        <v>1211</v>
      </c>
      <c r="B389" s="2" t="s">
        <v>382</v>
      </c>
      <c r="C389" s="2">
        <v>1576</v>
      </c>
      <c r="D389" s="10">
        <v>1585</v>
      </c>
      <c r="E389" s="10">
        <v>1611</v>
      </c>
      <c r="F389" s="10">
        <v>1731</v>
      </c>
      <c r="H389" s="5">
        <v>1642.3333333333333</v>
      </c>
    </row>
    <row r="390" spans="1:8">
      <c r="A390" s="9" t="s">
        <v>1212</v>
      </c>
      <c r="B390" s="2" t="s">
        <v>383</v>
      </c>
      <c r="C390" s="2">
        <v>1552</v>
      </c>
      <c r="D390" s="10">
        <v>1540</v>
      </c>
      <c r="E390" s="10">
        <v>1591</v>
      </c>
      <c r="F390" s="10">
        <v>1730</v>
      </c>
      <c r="H390" s="5">
        <v>1620.3333333333333</v>
      </c>
    </row>
    <row r="391" spans="1:8">
      <c r="A391" s="9" t="s">
        <v>1213</v>
      </c>
      <c r="B391" s="2" t="s">
        <v>384</v>
      </c>
      <c r="C391" s="2">
        <v>1731</v>
      </c>
      <c r="D391" s="10">
        <v>1838</v>
      </c>
      <c r="E391" s="10">
        <v>1742</v>
      </c>
      <c r="F391" s="10">
        <v>1734</v>
      </c>
      <c r="H391" s="5">
        <v>1771.3333333333333</v>
      </c>
    </row>
    <row r="392" spans="1:8">
      <c r="A392" s="9" t="s">
        <v>1214</v>
      </c>
      <c r="B392" s="2" t="s">
        <v>385</v>
      </c>
      <c r="C392" s="2">
        <v>1731</v>
      </c>
      <c r="D392" s="10">
        <v>1838</v>
      </c>
      <c r="E392" s="10">
        <v>1742</v>
      </c>
      <c r="F392" s="10">
        <v>1734</v>
      </c>
      <c r="H392" s="5">
        <v>1771.3333333333333</v>
      </c>
    </row>
    <row r="393" spans="1:8">
      <c r="A393" s="9" t="s">
        <v>1215</v>
      </c>
      <c r="B393" s="2" t="s">
        <v>386</v>
      </c>
      <c r="C393" s="2">
        <v>1230</v>
      </c>
      <c r="D393" s="10">
        <v>1272</v>
      </c>
      <c r="E393" s="10">
        <v>1292</v>
      </c>
      <c r="F393" s="10">
        <v>1375</v>
      </c>
      <c r="H393" s="5">
        <v>1313</v>
      </c>
    </row>
    <row r="394" spans="1:8">
      <c r="A394" s="9" t="s">
        <v>1216</v>
      </c>
      <c r="B394" s="2" t="s">
        <v>387</v>
      </c>
      <c r="C394" s="2">
        <v>1230</v>
      </c>
      <c r="D394" s="10">
        <v>1272</v>
      </c>
      <c r="E394" s="10">
        <v>1292</v>
      </c>
      <c r="F394" s="10">
        <v>1375</v>
      </c>
      <c r="H394" s="5">
        <v>1313</v>
      </c>
    </row>
    <row r="395" spans="1:8">
      <c r="A395" s="9" t="s">
        <v>1217</v>
      </c>
      <c r="B395" s="2" t="s">
        <v>388</v>
      </c>
      <c r="C395" s="2">
        <v>1230</v>
      </c>
      <c r="D395" s="10">
        <v>1272</v>
      </c>
      <c r="E395" s="10">
        <v>1292</v>
      </c>
      <c r="F395" s="10">
        <v>1375</v>
      </c>
      <c r="H395" s="5">
        <v>1313</v>
      </c>
    </row>
    <row r="396" spans="1:8">
      <c r="A396" s="9" t="s">
        <v>1218</v>
      </c>
      <c r="B396" s="2" t="s">
        <v>389</v>
      </c>
      <c r="C396" s="2">
        <v>1230</v>
      </c>
      <c r="D396" s="10">
        <v>1272</v>
      </c>
      <c r="E396" s="10">
        <v>1292</v>
      </c>
      <c r="F396" s="10">
        <v>1375</v>
      </c>
      <c r="H396" s="5">
        <v>1313</v>
      </c>
    </row>
    <row r="397" spans="1:8">
      <c r="A397" s="9" t="s">
        <v>1219</v>
      </c>
      <c r="B397" s="2" t="s">
        <v>390</v>
      </c>
      <c r="C397" s="2">
        <v>1571</v>
      </c>
      <c r="D397" s="10">
        <v>1586</v>
      </c>
      <c r="E397" s="10">
        <v>1644</v>
      </c>
      <c r="F397" s="10">
        <v>1654</v>
      </c>
      <c r="H397" s="5">
        <v>1628</v>
      </c>
    </row>
    <row r="398" spans="1:8">
      <c r="A398" s="9" t="s">
        <v>1220</v>
      </c>
      <c r="B398" s="2" t="s">
        <v>391</v>
      </c>
      <c r="C398" s="2">
        <v>1754</v>
      </c>
      <c r="D398" s="10">
        <v>1813</v>
      </c>
      <c r="E398" s="10">
        <v>1849</v>
      </c>
      <c r="F398" s="10">
        <v>1879</v>
      </c>
      <c r="H398" s="5">
        <v>1847</v>
      </c>
    </row>
    <row r="399" spans="1:8">
      <c r="A399" s="9" t="s">
        <v>1221</v>
      </c>
      <c r="B399" s="2" t="s">
        <v>392</v>
      </c>
      <c r="C399" s="2">
        <v>1753</v>
      </c>
      <c r="D399" s="10">
        <v>1844</v>
      </c>
      <c r="E399" s="10">
        <v>1845</v>
      </c>
      <c r="F399" s="10">
        <v>1890</v>
      </c>
      <c r="H399" s="5">
        <v>1859.6666666666667</v>
      </c>
    </row>
    <row r="400" spans="1:8">
      <c r="A400" s="9" t="s">
        <v>1222</v>
      </c>
      <c r="B400" s="2" t="s">
        <v>393</v>
      </c>
      <c r="C400" s="2">
        <v>1756</v>
      </c>
      <c r="D400" s="10">
        <v>1769</v>
      </c>
      <c r="E400" s="10">
        <v>1855</v>
      </c>
      <c r="F400" s="10">
        <v>1862</v>
      </c>
      <c r="H400" s="5">
        <v>1828.6666666666667</v>
      </c>
    </row>
    <row r="401" spans="1:8">
      <c r="A401" s="9" t="s">
        <v>1223</v>
      </c>
      <c r="B401" s="2" t="s">
        <v>394</v>
      </c>
      <c r="C401" s="2">
        <v>1756</v>
      </c>
      <c r="D401" s="10">
        <v>1769</v>
      </c>
      <c r="E401" s="10">
        <v>1855</v>
      </c>
      <c r="F401" s="10">
        <v>1862</v>
      </c>
      <c r="H401" s="5">
        <v>1828.6666666666667</v>
      </c>
    </row>
    <row r="402" spans="1:8">
      <c r="A402" s="9" t="s">
        <v>1224</v>
      </c>
      <c r="B402" s="2" t="s">
        <v>395</v>
      </c>
      <c r="C402" s="2">
        <v>1756</v>
      </c>
      <c r="D402" s="10">
        <v>1769</v>
      </c>
      <c r="E402" s="10">
        <v>1855</v>
      </c>
      <c r="F402" s="10">
        <v>1862</v>
      </c>
      <c r="H402" s="5">
        <v>1828.6666666666667</v>
      </c>
    </row>
    <row r="403" spans="1:8">
      <c r="A403" s="9" t="s">
        <v>1225</v>
      </c>
      <c r="B403" s="2" t="s">
        <v>396</v>
      </c>
      <c r="C403" s="2">
        <v>1371</v>
      </c>
      <c r="D403" s="10">
        <v>1387</v>
      </c>
      <c r="E403" s="10">
        <v>1456</v>
      </c>
      <c r="F403" s="10">
        <v>1462</v>
      </c>
      <c r="H403" s="5">
        <v>1435</v>
      </c>
    </row>
    <row r="404" spans="1:8">
      <c r="A404" s="9" t="s">
        <v>1226</v>
      </c>
      <c r="B404" s="2" t="s">
        <v>397</v>
      </c>
      <c r="C404" s="2">
        <v>1321</v>
      </c>
      <c r="D404" s="10">
        <v>1347</v>
      </c>
      <c r="E404" s="10">
        <v>1424</v>
      </c>
      <c r="F404" s="10">
        <v>1433</v>
      </c>
      <c r="H404" s="5">
        <v>1401.3333333333333</v>
      </c>
    </row>
    <row r="405" spans="1:8">
      <c r="A405" s="9" t="s">
        <v>1227</v>
      </c>
      <c r="B405" s="2" t="s">
        <v>398</v>
      </c>
      <c r="C405" s="2">
        <v>1561</v>
      </c>
      <c r="D405" s="10">
        <v>1613</v>
      </c>
      <c r="E405" s="10">
        <v>1511</v>
      </c>
      <c r="F405" s="10">
        <v>1604</v>
      </c>
      <c r="H405" s="5">
        <v>1576</v>
      </c>
    </row>
    <row r="406" spans="1:8">
      <c r="A406" s="9" t="s">
        <v>1228</v>
      </c>
      <c r="B406" s="2" t="s">
        <v>399</v>
      </c>
      <c r="C406" s="2">
        <v>1717</v>
      </c>
      <c r="D406" s="10">
        <v>1633</v>
      </c>
      <c r="E406" s="10">
        <v>1769</v>
      </c>
      <c r="F406" s="10">
        <v>1679</v>
      </c>
      <c r="H406" s="5">
        <v>1693.6666666666667</v>
      </c>
    </row>
    <row r="407" spans="1:8">
      <c r="A407" s="9" t="s">
        <v>1229</v>
      </c>
      <c r="B407" s="2" t="s">
        <v>400</v>
      </c>
      <c r="C407" s="2">
        <v>1321</v>
      </c>
      <c r="D407" s="10">
        <v>1347</v>
      </c>
      <c r="E407" s="10">
        <v>1424</v>
      </c>
      <c r="F407" s="10">
        <v>1433</v>
      </c>
      <c r="H407" s="5">
        <v>1401.3333333333333</v>
      </c>
    </row>
    <row r="408" spans="1:8">
      <c r="A408" s="9" t="s">
        <v>1230</v>
      </c>
      <c r="B408" s="2" t="s">
        <v>401</v>
      </c>
      <c r="C408" s="2">
        <v>1626</v>
      </c>
      <c r="D408" s="10">
        <v>1563</v>
      </c>
      <c r="E408" s="10">
        <v>1642</v>
      </c>
      <c r="F408" s="10">
        <v>1638</v>
      </c>
      <c r="H408" s="5">
        <v>1614.3333333333333</v>
      </c>
    </row>
    <row r="409" spans="1:8">
      <c r="A409" s="9" t="s">
        <v>1231</v>
      </c>
      <c r="B409" s="2" t="s">
        <v>402</v>
      </c>
      <c r="C409" s="2">
        <v>1626</v>
      </c>
      <c r="D409" s="10">
        <v>1563</v>
      </c>
      <c r="E409" s="10">
        <v>1642</v>
      </c>
      <c r="F409" s="10">
        <v>1638</v>
      </c>
      <c r="H409" s="5">
        <v>1614.3333333333333</v>
      </c>
    </row>
    <row r="410" spans="1:8">
      <c r="A410" s="9" t="s">
        <v>1232</v>
      </c>
      <c r="B410" s="2" t="s">
        <v>403</v>
      </c>
      <c r="C410" s="2">
        <v>1521</v>
      </c>
      <c r="D410" s="10">
        <v>1497</v>
      </c>
      <c r="E410" s="10">
        <v>1596</v>
      </c>
      <c r="F410" s="10">
        <v>1599</v>
      </c>
      <c r="H410" s="5">
        <v>1564</v>
      </c>
    </row>
    <row r="411" spans="1:8">
      <c r="A411" s="9" t="s">
        <v>1233</v>
      </c>
      <c r="B411" s="2" t="s">
        <v>403</v>
      </c>
      <c r="C411" s="2">
        <v>1521</v>
      </c>
      <c r="D411" s="10">
        <v>1497</v>
      </c>
      <c r="E411" s="10">
        <v>1596</v>
      </c>
      <c r="F411" s="10">
        <v>1599</v>
      </c>
      <c r="H411" s="5">
        <v>1564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37FD5-A372-4030-856D-B70186209985}">
  <sheetPr codeName="Feuil4"/>
  <dimension ref="A1:X413"/>
  <sheetViews>
    <sheetView workbookViewId="0">
      <pane ySplit="6" topLeftCell="A11" activePane="bottomLeft" state="frozen"/>
      <selection pane="bottomLeft"/>
    </sheetView>
  </sheetViews>
  <sheetFormatPr baseColWidth="10" defaultColWidth="10.09765625" defaultRowHeight="13.8"/>
  <cols>
    <col min="1" max="1" width="5.5" style="40" customWidth="1"/>
    <col min="2" max="2" width="3.8984375" style="11" customWidth="1"/>
    <col min="3" max="3" width="33.59765625" style="12" customWidth="1"/>
    <col min="4" max="4" width="7.69921875" style="39" customWidth="1"/>
    <col min="5" max="21" width="7.69921875" style="40" customWidth="1"/>
    <col min="22" max="16384" width="10.09765625" style="40"/>
  </cols>
  <sheetData>
    <row r="1" spans="1:24">
      <c r="A1" s="41"/>
      <c r="B1" s="42"/>
      <c r="C1" s="43"/>
      <c r="D1" s="44"/>
      <c r="E1" s="41" t="str">
        <f>_xlfn.TEXTBEFORE(E$5," ")</f>
        <v>01</v>
      </c>
      <c r="F1" s="41" t="str">
        <f t="shared" ref="F1:U1" si="0">_xlfn.TEXTBEFORE(F$5," ")</f>
        <v>02</v>
      </c>
      <c r="G1" s="41" t="str">
        <f t="shared" si="0"/>
        <v>03</v>
      </c>
      <c r="H1" s="41" t="str">
        <f t="shared" si="0"/>
        <v>04</v>
      </c>
      <c r="I1" s="41" t="str">
        <f t="shared" si="0"/>
        <v>05</v>
      </c>
      <c r="J1" s="41" t="str">
        <f t="shared" si="0"/>
        <v>06</v>
      </c>
      <c r="K1" s="41" t="str">
        <f t="shared" si="0"/>
        <v>07</v>
      </c>
      <c r="L1" s="41" t="str">
        <f t="shared" si="0"/>
        <v>08</v>
      </c>
      <c r="M1" s="41" t="str">
        <f t="shared" si="0"/>
        <v>09</v>
      </c>
      <c r="N1" s="41" t="str">
        <f t="shared" si="0"/>
        <v>10</v>
      </c>
      <c r="O1" s="41" t="str">
        <f t="shared" si="0"/>
        <v>11</v>
      </c>
      <c r="P1" s="41" t="str">
        <f t="shared" si="0"/>
        <v>12</v>
      </c>
      <c r="Q1" s="41" t="str">
        <f t="shared" si="0"/>
        <v>13</v>
      </c>
      <c r="R1" s="41" t="str">
        <f t="shared" si="0"/>
        <v>14</v>
      </c>
      <c r="S1" s="41" t="str">
        <f t="shared" si="0"/>
        <v>15</v>
      </c>
      <c r="T1" s="41" t="str">
        <f t="shared" si="0"/>
        <v>16</v>
      </c>
      <c r="U1" s="41" t="str">
        <f t="shared" si="0"/>
        <v>17</v>
      </c>
    </row>
    <row r="2" spans="1:24" s="11" customFormat="1">
      <c r="A2" s="42"/>
      <c r="C2" s="12" t="s">
        <v>1234</v>
      </c>
      <c r="D2" s="13">
        <v>1</v>
      </c>
      <c r="E2" s="14">
        <v>0.92316784869976343</v>
      </c>
      <c r="F2" s="14">
        <v>0.96099290780141844</v>
      </c>
      <c r="G2" s="14">
        <v>1.0197990543735223</v>
      </c>
      <c r="H2" s="14">
        <v>0.92050827423167836</v>
      </c>
      <c r="I2" s="14">
        <v>0.92405437352245856</v>
      </c>
      <c r="J2" s="14">
        <v>1.0351654846335696</v>
      </c>
      <c r="K2" s="14">
        <v>1.0984042553191489</v>
      </c>
      <c r="L2" s="14">
        <v>1.020981087470449</v>
      </c>
      <c r="M2" s="14">
        <v>1.0200945626477542</v>
      </c>
      <c r="N2" s="14">
        <v>1.0200945626477542</v>
      </c>
      <c r="O2" s="14">
        <v>0.9036643026004727</v>
      </c>
      <c r="P2" s="14">
        <v>0.94473995271867595</v>
      </c>
      <c r="Q2" s="14">
        <v>0.984338061465721</v>
      </c>
      <c r="R2" s="14">
        <v>0.97842789598108737</v>
      </c>
      <c r="S2" s="14">
        <v>0.98552009456264766</v>
      </c>
      <c r="T2" s="14">
        <v>1.0121158392434988</v>
      </c>
      <c r="U2" s="14">
        <v>0.91548463356973986</v>
      </c>
    </row>
    <row r="3" spans="1:24" s="11" customFormat="1" ht="24" customHeight="1" thickBot="1">
      <c r="A3" s="42"/>
      <c r="B3" s="144" t="s">
        <v>1235</v>
      </c>
      <c r="C3" s="144"/>
      <c r="D3" s="144"/>
      <c r="E3" s="144"/>
      <c r="F3" s="144"/>
      <c r="G3" s="144"/>
      <c r="H3" s="144"/>
      <c r="I3" s="144"/>
      <c r="J3" s="144"/>
      <c r="K3" s="144"/>
      <c r="L3" s="144"/>
      <c r="M3" s="144"/>
      <c r="N3" s="144"/>
      <c r="O3" s="144"/>
      <c r="P3" s="144"/>
      <c r="Q3" s="144"/>
      <c r="R3" s="144"/>
      <c r="S3" s="144"/>
      <c r="T3" s="144"/>
      <c r="U3" s="144"/>
    </row>
    <row r="4" spans="1:24" s="1" customFormat="1" ht="14.4" customHeight="1">
      <c r="A4" s="45"/>
      <c r="B4" s="145"/>
      <c r="C4" s="146"/>
      <c r="D4" s="149" t="s">
        <v>1236</v>
      </c>
      <c r="E4" s="151" t="s">
        <v>1237</v>
      </c>
      <c r="F4" s="152"/>
      <c r="G4" s="152"/>
      <c r="H4" s="152"/>
      <c r="I4" s="152"/>
      <c r="J4" s="152"/>
      <c r="K4" s="152"/>
      <c r="L4" s="152"/>
      <c r="M4" s="152"/>
      <c r="N4" s="152"/>
      <c r="O4" s="152"/>
      <c r="P4" s="152"/>
      <c r="Q4" s="152"/>
      <c r="R4" s="152"/>
      <c r="S4" s="152"/>
      <c r="T4" s="152"/>
      <c r="U4" s="153"/>
    </row>
    <row r="5" spans="1:24" s="11" customFormat="1" ht="72" customHeight="1" thickBot="1">
      <c r="A5" s="42"/>
      <c r="B5" s="147"/>
      <c r="C5" s="148"/>
      <c r="D5" s="150"/>
      <c r="E5" s="15" t="s">
        <v>3</v>
      </c>
      <c r="F5" s="16" t="s">
        <v>4</v>
      </c>
      <c r="G5" s="16" t="s">
        <v>5</v>
      </c>
      <c r="H5" s="16" t="s">
        <v>6</v>
      </c>
      <c r="I5" s="16" t="s">
        <v>7</v>
      </c>
      <c r="J5" s="16" t="s">
        <v>8</v>
      </c>
      <c r="K5" s="16" t="s">
        <v>9</v>
      </c>
      <c r="L5" s="16" t="s">
        <v>10</v>
      </c>
      <c r="M5" s="16" t="s">
        <v>11</v>
      </c>
      <c r="N5" s="16" t="s">
        <v>12</v>
      </c>
      <c r="O5" s="16" t="s">
        <v>13</v>
      </c>
      <c r="P5" s="16" t="s">
        <v>14</v>
      </c>
      <c r="Q5" s="16" t="s">
        <v>15</v>
      </c>
      <c r="R5" s="16" t="s">
        <v>16</v>
      </c>
      <c r="S5" s="16" t="s">
        <v>17</v>
      </c>
      <c r="T5" s="16" t="s">
        <v>18</v>
      </c>
      <c r="U5" s="17" t="s">
        <v>19</v>
      </c>
    </row>
    <row r="6" spans="1:24" s="22" customFormat="1" ht="30" customHeight="1" thickBot="1">
      <c r="A6" s="46"/>
      <c r="B6" s="154" t="s">
        <v>834</v>
      </c>
      <c r="C6" s="155"/>
      <c r="D6" s="18">
        <v>69.402282147227609</v>
      </c>
      <c r="E6" s="19">
        <f>$D6*E$2</f>
        <v>64.069955504710109</v>
      </c>
      <c r="F6" s="20">
        <f t="shared" ref="F6:U21" si="1">$D6*F$2</f>
        <v>66.69510092871873</v>
      </c>
      <c r="G6" s="20">
        <f t="shared" si="1"/>
        <v>70.776381705107099</v>
      </c>
      <c r="H6" s="20">
        <f t="shared" si="1"/>
        <v>63.885374967084509</v>
      </c>
      <c r="I6" s="20">
        <f t="shared" si="1"/>
        <v>64.131482350585316</v>
      </c>
      <c r="J6" s="20">
        <f t="shared" si="1"/>
        <v>71.84284703361061</v>
      </c>
      <c r="K6" s="20">
        <f t="shared" si="1"/>
        <v>76.231762039374999</v>
      </c>
      <c r="L6" s="20">
        <f t="shared" si="1"/>
        <v>70.85841749960737</v>
      </c>
      <c r="M6" s="20">
        <f t="shared" si="1"/>
        <v>70.796890653732191</v>
      </c>
      <c r="N6" s="20">
        <f t="shared" si="1"/>
        <v>70.796890653732191</v>
      </c>
      <c r="O6" s="20">
        <f t="shared" si="1"/>
        <v>62.716364895455676</v>
      </c>
      <c r="P6" s="20">
        <f t="shared" si="1"/>
        <v>65.567108754340026</v>
      </c>
      <c r="Q6" s="20">
        <f t="shared" si="1"/>
        <v>68.315307870099048</v>
      </c>
      <c r="R6" s="20">
        <f t="shared" si="1"/>
        <v>67.905128897597692</v>
      </c>
      <c r="S6" s="20">
        <f t="shared" si="1"/>
        <v>68.397343664599305</v>
      </c>
      <c r="T6" s="20">
        <f t="shared" si="1"/>
        <v>70.243149040855371</v>
      </c>
      <c r="U6" s="21">
        <f t="shared" si="1"/>
        <v>63.536722840458367</v>
      </c>
    </row>
    <row r="7" spans="1:24" s="28" customFormat="1" ht="24" customHeight="1">
      <c r="A7" s="47" t="str">
        <f>_xlfn.TEXTAFTER(_xlfn.TEXTBEFORE($C7,"]"),"[")</f>
        <v>11</v>
      </c>
      <c r="B7" s="141" t="s">
        <v>1238</v>
      </c>
      <c r="C7" s="23" t="s">
        <v>1239</v>
      </c>
      <c r="D7" s="24">
        <v>52.057871213735062</v>
      </c>
      <c r="E7" s="25">
        <f t="shared" ref="E7:T22" si="2">$D7*E$2</f>
        <v>48.058152976273142</v>
      </c>
      <c r="F7" s="26">
        <f t="shared" si="1"/>
        <v>50.027245031639012</v>
      </c>
      <c r="G7" s="26">
        <f t="shared" si="1"/>
        <v>53.088567836465621</v>
      </c>
      <c r="H7" s="26">
        <f t="shared" si="1"/>
        <v>47.91970119113023</v>
      </c>
      <c r="I7" s="26">
        <f t="shared" si="1"/>
        <v>48.104303571320784</v>
      </c>
      <c r="J7" s="26">
        <f t="shared" si="1"/>
        <v>53.888511483958005</v>
      </c>
      <c r="K7" s="26">
        <f t="shared" si="1"/>
        <v>57.180587264022819</v>
      </c>
      <c r="L7" s="26">
        <f t="shared" si="1"/>
        <v>53.150101963195809</v>
      </c>
      <c r="M7" s="26">
        <f t="shared" si="1"/>
        <v>53.103951368148181</v>
      </c>
      <c r="N7" s="26">
        <f t="shared" si="1"/>
        <v>53.103951368148181</v>
      </c>
      <c r="O7" s="26">
        <f t="shared" si="1"/>
        <v>47.042839885225121</v>
      </c>
      <c r="P7" s="26">
        <f t="shared" si="1"/>
        <v>49.181150789098986</v>
      </c>
      <c r="Q7" s="26">
        <f t="shared" si="1"/>
        <v>51.242544034560133</v>
      </c>
      <c r="R7" s="26">
        <f t="shared" si="1"/>
        <v>50.934873400909211</v>
      </c>
      <c r="S7" s="26">
        <f t="shared" si="1"/>
        <v>51.304078161290313</v>
      </c>
      <c r="T7" s="26">
        <f t="shared" si="1"/>
        <v>52.688596012719437</v>
      </c>
      <c r="U7" s="27">
        <f t="shared" si="1"/>
        <v>47.65818115252695</v>
      </c>
      <c r="W7" s="75" t="s">
        <v>1658</v>
      </c>
      <c r="X7" s="76"/>
    </row>
    <row r="8" spans="1:24" s="28" customFormat="1" ht="24" customHeight="1">
      <c r="A8" s="47" t="str">
        <f t="shared" ref="A8:A71" si="3">_xlfn.TEXTAFTER(_xlfn.TEXTBEFORE($C8,"]"),"[")</f>
        <v>111</v>
      </c>
      <c r="B8" s="142"/>
      <c r="C8" s="29" t="s">
        <v>1240</v>
      </c>
      <c r="D8" s="30">
        <v>68.457654432910445</v>
      </c>
      <c r="E8" s="31">
        <f t="shared" si="2"/>
        <v>63.19790556986176</v>
      </c>
      <c r="F8" s="32">
        <f t="shared" si="1"/>
        <v>65.787320394747269</v>
      </c>
      <c r="G8" s="32">
        <f t="shared" si="1"/>
        <v>69.813051255311436</v>
      </c>
      <c r="H8" s="32">
        <f t="shared" si="1"/>
        <v>63.015837339987002</v>
      </c>
      <c r="I8" s="32">
        <f t="shared" si="1"/>
        <v>63.258594979820018</v>
      </c>
      <c r="J8" s="32">
        <f t="shared" si="1"/>
        <v>70.865001027921181</v>
      </c>
      <c r="K8" s="32">
        <f t="shared" si="1"/>
        <v>75.194178938276622</v>
      </c>
      <c r="L8" s="32">
        <f t="shared" si="1"/>
        <v>69.893970468589117</v>
      </c>
      <c r="M8" s="32">
        <f t="shared" si="1"/>
        <v>69.833281058630874</v>
      </c>
      <c r="N8" s="32">
        <f t="shared" si="1"/>
        <v>69.833281058630874</v>
      </c>
      <c r="O8" s="32">
        <f t="shared" si="1"/>
        <v>61.862738550780179</v>
      </c>
      <c r="P8" s="32">
        <f t="shared" si="1"/>
        <v>64.674681212179266</v>
      </c>
      <c r="Q8" s="32">
        <f t="shared" si="1"/>
        <v>67.38547485698129</v>
      </c>
      <c r="R8" s="32">
        <f t="shared" si="1"/>
        <v>66.980878790592925</v>
      </c>
      <c r="S8" s="32">
        <f t="shared" si="1"/>
        <v>67.466394070258957</v>
      </c>
      <c r="T8" s="32">
        <f t="shared" si="1"/>
        <v>69.287076369006584</v>
      </c>
      <c r="U8" s="33">
        <f t="shared" si="1"/>
        <v>62.671930683556894</v>
      </c>
      <c r="W8" s="75" t="s">
        <v>1652</v>
      </c>
      <c r="X8" s="76"/>
    </row>
    <row r="9" spans="1:24" s="28" customFormat="1" ht="24" customHeight="1">
      <c r="A9" s="47" t="str">
        <f t="shared" si="3"/>
        <v>1111</v>
      </c>
      <c r="B9" s="142"/>
      <c r="C9" s="29" t="s">
        <v>1241</v>
      </c>
      <c r="D9" s="30">
        <v>77.968742087462701</v>
      </c>
      <c r="E9" s="31">
        <f t="shared" si="2"/>
        <v>71.978235898709642</v>
      </c>
      <c r="F9" s="32">
        <f t="shared" si="1"/>
        <v>74.927408176249614</v>
      </c>
      <c r="G9" s="32">
        <f t="shared" si="1"/>
        <v>79.512449451487512</v>
      </c>
      <c r="H9" s="32">
        <f t="shared" si="1"/>
        <v>71.770872222945115</v>
      </c>
      <c r="I9" s="32">
        <f t="shared" si="1"/>
        <v>72.047357123964488</v>
      </c>
      <c r="J9" s="32">
        <f t="shared" si="1"/>
        <v>80.710550689238119</v>
      </c>
      <c r="K9" s="32">
        <f t="shared" si="1"/>
        <v>85.641198090750251</v>
      </c>
      <c r="L9" s="32">
        <f t="shared" si="1"/>
        <v>79.604611085160641</v>
      </c>
      <c r="M9" s="32">
        <f t="shared" si="1"/>
        <v>79.535489859905809</v>
      </c>
      <c r="N9" s="32">
        <f t="shared" si="1"/>
        <v>79.535489859905809</v>
      </c>
      <c r="O9" s="32">
        <f t="shared" si="1"/>
        <v>70.457568943103112</v>
      </c>
      <c r="P9" s="32">
        <f t="shared" si="1"/>
        <v>73.660185713244147</v>
      </c>
      <c r="Q9" s="32">
        <f t="shared" si="1"/>
        <v>76.747600441293812</v>
      </c>
      <c r="R9" s="32">
        <f t="shared" si="1"/>
        <v>76.286792272928182</v>
      </c>
      <c r="S9" s="32">
        <f t="shared" si="1"/>
        <v>76.839762074966927</v>
      </c>
      <c r="T9" s="32">
        <f t="shared" si="1"/>
        <v>78.913398832612216</v>
      </c>
      <c r="U9" s="33">
        <f t="shared" si="1"/>
        <v>71.379185279834346</v>
      </c>
      <c r="W9" s="75" t="s">
        <v>1653</v>
      </c>
      <c r="X9" s="76"/>
    </row>
    <row r="10" spans="1:24" s="28" customFormat="1" ht="24" customHeight="1">
      <c r="A10" s="47" t="str">
        <f t="shared" si="3"/>
        <v>1112</v>
      </c>
      <c r="B10" s="142"/>
      <c r="C10" s="29" t="s">
        <v>1242</v>
      </c>
      <c r="D10" s="30">
        <v>77.968742087462701</v>
      </c>
      <c r="E10" s="31">
        <f t="shared" si="2"/>
        <v>71.978235898709642</v>
      </c>
      <c r="F10" s="32">
        <f t="shared" si="1"/>
        <v>74.927408176249614</v>
      </c>
      <c r="G10" s="32">
        <f t="shared" si="1"/>
        <v>79.512449451487512</v>
      </c>
      <c r="H10" s="32">
        <f t="shared" si="1"/>
        <v>71.770872222945115</v>
      </c>
      <c r="I10" s="32">
        <f t="shared" si="1"/>
        <v>72.047357123964488</v>
      </c>
      <c r="J10" s="32">
        <f t="shared" si="1"/>
        <v>80.710550689238119</v>
      </c>
      <c r="K10" s="32">
        <f t="shared" si="1"/>
        <v>85.641198090750251</v>
      </c>
      <c r="L10" s="32">
        <f t="shared" si="1"/>
        <v>79.604611085160641</v>
      </c>
      <c r="M10" s="32">
        <f t="shared" si="1"/>
        <v>79.535489859905809</v>
      </c>
      <c r="N10" s="32">
        <f t="shared" si="1"/>
        <v>79.535489859905809</v>
      </c>
      <c r="O10" s="32">
        <f t="shared" si="1"/>
        <v>70.457568943103112</v>
      </c>
      <c r="P10" s="32">
        <f t="shared" si="1"/>
        <v>73.660185713244147</v>
      </c>
      <c r="Q10" s="32">
        <f t="shared" si="1"/>
        <v>76.747600441293812</v>
      </c>
      <c r="R10" s="32">
        <f t="shared" si="1"/>
        <v>76.286792272928182</v>
      </c>
      <c r="S10" s="32">
        <f t="shared" si="1"/>
        <v>76.839762074966927</v>
      </c>
      <c r="T10" s="32">
        <f t="shared" si="1"/>
        <v>78.913398832612216</v>
      </c>
      <c r="U10" s="33">
        <f t="shared" si="1"/>
        <v>71.379185279834346</v>
      </c>
      <c r="W10" s="75" t="s">
        <v>1657</v>
      </c>
      <c r="X10" s="76"/>
    </row>
    <row r="11" spans="1:24" s="28" customFormat="1" ht="24" customHeight="1">
      <c r="A11" s="47" t="str">
        <f t="shared" si="3"/>
        <v>1113</v>
      </c>
      <c r="B11" s="142"/>
      <c r="C11" s="29" t="s">
        <v>1243</v>
      </c>
      <c r="D11" s="30">
        <v>77.968742087462701</v>
      </c>
      <c r="E11" s="31">
        <f t="shared" si="2"/>
        <v>71.978235898709642</v>
      </c>
      <c r="F11" s="32">
        <f t="shared" si="1"/>
        <v>74.927408176249614</v>
      </c>
      <c r="G11" s="32">
        <f t="shared" si="1"/>
        <v>79.512449451487512</v>
      </c>
      <c r="H11" s="32">
        <f t="shared" si="1"/>
        <v>71.770872222945115</v>
      </c>
      <c r="I11" s="32">
        <f t="shared" si="1"/>
        <v>72.047357123964488</v>
      </c>
      <c r="J11" s="32">
        <f t="shared" si="1"/>
        <v>80.710550689238119</v>
      </c>
      <c r="K11" s="32">
        <f t="shared" si="1"/>
        <v>85.641198090750251</v>
      </c>
      <c r="L11" s="32">
        <f t="shared" si="1"/>
        <v>79.604611085160641</v>
      </c>
      <c r="M11" s="32">
        <f t="shared" si="1"/>
        <v>79.535489859905809</v>
      </c>
      <c r="N11" s="32">
        <f t="shared" si="1"/>
        <v>79.535489859905809</v>
      </c>
      <c r="O11" s="32">
        <f t="shared" si="1"/>
        <v>70.457568943103112</v>
      </c>
      <c r="P11" s="32">
        <f t="shared" si="1"/>
        <v>73.660185713244147</v>
      </c>
      <c r="Q11" s="32">
        <f t="shared" si="1"/>
        <v>76.747600441293812</v>
      </c>
      <c r="R11" s="32">
        <f t="shared" si="1"/>
        <v>76.286792272928182</v>
      </c>
      <c r="S11" s="32">
        <f t="shared" si="1"/>
        <v>76.839762074966927</v>
      </c>
      <c r="T11" s="32">
        <f t="shared" si="1"/>
        <v>78.913398832612216</v>
      </c>
      <c r="U11" s="33">
        <f t="shared" si="1"/>
        <v>71.379185279834346</v>
      </c>
    </row>
    <row r="12" spans="1:24" s="28" customFormat="1" ht="24" customHeight="1">
      <c r="A12" s="47" t="str">
        <f t="shared" si="3"/>
        <v>1114</v>
      </c>
      <c r="B12" s="142"/>
      <c r="C12" s="29" t="s">
        <v>1244</v>
      </c>
      <c r="D12" s="30">
        <v>43.47016084362523</v>
      </c>
      <c r="E12" s="31">
        <f t="shared" si="2"/>
        <v>40.130254868642197</v>
      </c>
      <c r="F12" s="32">
        <f t="shared" si="1"/>
        <v>41.774516271710773</v>
      </c>
      <c r="G12" s="32">
        <f t="shared" si="1"/>
        <v>44.330828921793923</v>
      </c>
      <c r="H12" s="32">
        <f t="shared" si="1"/>
        <v>40.014642738738942</v>
      </c>
      <c r="I12" s="32">
        <f t="shared" si="1"/>
        <v>40.16879224527662</v>
      </c>
      <c r="J12" s="32">
        <f t="shared" si="1"/>
        <v>44.99881011679053</v>
      </c>
      <c r="K12" s="32">
        <f t="shared" si="1"/>
        <v>47.747809650045795</v>
      </c>
      <c r="L12" s="32">
        <f t="shared" si="1"/>
        <v>44.382212090639818</v>
      </c>
      <c r="M12" s="32">
        <f t="shared" si="1"/>
        <v>44.343674714005409</v>
      </c>
      <c r="N12" s="32">
        <f t="shared" si="1"/>
        <v>44.343674714005409</v>
      </c>
      <c r="O12" s="32">
        <f t="shared" si="1"/>
        <v>39.282432582684969</v>
      </c>
      <c r="P12" s="32">
        <f t="shared" si="1"/>
        <v>41.067997700079736</v>
      </c>
      <c r="Q12" s="32">
        <f t="shared" si="1"/>
        <v>42.789333856417151</v>
      </c>
      <c r="R12" s="32">
        <f t="shared" si="1"/>
        <v>42.532418012187684</v>
      </c>
      <c r="S12" s="32">
        <f t="shared" si="1"/>
        <v>42.840717025263039</v>
      </c>
      <c r="T12" s="32">
        <f t="shared" si="1"/>
        <v>43.996838324295631</v>
      </c>
      <c r="U12" s="33">
        <f t="shared" si="1"/>
        <v>39.796264271143897</v>
      </c>
    </row>
    <row r="13" spans="1:24" s="28" customFormat="1" ht="24" customHeight="1">
      <c r="A13" s="47" t="str">
        <f t="shared" si="3"/>
        <v>1119</v>
      </c>
      <c r="B13" s="142"/>
      <c r="C13" s="29" t="s">
        <v>1245</v>
      </c>
      <c r="D13" s="30">
        <v>77.968742087462701</v>
      </c>
      <c r="E13" s="31">
        <f t="shared" si="2"/>
        <v>71.978235898709642</v>
      </c>
      <c r="F13" s="32">
        <f t="shared" si="1"/>
        <v>74.927408176249614</v>
      </c>
      <c r="G13" s="32">
        <f t="shared" si="1"/>
        <v>79.512449451487512</v>
      </c>
      <c r="H13" s="32">
        <f t="shared" si="1"/>
        <v>71.770872222945115</v>
      </c>
      <c r="I13" s="32">
        <f t="shared" si="1"/>
        <v>72.047357123964488</v>
      </c>
      <c r="J13" s="32">
        <f t="shared" si="1"/>
        <v>80.710550689238119</v>
      </c>
      <c r="K13" s="32">
        <f t="shared" si="1"/>
        <v>85.641198090750251</v>
      </c>
      <c r="L13" s="32">
        <f t="shared" si="1"/>
        <v>79.604611085160641</v>
      </c>
      <c r="M13" s="32">
        <f t="shared" si="1"/>
        <v>79.535489859905809</v>
      </c>
      <c r="N13" s="32">
        <f t="shared" si="1"/>
        <v>79.535489859905809</v>
      </c>
      <c r="O13" s="32">
        <f t="shared" si="1"/>
        <v>70.457568943103112</v>
      </c>
      <c r="P13" s="32">
        <f t="shared" si="1"/>
        <v>73.660185713244147</v>
      </c>
      <c r="Q13" s="32">
        <f t="shared" si="1"/>
        <v>76.747600441293812</v>
      </c>
      <c r="R13" s="32">
        <f t="shared" si="1"/>
        <v>76.286792272928182</v>
      </c>
      <c r="S13" s="32">
        <f t="shared" si="1"/>
        <v>76.839762074966927</v>
      </c>
      <c r="T13" s="32">
        <f t="shared" si="1"/>
        <v>78.913398832612216</v>
      </c>
      <c r="U13" s="33">
        <f t="shared" si="1"/>
        <v>71.379185279834346</v>
      </c>
    </row>
    <row r="14" spans="1:24" s="28" customFormat="1" ht="24" customHeight="1">
      <c r="A14" s="47" t="str">
        <f t="shared" si="3"/>
        <v>112</v>
      </c>
      <c r="B14" s="142"/>
      <c r="C14" s="29" t="s">
        <v>1246</v>
      </c>
      <c r="D14" s="30">
        <v>37.684300315033958</v>
      </c>
      <c r="E14" s="31">
        <f t="shared" si="2"/>
        <v>34.788934451585718</v>
      </c>
      <c r="F14" s="32">
        <f t="shared" si="1"/>
        <v>36.214345338206392</v>
      </c>
      <c r="G14" s="32">
        <f t="shared" si="1"/>
        <v>38.430413825999459</v>
      </c>
      <c r="H14" s="32">
        <f t="shared" si="1"/>
        <v>34.688710248620204</v>
      </c>
      <c r="I14" s="32">
        <f t="shared" si="1"/>
        <v>34.822342519240891</v>
      </c>
      <c r="J14" s="32">
        <f t="shared" si="1"/>
        <v>39.009486998689106</v>
      </c>
      <c r="K14" s="32">
        <f t="shared" si="1"/>
        <v>41.39259582475804</v>
      </c>
      <c r="L14" s="32">
        <f t="shared" si="1"/>
        <v>38.474957916206357</v>
      </c>
      <c r="M14" s="32">
        <f t="shared" si="1"/>
        <v>38.44154984855119</v>
      </c>
      <c r="N14" s="32">
        <f t="shared" si="1"/>
        <v>38.44154984855119</v>
      </c>
      <c r="O14" s="32">
        <f t="shared" si="1"/>
        <v>34.053956963171935</v>
      </c>
      <c r="P14" s="32">
        <f t="shared" si="1"/>
        <v>35.601864097861565</v>
      </c>
      <c r="Q14" s="32">
        <f t="shared" si="1"/>
        <v>37.094091119792587</v>
      </c>
      <c r="R14" s="32">
        <f t="shared" si="1"/>
        <v>36.871370668758104</v>
      </c>
      <c r="S14" s="32">
        <f t="shared" si="1"/>
        <v>37.138635209999478</v>
      </c>
      <c r="T14" s="32">
        <f t="shared" si="1"/>
        <v>38.140877239654642</v>
      </c>
      <c r="U14" s="33">
        <f t="shared" si="1"/>
        <v>34.499397865240894</v>
      </c>
    </row>
    <row r="15" spans="1:24" s="28" customFormat="1" ht="24" customHeight="1">
      <c r="A15" s="47" t="str">
        <f t="shared" si="3"/>
        <v>1121</v>
      </c>
      <c r="B15" s="142"/>
      <c r="C15" s="29" t="s">
        <v>1247</v>
      </c>
      <c r="D15" s="30">
        <v>37.716861944801678</v>
      </c>
      <c r="E15" s="31">
        <f t="shared" si="2"/>
        <v>34.818994301288541</v>
      </c>
      <c r="F15" s="32">
        <f t="shared" si="1"/>
        <v>36.24563683347963</v>
      </c>
      <c r="G15" s="32">
        <f t="shared" si="1"/>
        <v>38.463620145245436</v>
      </c>
      <c r="H15" s="32">
        <f t="shared" si="1"/>
        <v>34.718683498243855</v>
      </c>
      <c r="I15" s="32">
        <f t="shared" si="1"/>
        <v>34.852431235636772</v>
      </c>
      <c r="J15" s="32">
        <f t="shared" si="1"/>
        <v>39.043193673948068</v>
      </c>
      <c r="K15" s="32">
        <f t="shared" si="1"/>
        <v>41.428361657455035</v>
      </c>
      <c r="L15" s="32">
        <f t="shared" si="1"/>
        <v>38.50820272437641</v>
      </c>
      <c r="M15" s="32">
        <f t="shared" si="1"/>
        <v>38.474765790028194</v>
      </c>
      <c r="N15" s="32">
        <f t="shared" si="1"/>
        <v>38.474765790028194</v>
      </c>
      <c r="O15" s="32">
        <f t="shared" si="1"/>
        <v>34.08338174562752</v>
      </c>
      <c r="P15" s="32">
        <f t="shared" si="1"/>
        <v>35.632626370428767</v>
      </c>
      <c r="Q15" s="32">
        <f t="shared" si="1"/>
        <v>37.12614277131631</v>
      </c>
      <c r="R15" s="32">
        <f t="shared" si="1"/>
        <v>36.903229875661452</v>
      </c>
      <c r="S15" s="32">
        <f t="shared" si="1"/>
        <v>37.170725350447277</v>
      </c>
      <c r="T15" s="32">
        <f t="shared" si="1"/>
        <v>38.173833380894131</v>
      </c>
      <c r="U15" s="33">
        <f t="shared" si="1"/>
        <v>34.529207536937228</v>
      </c>
    </row>
    <row r="16" spans="1:24" s="28" customFormat="1" ht="24" customHeight="1">
      <c r="A16" s="47" t="str">
        <f t="shared" si="3"/>
        <v>1122</v>
      </c>
      <c r="B16" s="142"/>
      <c r="C16" s="29" t="s">
        <v>1248</v>
      </c>
      <c r="D16" s="30">
        <v>37.716861944801678</v>
      </c>
      <c r="E16" s="31">
        <f t="shared" si="2"/>
        <v>34.818994301288541</v>
      </c>
      <c r="F16" s="32">
        <f t="shared" si="1"/>
        <v>36.24563683347963</v>
      </c>
      <c r="G16" s="32">
        <f t="shared" si="1"/>
        <v>38.463620145245436</v>
      </c>
      <c r="H16" s="32">
        <f t="shared" si="1"/>
        <v>34.718683498243855</v>
      </c>
      <c r="I16" s="32">
        <f t="shared" si="1"/>
        <v>34.852431235636772</v>
      </c>
      <c r="J16" s="32">
        <f t="shared" si="1"/>
        <v>39.043193673948068</v>
      </c>
      <c r="K16" s="32">
        <f t="shared" si="1"/>
        <v>41.428361657455035</v>
      </c>
      <c r="L16" s="32">
        <f t="shared" si="1"/>
        <v>38.50820272437641</v>
      </c>
      <c r="M16" s="32">
        <f t="shared" si="1"/>
        <v>38.474765790028194</v>
      </c>
      <c r="N16" s="32">
        <f t="shared" si="1"/>
        <v>38.474765790028194</v>
      </c>
      <c r="O16" s="32">
        <f t="shared" si="1"/>
        <v>34.08338174562752</v>
      </c>
      <c r="P16" s="32">
        <f t="shared" si="1"/>
        <v>35.632626370428767</v>
      </c>
      <c r="Q16" s="32">
        <f t="shared" si="1"/>
        <v>37.12614277131631</v>
      </c>
      <c r="R16" s="32">
        <f t="shared" si="1"/>
        <v>36.903229875661452</v>
      </c>
      <c r="S16" s="32">
        <f t="shared" si="1"/>
        <v>37.170725350447277</v>
      </c>
      <c r="T16" s="32">
        <f t="shared" si="1"/>
        <v>38.173833380894131</v>
      </c>
      <c r="U16" s="33">
        <f t="shared" si="1"/>
        <v>34.529207536937228</v>
      </c>
    </row>
    <row r="17" spans="1:21" s="28" customFormat="1" ht="24" customHeight="1">
      <c r="A17" s="47" t="str">
        <f t="shared" si="3"/>
        <v>1123</v>
      </c>
      <c r="B17" s="142"/>
      <c r="C17" s="29" t="s">
        <v>1249</v>
      </c>
      <c r="D17" s="30">
        <v>37.716861944801678</v>
      </c>
      <c r="E17" s="31">
        <f t="shared" si="2"/>
        <v>34.818994301288541</v>
      </c>
      <c r="F17" s="32">
        <f t="shared" si="1"/>
        <v>36.24563683347963</v>
      </c>
      <c r="G17" s="32">
        <f t="shared" si="1"/>
        <v>38.463620145245436</v>
      </c>
      <c r="H17" s="32">
        <f t="shared" si="1"/>
        <v>34.718683498243855</v>
      </c>
      <c r="I17" s="32">
        <f t="shared" si="1"/>
        <v>34.852431235636772</v>
      </c>
      <c r="J17" s="32">
        <f t="shared" si="1"/>
        <v>39.043193673948068</v>
      </c>
      <c r="K17" s="32">
        <f t="shared" si="1"/>
        <v>41.428361657455035</v>
      </c>
      <c r="L17" s="32">
        <f t="shared" si="1"/>
        <v>38.50820272437641</v>
      </c>
      <c r="M17" s="32">
        <f t="shared" si="1"/>
        <v>38.474765790028194</v>
      </c>
      <c r="N17" s="32">
        <f t="shared" si="1"/>
        <v>38.474765790028194</v>
      </c>
      <c r="O17" s="32">
        <f t="shared" si="1"/>
        <v>34.08338174562752</v>
      </c>
      <c r="P17" s="32">
        <f t="shared" si="1"/>
        <v>35.632626370428767</v>
      </c>
      <c r="Q17" s="32">
        <f t="shared" si="1"/>
        <v>37.12614277131631</v>
      </c>
      <c r="R17" s="32">
        <f t="shared" si="1"/>
        <v>36.903229875661452</v>
      </c>
      <c r="S17" s="32">
        <f t="shared" si="1"/>
        <v>37.170725350447277</v>
      </c>
      <c r="T17" s="32">
        <f t="shared" si="1"/>
        <v>38.173833380894131</v>
      </c>
      <c r="U17" s="33">
        <f t="shared" si="1"/>
        <v>34.529207536937228</v>
      </c>
    </row>
    <row r="18" spans="1:21" s="28" customFormat="1" ht="24" customHeight="1">
      <c r="A18" s="47" t="str">
        <f t="shared" si="3"/>
        <v>1124</v>
      </c>
      <c r="B18" s="142"/>
      <c r="C18" s="29" t="s">
        <v>1250</v>
      </c>
      <c r="D18" s="30">
        <v>37.716861944801678</v>
      </c>
      <c r="E18" s="31">
        <f t="shared" si="2"/>
        <v>34.818994301288541</v>
      </c>
      <c r="F18" s="32">
        <f t="shared" si="1"/>
        <v>36.24563683347963</v>
      </c>
      <c r="G18" s="32">
        <f t="shared" si="1"/>
        <v>38.463620145245436</v>
      </c>
      <c r="H18" s="32">
        <f t="shared" si="1"/>
        <v>34.718683498243855</v>
      </c>
      <c r="I18" s="32">
        <f t="shared" si="1"/>
        <v>34.852431235636772</v>
      </c>
      <c r="J18" s="32">
        <f t="shared" si="1"/>
        <v>39.043193673948068</v>
      </c>
      <c r="K18" s="32">
        <f t="shared" si="1"/>
        <v>41.428361657455035</v>
      </c>
      <c r="L18" s="32">
        <f t="shared" si="1"/>
        <v>38.50820272437641</v>
      </c>
      <c r="M18" s="32">
        <f t="shared" si="1"/>
        <v>38.474765790028194</v>
      </c>
      <c r="N18" s="32">
        <f t="shared" si="1"/>
        <v>38.474765790028194</v>
      </c>
      <c r="O18" s="32">
        <f t="shared" si="1"/>
        <v>34.08338174562752</v>
      </c>
      <c r="P18" s="32">
        <f t="shared" si="1"/>
        <v>35.632626370428767</v>
      </c>
      <c r="Q18" s="32">
        <f t="shared" si="1"/>
        <v>37.12614277131631</v>
      </c>
      <c r="R18" s="32">
        <f t="shared" si="1"/>
        <v>36.903229875661452</v>
      </c>
      <c r="S18" s="32">
        <f t="shared" si="1"/>
        <v>37.170725350447277</v>
      </c>
      <c r="T18" s="32">
        <f t="shared" si="1"/>
        <v>38.173833380894131</v>
      </c>
      <c r="U18" s="33">
        <f t="shared" si="1"/>
        <v>34.529207536937228</v>
      </c>
    </row>
    <row r="19" spans="1:21" s="28" customFormat="1" ht="24" customHeight="1">
      <c r="A19" s="47" t="str">
        <f t="shared" si="3"/>
        <v>1125</v>
      </c>
      <c r="B19" s="142"/>
      <c r="C19" s="29" t="s">
        <v>1251</v>
      </c>
      <c r="D19" s="30">
        <v>29.127449833704421</v>
      </c>
      <c r="E19" s="31">
        <f t="shared" si="2"/>
        <v>26.889525201091192</v>
      </c>
      <c r="F19" s="32">
        <f t="shared" si="1"/>
        <v>27.991272712531554</v>
      </c>
      <c r="G19" s="32">
        <f t="shared" si="1"/>
        <v>29.704145796723978</v>
      </c>
      <c r="H19" s="32">
        <f t="shared" si="1"/>
        <v>26.812058579193042</v>
      </c>
      <c r="I19" s="32">
        <f t="shared" si="1"/>
        <v>26.915347408390581</v>
      </c>
      <c r="J19" s="32">
        <f t="shared" si="1"/>
        <v>30.151730723246622</v>
      </c>
      <c r="K19" s="32">
        <f t="shared" si="1"/>
        <v>31.993714843935972</v>
      </c>
      <c r="L19" s="32">
        <f t="shared" si="1"/>
        <v>29.738575406456491</v>
      </c>
      <c r="M19" s="32">
        <f t="shared" si="1"/>
        <v>29.712753199157113</v>
      </c>
      <c r="N19" s="32">
        <f t="shared" si="1"/>
        <v>29.712753199157113</v>
      </c>
      <c r="O19" s="32">
        <f t="shared" si="1"/>
        <v>26.321436640504761</v>
      </c>
      <c r="P19" s="32">
        <f t="shared" si="1"/>
        <v>27.517865578709522</v>
      </c>
      <c r="Q19" s="32">
        <f t="shared" si="1"/>
        <v>28.671257504748649</v>
      </c>
      <c r="R19" s="32">
        <f t="shared" si="1"/>
        <v>28.499109456086089</v>
      </c>
      <c r="S19" s="32">
        <f t="shared" si="1"/>
        <v>28.705687114481158</v>
      </c>
      <c r="T19" s="32">
        <f t="shared" si="1"/>
        <v>29.480353333462659</v>
      </c>
      <c r="U19" s="33">
        <f t="shared" si="1"/>
        <v>26.665732737829874</v>
      </c>
    </row>
    <row r="20" spans="1:21" s="28" customFormat="1" ht="24" customHeight="1">
      <c r="A20" s="47" t="str">
        <f t="shared" si="3"/>
        <v>1129</v>
      </c>
      <c r="B20" s="142"/>
      <c r="C20" s="29" t="s">
        <v>1252</v>
      </c>
      <c r="D20" s="30">
        <v>37.716861944801678</v>
      </c>
      <c r="E20" s="31">
        <f t="shared" si="2"/>
        <v>34.818994301288541</v>
      </c>
      <c r="F20" s="32">
        <f t="shared" si="1"/>
        <v>36.24563683347963</v>
      </c>
      <c r="G20" s="32">
        <f t="shared" si="1"/>
        <v>38.463620145245436</v>
      </c>
      <c r="H20" s="32">
        <f t="shared" si="1"/>
        <v>34.718683498243855</v>
      </c>
      <c r="I20" s="32">
        <f t="shared" si="1"/>
        <v>34.852431235636772</v>
      </c>
      <c r="J20" s="32">
        <f t="shared" si="1"/>
        <v>39.043193673948068</v>
      </c>
      <c r="K20" s="32">
        <f t="shared" si="1"/>
        <v>41.428361657455035</v>
      </c>
      <c r="L20" s="32">
        <f t="shared" si="1"/>
        <v>38.50820272437641</v>
      </c>
      <c r="M20" s="32">
        <f t="shared" si="1"/>
        <v>38.474765790028194</v>
      </c>
      <c r="N20" s="32">
        <f t="shared" si="1"/>
        <v>38.474765790028194</v>
      </c>
      <c r="O20" s="32">
        <f t="shared" si="1"/>
        <v>34.08338174562752</v>
      </c>
      <c r="P20" s="32">
        <f t="shared" si="1"/>
        <v>35.632626370428767</v>
      </c>
      <c r="Q20" s="32">
        <f t="shared" si="1"/>
        <v>37.12614277131631</v>
      </c>
      <c r="R20" s="32">
        <f t="shared" si="1"/>
        <v>36.903229875661452</v>
      </c>
      <c r="S20" s="32">
        <f t="shared" si="1"/>
        <v>37.170725350447277</v>
      </c>
      <c r="T20" s="32">
        <f t="shared" si="1"/>
        <v>38.173833380894131</v>
      </c>
      <c r="U20" s="33">
        <f t="shared" si="1"/>
        <v>34.529207536937228</v>
      </c>
    </row>
    <row r="21" spans="1:21" s="28" customFormat="1" ht="24" customHeight="1">
      <c r="A21" s="47" t="str">
        <f t="shared" si="3"/>
        <v>113</v>
      </c>
      <c r="B21" s="142"/>
      <c r="C21" s="29" t="s">
        <v>1253</v>
      </c>
      <c r="D21" s="30">
        <v>47.068098567715936</v>
      </c>
      <c r="E21" s="31">
        <f t="shared" si="2"/>
        <v>43.45175529714674</v>
      </c>
      <c r="F21" s="32">
        <f t="shared" si="1"/>
        <v>45.232108907273116</v>
      </c>
      <c r="G21" s="32">
        <f t="shared" si="1"/>
        <v>48.000002410516451</v>
      </c>
      <c r="H21" s="32">
        <f t="shared" si="1"/>
        <v>43.326574183934724</v>
      </c>
      <c r="I21" s="32">
        <f t="shared" si="1"/>
        <v>43.493482334884078</v>
      </c>
      <c r="J21" s="32">
        <f t="shared" si="1"/>
        <v>48.723271064630289</v>
      </c>
      <c r="K21" s="32">
        <f t="shared" si="1"/>
        <v>51.699799756560317</v>
      </c>
      <c r="L21" s="32">
        <f t="shared" si="1"/>
        <v>48.055638460832903</v>
      </c>
      <c r="M21" s="32">
        <f t="shared" si="1"/>
        <v>48.013911423095571</v>
      </c>
      <c r="N21" s="32">
        <f t="shared" si="1"/>
        <v>48.013911423095571</v>
      </c>
      <c r="O21" s="32">
        <f t="shared" si="1"/>
        <v>42.53376046692533</v>
      </c>
      <c r="P21" s="32">
        <f t="shared" si="1"/>
        <v>44.467113215421932</v>
      </c>
      <c r="Q21" s="32">
        <f t="shared" si="1"/>
        <v>46.330920901022985</v>
      </c>
      <c r="R21" s="32">
        <f t="shared" si="1"/>
        <v>46.052740649440736</v>
      </c>
      <c r="S21" s="32">
        <f t="shared" si="1"/>
        <v>46.386556951339429</v>
      </c>
      <c r="T21" s="32">
        <f t="shared" si="1"/>
        <v>47.63836808345954</v>
      </c>
      <c r="U21" s="33">
        <f t="shared" ref="U21:U84" si="4">$D21*U$2</f>
        <v>43.090120970089821</v>
      </c>
    </row>
    <row r="22" spans="1:21" s="28" customFormat="1" ht="24" customHeight="1">
      <c r="A22" s="47" t="str">
        <f t="shared" si="3"/>
        <v>1131</v>
      </c>
      <c r="B22" s="142"/>
      <c r="C22" s="29" t="s">
        <v>1254</v>
      </c>
      <c r="D22" s="30">
        <v>47.068098567715936</v>
      </c>
      <c r="E22" s="31">
        <f t="shared" si="2"/>
        <v>43.45175529714674</v>
      </c>
      <c r="F22" s="32">
        <f t="shared" si="2"/>
        <v>45.232108907273116</v>
      </c>
      <c r="G22" s="32">
        <f t="shared" si="2"/>
        <v>48.000002410516451</v>
      </c>
      <c r="H22" s="32">
        <f t="shared" si="2"/>
        <v>43.326574183934724</v>
      </c>
      <c r="I22" s="32">
        <f t="shared" si="2"/>
        <v>43.493482334884078</v>
      </c>
      <c r="J22" s="32">
        <f t="shared" si="2"/>
        <v>48.723271064630289</v>
      </c>
      <c r="K22" s="32">
        <f t="shared" si="2"/>
        <v>51.699799756560317</v>
      </c>
      <c r="L22" s="32">
        <f t="shared" si="2"/>
        <v>48.055638460832903</v>
      </c>
      <c r="M22" s="32">
        <f t="shared" si="2"/>
        <v>48.013911423095571</v>
      </c>
      <c r="N22" s="32">
        <f t="shared" si="2"/>
        <v>48.013911423095571</v>
      </c>
      <c r="O22" s="32">
        <f t="shared" si="2"/>
        <v>42.53376046692533</v>
      </c>
      <c r="P22" s="32">
        <f t="shared" si="2"/>
        <v>44.467113215421932</v>
      </c>
      <c r="Q22" s="32">
        <f t="shared" si="2"/>
        <v>46.330920901022985</v>
      </c>
      <c r="R22" s="32">
        <f t="shared" si="2"/>
        <v>46.052740649440736</v>
      </c>
      <c r="S22" s="32">
        <f t="shared" si="2"/>
        <v>46.386556951339429</v>
      </c>
      <c r="T22" s="32">
        <f t="shared" si="2"/>
        <v>47.63836808345954</v>
      </c>
      <c r="U22" s="33">
        <f t="shared" si="4"/>
        <v>43.090120970089821</v>
      </c>
    </row>
    <row r="23" spans="1:21" s="28" customFormat="1" ht="24" customHeight="1">
      <c r="A23" s="47" t="str">
        <f t="shared" si="3"/>
        <v>1132</v>
      </c>
      <c r="B23" s="142"/>
      <c r="C23" s="29" t="s">
        <v>1255</v>
      </c>
      <c r="D23" s="30">
        <v>47.068098567715936</v>
      </c>
      <c r="E23" s="31">
        <f t="shared" ref="E23:T38" si="5">$D23*E$2</f>
        <v>43.45175529714674</v>
      </c>
      <c r="F23" s="32">
        <f t="shared" si="5"/>
        <v>45.232108907273116</v>
      </c>
      <c r="G23" s="32">
        <f t="shared" si="5"/>
        <v>48.000002410516451</v>
      </c>
      <c r="H23" s="32">
        <f t="shared" si="5"/>
        <v>43.326574183934724</v>
      </c>
      <c r="I23" s="32">
        <f t="shared" si="5"/>
        <v>43.493482334884078</v>
      </c>
      <c r="J23" s="32">
        <f t="shared" si="5"/>
        <v>48.723271064630289</v>
      </c>
      <c r="K23" s="32">
        <f t="shared" si="5"/>
        <v>51.699799756560317</v>
      </c>
      <c r="L23" s="32">
        <f t="shared" si="5"/>
        <v>48.055638460832903</v>
      </c>
      <c r="M23" s="32">
        <f t="shared" si="5"/>
        <v>48.013911423095571</v>
      </c>
      <c r="N23" s="32">
        <f t="shared" si="5"/>
        <v>48.013911423095571</v>
      </c>
      <c r="O23" s="32">
        <f t="shared" si="5"/>
        <v>42.53376046692533</v>
      </c>
      <c r="P23" s="32">
        <f t="shared" si="5"/>
        <v>44.467113215421932</v>
      </c>
      <c r="Q23" s="32">
        <f t="shared" si="5"/>
        <v>46.330920901022985</v>
      </c>
      <c r="R23" s="32">
        <f t="shared" si="5"/>
        <v>46.052740649440736</v>
      </c>
      <c r="S23" s="32">
        <f t="shared" si="5"/>
        <v>46.386556951339429</v>
      </c>
      <c r="T23" s="32">
        <f t="shared" si="5"/>
        <v>47.63836808345954</v>
      </c>
      <c r="U23" s="33">
        <f t="shared" si="4"/>
        <v>43.090120970089821</v>
      </c>
    </row>
    <row r="24" spans="1:21" s="28" customFormat="1" ht="24" customHeight="1">
      <c r="A24" s="47" t="str">
        <f t="shared" si="3"/>
        <v>1133</v>
      </c>
      <c r="B24" s="142"/>
      <c r="C24" s="29" t="s">
        <v>1256</v>
      </c>
      <c r="D24" s="30">
        <v>47.068098567715936</v>
      </c>
      <c r="E24" s="31">
        <f t="shared" si="5"/>
        <v>43.45175529714674</v>
      </c>
      <c r="F24" s="32">
        <f t="shared" si="5"/>
        <v>45.232108907273116</v>
      </c>
      <c r="G24" s="32">
        <f t="shared" si="5"/>
        <v>48.000002410516451</v>
      </c>
      <c r="H24" s="32">
        <f t="shared" si="5"/>
        <v>43.326574183934724</v>
      </c>
      <c r="I24" s="32">
        <f t="shared" si="5"/>
        <v>43.493482334884078</v>
      </c>
      <c r="J24" s="32">
        <f t="shared" si="5"/>
        <v>48.723271064630289</v>
      </c>
      <c r="K24" s="32">
        <f t="shared" si="5"/>
        <v>51.699799756560317</v>
      </c>
      <c r="L24" s="32">
        <f t="shared" si="5"/>
        <v>48.055638460832903</v>
      </c>
      <c r="M24" s="32">
        <f t="shared" si="5"/>
        <v>48.013911423095571</v>
      </c>
      <c r="N24" s="32">
        <f t="shared" si="5"/>
        <v>48.013911423095571</v>
      </c>
      <c r="O24" s="32">
        <f t="shared" si="5"/>
        <v>42.53376046692533</v>
      </c>
      <c r="P24" s="32">
        <f t="shared" si="5"/>
        <v>44.467113215421932</v>
      </c>
      <c r="Q24" s="32">
        <f t="shared" si="5"/>
        <v>46.330920901022985</v>
      </c>
      <c r="R24" s="32">
        <f t="shared" si="5"/>
        <v>46.052740649440736</v>
      </c>
      <c r="S24" s="32">
        <f t="shared" si="5"/>
        <v>46.386556951339429</v>
      </c>
      <c r="T24" s="32">
        <f t="shared" si="5"/>
        <v>47.63836808345954</v>
      </c>
      <c r="U24" s="33">
        <f t="shared" si="4"/>
        <v>43.090120970089821</v>
      </c>
    </row>
    <row r="25" spans="1:21" s="28" customFormat="1" ht="24" customHeight="1">
      <c r="A25" s="47" t="str">
        <f t="shared" si="3"/>
        <v>114</v>
      </c>
      <c r="B25" s="142"/>
      <c r="C25" s="29" t="s">
        <v>1257</v>
      </c>
      <c r="D25" s="30">
        <v>101.25104554146203</v>
      </c>
      <c r="E25" s="31">
        <f t="shared" si="5"/>
        <v>93.471709891113278</v>
      </c>
      <c r="F25" s="32">
        <f t="shared" si="5"/>
        <v>97.301536672823445</v>
      </c>
      <c r="G25" s="32">
        <f t="shared" si="5"/>
        <v>103.25572049751342</v>
      </c>
      <c r="H25" s="32">
        <f t="shared" si="5"/>
        <v>93.202425195524285</v>
      </c>
      <c r="I25" s="32">
        <f t="shared" si="5"/>
        <v>93.561471456309619</v>
      </c>
      <c r="J25" s="32">
        <f t="shared" si="5"/>
        <v>104.81158762758318</v>
      </c>
      <c r="K25" s="32">
        <f t="shared" si="5"/>
        <v>111.21457927825483</v>
      </c>
      <c r="L25" s="32">
        <f t="shared" si="5"/>
        <v>103.37540258444187</v>
      </c>
      <c r="M25" s="32">
        <f t="shared" si="5"/>
        <v>103.28564101924556</v>
      </c>
      <c r="N25" s="32">
        <f t="shared" si="5"/>
        <v>103.28564101924556</v>
      </c>
      <c r="O25" s="32">
        <f t="shared" si="5"/>
        <v>91.496955456793984</v>
      </c>
      <c r="P25" s="32">
        <f t="shared" si="5"/>
        <v>95.655907977557348</v>
      </c>
      <c r="Q25" s="32">
        <f t="shared" si="5"/>
        <v>99.665257889660168</v>
      </c>
      <c r="R25" s="32">
        <f t="shared" si="5"/>
        <v>99.06684745501795</v>
      </c>
      <c r="S25" s="32">
        <f t="shared" si="5"/>
        <v>99.784939976588603</v>
      </c>
      <c r="T25" s="32">
        <f t="shared" si="5"/>
        <v>102.47778693247857</v>
      </c>
      <c r="U25" s="33">
        <f t="shared" si="4"/>
        <v>92.693776326078407</v>
      </c>
    </row>
    <row r="26" spans="1:21" s="28" customFormat="1" ht="24" customHeight="1">
      <c r="A26" s="47" t="str">
        <f t="shared" si="3"/>
        <v>1141</v>
      </c>
      <c r="B26" s="142"/>
      <c r="C26" s="29" t="s">
        <v>1258</v>
      </c>
      <c r="D26" s="30">
        <v>101.25104554146203</v>
      </c>
      <c r="E26" s="31">
        <f t="shared" si="5"/>
        <v>93.471709891113278</v>
      </c>
      <c r="F26" s="32">
        <f t="shared" si="5"/>
        <v>97.301536672823445</v>
      </c>
      <c r="G26" s="32">
        <f t="shared" si="5"/>
        <v>103.25572049751342</v>
      </c>
      <c r="H26" s="32">
        <f t="shared" si="5"/>
        <v>93.202425195524285</v>
      </c>
      <c r="I26" s="32">
        <f t="shared" si="5"/>
        <v>93.561471456309619</v>
      </c>
      <c r="J26" s="32">
        <f t="shared" si="5"/>
        <v>104.81158762758318</v>
      </c>
      <c r="K26" s="32">
        <f t="shared" si="5"/>
        <v>111.21457927825483</v>
      </c>
      <c r="L26" s="32">
        <f t="shared" si="5"/>
        <v>103.37540258444187</v>
      </c>
      <c r="M26" s="32">
        <f t="shared" si="5"/>
        <v>103.28564101924556</v>
      </c>
      <c r="N26" s="32">
        <f t="shared" si="5"/>
        <v>103.28564101924556</v>
      </c>
      <c r="O26" s="32">
        <f t="shared" si="5"/>
        <v>91.496955456793984</v>
      </c>
      <c r="P26" s="32">
        <f t="shared" si="5"/>
        <v>95.655907977557348</v>
      </c>
      <c r="Q26" s="32">
        <f t="shared" si="5"/>
        <v>99.665257889660168</v>
      </c>
      <c r="R26" s="32">
        <f t="shared" si="5"/>
        <v>99.06684745501795</v>
      </c>
      <c r="S26" s="32">
        <f t="shared" si="5"/>
        <v>99.784939976588603</v>
      </c>
      <c r="T26" s="32">
        <f t="shared" si="5"/>
        <v>102.47778693247857</v>
      </c>
      <c r="U26" s="33">
        <f t="shared" si="4"/>
        <v>92.693776326078407</v>
      </c>
    </row>
    <row r="27" spans="1:21" s="28" customFormat="1" ht="24" customHeight="1">
      <c r="A27" s="47" t="str">
        <f t="shared" si="3"/>
        <v>1142</v>
      </c>
      <c r="B27" s="142"/>
      <c r="C27" s="29" t="s">
        <v>1259</v>
      </c>
      <c r="D27" s="30">
        <v>101.25104554146203</v>
      </c>
      <c r="E27" s="31">
        <f t="shared" si="5"/>
        <v>93.471709891113278</v>
      </c>
      <c r="F27" s="32">
        <f t="shared" si="5"/>
        <v>97.301536672823445</v>
      </c>
      <c r="G27" s="32">
        <f t="shared" si="5"/>
        <v>103.25572049751342</v>
      </c>
      <c r="H27" s="32">
        <f t="shared" si="5"/>
        <v>93.202425195524285</v>
      </c>
      <c r="I27" s="32">
        <f t="shared" si="5"/>
        <v>93.561471456309619</v>
      </c>
      <c r="J27" s="32">
        <f t="shared" si="5"/>
        <v>104.81158762758318</v>
      </c>
      <c r="K27" s="32">
        <f t="shared" si="5"/>
        <v>111.21457927825483</v>
      </c>
      <c r="L27" s="32">
        <f t="shared" si="5"/>
        <v>103.37540258444187</v>
      </c>
      <c r="M27" s="32">
        <f t="shared" si="5"/>
        <v>103.28564101924556</v>
      </c>
      <c r="N27" s="32">
        <f t="shared" si="5"/>
        <v>103.28564101924556</v>
      </c>
      <c r="O27" s="32">
        <f t="shared" si="5"/>
        <v>91.496955456793984</v>
      </c>
      <c r="P27" s="32">
        <f t="shared" si="5"/>
        <v>95.655907977557348</v>
      </c>
      <c r="Q27" s="32">
        <f t="shared" si="5"/>
        <v>99.665257889660168</v>
      </c>
      <c r="R27" s="32">
        <f t="shared" si="5"/>
        <v>99.06684745501795</v>
      </c>
      <c r="S27" s="32">
        <f t="shared" si="5"/>
        <v>99.784939976588603</v>
      </c>
      <c r="T27" s="32">
        <f t="shared" si="5"/>
        <v>102.47778693247857</v>
      </c>
      <c r="U27" s="33">
        <f t="shared" si="4"/>
        <v>92.693776326078407</v>
      </c>
    </row>
    <row r="28" spans="1:21" s="28" customFormat="1" ht="24" customHeight="1">
      <c r="A28" s="47" t="str">
        <f t="shared" si="3"/>
        <v>115</v>
      </c>
      <c r="B28" s="142"/>
      <c r="C28" s="29" t="s">
        <v>1260</v>
      </c>
      <c r="D28" s="30">
        <v>46.055252847845821</v>
      </c>
      <c r="E28" s="31">
        <f t="shared" si="5"/>
        <v>42.516728692869478</v>
      </c>
      <c r="F28" s="32">
        <f t="shared" si="5"/>
        <v>44.258771353780915</v>
      </c>
      <c r="G28" s="32">
        <f t="shared" si="5"/>
        <v>46.967103303166638</v>
      </c>
      <c r="H28" s="32">
        <f t="shared" si="5"/>
        <v>42.394241318274148</v>
      </c>
      <c r="I28" s="32">
        <f t="shared" si="5"/>
        <v>42.557557817734597</v>
      </c>
      <c r="J28" s="32">
        <f t="shared" si="5"/>
        <v>47.674808134161907</v>
      </c>
      <c r="K28" s="32">
        <f t="shared" si="5"/>
        <v>50.5872857078732</v>
      </c>
      <c r="L28" s="32">
        <f t="shared" si="5"/>
        <v>47.021542136320122</v>
      </c>
      <c r="M28" s="32">
        <f t="shared" si="5"/>
        <v>46.980713011455023</v>
      </c>
      <c r="N28" s="32">
        <f t="shared" si="5"/>
        <v>46.980713011455023</v>
      </c>
      <c r="O28" s="32">
        <f t="shared" si="5"/>
        <v>41.618487945837032</v>
      </c>
      <c r="P28" s="32">
        <f t="shared" si="5"/>
        <v>43.510237397920527</v>
      </c>
      <c r="Q28" s="32">
        <f t="shared" si="5"/>
        <v>45.333938308562182</v>
      </c>
      <c r="R28" s="32">
        <f t="shared" si="5"/>
        <v>45.061744142794772</v>
      </c>
      <c r="S28" s="32">
        <f t="shared" si="5"/>
        <v>45.388377141715665</v>
      </c>
      <c r="T28" s="32">
        <f t="shared" si="5"/>
        <v>46.613250887669011</v>
      </c>
      <c r="U28" s="33">
        <f t="shared" si="4"/>
        <v>42.162876277371851</v>
      </c>
    </row>
    <row r="29" spans="1:21" s="28" customFormat="1" ht="24" customHeight="1">
      <c r="A29" s="47" t="str">
        <f t="shared" si="3"/>
        <v>1151</v>
      </c>
      <c r="B29" s="142"/>
      <c r="C29" s="29" t="s">
        <v>1261</v>
      </c>
      <c r="D29" s="30">
        <v>48.626660858516431</v>
      </c>
      <c r="E29" s="31">
        <f t="shared" si="5"/>
        <v>44.890569894209605</v>
      </c>
      <c r="F29" s="32">
        <f t="shared" si="5"/>
        <v>46.729876215099125</v>
      </c>
      <c r="G29" s="32">
        <f t="shared" si="5"/>
        <v>49.589422760857026</v>
      </c>
      <c r="H29" s="32">
        <f t="shared" si="5"/>
        <v>44.761243668522063</v>
      </c>
      <c r="I29" s="32">
        <f t="shared" si="5"/>
        <v>44.933678636105455</v>
      </c>
      <c r="J29" s="32">
        <f t="shared" si="5"/>
        <v>50.336640953718394</v>
      </c>
      <c r="K29" s="32">
        <f t="shared" si="5"/>
        <v>53.411731208955544</v>
      </c>
      <c r="L29" s="32">
        <f t="shared" si="5"/>
        <v>49.646901083384826</v>
      </c>
      <c r="M29" s="32">
        <f t="shared" si="5"/>
        <v>49.60379234148899</v>
      </c>
      <c r="N29" s="32">
        <f t="shared" si="5"/>
        <v>49.60379234148899</v>
      </c>
      <c r="O29" s="32">
        <f t="shared" si="5"/>
        <v>43.942177572500952</v>
      </c>
      <c r="P29" s="32">
        <f t="shared" si="5"/>
        <v>45.9395492803419</v>
      </c>
      <c r="Q29" s="32">
        <f t="shared" si="5"/>
        <v>47.865073085023113</v>
      </c>
      <c r="R29" s="32">
        <f t="shared" si="5"/>
        <v>47.577681472384128</v>
      </c>
      <c r="S29" s="32">
        <f t="shared" si="5"/>
        <v>47.922551407550912</v>
      </c>
      <c r="T29" s="32">
        <f t="shared" si="5"/>
        <v>49.215813664426349</v>
      </c>
      <c r="U29" s="33">
        <f t="shared" si="4"/>
        <v>44.516960797778928</v>
      </c>
    </row>
    <row r="30" spans="1:21" s="28" customFormat="1" ht="24" customHeight="1">
      <c r="A30" s="47" t="str">
        <f t="shared" si="3"/>
        <v>1152</v>
      </c>
      <c r="B30" s="142"/>
      <c r="C30" s="29" t="s">
        <v>1262</v>
      </c>
      <c r="D30" s="30">
        <v>48.626660858516431</v>
      </c>
      <c r="E30" s="31">
        <f t="shared" si="5"/>
        <v>44.890569894209605</v>
      </c>
      <c r="F30" s="32">
        <f t="shared" si="5"/>
        <v>46.729876215099125</v>
      </c>
      <c r="G30" s="32">
        <f t="shared" si="5"/>
        <v>49.589422760857026</v>
      </c>
      <c r="H30" s="32">
        <f t="shared" si="5"/>
        <v>44.761243668522063</v>
      </c>
      <c r="I30" s="32">
        <f t="shared" si="5"/>
        <v>44.933678636105455</v>
      </c>
      <c r="J30" s="32">
        <f t="shared" si="5"/>
        <v>50.336640953718394</v>
      </c>
      <c r="K30" s="32">
        <f t="shared" si="5"/>
        <v>53.411731208955544</v>
      </c>
      <c r="L30" s="32">
        <f t="shared" si="5"/>
        <v>49.646901083384826</v>
      </c>
      <c r="M30" s="32">
        <f t="shared" si="5"/>
        <v>49.60379234148899</v>
      </c>
      <c r="N30" s="32">
        <f t="shared" si="5"/>
        <v>49.60379234148899</v>
      </c>
      <c r="O30" s="32">
        <f t="shared" si="5"/>
        <v>43.942177572500952</v>
      </c>
      <c r="P30" s="32">
        <f t="shared" si="5"/>
        <v>45.9395492803419</v>
      </c>
      <c r="Q30" s="32">
        <f t="shared" si="5"/>
        <v>47.865073085023113</v>
      </c>
      <c r="R30" s="32">
        <f t="shared" si="5"/>
        <v>47.577681472384128</v>
      </c>
      <c r="S30" s="32">
        <f t="shared" si="5"/>
        <v>47.922551407550912</v>
      </c>
      <c r="T30" s="32">
        <f t="shared" si="5"/>
        <v>49.215813664426349</v>
      </c>
      <c r="U30" s="33">
        <f t="shared" si="4"/>
        <v>44.516960797778928</v>
      </c>
    </row>
    <row r="31" spans="1:21" s="28" customFormat="1" ht="24" customHeight="1">
      <c r="A31" s="47" t="str">
        <f t="shared" si="3"/>
        <v>1153</v>
      </c>
      <c r="B31" s="142"/>
      <c r="C31" s="29" t="s">
        <v>1263</v>
      </c>
      <c r="D31" s="30">
        <v>44.364903093905035</v>
      </c>
      <c r="E31" s="31">
        <f t="shared" si="5"/>
        <v>40.956252146973789</v>
      </c>
      <c r="F31" s="32">
        <f t="shared" si="5"/>
        <v>42.634357228539947</v>
      </c>
      <c r="G31" s="32">
        <f t="shared" si="5"/>
        <v>45.243286222537307</v>
      </c>
      <c r="H31" s="32">
        <f t="shared" si="5"/>
        <v>40.838260383426174</v>
      </c>
      <c r="I31" s="32">
        <f t="shared" si="5"/>
        <v>40.995582734823003</v>
      </c>
      <c r="J31" s="32">
        <f t="shared" si="5"/>
        <v>45.925016411923558</v>
      </c>
      <c r="K31" s="32">
        <f t="shared" si="5"/>
        <v>48.73059834516696</v>
      </c>
      <c r="L31" s="32">
        <f t="shared" si="5"/>
        <v>45.29572700633625</v>
      </c>
      <c r="M31" s="32">
        <f t="shared" si="5"/>
        <v>45.256396418487057</v>
      </c>
      <c r="N31" s="32">
        <f t="shared" si="5"/>
        <v>45.256396418487057</v>
      </c>
      <c r="O31" s="32">
        <f t="shared" si="5"/>
        <v>40.090979214291245</v>
      </c>
      <c r="P31" s="32">
        <f t="shared" si="5"/>
        <v>41.913296451304483</v>
      </c>
      <c r="Q31" s="32">
        <f t="shared" si="5"/>
        <v>43.670062708569048</v>
      </c>
      <c r="R31" s="32">
        <f t="shared" si="5"/>
        <v>43.407858789574334</v>
      </c>
      <c r="S31" s="32">
        <f t="shared" si="5"/>
        <v>43.722503492367991</v>
      </c>
      <c r="T31" s="32">
        <f t="shared" si="5"/>
        <v>44.902421127844192</v>
      </c>
      <c r="U31" s="33">
        <f t="shared" si="4"/>
        <v>40.615387052280667</v>
      </c>
    </row>
    <row r="32" spans="1:21" s="28" customFormat="1" ht="24" customHeight="1">
      <c r="A32" s="47" t="str">
        <f t="shared" si="3"/>
        <v>21</v>
      </c>
      <c r="B32" s="142"/>
      <c r="C32" s="29" t="s">
        <v>1264</v>
      </c>
      <c r="D32" s="30">
        <v>233.79408722985363</v>
      </c>
      <c r="E32" s="31">
        <f t="shared" si="5"/>
        <v>215.83118454670881</v>
      </c>
      <c r="F32" s="32">
        <f t="shared" si="5"/>
        <v>224.6744597137955</v>
      </c>
      <c r="G32" s="32">
        <f t="shared" si="5"/>
        <v>238.42298907512551</v>
      </c>
      <c r="H32" s="32">
        <f t="shared" si="5"/>
        <v>215.20939176152305</v>
      </c>
      <c r="I32" s="32">
        <f t="shared" si="5"/>
        <v>216.03844880843744</v>
      </c>
      <c r="J32" s="32">
        <f t="shared" si="5"/>
        <v>242.01556961175447</v>
      </c>
      <c r="K32" s="32">
        <f t="shared" si="5"/>
        <v>256.8004202817275</v>
      </c>
      <c r="L32" s="32">
        <f t="shared" si="5"/>
        <v>238.69934142409699</v>
      </c>
      <c r="M32" s="32">
        <f t="shared" si="5"/>
        <v>238.49207716236845</v>
      </c>
      <c r="N32" s="32">
        <f t="shared" si="5"/>
        <v>238.49207716236845</v>
      </c>
      <c r="O32" s="32">
        <f t="shared" si="5"/>
        <v>211.27137078867977</v>
      </c>
      <c r="P32" s="32">
        <f t="shared" si="5"/>
        <v>220.87461491543792</v>
      </c>
      <c r="Q32" s="32">
        <f t="shared" si="5"/>
        <v>230.1324186059818</v>
      </c>
      <c r="R32" s="32">
        <f t="shared" si="5"/>
        <v>228.7506568611245</v>
      </c>
      <c r="S32" s="32">
        <f t="shared" si="5"/>
        <v>230.40877095495324</v>
      </c>
      <c r="T32" s="32">
        <f t="shared" si="5"/>
        <v>236.62669880681108</v>
      </c>
      <c r="U32" s="33">
        <f t="shared" si="4"/>
        <v>214.03489427839435</v>
      </c>
    </row>
    <row r="33" spans="1:21" s="28" customFormat="1" ht="24" customHeight="1">
      <c r="A33" s="47" t="str">
        <f t="shared" si="3"/>
        <v>211</v>
      </c>
      <c r="B33" s="142"/>
      <c r="C33" s="29" t="s">
        <v>1265</v>
      </c>
      <c r="D33" s="30">
        <v>167.204491627062</v>
      </c>
      <c r="E33" s="31">
        <f t="shared" si="5"/>
        <v>154.35781082829243</v>
      </c>
      <c r="F33" s="32">
        <f t="shared" si="5"/>
        <v>160.68233060614824</v>
      </c>
      <c r="G33" s="32">
        <f t="shared" si="5"/>
        <v>170.51498244828335</v>
      </c>
      <c r="H33" s="32">
        <f t="shared" si="5"/>
        <v>153.91311803141195</v>
      </c>
      <c r="I33" s="32">
        <f t="shared" si="5"/>
        <v>154.50604176058593</v>
      </c>
      <c r="J33" s="32">
        <f t="shared" si="5"/>
        <v>173.08431860803728</v>
      </c>
      <c r="K33" s="32">
        <f t="shared" si="5"/>
        <v>183.65812511163989</v>
      </c>
      <c r="L33" s="32">
        <f t="shared" si="5"/>
        <v>170.71262369134135</v>
      </c>
      <c r="M33" s="32">
        <f t="shared" si="5"/>
        <v>170.56439275904791</v>
      </c>
      <c r="N33" s="32">
        <f t="shared" si="5"/>
        <v>170.56439275904791</v>
      </c>
      <c r="O33" s="32">
        <f t="shared" si="5"/>
        <v>151.09673031783555</v>
      </c>
      <c r="P33" s="32">
        <f t="shared" si="5"/>
        <v>157.96476351410081</v>
      </c>
      <c r="Q33" s="32">
        <f t="shared" si="5"/>
        <v>164.5857451565436</v>
      </c>
      <c r="R33" s="32">
        <f t="shared" si="5"/>
        <v>163.59753894125362</v>
      </c>
      <c r="S33" s="32">
        <f t="shared" si="5"/>
        <v>164.78338639960157</v>
      </c>
      <c r="T33" s="32">
        <f t="shared" si="5"/>
        <v>169.23031436840643</v>
      </c>
      <c r="U33" s="33">
        <f t="shared" si="4"/>
        <v>153.07314274841548</v>
      </c>
    </row>
    <row r="34" spans="1:21" s="28" customFormat="1" ht="24" customHeight="1">
      <c r="A34" s="47" t="str">
        <f t="shared" si="3"/>
        <v>2111</v>
      </c>
      <c r="B34" s="142"/>
      <c r="C34" s="29" t="s">
        <v>1266</v>
      </c>
      <c r="D34" s="30">
        <v>167.204491627062</v>
      </c>
      <c r="E34" s="31">
        <f t="shared" si="5"/>
        <v>154.35781082829243</v>
      </c>
      <c r="F34" s="32">
        <f t="shared" si="5"/>
        <v>160.68233060614824</v>
      </c>
      <c r="G34" s="32">
        <f t="shared" si="5"/>
        <v>170.51498244828335</v>
      </c>
      <c r="H34" s="32">
        <f t="shared" si="5"/>
        <v>153.91311803141195</v>
      </c>
      <c r="I34" s="32">
        <f t="shared" si="5"/>
        <v>154.50604176058593</v>
      </c>
      <c r="J34" s="32">
        <f t="shared" si="5"/>
        <v>173.08431860803728</v>
      </c>
      <c r="K34" s="32">
        <f t="shared" si="5"/>
        <v>183.65812511163989</v>
      </c>
      <c r="L34" s="32">
        <f t="shared" si="5"/>
        <v>170.71262369134135</v>
      </c>
      <c r="M34" s="32">
        <f t="shared" si="5"/>
        <v>170.56439275904791</v>
      </c>
      <c r="N34" s="32">
        <f t="shared" si="5"/>
        <v>170.56439275904791</v>
      </c>
      <c r="O34" s="32">
        <f t="shared" si="5"/>
        <v>151.09673031783555</v>
      </c>
      <c r="P34" s="32">
        <f t="shared" si="5"/>
        <v>157.96476351410081</v>
      </c>
      <c r="Q34" s="32">
        <f t="shared" si="5"/>
        <v>164.5857451565436</v>
      </c>
      <c r="R34" s="32">
        <f t="shared" si="5"/>
        <v>163.59753894125362</v>
      </c>
      <c r="S34" s="32">
        <f t="shared" si="5"/>
        <v>164.78338639960157</v>
      </c>
      <c r="T34" s="32">
        <f t="shared" si="5"/>
        <v>169.23031436840643</v>
      </c>
      <c r="U34" s="33">
        <f t="shared" si="4"/>
        <v>153.07314274841548</v>
      </c>
    </row>
    <row r="35" spans="1:21" s="28" customFormat="1" ht="24" customHeight="1">
      <c r="A35" s="47" t="str">
        <f t="shared" si="3"/>
        <v>212</v>
      </c>
      <c r="B35" s="142"/>
      <c r="C35" s="29" t="s">
        <v>1267</v>
      </c>
      <c r="D35" s="30">
        <v>285.02449323934934</v>
      </c>
      <c r="E35" s="31">
        <f t="shared" si="5"/>
        <v>263.12544825051037</v>
      </c>
      <c r="F35" s="32">
        <f t="shared" si="5"/>
        <v>273.90651655270807</v>
      </c>
      <c r="G35" s="32">
        <f t="shared" si="5"/>
        <v>290.66770867878085</v>
      </c>
      <c r="H35" s="32">
        <f t="shared" si="5"/>
        <v>262.36740438551215</v>
      </c>
      <c r="I35" s="32">
        <f t="shared" si="5"/>
        <v>263.37812953884315</v>
      </c>
      <c r="J35" s="32">
        <f t="shared" si="5"/>
        <v>295.04751767654864</v>
      </c>
      <c r="K35" s="32">
        <f t="shared" si="5"/>
        <v>313.07211624428527</v>
      </c>
      <c r="L35" s="32">
        <f t="shared" si="5"/>
        <v>291.00461706322454</v>
      </c>
      <c r="M35" s="32">
        <f t="shared" si="5"/>
        <v>290.75193577489182</v>
      </c>
      <c r="N35" s="32">
        <f t="shared" si="5"/>
        <v>290.75193577489182</v>
      </c>
      <c r="O35" s="32">
        <f t="shared" si="5"/>
        <v>257.56645990718977</v>
      </c>
      <c r="P35" s="32">
        <f t="shared" si="5"/>
        <v>269.27402626660745</v>
      </c>
      <c r="Q35" s="32">
        <f t="shared" si="5"/>
        <v>280.56045714547065</v>
      </c>
      <c r="R35" s="32">
        <f t="shared" si="5"/>
        <v>278.87591522325226</v>
      </c>
      <c r="S35" s="32">
        <f t="shared" si="5"/>
        <v>280.89736552991428</v>
      </c>
      <c r="T35" s="32">
        <f t="shared" si="5"/>
        <v>288.47780417989702</v>
      </c>
      <c r="U35" s="33">
        <f t="shared" si="4"/>
        <v>260.93554375162654</v>
      </c>
    </row>
    <row r="36" spans="1:21" s="28" customFormat="1" ht="24" customHeight="1">
      <c r="A36" s="47" t="str">
        <f t="shared" si="3"/>
        <v>2121</v>
      </c>
      <c r="B36" s="142"/>
      <c r="C36" s="29" t="s">
        <v>1268</v>
      </c>
      <c r="D36" s="30">
        <v>285.02449323934934</v>
      </c>
      <c r="E36" s="31">
        <f t="shared" si="5"/>
        <v>263.12544825051037</v>
      </c>
      <c r="F36" s="32">
        <f t="shared" si="5"/>
        <v>273.90651655270807</v>
      </c>
      <c r="G36" s="32">
        <f t="shared" si="5"/>
        <v>290.66770867878085</v>
      </c>
      <c r="H36" s="32">
        <f t="shared" si="5"/>
        <v>262.36740438551215</v>
      </c>
      <c r="I36" s="32">
        <f t="shared" si="5"/>
        <v>263.37812953884315</v>
      </c>
      <c r="J36" s="32">
        <f t="shared" si="5"/>
        <v>295.04751767654864</v>
      </c>
      <c r="K36" s="32">
        <f t="shared" si="5"/>
        <v>313.07211624428527</v>
      </c>
      <c r="L36" s="32">
        <f t="shared" si="5"/>
        <v>291.00461706322454</v>
      </c>
      <c r="M36" s="32">
        <f t="shared" si="5"/>
        <v>290.75193577489182</v>
      </c>
      <c r="N36" s="32">
        <f t="shared" si="5"/>
        <v>290.75193577489182</v>
      </c>
      <c r="O36" s="32">
        <f t="shared" si="5"/>
        <v>257.56645990718977</v>
      </c>
      <c r="P36" s="32">
        <f t="shared" si="5"/>
        <v>269.27402626660745</v>
      </c>
      <c r="Q36" s="32">
        <f t="shared" si="5"/>
        <v>280.56045714547065</v>
      </c>
      <c r="R36" s="32">
        <f t="shared" si="5"/>
        <v>278.87591522325226</v>
      </c>
      <c r="S36" s="32">
        <f t="shared" si="5"/>
        <v>280.89736552991428</v>
      </c>
      <c r="T36" s="32">
        <f t="shared" si="5"/>
        <v>288.47780417989702</v>
      </c>
      <c r="U36" s="33">
        <f t="shared" si="4"/>
        <v>260.93554375162654</v>
      </c>
    </row>
    <row r="37" spans="1:21" s="28" customFormat="1" ht="24" customHeight="1">
      <c r="A37" s="47" t="str">
        <f t="shared" si="3"/>
        <v>2122</v>
      </c>
      <c r="B37" s="142"/>
      <c r="C37" s="29" t="s">
        <v>1269</v>
      </c>
      <c r="D37" s="30">
        <v>341.45992080090599</v>
      </c>
      <c r="E37" s="31">
        <f t="shared" si="5"/>
        <v>315.22482050296401</v>
      </c>
      <c r="F37" s="32">
        <f t="shared" si="5"/>
        <v>328.1405621881047</v>
      </c>
      <c r="G37" s="32">
        <f t="shared" si="5"/>
        <v>348.22050433922175</v>
      </c>
      <c r="H37" s="32">
        <f t="shared" si="5"/>
        <v>314.31668241572754</v>
      </c>
      <c r="I37" s="32">
        <f t="shared" si="5"/>
        <v>315.52753319870948</v>
      </c>
      <c r="J37" s="32">
        <f t="shared" si="5"/>
        <v>353.46752439881016</v>
      </c>
      <c r="K37" s="32">
        <f t="shared" si="5"/>
        <v>375.06103002865467</v>
      </c>
      <c r="L37" s="32">
        <f t="shared" si="5"/>
        <v>348.62412126688241</v>
      </c>
      <c r="M37" s="32">
        <f t="shared" si="5"/>
        <v>348.321408571137</v>
      </c>
      <c r="N37" s="32">
        <f t="shared" si="5"/>
        <v>348.321408571137</v>
      </c>
      <c r="O37" s="32">
        <f t="shared" si="5"/>
        <v>308.56514119656333</v>
      </c>
      <c r="P37" s="32">
        <f t="shared" si="5"/>
        <v>322.59082943277076</v>
      </c>
      <c r="Q37" s="32">
        <f t="shared" si="5"/>
        <v>336.11199650940245</v>
      </c>
      <c r="R37" s="32">
        <f t="shared" si="5"/>
        <v>334.09391187109918</v>
      </c>
      <c r="S37" s="32">
        <f t="shared" si="5"/>
        <v>336.51561343706305</v>
      </c>
      <c r="T37" s="32">
        <f t="shared" si="5"/>
        <v>345.5969943094276</v>
      </c>
      <c r="U37" s="33">
        <f t="shared" si="4"/>
        <v>312.6013104731698</v>
      </c>
    </row>
    <row r="38" spans="1:21" s="28" customFormat="1" ht="24" customHeight="1">
      <c r="A38" s="47" t="str">
        <f t="shared" si="3"/>
        <v>2123</v>
      </c>
      <c r="B38" s="142"/>
      <c r="C38" s="29" t="s">
        <v>1270</v>
      </c>
      <c r="D38" s="30">
        <v>105.91570625113432</v>
      </c>
      <c r="E38" s="31">
        <f t="shared" si="5"/>
        <v>97.77797468337576</v>
      </c>
      <c r="F38" s="32">
        <f t="shared" si="5"/>
        <v>101.78424253211844</v>
      </c>
      <c r="G38" s="32">
        <f t="shared" si="5"/>
        <v>108.01273707821055</v>
      </c>
      <c r="H38" s="32">
        <f t="shared" si="5"/>
        <v>97.496283975261051</v>
      </c>
      <c r="I38" s="32">
        <f t="shared" si="5"/>
        <v>97.871871586080673</v>
      </c>
      <c r="J38" s="32">
        <f t="shared" si="5"/>
        <v>109.64028339176227</v>
      </c>
      <c r="K38" s="32">
        <f t="shared" si="5"/>
        <v>116.33826245137892</v>
      </c>
      <c r="L38" s="32">
        <f t="shared" si="5"/>
        <v>108.13793294848375</v>
      </c>
      <c r="M38" s="32">
        <f t="shared" si="5"/>
        <v>108.04403604577888</v>
      </c>
      <c r="N38" s="32">
        <f t="shared" si="5"/>
        <v>108.04403604577888</v>
      </c>
      <c r="O38" s="32">
        <f t="shared" si="5"/>
        <v>95.712242823867825</v>
      </c>
      <c r="P38" s="32">
        <f t="shared" si="5"/>
        <v>100.06279931586181</v>
      </c>
      <c r="Q38" s="32">
        <f t="shared" si="5"/>
        <v>104.25686097001432</v>
      </c>
      <c r="R38" s="32">
        <f t="shared" si="5"/>
        <v>103.63088161864826</v>
      </c>
      <c r="S38" s="32">
        <f t="shared" si="5"/>
        <v>104.38205684028752</v>
      </c>
      <c r="T38" s="32">
        <f t="shared" ref="T38:T57" si="6">$D38*T$2</f>
        <v>107.19896392143471</v>
      </c>
      <c r="U38" s="33">
        <f t="shared" si="4"/>
        <v>96.964201526599908</v>
      </c>
    </row>
    <row r="39" spans="1:21" s="28" customFormat="1" ht="24" customHeight="1">
      <c r="A39" s="47" t="str">
        <f t="shared" si="3"/>
        <v>213</v>
      </c>
      <c r="B39" s="142"/>
      <c r="C39" s="29" t="s">
        <v>1271</v>
      </c>
      <c r="D39" s="30">
        <v>62.107825342247565</v>
      </c>
      <c r="E39" s="31">
        <f t="shared" ref="E39:S54" si="7">$D39*E$2</f>
        <v>57.335947508623335</v>
      </c>
      <c r="F39" s="32">
        <f t="shared" si="7"/>
        <v>59.685179672869111</v>
      </c>
      <c r="G39" s="32">
        <f t="shared" si="7"/>
        <v>63.337501553219951</v>
      </c>
      <c r="H39" s="32">
        <f t="shared" si="7"/>
        <v>57.170767122074807</v>
      </c>
      <c r="I39" s="32">
        <f t="shared" si="7"/>
        <v>57.391007637472846</v>
      </c>
      <c r="J39" s="32">
        <f t="shared" si="7"/>
        <v>64.2918771199448</v>
      </c>
      <c r="K39" s="32">
        <f t="shared" si="7"/>
        <v>68.219499644543205</v>
      </c>
      <c r="L39" s="32">
        <f t="shared" si="7"/>
        <v>63.410915058352629</v>
      </c>
      <c r="M39" s="32">
        <f t="shared" si="7"/>
        <v>63.355854929503138</v>
      </c>
      <c r="N39" s="32">
        <f t="shared" si="7"/>
        <v>63.355854929503138</v>
      </c>
      <c r="O39" s="32">
        <f t="shared" si="7"/>
        <v>56.124624673934115</v>
      </c>
      <c r="P39" s="32">
        <f t="shared" si="7"/>
        <v>58.675743977294751</v>
      </c>
      <c r="Q39" s="32">
        <f t="shared" si="7"/>
        <v>61.135096399239551</v>
      </c>
      <c r="R39" s="32">
        <f t="shared" si="7"/>
        <v>60.768028873576142</v>
      </c>
      <c r="S39" s="32">
        <f t="shared" si="7"/>
        <v>61.208509904372228</v>
      </c>
      <c r="T39" s="32">
        <f t="shared" si="6"/>
        <v>62.860313769857541</v>
      </c>
      <c r="U39" s="33">
        <f t="shared" si="4"/>
        <v>56.858759725260917</v>
      </c>
    </row>
    <row r="40" spans="1:21" s="28" customFormat="1" ht="24" customHeight="1">
      <c r="A40" s="47" t="str">
        <f t="shared" si="3"/>
        <v>2131</v>
      </c>
      <c r="B40" s="142"/>
      <c r="C40" s="29" t="s">
        <v>1272</v>
      </c>
      <c r="D40" s="30">
        <v>62.107825342247565</v>
      </c>
      <c r="E40" s="31">
        <f t="shared" si="7"/>
        <v>57.335947508623335</v>
      </c>
      <c r="F40" s="32">
        <f t="shared" si="7"/>
        <v>59.685179672869111</v>
      </c>
      <c r="G40" s="32">
        <f t="shared" si="7"/>
        <v>63.337501553219951</v>
      </c>
      <c r="H40" s="32">
        <f t="shared" si="7"/>
        <v>57.170767122074807</v>
      </c>
      <c r="I40" s="32">
        <f t="shared" si="7"/>
        <v>57.391007637472846</v>
      </c>
      <c r="J40" s="32">
        <f t="shared" si="7"/>
        <v>64.2918771199448</v>
      </c>
      <c r="K40" s="32">
        <f t="shared" si="7"/>
        <v>68.219499644543205</v>
      </c>
      <c r="L40" s="32">
        <f t="shared" si="7"/>
        <v>63.410915058352629</v>
      </c>
      <c r="M40" s="32">
        <f t="shared" si="7"/>
        <v>63.355854929503138</v>
      </c>
      <c r="N40" s="32">
        <f t="shared" si="7"/>
        <v>63.355854929503138</v>
      </c>
      <c r="O40" s="32">
        <f t="shared" si="7"/>
        <v>56.124624673934115</v>
      </c>
      <c r="P40" s="32">
        <f t="shared" si="7"/>
        <v>58.675743977294751</v>
      </c>
      <c r="Q40" s="32">
        <f t="shared" si="7"/>
        <v>61.135096399239551</v>
      </c>
      <c r="R40" s="32">
        <f t="shared" si="7"/>
        <v>60.768028873576142</v>
      </c>
      <c r="S40" s="32">
        <f t="shared" si="7"/>
        <v>61.208509904372228</v>
      </c>
      <c r="T40" s="32">
        <f t="shared" si="6"/>
        <v>62.860313769857541</v>
      </c>
      <c r="U40" s="33">
        <f t="shared" si="4"/>
        <v>56.858759725260917</v>
      </c>
    </row>
    <row r="41" spans="1:21" s="28" customFormat="1" ht="24" customHeight="1">
      <c r="A41" s="47" t="str">
        <f t="shared" si="3"/>
        <v>22</v>
      </c>
      <c r="B41" s="142"/>
      <c r="C41" s="29" t="s">
        <v>1273</v>
      </c>
      <c r="D41" s="30">
        <v>297.96626157403153</v>
      </c>
      <c r="E41" s="31">
        <f t="shared" si="7"/>
        <v>275.0728726824097</v>
      </c>
      <c r="F41" s="32">
        <f t="shared" si="7"/>
        <v>286.3434641367466</v>
      </c>
      <c r="G41" s="32">
        <f t="shared" si="7"/>
        <v>303.86571178841092</v>
      </c>
      <c r="H41" s="32">
        <f t="shared" si="7"/>
        <v>274.28040922077662</v>
      </c>
      <c r="I41" s="32">
        <f t="shared" si="7"/>
        <v>275.33702716962074</v>
      </c>
      <c r="J41" s="32">
        <f t="shared" si="7"/>
        <v>308.44438956673531</v>
      </c>
      <c r="K41" s="32">
        <f t="shared" si="7"/>
        <v>327.28740965445485</v>
      </c>
      <c r="L41" s="32">
        <f t="shared" si="7"/>
        <v>304.217917771359</v>
      </c>
      <c r="M41" s="32">
        <f t="shared" si="7"/>
        <v>303.95376328414801</v>
      </c>
      <c r="N41" s="32">
        <f t="shared" si="7"/>
        <v>303.95376328414801</v>
      </c>
      <c r="O41" s="32">
        <f t="shared" si="7"/>
        <v>269.26147396376723</v>
      </c>
      <c r="P41" s="32">
        <f t="shared" si="7"/>
        <v>281.50063187121117</v>
      </c>
      <c r="Q41" s="32">
        <f t="shared" si="7"/>
        <v>293.29953229997017</v>
      </c>
      <c r="R41" s="32">
        <f t="shared" si="7"/>
        <v>291.53850238523</v>
      </c>
      <c r="S41" s="32">
        <f t="shared" si="7"/>
        <v>293.65173828291819</v>
      </c>
      <c r="T41" s="32">
        <f t="shared" si="6"/>
        <v>301.57637289924884</v>
      </c>
      <c r="U41" s="33">
        <f t="shared" si="4"/>
        <v>272.7835337932475</v>
      </c>
    </row>
    <row r="42" spans="1:21" s="28" customFormat="1" ht="24" customHeight="1">
      <c r="A42" s="47" t="str">
        <f t="shared" si="3"/>
        <v>221</v>
      </c>
      <c r="B42" s="142"/>
      <c r="C42" s="29" t="s">
        <v>1274</v>
      </c>
      <c r="D42" s="30">
        <v>297.96626157403153</v>
      </c>
      <c r="E42" s="31">
        <f t="shared" si="7"/>
        <v>275.0728726824097</v>
      </c>
      <c r="F42" s="32">
        <f t="shared" si="7"/>
        <v>286.3434641367466</v>
      </c>
      <c r="G42" s="32">
        <f t="shared" si="7"/>
        <v>303.86571178841092</v>
      </c>
      <c r="H42" s="32">
        <f t="shared" si="7"/>
        <v>274.28040922077662</v>
      </c>
      <c r="I42" s="32">
        <f t="shared" si="7"/>
        <v>275.33702716962074</v>
      </c>
      <c r="J42" s="32">
        <f t="shared" si="7"/>
        <v>308.44438956673531</v>
      </c>
      <c r="K42" s="32">
        <f t="shared" si="7"/>
        <v>327.28740965445485</v>
      </c>
      <c r="L42" s="32">
        <f t="shared" si="7"/>
        <v>304.217917771359</v>
      </c>
      <c r="M42" s="32">
        <f t="shared" si="7"/>
        <v>303.95376328414801</v>
      </c>
      <c r="N42" s="32">
        <f t="shared" si="7"/>
        <v>303.95376328414801</v>
      </c>
      <c r="O42" s="32">
        <f t="shared" si="7"/>
        <v>269.26147396376723</v>
      </c>
      <c r="P42" s="32">
        <f t="shared" si="7"/>
        <v>281.50063187121117</v>
      </c>
      <c r="Q42" s="32">
        <f t="shared" si="7"/>
        <v>293.29953229997017</v>
      </c>
      <c r="R42" s="32">
        <f t="shared" si="7"/>
        <v>291.53850238523</v>
      </c>
      <c r="S42" s="32">
        <f t="shared" si="7"/>
        <v>293.65173828291819</v>
      </c>
      <c r="T42" s="32">
        <f t="shared" si="6"/>
        <v>301.57637289924884</v>
      </c>
      <c r="U42" s="33">
        <f t="shared" si="4"/>
        <v>272.7835337932475</v>
      </c>
    </row>
    <row r="43" spans="1:21" s="28" customFormat="1" ht="24" customHeight="1">
      <c r="A43" s="47" t="str">
        <f t="shared" si="3"/>
        <v>2211</v>
      </c>
      <c r="B43" s="142"/>
      <c r="C43" s="29" t="s">
        <v>1275</v>
      </c>
      <c r="D43" s="30">
        <v>333.44196350677987</v>
      </c>
      <c r="E43" s="31">
        <f t="shared" si="7"/>
        <v>307.82290011677901</v>
      </c>
      <c r="F43" s="32">
        <f t="shared" si="7"/>
        <v>320.43536209339482</v>
      </c>
      <c r="G43" s="32">
        <f t="shared" si="7"/>
        <v>340.04379907266463</v>
      </c>
      <c r="H43" s="32">
        <f t="shared" si="7"/>
        <v>306.93608638404822</v>
      </c>
      <c r="I43" s="32">
        <f t="shared" si="7"/>
        <v>308.11850469435598</v>
      </c>
      <c r="J43" s="32">
        <f t="shared" si="7"/>
        <v>345.16761175066483</v>
      </c>
      <c r="K43" s="32">
        <f t="shared" si="7"/>
        <v>366.25407161781936</v>
      </c>
      <c r="L43" s="32">
        <f t="shared" si="7"/>
        <v>340.43793850943388</v>
      </c>
      <c r="M43" s="32">
        <f t="shared" si="7"/>
        <v>340.14233393185702</v>
      </c>
      <c r="N43" s="32">
        <f t="shared" si="7"/>
        <v>340.14233393185702</v>
      </c>
      <c r="O43" s="32">
        <f t="shared" si="7"/>
        <v>301.31959941008648</v>
      </c>
      <c r="P43" s="32">
        <f t="shared" si="7"/>
        <v>315.0159448378177</v>
      </c>
      <c r="Q43" s="32">
        <f t="shared" si="7"/>
        <v>328.21961596958738</v>
      </c>
      <c r="R43" s="32">
        <f t="shared" si="7"/>
        <v>326.24891878574113</v>
      </c>
      <c r="S43" s="32">
        <f t="shared" si="7"/>
        <v>328.61375540635663</v>
      </c>
      <c r="T43" s="32">
        <f t="shared" si="6"/>
        <v>337.48189273366461</v>
      </c>
      <c r="U43" s="33">
        <f t="shared" si="4"/>
        <v>305.26099377777894</v>
      </c>
    </row>
    <row r="44" spans="1:21" s="28" customFormat="1" ht="24" customHeight="1">
      <c r="A44" s="47" t="str">
        <f t="shared" si="3"/>
        <v>2212</v>
      </c>
      <c r="B44" s="142"/>
      <c r="C44" s="29" t="s">
        <v>1276</v>
      </c>
      <c r="D44" s="30">
        <v>98.430796953101833</v>
      </c>
      <c r="E44" s="31">
        <f t="shared" si="7"/>
        <v>90.868147068998255</v>
      </c>
      <c r="F44" s="32">
        <f t="shared" si="7"/>
        <v>94.591297781172329</v>
      </c>
      <c r="G44" s="32">
        <f t="shared" si="7"/>
        <v>100.37963365400543</v>
      </c>
      <c r="H44" s="32">
        <f t="shared" si="7"/>
        <v>90.606363034548508</v>
      </c>
      <c r="I44" s="32">
        <f t="shared" si="7"/>
        <v>90.955408413814837</v>
      </c>
      <c r="J44" s="32">
        <f t="shared" si="7"/>
        <v>101.89216363082615</v>
      </c>
      <c r="K44" s="32">
        <f t="shared" si="7"/>
        <v>108.11680622774216</v>
      </c>
      <c r="L44" s="32">
        <f t="shared" si="7"/>
        <v>100.49598211376087</v>
      </c>
      <c r="M44" s="32">
        <f t="shared" si="7"/>
        <v>100.40872076894431</v>
      </c>
      <c r="N44" s="32">
        <f t="shared" si="7"/>
        <v>100.40872076894431</v>
      </c>
      <c r="O44" s="32">
        <f t="shared" si="7"/>
        <v>88.948397483033503</v>
      </c>
      <c r="P44" s="32">
        <f t="shared" si="7"/>
        <v>92.991506459535017</v>
      </c>
      <c r="Q44" s="32">
        <f t="shared" si="7"/>
        <v>96.889179861342257</v>
      </c>
      <c r="R44" s="32">
        <f t="shared" si="7"/>
        <v>96.307437562565056</v>
      </c>
      <c r="S44" s="32">
        <f t="shared" si="7"/>
        <v>97.005528321097685</v>
      </c>
      <c r="T44" s="32">
        <f t="shared" si="6"/>
        <v>99.623368665595081</v>
      </c>
      <c r="U44" s="33">
        <f t="shared" si="4"/>
        <v>90.111882080587904</v>
      </c>
    </row>
    <row r="45" spans="1:21" s="28" customFormat="1" ht="24" customHeight="1">
      <c r="A45" s="47" t="str">
        <f t="shared" si="3"/>
        <v>2213</v>
      </c>
      <c r="B45" s="142"/>
      <c r="C45" s="29" t="s">
        <v>1277</v>
      </c>
      <c r="D45" s="30">
        <v>55.880213521637351</v>
      </c>
      <c r="E45" s="31">
        <f t="shared" si="7"/>
        <v>51.586816501653388</v>
      </c>
      <c r="F45" s="32">
        <f t="shared" si="7"/>
        <v>53.700488880722418</v>
      </c>
      <c r="G45" s="32">
        <f t="shared" si="7"/>
        <v>56.986588907556282</v>
      </c>
      <c r="H45" s="32">
        <f t="shared" si="7"/>
        <v>51.438198912500098</v>
      </c>
      <c r="I45" s="32">
        <f t="shared" si="7"/>
        <v>51.636355698037818</v>
      </c>
      <c r="J45" s="32">
        <f t="shared" si="7"/>
        <v>57.845268311553077</v>
      </c>
      <c r="K45" s="32">
        <f t="shared" si="7"/>
        <v>61.379064320309105</v>
      </c>
      <c r="L45" s="32">
        <f t="shared" si="7"/>
        <v>57.052641169402193</v>
      </c>
      <c r="M45" s="32">
        <f t="shared" si="7"/>
        <v>57.003101973017777</v>
      </c>
      <c r="N45" s="32">
        <f t="shared" si="7"/>
        <v>57.003101973017777</v>
      </c>
      <c r="O45" s="32">
        <f t="shared" si="7"/>
        <v>50.496954181195925</v>
      </c>
      <c r="P45" s="32">
        <f t="shared" si="7"/>
        <v>52.792270280341185</v>
      </c>
      <c r="Q45" s="32">
        <f t="shared" si="7"/>
        <v>55.005021052179082</v>
      </c>
      <c r="R45" s="32">
        <f t="shared" si="7"/>
        <v>54.67475974294954</v>
      </c>
      <c r="S45" s="32">
        <f t="shared" si="7"/>
        <v>55.071073314024986</v>
      </c>
      <c r="T45" s="32">
        <f t="shared" si="6"/>
        <v>56.557249205557895</v>
      </c>
      <c r="U45" s="33">
        <f t="shared" si="4"/>
        <v>51.157476799654994</v>
      </c>
    </row>
    <row r="46" spans="1:21" s="28" customFormat="1" ht="24" customHeight="1">
      <c r="A46" s="47" t="str">
        <f t="shared" si="3"/>
        <v>23</v>
      </c>
      <c r="B46" s="142"/>
      <c r="C46" s="29" t="s">
        <v>1278</v>
      </c>
      <c r="D46" s="30">
        <v>62.043008040201187</v>
      </c>
      <c r="E46" s="31">
        <f t="shared" si="7"/>
        <v>57.276110259334658</v>
      </c>
      <c r="F46" s="32">
        <f t="shared" si="7"/>
        <v>59.622890705299724</v>
      </c>
      <c r="G46" s="32">
        <f t="shared" si="7"/>
        <v>63.271400929886006</v>
      </c>
      <c r="H46" s="32">
        <f t="shared" si="7"/>
        <v>57.111102259227742</v>
      </c>
      <c r="I46" s="32">
        <f t="shared" si="7"/>
        <v>57.331112926036965</v>
      </c>
      <c r="J46" s="32">
        <f t="shared" si="7"/>
        <v>64.224780486059316</v>
      </c>
      <c r="K46" s="32">
        <f t="shared" si="7"/>
        <v>68.148304044157157</v>
      </c>
      <c r="L46" s="32">
        <f t="shared" si="7"/>
        <v>63.344737818822416</v>
      </c>
      <c r="M46" s="32">
        <f t="shared" si="7"/>
        <v>63.28973515212013</v>
      </c>
      <c r="N46" s="32">
        <f t="shared" si="7"/>
        <v>63.28973515212013</v>
      </c>
      <c r="O46" s="32">
        <f t="shared" si="7"/>
        <v>56.066051591883927</v>
      </c>
      <c r="P46" s="32">
        <f t="shared" si="7"/>
        <v>58.6145084824241</v>
      </c>
      <c r="Q46" s="32">
        <f t="shared" si="7"/>
        <v>61.071294261793781</v>
      </c>
      <c r="R46" s="32">
        <f t="shared" si="7"/>
        <v>60.704609817111731</v>
      </c>
      <c r="S46" s="32">
        <f t="shared" si="7"/>
        <v>61.144631150730184</v>
      </c>
      <c r="T46" s="32">
        <f t="shared" si="6"/>
        <v>62.794711151799369</v>
      </c>
      <c r="U46" s="33">
        <f t="shared" si="4"/>
        <v>56.799420481248006</v>
      </c>
    </row>
    <row r="47" spans="1:21" s="28" customFormat="1" ht="24" customHeight="1">
      <c r="A47" s="47" t="str">
        <f t="shared" si="3"/>
        <v>23A</v>
      </c>
      <c r="B47" s="142"/>
      <c r="C47" s="29" t="s">
        <v>1279</v>
      </c>
      <c r="D47" s="30">
        <v>51.074427795110068</v>
      </c>
      <c r="E47" s="31">
        <f t="shared" si="7"/>
        <v>47.150269631183164</v>
      </c>
      <c r="F47" s="32">
        <f t="shared" si="7"/>
        <v>49.08216288111641</v>
      </c>
      <c r="G47" s="32">
        <f t="shared" si="7"/>
        <v>52.085653168121986</v>
      </c>
      <c r="H47" s="32">
        <f t="shared" si="7"/>
        <v>47.014433387047234</v>
      </c>
      <c r="I47" s="32">
        <f t="shared" si="7"/>
        <v>47.195548379228477</v>
      </c>
      <c r="J47" s="32">
        <f t="shared" si="7"/>
        <v>52.87048480090737</v>
      </c>
      <c r="K47" s="32">
        <f t="shared" si="7"/>
        <v>56.100368828139516</v>
      </c>
      <c r="L47" s="32">
        <f t="shared" si="7"/>
        <v>52.146024832182405</v>
      </c>
      <c r="M47" s="32">
        <f t="shared" si="7"/>
        <v>52.100746084137107</v>
      </c>
      <c r="N47" s="32">
        <f t="shared" si="7"/>
        <v>52.100746084137107</v>
      </c>
      <c r="O47" s="32">
        <f t="shared" si="7"/>
        <v>46.154137174186339</v>
      </c>
      <c r="P47" s="32">
        <f t="shared" si="7"/>
        <v>48.252052500285714</v>
      </c>
      <c r="Q47" s="32">
        <f t="shared" si="7"/>
        <v>50.274503246309585</v>
      </c>
      <c r="R47" s="32">
        <f t="shared" si="7"/>
        <v>49.972644926007511</v>
      </c>
      <c r="S47" s="32">
        <f t="shared" si="7"/>
        <v>50.334874910369997</v>
      </c>
      <c r="T47" s="32">
        <f t="shared" si="6"/>
        <v>51.693237351729309</v>
      </c>
      <c r="U47" s="33">
        <f t="shared" si="4"/>
        <v>46.757853814790479</v>
      </c>
    </row>
    <row r="48" spans="1:21" s="28" customFormat="1" ht="24" customHeight="1">
      <c r="A48" s="47" t="str">
        <f t="shared" si="3"/>
        <v>23B</v>
      </c>
      <c r="B48" s="142"/>
      <c r="C48" s="29" t="s">
        <v>1280</v>
      </c>
      <c r="D48" s="30">
        <v>61.594790495780991</v>
      </c>
      <c r="E48" s="31">
        <f t="shared" si="7"/>
        <v>56.862330233102774</v>
      </c>
      <c r="F48" s="32">
        <f t="shared" si="7"/>
        <v>59.192156823959749</v>
      </c>
      <c r="G48" s="32">
        <f t="shared" si="7"/>
        <v>62.814309101932672</v>
      </c>
      <c r="H48" s="32">
        <f t="shared" si="7"/>
        <v>56.698514300933141</v>
      </c>
      <c r="I48" s="32">
        <f t="shared" si="7"/>
        <v>56.916935543825986</v>
      </c>
      <c r="J48" s="32">
        <f t="shared" si="7"/>
        <v>63.760801154468318</v>
      </c>
      <c r="K48" s="32">
        <f t="shared" si="7"/>
        <v>67.655979986057304</v>
      </c>
      <c r="L48" s="32">
        <f t="shared" si="7"/>
        <v>62.887116182896953</v>
      </c>
      <c r="M48" s="32">
        <f t="shared" si="7"/>
        <v>62.832510872173756</v>
      </c>
      <c r="N48" s="32">
        <f t="shared" si="7"/>
        <v>62.832510872173756</v>
      </c>
      <c r="O48" s="32">
        <f t="shared" si="7"/>
        <v>55.661013397192157</v>
      </c>
      <c r="P48" s="32">
        <f t="shared" si="7"/>
        <v>58.191059460700885</v>
      </c>
      <c r="Q48" s="32">
        <f t="shared" si="7"/>
        <v>60.630096673004275</v>
      </c>
      <c r="R48" s="32">
        <f t="shared" si="7"/>
        <v>60.266061268182874</v>
      </c>
      <c r="S48" s="32">
        <f t="shared" si="7"/>
        <v>60.702903753968556</v>
      </c>
      <c r="T48" s="32">
        <f t="shared" si="6"/>
        <v>62.341063075664863</v>
      </c>
      <c r="U48" s="33">
        <f t="shared" si="4"/>
        <v>56.389084206834958</v>
      </c>
    </row>
    <row r="49" spans="1:21" s="28" customFormat="1" ht="24" customHeight="1">
      <c r="A49" s="47" t="str">
        <f t="shared" si="3"/>
        <v>23C</v>
      </c>
      <c r="B49" s="142"/>
      <c r="C49" s="29" t="s">
        <v>1281</v>
      </c>
      <c r="D49" s="30">
        <v>79.457737645834612</v>
      </c>
      <c r="E49" s="31">
        <f t="shared" si="7"/>
        <v>73.352828725055346</v>
      </c>
      <c r="F49" s="32">
        <f t="shared" si="7"/>
        <v>76.358322347592832</v>
      </c>
      <c r="G49" s="32">
        <f t="shared" si="7"/>
        <v>81.030925713881558</v>
      </c>
      <c r="H49" s="32">
        <f t="shared" si="7"/>
        <v>73.141504954720673</v>
      </c>
      <c r="I49" s="32">
        <f t="shared" si="7"/>
        <v>73.42326998183357</v>
      </c>
      <c r="J49" s="32">
        <f t="shared" si="7"/>
        <v>82.251907498037411</v>
      </c>
      <c r="K49" s="32">
        <f t="shared" si="7"/>
        <v>87.276717148217273</v>
      </c>
      <c r="L49" s="32">
        <f t="shared" si="7"/>
        <v>81.124847389585852</v>
      </c>
      <c r="M49" s="32">
        <f t="shared" si="7"/>
        <v>81.054406132807657</v>
      </c>
      <c r="N49" s="32">
        <f t="shared" si="7"/>
        <v>81.054406132807657</v>
      </c>
      <c r="O49" s="32">
        <f t="shared" si="7"/>
        <v>71.803121075934456</v>
      </c>
      <c r="P49" s="32">
        <f t="shared" si="7"/>
        <v>75.066899306658755</v>
      </c>
      <c r="Q49" s="32">
        <f t="shared" si="7"/>
        <v>78.213275442752689</v>
      </c>
      <c r="R49" s="32">
        <f t="shared" si="7"/>
        <v>77.743667064231204</v>
      </c>
      <c r="S49" s="32">
        <f t="shared" si="7"/>
        <v>78.307197118456983</v>
      </c>
      <c r="T49" s="32">
        <f t="shared" si="6"/>
        <v>80.420434821803653</v>
      </c>
      <c r="U49" s="33">
        <f t="shared" si="4"/>
        <v>72.742337832977427</v>
      </c>
    </row>
    <row r="50" spans="1:21" s="28" customFormat="1" ht="24" customHeight="1">
      <c r="A50" s="47" t="str">
        <f t="shared" si="3"/>
        <v>23D</v>
      </c>
      <c r="B50" s="142"/>
      <c r="C50" s="29" t="s">
        <v>1282</v>
      </c>
      <c r="D50" s="30">
        <v>64.028654936868051</v>
      </c>
      <c r="E50" s="31">
        <f t="shared" si="7"/>
        <v>59.109195633207968</v>
      </c>
      <c r="F50" s="32">
        <f t="shared" si="7"/>
        <v>61.531083290394477</v>
      </c>
      <c r="G50" s="32">
        <f t="shared" si="7"/>
        <v>65.296361757426595</v>
      </c>
      <c r="H50" s="32">
        <f t="shared" si="7"/>
        <v>58.938906657312039</v>
      </c>
      <c r="I50" s="32">
        <f t="shared" si="7"/>
        <v>59.165958625173282</v>
      </c>
      <c r="J50" s="32">
        <f t="shared" si="7"/>
        <v>66.280253618158611</v>
      </c>
      <c r="K50" s="32">
        <f t="shared" si="7"/>
        <v>70.3293470450173</v>
      </c>
      <c r="L50" s="32">
        <f t="shared" si="7"/>
        <v>65.372045746713681</v>
      </c>
      <c r="M50" s="32">
        <f t="shared" si="7"/>
        <v>65.315282754748381</v>
      </c>
      <c r="N50" s="32">
        <f t="shared" si="7"/>
        <v>65.315282754748381</v>
      </c>
      <c r="O50" s="32">
        <f t="shared" si="7"/>
        <v>57.860409809971181</v>
      </c>
      <c r="P50" s="32">
        <f t="shared" si="7"/>
        <v>60.49042843769714</v>
      </c>
      <c r="Q50" s="32">
        <f t="shared" si="7"/>
        <v>63.025842078814264</v>
      </c>
      <c r="R50" s="32">
        <f t="shared" si="7"/>
        <v>62.647422132378871</v>
      </c>
      <c r="S50" s="32">
        <f t="shared" si="7"/>
        <v>63.101526068101336</v>
      </c>
      <c r="T50" s="32">
        <f t="shared" si="6"/>
        <v>64.804415827060595</v>
      </c>
      <c r="U50" s="33">
        <f t="shared" si="4"/>
        <v>58.61724970284196</v>
      </c>
    </row>
    <row r="51" spans="1:21" s="28" customFormat="1" ht="24" customHeight="1">
      <c r="A51" s="47" t="str">
        <f t="shared" si="3"/>
        <v>23E</v>
      </c>
      <c r="B51" s="142"/>
      <c r="C51" s="29" t="s">
        <v>1283</v>
      </c>
      <c r="D51" s="30">
        <v>256.80398692286599</v>
      </c>
      <c r="E51" s="31">
        <f t="shared" si="7"/>
        <v>237.07318414510436</v>
      </c>
      <c r="F51" s="32">
        <f t="shared" si="7"/>
        <v>246.78681012800243</v>
      </c>
      <c r="G51" s="32">
        <f t="shared" si="7"/>
        <v>261.88846302328909</v>
      </c>
      <c r="H51" s="32">
        <f t="shared" si="7"/>
        <v>236.39019481818187</v>
      </c>
      <c r="I51" s="32">
        <f t="shared" si="7"/>
        <v>237.30084725407858</v>
      </c>
      <c r="J51" s="32">
        <f t="shared" si="7"/>
        <v>265.83462357884144</v>
      </c>
      <c r="K51" s="32">
        <f t="shared" si="7"/>
        <v>282.07459201899906</v>
      </c>
      <c r="L51" s="32">
        <f t="shared" si="7"/>
        <v>262.19201383525467</v>
      </c>
      <c r="M51" s="32">
        <f t="shared" si="7"/>
        <v>261.9643507262806</v>
      </c>
      <c r="N51" s="32">
        <f t="shared" si="7"/>
        <v>261.9643507262806</v>
      </c>
      <c r="O51" s="32">
        <f t="shared" si="7"/>
        <v>232.0645957476726</v>
      </c>
      <c r="P51" s="32">
        <f t="shared" si="7"/>
        <v>242.61298646347589</v>
      </c>
      <c r="Q51" s="32">
        <f t="shared" si="7"/>
        <v>252.78193866432227</v>
      </c>
      <c r="R51" s="32">
        <f t="shared" si="7"/>
        <v>251.26418460449443</v>
      </c>
      <c r="S51" s="32">
        <f t="shared" si="7"/>
        <v>253.08548947628782</v>
      </c>
      <c r="T51" s="32">
        <f t="shared" si="6"/>
        <v>259.915382745513</v>
      </c>
      <c r="U51" s="33">
        <f t="shared" si="4"/>
        <v>235.10010386732824</v>
      </c>
    </row>
    <row r="52" spans="1:21" s="28" customFormat="1" ht="24" customHeight="1">
      <c r="A52" s="47" t="str">
        <f t="shared" si="3"/>
        <v>31–33</v>
      </c>
      <c r="B52" s="142"/>
      <c r="C52" s="29" t="s">
        <v>1654</v>
      </c>
      <c r="D52" s="30">
        <v>83.83986093731427</v>
      </c>
      <c r="E52" s="31">
        <f t="shared" si="7"/>
        <v>77.398264056787752</v>
      </c>
      <c r="F52" s="32">
        <f t="shared" si="7"/>
        <v>80.569511751816194</v>
      </c>
      <c r="G52" s="32">
        <f t="shared" si="7"/>
        <v>85.499810902680693</v>
      </c>
      <c r="H52" s="32">
        <f t="shared" si="7"/>
        <v>77.175285703231069</v>
      </c>
      <c r="I52" s="32">
        <f t="shared" si="7"/>
        <v>77.47259017463999</v>
      </c>
      <c r="J52" s="32">
        <f t="shared" si="7"/>
        <v>86.788130278786014</v>
      </c>
      <c r="K52" s="32">
        <f t="shared" si="7"/>
        <v>92.090060018911686</v>
      </c>
      <c r="L52" s="32">
        <f t="shared" si="7"/>
        <v>85.598912393150343</v>
      </c>
      <c r="M52" s="32">
        <f t="shared" si="7"/>
        <v>85.524586275298134</v>
      </c>
      <c r="N52" s="32">
        <f t="shared" si="7"/>
        <v>85.524586275298134</v>
      </c>
      <c r="O52" s="32">
        <f t="shared" si="7"/>
        <v>75.763089464038714</v>
      </c>
      <c r="P52" s="32">
        <f t="shared" si="7"/>
        <v>79.20686625785865</v>
      </c>
      <c r="Q52" s="32">
        <f t="shared" si="7"/>
        <v>82.526766188591552</v>
      </c>
      <c r="R52" s="32">
        <f t="shared" si="7"/>
        <v>82.031258736243359</v>
      </c>
      <c r="S52" s="32">
        <f t="shared" si="7"/>
        <v>82.625867679061187</v>
      </c>
      <c r="T52" s="32">
        <f t="shared" si="6"/>
        <v>84.855651214628068</v>
      </c>
      <c r="U52" s="33">
        <f t="shared" si="4"/>
        <v>76.754104368735099</v>
      </c>
    </row>
    <row r="53" spans="1:21" s="28" customFormat="1" ht="24" customHeight="1">
      <c r="A53" s="47" t="str">
        <f t="shared" si="3"/>
        <v>311</v>
      </c>
      <c r="B53" s="142"/>
      <c r="C53" s="29" t="s">
        <v>1284</v>
      </c>
      <c r="D53" s="30">
        <v>70.343548330180397</v>
      </c>
      <c r="E53" s="31">
        <f t="shared" si="7"/>
        <v>64.938902181880479</v>
      </c>
      <c r="F53" s="32">
        <f t="shared" si="7"/>
        <v>67.599651054889677</v>
      </c>
      <c r="G53" s="32">
        <f t="shared" si="7"/>
        <v>71.736284068396131</v>
      </c>
      <c r="H53" s="32">
        <f t="shared" si="7"/>
        <v>64.751818276747017</v>
      </c>
      <c r="I53" s="32">
        <f t="shared" si="7"/>
        <v>65.001263483591629</v>
      </c>
      <c r="J53" s="32">
        <f t="shared" si="7"/>
        <v>72.817213298056117</v>
      </c>
      <c r="K53" s="32">
        <f t="shared" si="7"/>
        <v>77.265652820118362</v>
      </c>
      <c r="L53" s="32">
        <f t="shared" si="7"/>
        <v>71.819432470677668</v>
      </c>
      <c r="M53" s="32">
        <f t="shared" si="7"/>
        <v>71.757071168966533</v>
      </c>
      <c r="N53" s="32">
        <f t="shared" si="7"/>
        <v>71.757071168966533</v>
      </c>
      <c r="O53" s="32">
        <f t="shared" si="7"/>
        <v>63.566953544235112</v>
      </c>
      <c r="P53" s="32">
        <f t="shared" si="7"/>
        <v>66.456360523518526</v>
      </c>
      <c r="Q53" s="32">
        <f t="shared" si="7"/>
        <v>69.241831999950023</v>
      </c>
      <c r="R53" s="32">
        <f t="shared" si="7"/>
        <v>68.826089988542336</v>
      </c>
      <c r="S53" s="32">
        <f t="shared" si="7"/>
        <v>69.32498040223156</v>
      </c>
      <c r="T53" s="32">
        <f t="shared" si="6"/>
        <v>71.195819453566145</v>
      </c>
      <c r="U53" s="33">
        <f t="shared" si="4"/>
        <v>64.398437567050493</v>
      </c>
    </row>
    <row r="54" spans="1:21" s="28" customFormat="1" ht="24" customHeight="1">
      <c r="A54" s="47" t="str">
        <f t="shared" si="3"/>
        <v>3111</v>
      </c>
      <c r="B54" s="142"/>
      <c r="C54" s="29" t="s">
        <v>1285</v>
      </c>
      <c r="D54" s="30">
        <v>52.462148006813528</v>
      </c>
      <c r="E54" s="31">
        <f t="shared" si="7"/>
        <v>48.431368313618627</v>
      </c>
      <c r="F54" s="32">
        <f t="shared" si="7"/>
        <v>50.415752162576119</v>
      </c>
      <c r="G54" s="32">
        <f t="shared" si="7"/>
        <v>53.500848927752202</v>
      </c>
      <c r="H54" s="32">
        <f t="shared" si="7"/>
        <v>48.291841324238803</v>
      </c>
      <c r="I54" s="32">
        <f t="shared" si="7"/>
        <v>48.477877310078576</v>
      </c>
      <c r="J54" s="32">
        <f t="shared" si="7"/>
        <v>54.307004866391182</v>
      </c>
      <c r="K54" s="32">
        <f t="shared" si="7"/>
        <v>57.624646613866986</v>
      </c>
      <c r="L54" s="32">
        <f t="shared" si="7"/>
        <v>53.562860923032126</v>
      </c>
      <c r="M54" s="32">
        <f t="shared" si="7"/>
        <v>53.516351926572199</v>
      </c>
      <c r="N54" s="32">
        <f t="shared" si="7"/>
        <v>53.516351926572199</v>
      </c>
      <c r="O54" s="32">
        <f t="shared" si="7"/>
        <v>47.40817039149993</v>
      </c>
      <c r="P54" s="32">
        <f t="shared" si="7"/>
        <v>49.56308722747719</v>
      </c>
      <c r="Q54" s="32">
        <f t="shared" si="7"/>
        <v>51.640489069354565</v>
      </c>
      <c r="R54" s="32">
        <f t="shared" si="7"/>
        <v>51.330429092954958</v>
      </c>
      <c r="S54" s="32">
        <f t="shared" si="7"/>
        <v>51.70250106463449</v>
      </c>
      <c r="T54" s="32">
        <f t="shared" si="6"/>
        <v>53.097770958432719</v>
      </c>
      <c r="U54" s="33">
        <f t="shared" si="4"/>
        <v>48.028290344299144</v>
      </c>
    </row>
    <row r="55" spans="1:21" s="28" customFormat="1" ht="24" customHeight="1">
      <c r="A55" s="47" t="str">
        <f t="shared" si="3"/>
        <v>3112</v>
      </c>
      <c r="B55" s="142"/>
      <c r="C55" s="29" t="s">
        <v>1286</v>
      </c>
      <c r="D55" s="30">
        <v>92.103331937364416</v>
      </c>
      <c r="E55" s="31">
        <f t="shared" ref="E55:T70" si="8">$D55*E$2</f>
        <v>85.026834802696925</v>
      </c>
      <c r="F55" s="32">
        <f t="shared" si="8"/>
        <v>88.510648776687077</v>
      </c>
      <c r="G55" s="32">
        <f t="shared" si="8"/>
        <v>93.926890814374858</v>
      </c>
      <c r="H55" s="32">
        <f t="shared" si="8"/>
        <v>84.781879132650744</v>
      </c>
      <c r="I55" s="32">
        <f t="shared" si="8"/>
        <v>85.108486692712319</v>
      </c>
      <c r="J55" s="32">
        <f t="shared" si="8"/>
        <v>95.342190241308359</v>
      </c>
      <c r="K55" s="32">
        <f t="shared" si="8"/>
        <v>101.16669172907314</v>
      </c>
      <c r="L55" s="32">
        <f t="shared" si="8"/>
        <v>94.035760001062059</v>
      </c>
      <c r="M55" s="32">
        <f t="shared" si="8"/>
        <v>93.954108111046693</v>
      </c>
      <c r="N55" s="32">
        <f t="shared" si="8"/>
        <v>93.954108111046693</v>
      </c>
      <c r="O55" s="32">
        <f t="shared" si="8"/>
        <v>83.230493222358263</v>
      </c>
      <c r="P55" s="32">
        <f t="shared" si="8"/>
        <v>87.013697459738168</v>
      </c>
      <c r="Q55" s="32">
        <f t="shared" si="8"/>
        <v>90.660815213759122</v>
      </c>
      <c r="R55" s="32">
        <f t="shared" si="8"/>
        <v>90.116469280323159</v>
      </c>
      <c r="S55" s="32">
        <f t="shared" si="8"/>
        <v>90.769684400446309</v>
      </c>
      <c r="T55" s="32">
        <f t="shared" si="6"/>
        <v>93.219241100908135</v>
      </c>
      <c r="U55" s="33">
        <f t="shared" si="4"/>
        <v>84.319185089230174</v>
      </c>
    </row>
    <row r="56" spans="1:21" s="28" customFormat="1" ht="24" customHeight="1">
      <c r="A56" s="47" t="str">
        <f t="shared" si="3"/>
        <v>3113</v>
      </c>
      <c r="B56" s="142"/>
      <c r="C56" s="29" t="s">
        <v>1287</v>
      </c>
      <c r="D56" s="30">
        <v>89.454835027761661</v>
      </c>
      <c r="E56" s="31">
        <f t="shared" si="8"/>
        <v>82.581827608370972</v>
      </c>
      <c r="F56" s="32">
        <f t="shared" si="8"/>
        <v>85.965462030224856</v>
      </c>
      <c r="G56" s="32">
        <f t="shared" si="8"/>
        <v>91.225956170450772</v>
      </c>
      <c r="H56" s="32">
        <f t="shared" si="8"/>
        <v>82.343915813084379</v>
      </c>
      <c r="I56" s="32">
        <f t="shared" si="8"/>
        <v>82.661131540133184</v>
      </c>
      <c r="J56" s="32">
        <f t="shared" si="8"/>
        <v>92.600557654328924</v>
      </c>
      <c r="K56" s="32">
        <f t="shared" si="8"/>
        <v>98.257571453365856</v>
      </c>
      <c r="L56" s="32">
        <f t="shared" si="8"/>
        <v>91.331694746133721</v>
      </c>
      <c r="M56" s="32">
        <f t="shared" si="8"/>
        <v>91.252390814371537</v>
      </c>
      <c r="N56" s="32">
        <f t="shared" si="8"/>
        <v>91.252390814371537</v>
      </c>
      <c r="O56" s="32">
        <f t="shared" si="8"/>
        <v>80.837141109602584</v>
      </c>
      <c r="P56" s="32">
        <f t="shared" si="8"/>
        <v>84.511556614584507</v>
      </c>
      <c r="Q56" s="32">
        <f t="shared" si="8"/>
        <v>88.053798899962786</v>
      </c>
      <c r="R56" s="32">
        <f t="shared" si="8"/>
        <v>87.525106021548112</v>
      </c>
      <c r="S56" s="32">
        <f t="shared" si="8"/>
        <v>88.15953747564572</v>
      </c>
      <c r="T56" s="32">
        <f t="shared" si="6"/>
        <v>90.538655428511731</v>
      </c>
      <c r="U56" s="33">
        <f t="shared" si="4"/>
        <v>81.894526866431917</v>
      </c>
    </row>
    <row r="57" spans="1:21" s="28" customFormat="1" ht="24" customHeight="1">
      <c r="A57" s="47" t="str">
        <f t="shared" si="3"/>
        <v>3114</v>
      </c>
      <c r="B57" s="142"/>
      <c r="C57" s="29" t="s">
        <v>1288</v>
      </c>
      <c r="D57" s="30">
        <v>65.118587958120457</v>
      </c>
      <c r="E57" s="31">
        <f t="shared" si="8"/>
        <v>60.115386755664382</v>
      </c>
      <c r="F57" s="32">
        <f t="shared" si="8"/>
        <v>62.578501193796612</v>
      </c>
      <c r="G57" s="32">
        <f t="shared" si="8"/>
        <v>66.407874421830272</v>
      </c>
      <c r="H57" s="32">
        <f t="shared" si="8"/>
        <v>59.942199021733217</v>
      </c>
      <c r="I57" s="32">
        <f t="shared" si="8"/>
        <v>60.173116000308113</v>
      </c>
      <c r="J57" s="32">
        <f t="shared" si="8"/>
        <v>67.408514662321494</v>
      </c>
      <c r="K57" s="32">
        <f t="shared" si="8"/>
        <v>71.526534113573803</v>
      </c>
      <c r="L57" s="32">
        <f t="shared" si="8"/>
        <v>66.484846748021909</v>
      </c>
      <c r="M57" s="32">
        <f t="shared" si="8"/>
        <v>66.427117503378199</v>
      </c>
      <c r="N57" s="32">
        <f t="shared" si="8"/>
        <v>66.427117503378199</v>
      </c>
      <c r="O57" s="32">
        <f t="shared" si="8"/>
        <v>58.845343373502466</v>
      </c>
      <c r="P57" s="32">
        <f t="shared" si="8"/>
        <v>61.520131708661658</v>
      </c>
      <c r="Q57" s="32">
        <f t="shared" si="8"/>
        <v>64.098704636081337</v>
      </c>
      <c r="R57" s="32">
        <f t="shared" si="8"/>
        <v>63.713843005123174</v>
      </c>
      <c r="S57" s="32">
        <f t="shared" si="8"/>
        <v>64.175676962272959</v>
      </c>
      <c r="T57" s="32">
        <f t="shared" si="6"/>
        <v>65.907554301584682</v>
      </c>
      <c r="U57" s="33">
        <f t="shared" si="4"/>
        <v>59.615066635418785</v>
      </c>
    </row>
    <row r="58" spans="1:21" s="28" customFormat="1" ht="24" customHeight="1">
      <c r="A58" s="47" t="str">
        <f t="shared" si="3"/>
        <v>3115</v>
      </c>
      <c r="B58" s="142"/>
      <c r="C58" s="29" t="s">
        <v>1289</v>
      </c>
      <c r="D58" s="30">
        <v>83.95191256444572</v>
      </c>
      <c r="E58" s="31">
        <f t="shared" si="8"/>
        <v>77.501706516349998</v>
      </c>
      <c r="F58" s="32">
        <f t="shared" si="8"/>
        <v>80.677192570797132</v>
      </c>
      <c r="G58" s="32">
        <f t="shared" si="8"/>
        <v>85.614081046070368</v>
      </c>
      <c r="H58" s="32">
        <f t="shared" si="8"/>
        <v>77.278430153146687</v>
      </c>
      <c r="I58" s="32">
        <f t="shared" si="8"/>
        <v>77.576131970751106</v>
      </c>
      <c r="J58" s="32">
        <f t="shared" si="8"/>
        <v>86.904122255689515</v>
      </c>
      <c r="K58" s="32">
        <f t="shared" si="8"/>
        <v>92.213138002968293</v>
      </c>
      <c r="L58" s="32">
        <f t="shared" si="8"/>
        <v>85.71331498527185</v>
      </c>
      <c r="M58" s="32">
        <f t="shared" si="8"/>
        <v>85.638889530870756</v>
      </c>
      <c r="N58" s="32">
        <f t="shared" si="8"/>
        <v>85.638889530870756</v>
      </c>
      <c r="O58" s="32">
        <f t="shared" si="8"/>
        <v>75.864346519525711</v>
      </c>
      <c r="P58" s="32">
        <f t="shared" si="8"/>
        <v>79.312725906776862</v>
      </c>
      <c r="Q58" s="32">
        <f t="shared" si="8"/>
        <v>82.637062870026213</v>
      </c>
      <c r="R58" s="32">
        <f t="shared" si="8"/>
        <v>82.140893174018842</v>
      </c>
      <c r="S58" s="32">
        <f t="shared" si="8"/>
        <v>82.736296809227682</v>
      </c>
      <c r="T58" s="32">
        <f t="shared" si="8"/>
        <v>84.969060441260808</v>
      </c>
      <c r="U58" s="33">
        <f t="shared" si="4"/>
        <v>76.856685911540424</v>
      </c>
    </row>
    <row r="59" spans="1:21" s="28" customFormat="1" ht="24" customHeight="1">
      <c r="A59" s="47" t="str">
        <f t="shared" si="3"/>
        <v>3116</v>
      </c>
      <c r="B59" s="142"/>
      <c r="C59" s="29" t="s">
        <v>1290</v>
      </c>
      <c r="D59" s="30">
        <v>72.852589344000904</v>
      </c>
      <c r="E59" s="31">
        <f t="shared" si="8"/>
        <v>67.255168176908626</v>
      </c>
      <c r="F59" s="32">
        <f t="shared" si="8"/>
        <v>70.010821674554066</v>
      </c>
      <c r="G59" s="32">
        <f t="shared" si="8"/>
        <v>74.295001721674666</v>
      </c>
      <c r="H59" s="32">
        <f t="shared" si="8"/>
        <v>67.061411290355437</v>
      </c>
      <c r="I59" s="32">
        <f t="shared" si="8"/>
        <v>67.319753805759703</v>
      </c>
      <c r="J59" s="32">
        <f t="shared" si="8"/>
        <v>75.414485955093127</v>
      </c>
      <c r="K59" s="32">
        <f t="shared" si="8"/>
        <v>80.02159414646907</v>
      </c>
      <c r="L59" s="32">
        <f t="shared" si="8"/>
        <v>74.381115893476093</v>
      </c>
      <c r="M59" s="32">
        <f t="shared" si="8"/>
        <v>74.316530264625044</v>
      </c>
      <c r="N59" s="32">
        <f t="shared" si="8"/>
        <v>74.316530264625044</v>
      </c>
      <c r="O59" s="32">
        <f t="shared" si="8"/>
        <v>65.8342843421852</v>
      </c>
      <c r="P59" s="32">
        <f t="shared" si="8"/>
        <v>68.826751812284527</v>
      </c>
      <c r="Q59" s="32">
        <f t="shared" si="8"/>
        <v>71.711576567632093</v>
      </c>
      <c r="R59" s="32">
        <f t="shared" si="8"/>
        <v>71.281005708624988</v>
      </c>
      <c r="S59" s="32">
        <f t="shared" si="8"/>
        <v>71.797690739433506</v>
      </c>
      <c r="T59" s="32">
        <f t="shared" si="8"/>
        <v>73.735259604965449</v>
      </c>
      <c r="U59" s="33">
        <f t="shared" si="4"/>
        <v>66.695426060199409</v>
      </c>
    </row>
    <row r="60" spans="1:21" s="28" customFormat="1" ht="24" customHeight="1">
      <c r="A60" s="47" t="str">
        <f t="shared" si="3"/>
        <v>3117</v>
      </c>
      <c r="B60" s="142"/>
      <c r="C60" s="29" t="s">
        <v>1291</v>
      </c>
      <c r="D60" s="30">
        <v>41.335308340445145</v>
      </c>
      <c r="E60" s="31">
        <f t="shared" si="8"/>
        <v>38.159427675990131</v>
      </c>
      <c r="F60" s="32">
        <f t="shared" si="8"/>
        <v>39.722938156952601</v>
      </c>
      <c r="G60" s="32">
        <f t="shared" si="8"/>
        <v>42.153708357823923</v>
      </c>
      <c r="H60" s="32">
        <f t="shared" si="8"/>
        <v>38.049493345297464</v>
      </c>
      <c r="I60" s="32">
        <f t="shared" si="8"/>
        <v>38.196072452887698</v>
      </c>
      <c r="J60" s="32">
        <f t="shared" si="8"/>
        <v>42.788884490714928</v>
      </c>
      <c r="K60" s="32">
        <f t="shared" si="8"/>
        <v>45.402878576074052</v>
      </c>
      <c r="L60" s="32">
        <f t="shared" si="8"/>
        <v>42.202568060354004</v>
      </c>
      <c r="M60" s="32">
        <f t="shared" si="8"/>
        <v>42.165923283456458</v>
      </c>
      <c r="N60" s="32">
        <f t="shared" si="8"/>
        <v>42.165923283456458</v>
      </c>
      <c r="O60" s="32">
        <f t="shared" si="8"/>
        <v>37.353242584243866</v>
      </c>
      <c r="P60" s="32">
        <f t="shared" si="8"/>
        <v>39.051117247164036</v>
      </c>
      <c r="Q60" s="32">
        <f t="shared" si="8"/>
        <v>40.687917281921621</v>
      </c>
      <c r="R60" s="32">
        <f t="shared" si="8"/>
        <v>40.443618769271232</v>
      </c>
      <c r="S60" s="32">
        <f t="shared" si="8"/>
        <v>40.736776984451701</v>
      </c>
      <c r="T60" s="32">
        <f t="shared" si="8"/>
        <v>41.836120291378435</v>
      </c>
      <c r="U60" s="33">
        <f t="shared" si="4"/>
        <v>37.841839609544635</v>
      </c>
    </row>
    <row r="61" spans="1:21" s="28" customFormat="1" ht="24" customHeight="1">
      <c r="A61" s="47" t="str">
        <f t="shared" si="3"/>
        <v>3118</v>
      </c>
      <c r="B61" s="142"/>
      <c r="C61" s="29" t="s">
        <v>1292</v>
      </c>
      <c r="D61" s="30">
        <v>46.614015451075694</v>
      </c>
      <c r="E61" s="31">
        <f t="shared" si="8"/>
        <v>43.032560363227084</v>
      </c>
      <c r="F61" s="32">
        <f t="shared" si="8"/>
        <v>44.795738252629477</v>
      </c>
      <c r="G61" s="32">
        <f t="shared" si="8"/>
        <v>47.536928877559745</v>
      </c>
      <c r="H61" s="32">
        <f t="shared" si="8"/>
        <v>42.90858691787848</v>
      </c>
      <c r="I61" s="32">
        <f t="shared" si="8"/>
        <v>43.073884845009957</v>
      </c>
      <c r="J61" s="32">
        <f t="shared" si="8"/>
        <v>48.253219895129476</v>
      </c>
      <c r="K61" s="32">
        <f t="shared" si="8"/>
        <v>51.201032928974101</v>
      </c>
      <c r="L61" s="32">
        <f t="shared" si="8"/>
        <v>47.592028186603578</v>
      </c>
      <c r="M61" s="32">
        <f t="shared" si="8"/>
        <v>47.55070370482072</v>
      </c>
      <c r="N61" s="32">
        <f t="shared" si="8"/>
        <v>47.55070370482072</v>
      </c>
      <c r="O61" s="32">
        <f t="shared" si="8"/>
        <v>42.123421764003979</v>
      </c>
      <c r="P61" s="32">
        <f t="shared" si="8"/>
        <v>44.03812275327688</v>
      </c>
      <c r="Q61" s="32">
        <f t="shared" si="8"/>
        <v>45.883949606245018</v>
      </c>
      <c r="R61" s="32">
        <f t="shared" si="8"/>
        <v>45.608453061025891</v>
      </c>
      <c r="S61" s="32">
        <f t="shared" si="8"/>
        <v>45.939048915288836</v>
      </c>
      <c r="T61" s="32">
        <f t="shared" si="8"/>
        <v>47.178783368774894</v>
      </c>
      <c r="U61" s="33">
        <f t="shared" si="4"/>
        <v>42.674414854442226</v>
      </c>
    </row>
    <row r="62" spans="1:21" s="28" customFormat="1" ht="24" customHeight="1">
      <c r="A62" s="47" t="str">
        <f t="shared" si="3"/>
        <v>3119</v>
      </c>
      <c r="B62" s="142"/>
      <c r="C62" s="29" t="s">
        <v>1293</v>
      </c>
      <c r="D62" s="30">
        <v>81.834971445534862</v>
      </c>
      <c r="E62" s="31">
        <f t="shared" si="8"/>
        <v>75.547414537780995</v>
      </c>
      <c r="F62" s="32">
        <f t="shared" si="8"/>
        <v>78.642827169290598</v>
      </c>
      <c r="G62" s="32">
        <f t="shared" si="8"/>
        <v>83.455226494840645</v>
      </c>
      <c r="H62" s="32">
        <f t="shared" si="8"/>
        <v>75.329768337127973</v>
      </c>
      <c r="I62" s="32">
        <f t="shared" si="8"/>
        <v>75.619963271331997</v>
      </c>
      <c r="J62" s="32">
        <f t="shared" si="8"/>
        <v>84.712737876391429</v>
      </c>
      <c r="K62" s="32">
        <f t="shared" si="8"/>
        <v>89.887880869696531</v>
      </c>
      <c r="L62" s="32">
        <f t="shared" si="8"/>
        <v>83.551958139575333</v>
      </c>
      <c r="M62" s="32">
        <f t="shared" si="8"/>
        <v>83.479409406024345</v>
      </c>
      <c r="N62" s="32">
        <f t="shared" si="8"/>
        <v>83.479409406024345</v>
      </c>
      <c r="O62" s="32">
        <f t="shared" si="8"/>
        <v>73.951342399658856</v>
      </c>
      <c r="P62" s="32">
        <f t="shared" si="8"/>
        <v>77.312767054188797</v>
      </c>
      <c r="Q62" s="32">
        <f t="shared" si="8"/>
        <v>80.553277152800419</v>
      </c>
      <c r="R62" s="32">
        <f t="shared" si="8"/>
        <v>80.069618929127046</v>
      </c>
      <c r="S62" s="32">
        <f t="shared" si="8"/>
        <v>80.650008797535094</v>
      </c>
      <c r="T62" s="32">
        <f t="shared" si="8"/>
        <v>82.826470804065281</v>
      </c>
      <c r="U62" s="33">
        <f t="shared" si="4"/>
        <v>74.918658847005602</v>
      </c>
    </row>
    <row r="63" spans="1:21" s="28" customFormat="1" ht="24" customHeight="1">
      <c r="A63" s="47" t="str">
        <f t="shared" si="3"/>
        <v>312</v>
      </c>
      <c r="B63" s="142"/>
      <c r="C63" s="29" t="s">
        <v>1294</v>
      </c>
      <c r="D63" s="30">
        <v>131.21216221757092</v>
      </c>
      <c r="E63" s="31">
        <f t="shared" si="8"/>
        <v>121.13084951763933</v>
      </c>
      <c r="F63" s="32">
        <f t="shared" si="8"/>
        <v>126.0939573083749</v>
      </c>
      <c r="G63" s="32">
        <f t="shared" si="8"/>
        <v>133.81003895178404</v>
      </c>
      <c r="H63" s="32">
        <f t="shared" si="8"/>
        <v>120.78188100110324</v>
      </c>
      <c r="I63" s="32">
        <f t="shared" si="8"/>
        <v>121.24717235648471</v>
      </c>
      <c r="J63" s="32">
        <f t="shared" si="8"/>
        <v>135.82630149177035</v>
      </c>
      <c r="K63" s="32">
        <f t="shared" si="8"/>
        <v>144.12399732940634</v>
      </c>
      <c r="L63" s="32">
        <f t="shared" si="8"/>
        <v>133.96513607024451</v>
      </c>
      <c r="M63" s="32">
        <f t="shared" si="8"/>
        <v>133.84881323139919</v>
      </c>
      <c r="N63" s="32">
        <f t="shared" si="8"/>
        <v>133.84881323139919</v>
      </c>
      <c r="O63" s="32">
        <f t="shared" si="8"/>
        <v>118.57174706304131</v>
      </c>
      <c r="P63" s="32">
        <f t="shared" si="8"/>
        <v>123.96137192954319</v>
      </c>
      <c r="Q63" s="32">
        <f t="shared" si="8"/>
        <v>129.15712539796948</v>
      </c>
      <c r="R63" s="32">
        <f t="shared" si="8"/>
        <v>128.38163980566705</v>
      </c>
      <c r="S63" s="32">
        <f t="shared" si="8"/>
        <v>129.31222251642996</v>
      </c>
      <c r="T63" s="32">
        <f t="shared" si="8"/>
        <v>132.80190768179091</v>
      </c>
      <c r="U63" s="33">
        <f t="shared" si="4"/>
        <v>120.12271824764618</v>
      </c>
    </row>
    <row r="64" spans="1:21" s="28" customFormat="1" ht="24" customHeight="1">
      <c r="A64" s="47" t="str">
        <f t="shared" si="3"/>
        <v>3121</v>
      </c>
      <c r="B64" s="142"/>
      <c r="C64" s="29" t="s">
        <v>1295</v>
      </c>
      <c r="D64" s="30">
        <v>131.21216221757092</v>
      </c>
      <c r="E64" s="31">
        <f t="shared" si="8"/>
        <v>121.13084951763933</v>
      </c>
      <c r="F64" s="32">
        <f t="shared" si="8"/>
        <v>126.0939573083749</v>
      </c>
      <c r="G64" s="32">
        <f t="shared" si="8"/>
        <v>133.81003895178404</v>
      </c>
      <c r="H64" s="32">
        <f t="shared" si="8"/>
        <v>120.78188100110324</v>
      </c>
      <c r="I64" s="32">
        <f t="shared" si="8"/>
        <v>121.24717235648471</v>
      </c>
      <c r="J64" s="32">
        <f t="shared" si="8"/>
        <v>135.82630149177035</v>
      </c>
      <c r="K64" s="32">
        <f t="shared" si="8"/>
        <v>144.12399732940634</v>
      </c>
      <c r="L64" s="32">
        <f t="shared" si="8"/>
        <v>133.96513607024451</v>
      </c>
      <c r="M64" s="32">
        <f t="shared" si="8"/>
        <v>133.84881323139919</v>
      </c>
      <c r="N64" s="32">
        <f t="shared" si="8"/>
        <v>133.84881323139919</v>
      </c>
      <c r="O64" s="32">
        <f t="shared" si="8"/>
        <v>118.57174706304131</v>
      </c>
      <c r="P64" s="32">
        <f t="shared" si="8"/>
        <v>123.96137192954319</v>
      </c>
      <c r="Q64" s="32">
        <f t="shared" si="8"/>
        <v>129.15712539796948</v>
      </c>
      <c r="R64" s="32">
        <f t="shared" si="8"/>
        <v>128.38163980566705</v>
      </c>
      <c r="S64" s="32">
        <f t="shared" si="8"/>
        <v>129.31222251642996</v>
      </c>
      <c r="T64" s="32">
        <f t="shared" si="8"/>
        <v>132.80190768179091</v>
      </c>
      <c r="U64" s="33">
        <f t="shared" si="4"/>
        <v>120.12271824764618</v>
      </c>
    </row>
    <row r="65" spans="1:21" s="28" customFormat="1" ht="24" customHeight="1">
      <c r="A65" s="47" t="str">
        <f t="shared" si="3"/>
        <v>3122</v>
      </c>
      <c r="B65" s="142"/>
      <c r="C65" s="29" t="s">
        <v>1296</v>
      </c>
      <c r="D65" s="30">
        <v>917.58249451047834</v>
      </c>
      <c r="E65" s="31">
        <f t="shared" si="8"/>
        <v>847.08265746180075</v>
      </c>
      <c r="F65" s="32">
        <f t="shared" si="8"/>
        <v>881.79026954730364</v>
      </c>
      <c r="G65" s="32">
        <f t="shared" si="8"/>
        <v>935.74976021148348</v>
      </c>
      <c r="H65" s="32">
        <f t="shared" si="8"/>
        <v>844.64227848703888</v>
      </c>
      <c r="I65" s="32">
        <f t="shared" si="8"/>
        <v>847.89611712005478</v>
      </c>
      <c r="J65" s="32">
        <f t="shared" si="8"/>
        <v>949.84972762121902</v>
      </c>
      <c r="K65" s="32">
        <f t="shared" si="8"/>
        <v>1007.876516576669</v>
      </c>
      <c r="L65" s="32">
        <f t="shared" si="8"/>
        <v>936.83437308915552</v>
      </c>
      <c r="M65" s="32">
        <f t="shared" si="8"/>
        <v>936.02091343090171</v>
      </c>
      <c r="N65" s="32">
        <f t="shared" si="8"/>
        <v>936.02091343090171</v>
      </c>
      <c r="O65" s="32">
        <f t="shared" si="8"/>
        <v>829.18654498021351</v>
      </c>
      <c r="P65" s="32">
        <f t="shared" si="8"/>
        <v>866.87684247931406</v>
      </c>
      <c r="Q65" s="32">
        <f t="shared" si="8"/>
        <v>903.21137388132479</v>
      </c>
      <c r="R65" s="32">
        <f t="shared" si="8"/>
        <v>897.78830949296503</v>
      </c>
      <c r="S65" s="32">
        <f t="shared" si="8"/>
        <v>904.29598675899672</v>
      </c>
      <c r="T65" s="32">
        <f t="shared" si="8"/>
        <v>928.69977650661588</v>
      </c>
      <c r="U65" s="33">
        <f t="shared" si="4"/>
        <v>840.03267375693315</v>
      </c>
    </row>
    <row r="66" spans="1:21" s="28" customFormat="1" ht="24" customHeight="1">
      <c r="A66" s="47" t="str">
        <f t="shared" si="3"/>
        <v>3123</v>
      </c>
      <c r="B66" s="142"/>
      <c r="C66" s="29" t="s">
        <v>1297</v>
      </c>
      <c r="D66" s="30">
        <v>917.58249451047834</v>
      </c>
      <c r="E66" s="31">
        <f t="shared" si="8"/>
        <v>847.08265746180075</v>
      </c>
      <c r="F66" s="32">
        <f t="shared" si="8"/>
        <v>881.79026954730364</v>
      </c>
      <c r="G66" s="32">
        <f t="shared" si="8"/>
        <v>935.74976021148348</v>
      </c>
      <c r="H66" s="32">
        <f t="shared" si="8"/>
        <v>844.64227848703888</v>
      </c>
      <c r="I66" s="32">
        <f t="shared" si="8"/>
        <v>847.89611712005478</v>
      </c>
      <c r="J66" s="32">
        <f t="shared" si="8"/>
        <v>949.84972762121902</v>
      </c>
      <c r="K66" s="32">
        <f t="shared" si="8"/>
        <v>1007.876516576669</v>
      </c>
      <c r="L66" s="32">
        <f t="shared" si="8"/>
        <v>936.83437308915552</v>
      </c>
      <c r="M66" s="32">
        <f t="shared" si="8"/>
        <v>936.02091343090171</v>
      </c>
      <c r="N66" s="32">
        <f t="shared" si="8"/>
        <v>936.02091343090171</v>
      </c>
      <c r="O66" s="32">
        <f t="shared" si="8"/>
        <v>829.18654498021351</v>
      </c>
      <c r="P66" s="32">
        <f t="shared" si="8"/>
        <v>866.87684247931406</v>
      </c>
      <c r="Q66" s="32">
        <f t="shared" si="8"/>
        <v>903.21137388132479</v>
      </c>
      <c r="R66" s="32">
        <f t="shared" si="8"/>
        <v>897.78830949296503</v>
      </c>
      <c r="S66" s="32">
        <f t="shared" si="8"/>
        <v>904.29598675899672</v>
      </c>
      <c r="T66" s="32">
        <f t="shared" si="8"/>
        <v>928.69977650661588</v>
      </c>
      <c r="U66" s="33">
        <f t="shared" si="4"/>
        <v>840.03267375693315</v>
      </c>
    </row>
    <row r="67" spans="1:21" s="28" customFormat="1" ht="24" customHeight="1">
      <c r="A67" s="47" t="str">
        <f t="shared" si="3"/>
        <v>313</v>
      </c>
      <c r="B67" s="142"/>
      <c r="C67" s="29" t="s">
        <v>1298</v>
      </c>
      <c r="D67" s="30">
        <v>60.411429898565721</v>
      </c>
      <c r="E67" s="31">
        <f t="shared" si="8"/>
        <v>55.769889776335482</v>
      </c>
      <c r="F67" s="32">
        <f t="shared" si="8"/>
        <v>58.054955682664222</v>
      </c>
      <c r="G67" s="32">
        <f t="shared" si="8"/>
        <v>61.607519083909651</v>
      </c>
      <c r="H67" s="32">
        <f t="shared" si="8"/>
        <v>55.609221079796747</v>
      </c>
      <c r="I67" s="32">
        <f t="shared" si="8"/>
        <v>55.82344600851507</v>
      </c>
      <c r="J67" s="32">
        <f t="shared" si="8"/>
        <v>62.535827108355704</v>
      </c>
      <c r="K67" s="32">
        <f t="shared" si="8"/>
        <v>66.356171670499052</v>
      </c>
      <c r="L67" s="32">
        <f t="shared" si="8"/>
        <v>61.678927393482425</v>
      </c>
      <c r="M67" s="32">
        <f t="shared" si="8"/>
        <v>61.625371161302866</v>
      </c>
      <c r="N67" s="32">
        <f t="shared" si="8"/>
        <v>61.625371161302866</v>
      </c>
      <c r="O67" s="32">
        <f t="shared" si="8"/>
        <v>54.591652668384739</v>
      </c>
      <c r="P67" s="32">
        <f t="shared" si="8"/>
        <v>57.073091426038587</v>
      </c>
      <c r="Q67" s="32">
        <f t="shared" si="8"/>
        <v>59.465269796726481</v>
      </c>
      <c r="R67" s="32">
        <f t="shared" si="8"/>
        <v>59.108228248862616</v>
      </c>
      <c r="S67" s="32">
        <f t="shared" si="8"/>
        <v>59.536678106299249</v>
      </c>
      <c r="T67" s="32">
        <f t="shared" si="8"/>
        <v>61.143365071686638</v>
      </c>
      <c r="U67" s="33">
        <f t="shared" si="4"/>
        <v>55.30573576411247</v>
      </c>
    </row>
    <row r="68" spans="1:21" s="28" customFormat="1" ht="24" customHeight="1">
      <c r="A68" s="47" t="str">
        <f t="shared" si="3"/>
        <v>3131</v>
      </c>
      <c r="B68" s="142"/>
      <c r="C68" s="29" t="s">
        <v>1299</v>
      </c>
      <c r="D68" s="30">
        <v>60.411429898565721</v>
      </c>
      <c r="E68" s="31">
        <f t="shared" si="8"/>
        <v>55.769889776335482</v>
      </c>
      <c r="F68" s="32">
        <f t="shared" si="8"/>
        <v>58.054955682664222</v>
      </c>
      <c r="G68" s="32">
        <f t="shared" si="8"/>
        <v>61.607519083909651</v>
      </c>
      <c r="H68" s="32">
        <f t="shared" si="8"/>
        <v>55.609221079796747</v>
      </c>
      <c r="I68" s="32">
        <f t="shared" si="8"/>
        <v>55.82344600851507</v>
      </c>
      <c r="J68" s="32">
        <f t="shared" si="8"/>
        <v>62.535827108355704</v>
      </c>
      <c r="K68" s="32">
        <f t="shared" si="8"/>
        <v>66.356171670499052</v>
      </c>
      <c r="L68" s="32">
        <f t="shared" si="8"/>
        <v>61.678927393482425</v>
      </c>
      <c r="M68" s="32">
        <f t="shared" si="8"/>
        <v>61.625371161302866</v>
      </c>
      <c r="N68" s="32">
        <f t="shared" si="8"/>
        <v>61.625371161302866</v>
      </c>
      <c r="O68" s="32">
        <f t="shared" si="8"/>
        <v>54.591652668384739</v>
      </c>
      <c r="P68" s="32">
        <f t="shared" si="8"/>
        <v>57.073091426038587</v>
      </c>
      <c r="Q68" s="32">
        <f t="shared" si="8"/>
        <v>59.465269796726481</v>
      </c>
      <c r="R68" s="32">
        <f t="shared" si="8"/>
        <v>59.108228248862616</v>
      </c>
      <c r="S68" s="32">
        <f t="shared" si="8"/>
        <v>59.536678106299249</v>
      </c>
      <c r="T68" s="32">
        <f t="shared" si="8"/>
        <v>61.143365071686638</v>
      </c>
      <c r="U68" s="33">
        <f t="shared" si="4"/>
        <v>55.30573576411247</v>
      </c>
    </row>
    <row r="69" spans="1:21" s="28" customFormat="1" ht="24" customHeight="1">
      <c r="A69" s="47" t="str">
        <f t="shared" si="3"/>
        <v>3132</v>
      </c>
      <c r="B69" s="142"/>
      <c r="C69" s="29" t="s">
        <v>1300</v>
      </c>
      <c r="D69" s="30">
        <v>60.411429898565721</v>
      </c>
      <c r="E69" s="31">
        <f t="shared" si="8"/>
        <v>55.769889776335482</v>
      </c>
      <c r="F69" s="32">
        <f t="shared" si="8"/>
        <v>58.054955682664222</v>
      </c>
      <c r="G69" s="32">
        <f t="shared" si="8"/>
        <v>61.607519083909651</v>
      </c>
      <c r="H69" s="32">
        <f t="shared" si="8"/>
        <v>55.609221079796747</v>
      </c>
      <c r="I69" s="32">
        <f t="shared" si="8"/>
        <v>55.82344600851507</v>
      </c>
      <c r="J69" s="32">
        <f t="shared" si="8"/>
        <v>62.535827108355704</v>
      </c>
      <c r="K69" s="32">
        <f t="shared" si="8"/>
        <v>66.356171670499052</v>
      </c>
      <c r="L69" s="32">
        <f t="shared" si="8"/>
        <v>61.678927393482425</v>
      </c>
      <c r="M69" s="32">
        <f t="shared" si="8"/>
        <v>61.625371161302866</v>
      </c>
      <c r="N69" s="32">
        <f t="shared" si="8"/>
        <v>61.625371161302866</v>
      </c>
      <c r="O69" s="32">
        <f t="shared" si="8"/>
        <v>54.591652668384739</v>
      </c>
      <c r="P69" s="32">
        <f t="shared" si="8"/>
        <v>57.073091426038587</v>
      </c>
      <c r="Q69" s="32">
        <f t="shared" si="8"/>
        <v>59.465269796726481</v>
      </c>
      <c r="R69" s="32">
        <f t="shared" si="8"/>
        <v>59.108228248862616</v>
      </c>
      <c r="S69" s="32">
        <f t="shared" si="8"/>
        <v>59.536678106299249</v>
      </c>
      <c r="T69" s="32">
        <f t="shared" si="8"/>
        <v>61.143365071686638</v>
      </c>
      <c r="U69" s="33">
        <f t="shared" si="4"/>
        <v>55.30573576411247</v>
      </c>
    </row>
    <row r="70" spans="1:21" s="28" customFormat="1" ht="24" customHeight="1">
      <c r="A70" s="47" t="str">
        <f t="shared" si="3"/>
        <v>3133</v>
      </c>
      <c r="B70" s="142"/>
      <c r="C70" s="29" t="s">
        <v>1301</v>
      </c>
      <c r="D70" s="30">
        <v>60.411429898565721</v>
      </c>
      <c r="E70" s="31">
        <f t="shared" si="8"/>
        <v>55.769889776335482</v>
      </c>
      <c r="F70" s="32">
        <f t="shared" si="8"/>
        <v>58.054955682664222</v>
      </c>
      <c r="G70" s="32">
        <f t="shared" si="8"/>
        <v>61.607519083909651</v>
      </c>
      <c r="H70" s="32">
        <f t="shared" si="8"/>
        <v>55.609221079796747</v>
      </c>
      <c r="I70" s="32">
        <f t="shared" si="8"/>
        <v>55.82344600851507</v>
      </c>
      <c r="J70" s="32">
        <f t="shared" si="8"/>
        <v>62.535827108355704</v>
      </c>
      <c r="K70" s="32">
        <f t="shared" si="8"/>
        <v>66.356171670499052</v>
      </c>
      <c r="L70" s="32">
        <f t="shared" si="8"/>
        <v>61.678927393482425</v>
      </c>
      <c r="M70" s="32">
        <f t="shared" si="8"/>
        <v>61.625371161302866</v>
      </c>
      <c r="N70" s="32">
        <f t="shared" si="8"/>
        <v>61.625371161302866</v>
      </c>
      <c r="O70" s="32">
        <f t="shared" si="8"/>
        <v>54.591652668384739</v>
      </c>
      <c r="P70" s="32">
        <f t="shared" si="8"/>
        <v>57.073091426038587</v>
      </c>
      <c r="Q70" s="32">
        <f t="shared" si="8"/>
        <v>59.465269796726481</v>
      </c>
      <c r="R70" s="32">
        <f t="shared" si="8"/>
        <v>59.108228248862616</v>
      </c>
      <c r="S70" s="32">
        <f t="shared" si="8"/>
        <v>59.536678106299249</v>
      </c>
      <c r="T70" s="32">
        <f t="shared" si="8"/>
        <v>61.143365071686638</v>
      </c>
      <c r="U70" s="33">
        <f t="shared" si="4"/>
        <v>55.30573576411247</v>
      </c>
    </row>
    <row r="71" spans="1:21" s="28" customFormat="1" ht="24" customHeight="1">
      <c r="A71" s="47" t="str">
        <f t="shared" si="3"/>
        <v>314</v>
      </c>
      <c r="B71" s="142"/>
      <c r="C71" s="29" t="s">
        <v>1302</v>
      </c>
      <c r="D71" s="30">
        <v>60.411429898565721</v>
      </c>
      <c r="E71" s="31">
        <f t="shared" ref="E71:T86" si="9">$D71*E$2</f>
        <v>55.769889776335482</v>
      </c>
      <c r="F71" s="32">
        <f t="shared" si="9"/>
        <v>58.054955682664222</v>
      </c>
      <c r="G71" s="32">
        <f t="shared" si="9"/>
        <v>61.607519083909651</v>
      </c>
      <c r="H71" s="32">
        <f t="shared" si="9"/>
        <v>55.609221079796747</v>
      </c>
      <c r="I71" s="32">
        <f t="shared" si="9"/>
        <v>55.82344600851507</v>
      </c>
      <c r="J71" s="32">
        <f t="shared" si="9"/>
        <v>62.535827108355704</v>
      </c>
      <c r="K71" s="32">
        <f t="shared" si="9"/>
        <v>66.356171670499052</v>
      </c>
      <c r="L71" s="32">
        <f t="shared" si="9"/>
        <v>61.678927393482425</v>
      </c>
      <c r="M71" s="32">
        <f t="shared" si="9"/>
        <v>61.625371161302866</v>
      </c>
      <c r="N71" s="32">
        <f t="shared" si="9"/>
        <v>61.625371161302866</v>
      </c>
      <c r="O71" s="32">
        <f t="shared" si="9"/>
        <v>54.591652668384739</v>
      </c>
      <c r="P71" s="32">
        <f t="shared" si="9"/>
        <v>57.073091426038587</v>
      </c>
      <c r="Q71" s="32">
        <f t="shared" si="9"/>
        <v>59.465269796726481</v>
      </c>
      <c r="R71" s="32">
        <f t="shared" si="9"/>
        <v>59.108228248862616</v>
      </c>
      <c r="S71" s="32">
        <f t="shared" si="9"/>
        <v>59.536678106299249</v>
      </c>
      <c r="T71" s="32">
        <f t="shared" si="9"/>
        <v>61.143365071686638</v>
      </c>
      <c r="U71" s="33">
        <f t="shared" si="4"/>
        <v>55.30573576411247</v>
      </c>
    </row>
    <row r="72" spans="1:21" s="28" customFormat="1" ht="24" customHeight="1">
      <c r="A72" s="47" t="str">
        <f t="shared" ref="A72:A135" si="10">_xlfn.TEXTAFTER(_xlfn.TEXTBEFORE($C72,"]"),"[")</f>
        <v>3141</v>
      </c>
      <c r="B72" s="142"/>
      <c r="C72" s="29" t="s">
        <v>1303</v>
      </c>
      <c r="D72" s="30">
        <v>60.411429898565721</v>
      </c>
      <c r="E72" s="31">
        <f t="shared" si="9"/>
        <v>55.769889776335482</v>
      </c>
      <c r="F72" s="32">
        <f t="shared" si="9"/>
        <v>58.054955682664222</v>
      </c>
      <c r="G72" s="32">
        <f t="shared" si="9"/>
        <v>61.607519083909651</v>
      </c>
      <c r="H72" s="32">
        <f t="shared" si="9"/>
        <v>55.609221079796747</v>
      </c>
      <c r="I72" s="32">
        <f t="shared" si="9"/>
        <v>55.82344600851507</v>
      </c>
      <c r="J72" s="32">
        <f t="shared" si="9"/>
        <v>62.535827108355704</v>
      </c>
      <c r="K72" s="32">
        <f t="shared" si="9"/>
        <v>66.356171670499052</v>
      </c>
      <c r="L72" s="32">
        <f t="shared" si="9"/>
        <v>61.678927393482425</v>
      </c>
      <c r="M72" s="32">
        <f t="shared" si="9"/>
        <v>61.625371161302866</v>
      </c>
      <c r="N72" s="32">
        <f t="shared" si="9"/>
        <v>61.625371161302866</v>
      </c>
      <c r="O72" s="32">
        <f t="shared" si="9"/>
        <v>54.591652668384739</v>
      </c>
      <c r="P72" s="32">
        <f t="shared" si="9"/>
        <v>57.073091426038587</v>
      </c>
      <c r="Q72" s="32">
        <f t="shared" si="9"/>
        <v>59.465269796726481</v>
      </c>
      <c r="R72" s="32">
        <f t="shared" si="9"/>
        <v>59.108228248862616</v>
      </c>
      <c r="S72" s="32">
        <f t="shared" si="9"/>
        <v>59.536678106299249</v>
      </c>
      <c r="T72" s="32">
        <f t="shared" si="9"/>
        <v>61.143365071686638</v>
      </c>
      <c r="U72" s="33">
        <f t="shared" si="4"/>
        <v>55.30573576411247</v>
      </c>
    </row>
    <row r="73" spans="1:21" s="28" customFormat="1" ht="24" customHeight="1">
      <c r="A73" s="47" t="str">
        <f t="shared" si="10"/>
        <v>3149</v>
      </c>
      <c r="B73" s="142"/>
      <c r="C73" s="29" t="s">
        <v>1304</v>
      </c>
      <c r="D73" s="30">
        <v>60.411429898565721</v>
      </c>
      <c r="E73" s="31">
        <f t="shared" si="9"/>
        <v>55.769889776335482</v>
      </c>
      <c r="F73" s="32">
        <f t="shared" si="9"/>
        <v>58.054955682664222</v>
      </c>
      <c r="G73" s="32">
        <f t="shared" si="9"/>
        <v>61.607519083909651</v>
      </c>
      <c r="H73" s="32">
        <f t="shared" si="9"/>
        <v>55.609221079796747</v>
      </c>
      <c r="I73" s="32">
        <f t="shared" si="9"/>
        <v>55.82344600851507</v>
      </c>
      <c r="J73" s="32">
        <f t="shared" si="9"/>
        <v>62.535827108355704</v>
      </c>
      <c r="K73" s="32">
        <f t="shared" si="9"/>
        <v>66.356171670499052</v>
      </c>
      <c r="L73" s="32">
        <f t="shared" si="9"/>
        <v>61.678927393482425</v>
      </c>
      <c r="M73" s="32">
        <f t="shared" si="9"/>
        <v>61.625371161302866</v>
      </c>
      <c r="N73" s="32">
        <f t="shared" si="9"/>
        <v>61.625371161302866</v>
      </c>
      <c r="O73" s="32">
        <f t="shared" si="9"/>
        <v>54.591652668384739</v>
      </c>
      <c r="P73" s="32">
        <f t="shared" si="9"/>
        <v>57.073091426038587</v>
      </c>
      <c r="Q73" s="32">
        <f t="shared" si="9"/>
        <v>59.465269796726481</v>
      </c>
      <c r="R73" s="32">
        <f t="shared" si="9"/>
        <v>59.108228248862616</v>
      </c>
      <c r="S73" s="32">
        <f t="shared" si="9"/>
        <v>59.536678106299249</v>
      </c>
      <c r="T73" s="32">
        <f t="shared" si="9"/>
        <v>61.143365071686638</v>
      </c>
      <c r="U73" s="33">
        <f t="shared" si="4"/>
        <v>55.30573576411247</v>
      </c>
    </row>
    <row r="74" spans="1:21" s="28" customFormat="1" ht="24" customHeight="1">
      <c r="A74" s="47" t="str">
        <f t="shared" si="10"/>
        <v>315</v>
      </c>
      <c r="B74" s="142"/>
      <c r="C74" s="29" t="s">
        <v>1305</v>
      </c>
      <c r="D74" s="30">
        <v>38.139911417261509</v>
      </c>
      <c r="E74" s="31">
        <f t="shared" si="9"/>
        <v>35.20953997267285</v>
      </c>
      <c r="F74" s="32">
        <f t="shared" si="9"/>
        <v>36.652184376162658</v>
      </c>
      <c r="G74" s="32">
        <f t="shared" si="9"/>
        <v>38.895045597213191</v>
      </c>
      <c r="H74" s="32">
        <f t="shared" si="9"/>
        <v>35.108104038052474</v>
      </c>
      <c r="I74" s="32">
        <f t="shared" si="9"/>
        <v>35.243351950879649</v>
      </c>
      <c r="J74" s="32">
        <f t="shared" si="9"/>
        <v>39.481119886130926</v>
      </c>
      <c r="K74" s="32">
        <f t="shared" si="9"/>
        <v>41.893040998215433</v>
      </c>
      <c r="L74" s="32">
        <f t="shared" si="9"/>
        <v>38.940128234822247</v>
      </c>
      <c r="M74" s="32">
        <f t="shared" si="9"/>
        <v>38.906316256615469</v>
      </c>
      <c r="N74" s="32">
        <f t="shared" si="9"/>
        <v>38.906316256615469</v>
      </c>
      <c r="O74" s="32">
        <f t="shared" si="9"/>
        <v>34.465676452123425</v>
      </c>
      <c r="P74" s="32">
        <f t="shared" si="9"/>
        <v>36.032298109038123</v>
      </c>
      <c r="Q74" s="32">
        <f t="shared" si="9"/>
        <v>37.542566468941516</v>
      </c>
      <c r="R74" s="32">
        <f t="shared" si="9"/>
        <v>37.317153280896228</v>
      </c>
      <c r="S74" s="32">
        <f t="shared" si="9"/>
        <v>37.587649106550565</v>
      </c>
      <c r="T74" s="32">
        <f t="shared" si="9"/>
        <v>38.602008452754333</v>
      </c>
      <c r="U74" s="33">
        <f t="shared" si="4"/>
        <v>34.916502828213993</v>
      </c>
    </row>
    <row r="75" spans="1:21" s="28" customFormat="1" ht="24" customHeight="1">
      <c r="A75" s="47" t="str">
        <f t="shared" si="10"/>
        <v>3151</v>
      </c>
      <c r="B75" s="142"/>
      <c r="C75" s="29" t="s">
        <v>1306</v>
      </c>
      <c r="D75" s="30">
        <v>38.139911417261509</v>
      </c>
      <c r="E75" s="31">
        <f t="shared" si="9"/>
        <v>35.20953997267285</v>
      </c>
      <c r="F75" s="32">
        <f t="shared" si="9"/>
        <v>36.652184376162658</v>
      </c>
      <c r="G75" s="32">
        <f t="shared" si="9"/>
        <v>38.895045597213191</v>
      </c>
      <c r="H75" s="32">
        <f t="shared" si="9"/>
        <v>35.108104038052474</v>
      </c>
      <c r="I75" s="32">
        <f t="shared" si="9"/>
        <v>35.243351950879649</v>
      </c>
      <c r="J75" s="32">
        <f t="shared" si="9"/>
        <v>39.481119886130926</v>
      </c>
      <c r="K75" s="32">
        <f t="shared" si="9"/>
        <v>41.893040998215433</v>
      </c>
      <c r="L75" s="32">
        <f t="shared" si="9"/>
        <v>38.940128234822247</v>
      </c>
      <c r="M75" s="32">
        <f t="shared" si="9"/>
        <v>38.906316256615469</v>
      </c>
      <c r="N75" s="32">
        <f t="shared" si="9"/>
        <v>38.906316256615469</v>
      </c>
      <c r="O75" s="32">
        <f t="shared" si="9"/>
        <v>34.465676452123425</v>
      </c>
      <c r="P75" s="32">
        <f t="shared" si="9"/>
        <v>36.032298109038123</v>
      </c>
      <c r="Q75" s="32">
        <f t="shared" si="9"/>
        <v>37.542566468941516</v>
      </c>
      <c r="R75" s="32">
        <f t="shared" si="9"/>
        <v>37.317153280896228</v>
      </c>
      <c r="S75" s="32">
        <f t="shared" si="9"/>
        <v>37.587649106550565</v>
      </c>
      <c r="T75" s="32">
        <f t="shared" si="9"/>
        <v>38.602008452754333</v>
      </c>
      <c r="U75" s="33">
        <f t="shared" si="4"/>
        <v>34.916502828213993</v>
      </c>
    </row>
    <row r="76" spans="1:21" s="28" customFormat="1" ht="24" customHeight="1">
      <c r="A76" s="47" t="str">
        <f t="shared" si="10"/>
        <v>3152</v>
      </c>
      <c r="B76" s="142"/>
      <c r="C76" s="29" t="s">
        <v>1307</v>
      </c>
      <c r="D76" s="30">
        <v>38.139911417261509</v>
      </c>
      <c r="E76" s="31">
        <f t="shared" si="9"/>
        <v>35.20953997267285</v>
      </c>
      <c r="F76" s="32">
        <f t="shared" si="9"/>
        <v>36.652184376162658</v>
      </c>
      <c r="G76" s="32">
        <f t="shared" si="9"/>
        <v>38.895045597213191</v>
      </c>
      <c r="H76" s="32">
        <f t="shared" si="9"/>
        <v>35.108104038052474</v>
      </c>
      <c r="I76" s="32">
        <f t="shared" si="9"/>
        <v>35.243351950879649</v>
      </c>
      <c r="J76" s="32">
        <f t="shared" si="9"/>
        <v>39.481119886130926</v>
      </c>
      <c r="K76" s="32">
        <f t="shared" si="9"/>
        <v>41.893040998215433</v>
      </c>
      <c r="L76" s="32">
        <f t="shared" si="9"/>
        <v>38.940128234822247</v>
      </c>
      <c r="M76" s="32">
        <f t="shared" si="9"/>
        <v>38.906316256615469</v>
      </c>
      <c r="N76" s="32">
        <f t="shared" si="9"/>
        <v>38.906316256615469</v>
      </c>
      <c r="O76" s="32">
        <f t="shared" si="9"/>
        <v>34.465676452123425</v>
      </c>
      <c r="P76" s="32">
        <f t="shared" si="9"/>
        <v>36.032298109038123</v>
      </c>
      <c r="Q76" s="32">
        <f t="shared" si="9"/>
        <v>37.542566468941516</v>
      </c>
      <c r="R76" s="32">
        <f t="shared" si="9"/>
        <v>37.317153280896228</v>
      </c>
      <c r="S76" s="32">
        <f t="shared" si="9"/>
        <v>37.587649106550565</v>
      </c>
      <c r="T76" s="32">
        <f t="shared" si="9"/>
        <v>38.602008452754333</v>
      </c>
      <c r="U76" s="33">
        <f t="shared" si="4"/>
        <v>34.916502828213993</v>
      </c>
    </row>
    <row r="77" spans="1:21" s="28" customFormat="1" ht="24" customHeight="1">
      <c r="A77" s="47" t="str">
        <f t="shared" si="10"/>
        <v>3159</v>
      </c>
      <c r="B77" s="142"/>
      <c r="C77" s="29" t="s">
        <v>1308</v>
      </c>
      <c r="D77" s="30">
        <v>38.139911417261509</v>
      </c>
      <c r="E77" s="31">
        <f t="shared" si="9"/>
        <v>35.20953997267285</v>
      </c>
      <c r="F77" s="32">
        <f t="shared" si="9"/>
        <v>36.652184376162658</v>
      </c>
      <c r="G77" s="32">
        <f t="shared" si="9"/>
        <v>38.895045597213191</v>
      </c>
      <c r="H77" s="32">
        <f t="shared" si="9"/>
        <v>35.108104038052474</v>
      </c>
      <c r="I77" s="32">
        <f t="shared" si="9"/>
        <v>35.243351950879649</v>
      </c>
      <c r="J77" s="32">
        <f t="shared" si="9"/>
        <v>39.481119886130926</v>
      </c>
      <c r="K77" s="32">
        <f t="shared" si="9"/>
        <v>41.893040998215433</v>
      </c>
      <c r="L77" s="32">
        <f t="shared" si="9"/>
        <v>38.940128234822247</v>
      </c>
      <c r="M77" s="32">
        <f t="shared" si="9"/>
        <v>38.906316256615469</v>
      </c>
      <c r="N77" s="32">
        <f t="shared" si="9"/>
        <v>38.906316256615469</v>
      </c>
      <c r="O77" s="32">
        <f t="shared" si="9"/>
        <v>34.465676452123425</v>
      </c>
      <c r="P77" s="32">
        <f t="shared" si="9"/>
        <v>36.032298109038123</v>
      </c>
      <c r="Q77" s="32">
        <f t="shared" si="9"/>
        <v>37.542566468941516</v>
      </c>
      <c r="R77" s="32">
        <f t="shared" si="9"/>
        <v>37.317153280896228</v>
      </c>
      <c r="S77" s="32">
        <f t="shared" si="9"/>
        <v>37.587649106550565</v>
      </c>
      <c r="T77" s="32">
        <f t="shared" si="9"/>
        <v>38.602008452754333</v>
      </c>
      <c r="U77" s="33">
        <f t="shared" si="4"/>
        <v>34.916502828213993</v>
      </c>
    </row>
    <row r="78" spans="1:21" s="28" customFormat="1" ht="24" customHeight="1">
      <c r="A78" s="47" t="str">
        <f t="shared" si="10"/>
        <v>316</v>
      </c>
      <c r="B78" s="142"/>
      <c r="C78" s="29" t="s">
        <v>1309</v>
      </c>
      <c r="D78" s="30">
        <v>38.139911417261509</v>
      </c>
      <c r="E78" s="31">
        <f t="shared" si="9"/>
        <v>35.20953997267285</v>
      </c>
      <c r="F78" s="32">
        <f t="shared" si="9"/>
        <v>36.652184376162658</v>
      </c>
      <c r="G78" s="32">
        <f t="shared" si="9"/>
        <v>38.895045597213191</v>
      </c>
      <c r="H78" s="32">
        <f t="shared" si="9"/>
        <v>35.108104038052474</v>
      </c>
      <c r="I78" s="32">
        <f t="shared" si="9"/>
        <v>35.243351950879649</v>
      </c>
      <c r="J78" s="32">
        <f t="shared" si="9"/>
        <v>39.481119886130926</v>
      </c>
      <c r="K78" s="32">
        <f t="shared" si="9"/>
        <v>41.893040998215433</v>
      </c>
      <c r="L78" s="32">
        <f t="shared" si="9"/>
        <v>38.940128234822247</v>
      </c>
      <c r="M78" s="32">
        <f t="shared" si="9"/>
        <v>38.906316256615469</v>
      </c>
      <c r="N78" s="32">
        <f t="shared" si="9"/>
        <v>38.906316256615469</v>
      </c>
      <c r="O78" s="32">
        <f t="shared" si="9"/>
        <v>34.465676452123425</v>
      </c>
      <c r="P78" s="32">
        <f t="shared" si="9"/>
        <v>36.032298109038123</v>
      </c>
      <c r="Q78" s="32">
        <f t="shared" si="9"/>
        <v>37.542566468941516</v>
      </c>
      <c r="R78" s="32">
        <f t="shared" si="9"/>
        <v>37.317153280896228</v>
      </c>
      <c r="S78" s="32">
        <f t="shared" si="9"/>
        <v>37.587649106550565</v>
      </c>
      <c r="T78" s="32">
        <f t="shared" si="9"/>
        <v>38.602008452754333</v>
      </c>
      <c r="U78" s="33">
        <f t="shared" si="4"/>
        <v>34.916502828213993</v>
      </c>
    </row>
    <row r="79" spans="1:21" s="28" customFormat="1" ht="24" customHeight="1">
      <c r="A79" s="47" t="str">
        <f t="shared" si="10"/>
        <v>3161</v>
      </c>
      <c r="B79" s="142"/>
      <c r="C79" s="29" t="s">
        <v>1310</v>
      </c>
      <c r="D79" s="30">
        <v>38.139911417261509</v>
      </c>
      <c r="E79" s="31">
        <f t="shared" si="9"/>
        <v>35.20953997267285</v>
      </c>
      <c r="F79" s="32">
        <f t="shared" si="9"/>
        <v>36.652184376162658</v>
      </c>
      <c r="G79" s="32">
        <f t="shared" si="9"/>
        <v>38.895045597213191</v>
      </c>
      <c r="H79" s="32">
        <f t="shared" si="9"/>
        <v>35.108104038052474</v>
      </c>
      <c r="I79" s="32">
        <f t="shared" si="9"/>
        <v>35.243351950879649</v>
      </c>
      <c r="J79" s="32">
        <f t="shared" si="9"/>
        <v>39.481119886130926</v>
      </c>
      <c r="K79" s="32">
        <f t="shared" si="9"/>
        <v>41.893040998215433</v>
      </c>
      <c r="L79" s="32">
        <f t="shared" si="9"/>
        <v>38.940128234822247</v>
      </c>
      <c r="M79" s="32">
        <f t="shared" si="9"/>
        <v>38.906316256615469</v>
      </c>
      <c r="N79" s="32">
        <f t="shared" si="9"/>
        <v>38.906316256615469</v>
      </c>
      <c r="O79" s="32">
        <f t="shared" si="9"/>
        <v>34.465676452123425</v>
      </c>
      <c r="P79" s="32">
        <f t="shared" si="9"/>
        <v>36.032298109038123</v>
      </c>
      <c r="Q79" s="32">
        <f t="shared" si="9"/>
        <v>37.542566468941516</v>
      </c>
      <c r="R79" s="32">
        <f t="shared" si="9"/>
        <v>37.317153280896228</v>
      </c>
      <c r="S79" s="32">
        <f t="shared" si="9"/>
        <v>37.587649106550565</v>
      </c>
      <c r="T79" s="32">
        <f t="shared" si="9"/>
        <v>38.602008452754333</v>
      </c>
      <c r="U79" s="33">
        <f t="shared" si="4"/>
        <v>34.916502828213993</v>
      </c>
    </row>
    <row r="80" spans="1:21" s="28" customFormat="1" ht="24" customHeight="1">
      <c r="A80" s="47" t="str">
        <f t="shared" si="10"/>
        <v>3162</v>
      </c>
      <c r="B80" s="142"/>
      <c r="C80" s="29" t="s">
        <v>1311</v>
      </c>
      <c r="D80" s="30">
        <v>38.139911417261509</v>
      </c>
      <c r="E80" s="31">
        <f t="shared" si="9"/>
        <v>35.20953997267285</v>
      </c>
      <c r="F80" s="32">
        <f t="shared" si="9"/>
        <v>36.652184376162658</v>
      </c>
      <c r="G80" s="32">
        <f t="shared" si="9"/>
        <v>38.895045597213191</v>
      </c>
      <c r="H80" s="32">
        <f t="shared" si="9"/>
        <v>35.108104038052474</v>
      </c>
      <c r="I80" s="32">
        <f t="shared" si="9"/>
        <v>35.243351950879649</v>
      </c>
      <c r="J80" s="32">
        <f t="shared" si="9"/>
        <v>39.481119886130926</v>
      </c>
      <c r="K80" s="32">
        <f t="shared" si="9"/>
        <v>41.893040998215433</v>
      </c>
      <c r="L80" s="32">
        <f t="shared" si="9"/>
        <v>38.940128234822247</v>
      </c>
      <c r="M80" s="32">
        <f t="shared" si="9"/>
        <v>38.906316256615469</v>
      </c>
      <c r="N80" s="32">
        <f t="shared" si="9"/>
        <v>38.906316256615469</v>
      </c>
      <c r="O80" s="32">
        <f t="shared" si="9"/>
        <v>34.465676452123425</v>
      </c>
      <c r="P80" s="32">
        <f t="shared" si="9"/>
        <v>36.032298109038123</v>
      </c>
      <c r="Q80" s="32">
        <f t="shared" si="9"/>
        <v>37.542566468941516</v>
      </c>
      <c r="R80" s="32">
        <f t="shared" si="9"/>
        <v>37.317153280896228</v>
      </c>
      <c r="S80" s="32">
        <f t="shared" si="9"/>
        <v>37.587649106550565</v>
      </c>
      <c r="T80" s="32">
        <f t="shared" si="9"/>
        <v>38.602008452754333</v>
      </c>
      <c r="U80" s="33">
        <f t="shared" si="4"/>
        <v>34.916502828213993</v>
      </c>
    </row>
    <row r="81" spans="1:21" s="28" customFormat="1" ht="24" customHeight="1">
      <c r="A81" s="47" t="str">
        <f t="shared" si="10"/>
        <v>3169</v>
      </c>
      <c r="B81" s="142"/>
      <c r="C81" s="29" t="s">
        <v>1312</v>
      </c>
      <c r="D81" s="30">
        <v>38.139911417261509</v>
      </c>
      <c r="E81" s="31">
        <f t="shared" si="9"/>
        <v>35.20953997267285</v>
      </c>
      <c r="F81" s="32">
        <f t="shared" si="9"/>
        <v>36.652184376162658</v>
      </c>
      <c r="G81" s="32">
        <f t="shared" si="9"/>
        <v>38.895045597213191</v>
      </c>
      <c r="H81" s="32">
        <f t="shared" si="9"/>
        <v>35.108104038052474</v>
      </c>
      <c r="I81" s="32">
        <f t="shared" si="9"/>
        <v>35.243351950879649</v>
      </c>
      <c r="J81" s="32">
        <f t="shared" si="9"/>
        <v>39.481119886130926</v>
      </c>
      <c r="K81" s="32">
        <f t="shared" si="9"/>
        <v>41.893040998215433</v>
      </c>
      <c r="L81" s="32">
        <f t="shared" si="9"/>
        <v>38.940128234822247</v>
      </c>
      <c r="M81" s="32">
        <f t="shared" si="9"/>
        <v>38.906316256615469</v>
      </c>
      <c r="N81" s="32">
        <f t="shared" si="9"/>
        <v>38.906316256615469</v>
      </c>
      <c r="O81" s="32">
        <f t="shared" si="9"/>
        <v>34.465676452123425</v>
      </c>
      <c r="P81" s="32">
        <f t="shared" si="9"/>
        <v>36.032298109038123</v>
      </c>
      <c r="Q81" s="32">
        <f t="shared" si="9"/>
        <v>37.542566468941516</v>
      </c>
      <c r="R81" s="32">
        <f t="shared" si="9"/>
        <v>37.317153280896228</v>
      </c>
      <c r="S81" s="32">
        <f t="shared" si="9"/>
        <v>37.587649106550565</v>
      </c>
      <c r="T81" s="32">
        <f t="shared" si="9"/>
        <v>38.602008452754333</v>
      </c>
      <c r="U81" s="33">
        <f t="shared" si="4"/>
        <v>34.916502828213993</v>
      </c>
    </row>
    <row r="82" spans="1:21" s="28" customFormat="1" ht="24" customHeight="1">
      <c r="A82" s="47" t="str">
        <f t="shared" si="10"/>
        <v>321</v>
      </c>
      <c r="B82" s="142"/>
      <c r="C82" s="29" t="s">
        <v>1313</v>
      </c>
      <c r="D82" s="30">
        <v>122.05794368245222</v>
      </c>
      <c r="E82" s="31">
        <f t="shared" si="9"/>
        <v>112.6799692860463</v>
      </c>
      <c r="F82" s="32">
        <f t="shared" si="9"/>
        <v>117.29681821966153</v>
      </c>
      <c r="G82" s="32">
        <f t="shared" si="9"/>
        <v>124.47457554614141</v>
      </c>
      <c r="H82" s="32">
        <f t="shared" si="9"/>
        <v>112.35534709540148</v>
      </c>
      <c r="I82" s="32">
        <f t="shared" si="9"/>
        <v>112.78817668292791</v>
      </c>
      <c r="J82" s="32">
        <f t="shared" si="9"/>
        <v>126.3501704254226</v>
      </c>
      <c r="K82" s="32">
        <f t="shared" si="9"/>
        <v>134.06896473631053</v>
      </c>
      <c r="L82" s="32">
        <f t="shared" si="9"/>
        <v>124.61885207531689</v>
      </c>
      <c r="M82" s="32">
        <f t="shared" si="9"/>
        <v>124.51064467843531</v>
      </c>
      <c r="N82" s="32">
        <f t="shared" si="9"/>
        <v>124.51064467843531</v>
      </c>
      <c r="O82" s="32">
        <f t="shared" si="9"/>
        <v>110.29940655465096</v>
      </c>
      <c r="P82" s="32">
        <f t="shared" si="9"/>
        <v>115.31301594349873</v>
      </c>
      <c r="Q82" s="32">
        <f t="shared" si="9"/>
        <v>120.14627967087716</v>
      </c>
      <c r="R82" s="32">
        <f t="shared" si="9"/>
        <v>119.42489702499978</v>
      </c>
      <c r="S82" s="32">
        <f t="shared" si="9"/>
        <v>120.29055620005263</v>
      </c>
      <c r="T82" s="32">
        <f t="shared" si="9"/>
        <v>123.53677810650083</v>
      </c>
      <c r="U82" s="33">
        <f t="shared" si="4"/>
        <v>111.74217184640571</v>
      </c>
    </row>
    <row r="83" spans="1:21" s="28" customFormat="1" ht="24" customHeight="1">
      <c r="A83" s="47" t="str">
        <f t="shared" si="10"/>
        <v>3211</v>
      </c>
      <c r="B83" s="142"/>
      <c r="C83" s="29" t="s">
        <v>1314</v>
      </c>
      <c r="D83" s="30">
        <v>157.60916394428511</v>
      </c>
      <c r="E83" s="31">
        <f t="shared" si="9"/>
        <v>145.499712813814</v>
      </c>
      <c r="F83" s="32">
        <f t="shared" si="9"/>
        <v>151.46128875496902</v>
      </c>
      <c r="G83" s="32">
        <f t="shared" si="9"/>
        <v>160.7296763509834</v>
      </c>
      <c r="H83" s="32">
        <f t="shared" si="9"/>
        <v>145.08053950545155</v>
      </c>
      <c r="I83" s="32">
        <f t="shared" si="9"/>
        <v>145.63943724993484</v>
      </c>
      <c r="J83" s="32">
        <f t="shared" si="9"/>
        <v>163.15156657707763</v>
      </c>
      <c r="K83" s="32">
        <f t="shared" si="9"/>
        <v>173.11857635369614</v>
      </c>
      <c r="L83" s="32">
        <f t="shared" si="9"/>
        <v>160.9159755991445</v>
      </c>
      <c r="M83" s="32">
        <f t="shared" si="9"/>
        <v>160.77625116302372</v>
      </c>
      <c r="N83" s="32">
        <f t="shared" si="9"/>
        <v>160.77625116302372</v>
      </c>
      <c r="O83" s="32">
        <f t="shared" si="9"/>
        <v>142.42577521915598</v>
      </c>
      <c r="P83" s="32">
        <f t="shared" si="9"/>
        <v>148.89967409275397</v>
      </c>
      <c r="Q83" s="32">
        <f t="shared" si="9"/>
        <v>155.14069890615062</v>
      </c>
      <c r="R83" s="32">
        <f t="shared" si="9"/>
        <v>154.20920266534515</v>
      </c>
      <c r="S83" s="32">
        <f t="shared" si="9"/>
        <v>155.3269981543117</v>
      </c>
      <c r="T83" s="32">
        <f t="shared" si="9"/>
        <v>159.51873123793632</v>
      </c>
      <c r="U83" s="33">
        <f t="shared" si="4"/>
        <v>144.28876770076693</v>
      </c>
    </row>
    <row r="84" spans="1:21" s="28" customFormat="1" ht="24" customHeight="1">
      <c r="A84" s="47" t="str">
        <f t="shared" si="10"/>
        <v>3212</v>
      </c>
      <c r="B84" s="142"/>
      <c r="C84" s="29" t="s">
        <v>1315</v>
      </c>
      <c r="D84" s="30">
        <v>159.81142699285144</v>
      </c>
      <c r="E84" s="31">
        <f t="shared" si="9"/>
        <v>147.53277125462998</v>
      </c>
      <c r="F84" s="32">
        <f t="shared" si="9"/>
        <v>153.57764792575441</v>
      </c>
      <c r="G84" s="32">
        <f t="shared" si="9"/>
        <v>162.97554212539308</v>
      </c>
      <c r="H84" s="32">
        <f t="shared" si="9"/>
        <v>147.10774086369153</v>
      </c>
      <c r="I84" s="32">
        <f t="shared" si="9"/>
        <v>147.67444805160946</v>
      </c>
      <c r="J84" s="32">
        <f t="shared" si="9"/>
        <v>165.43127327303739</v>
      </c>
      <c r="K84" s="32">
        <f t="shared" si="9"/>
        <v>175.5375514575735</v>
      </c>
      <c r="L84" s="32">
        <f t="shared" si="9"/>
        <v>163.16444452136574</v>
      </c>
      <c r="M84" s="32">
        <f t="shared" si="9"/>
        <v>163.02276772438628</v>
      </c>
      <c r="N84" s="32">
        <f t="shared" si="9"/>
        <v>163.02276772438628</v>
      </c>
      <c r="O84" s="32">
        <f t="shared" si="9"/>
        <v>144.41588172108146</v>
      </c>
      <c r="P84" s="32">
        <f t="shared" si="9"/>
        <v>150.98023998113061</v>
      </c>
      <c r="Q84" s="32">
        <f t="shared" si="9"/>
        <v>157.30847024621397</v>
      </c>
      <c r="R84" s="32">
        <f t="shared" si="9"/>
        <v>156.36395826635078</v>
      </c>
      <c r="S84" s="32">
        <f t="shared" si="9"/>
        <v>157.4973726421866</v>
      </c>
      <c r="T84" s="32">
        <f t="shared" si="9"/>
        <v>161.74767655157098</v>
      </c>
      <c r="U84" s="33">
        <f t="shared" si="4"/>
        <v>146.30490568080782</v>
      </c>
    </row>
    <row r="85" spans="1:21" s="28" customFormat="1" ht="24" customHeight="1">
      <c r="A85" s="47" t="str">
        <f t="shared" si="10"/>
        <v>3219</v>
      </c>
      <c r="B85" s="142"/>
      <c r="C85" s="29" t="s">
        <v>1316</v>
      </c>
      <c r="D85" s="30">
        <v>77.536235662987409</v>
      </c>
      <c r="E85" s="31">
        <f t="shared" si="9"/>
        <v>71.578959873277967</v>
      </c>
      <c r="F85" s="32">
        <f t="shared" si="9"/>
        <v>74.511772569750306</v>
      </c>
      <c r="G85" s="32">
        <f t="shared" si="9"/>
        <v>79.071379808797133</v>
      </c>
      <c r="H85" s="32">
        <f t="shared" si="9"/>
        <v>71.372746480557254</v>
      </c>
      <c r="I85" s="32">
        <f t="shared" si="9"/>
        <v>71.647697670851542</v>
      </c>
      <c r="J85" s="32">
        <f t="shared" si="9"/>
        <v>80.262834966739021</v>
      </c>
      <c r="K85" s="32">
        <f t="shared" si="9"/>
        <v>85.166131193653712</v>
      </c>
      <c r="L85" s="32">
        <f t="shared" si="9"/>
        <v>79.163030205561896</v>
      </c>
      <c r="M85" s="32">
        <f t="shared" si="9"/>
        <v>79.094292407988348</v>
      </c>
      <c r="N85" s="32">
        <f t="shared" si="9"/>
        <v>79.094292407988348</v>
      </c>
      <c r="O85" s="32">
        <f t="shared" si="9"/>
        <v>70.066728326659415</v>
      </c>
      <c r="P85" s="32">
        <f t="shared" si="9"/>
        <v>73.251579614234842</v>
      </c>
      <c r="Q85" s="32">
        <f t="shared" si="9"/>
        <v>76.321867905854333</v>
      </c>
      <c r="R85" s="32">
        <f t="shared" si="9"/>
        <v>75.863615922030519</v>
      </c>
      <c r="S85" s="32">
        <f t="shared" si="9"/>
        <v>76.413518302619082</v>
      </c>
      <c r="T85" s="32">
        <f t="shared" si="9"/>
        <v>78.475652229826196</v>
      </c>
      <c r="U85" s="33">
        <f t="shared" ref="U85:U148" si="11">$D85*U$2</f>
        <v>70.98323229430703</v>
      </c>
    </row>
    <row r="86" spans="1:21" s="28" customFormat="1" ht="24" customHeight="1">
      <c r="A86" s="47" t="str">
        <f t="shared" si="10"/>
        <v>322</v>
      </c>
      <c r="B86" s="142"/>
      <c r="C86" s="29" t="s">
        <v>1317</v>
      </c>
      <c r="D86" s="30">
        <v>96.770852777772404</v>
      </c>
      <c r="E86" s="31">
        <f t="shared" si="9"/>
        <v>89.335739975697678</v>
      </c>
      <c r="F86" s="32">
        <f t="shared" si="9"/>
        <v>92.996103201334478</v>
      </c>
      <c r="G86" s="32">
        <f t="shared" si="9"/>
        <v>98.686824153691632</v>
      </c>
      <c r="H86" s="32">
        <f t="shared" si="9"/>
        <v>89.07837068639509</v>
      </c>
      <c r="I86" s="32">
        <f t="shared" si="9"/>
        <v>89.421529738798554</v>
      </c>
      <c r="J86" s="32">
        <f t="shared" si="9"/>
        <v>100.17384671410659</v>
      </c>
      <c r="K86" s="32">
        <f t="shared" si="9"/>
        <v>106.29351648196808</v>
      </c>
      <c r="L86" s="32">
        <f t="shared" si="9"/>
        <v>98.801210504492786</v>
      </c>
      <c r="M86" s="32">
        <f t="shared" si="9"/>
        <v>98.715420741391952</v>
      </c>
      <c r="N86" s="32">
        <f t="shared" si="9"/>
        <v>98.715420741391952</v>
      </c>
      <c r="O86" s="32">
        <f t="shared" si="9"/>
        <v>87.448365187478714</v>
      </c>
      <c r="P86" s="32">
        <f t="shared" si="9"/>
        <v>91.423290877818658</v>
      </c>
      <c r="Q86" s="32">
        <f t="shared" si="9"/>
        <v>95.25523362965717</v>
      </c>
      <c r="R86" s="32">
        <f t="shared" si="9"/>
        <v>94.683301875651424</v>
      </c>
      <c r="S86" s="32">
        <f t="shared" si="9"/>
        <v>95.36961998045831</v>
      </c>
      <c r="T86" s="32">
        <f t="shared" ref="T86:T105" si="12">$D86*T$2</f>
        <v>97.943312873484189</v>
      </c>
      <c r="U86" s="33">
        <f t="shared" si="11"/>
        <v>88.592228695490206</v>
      </c>
    </row>
    <row r="87" spans="1:21" s="28" customFormat="1" ht="24" customHeight="1">
      <c r="A87" s="47" t="str">
        <f t="shared" si="10"/>
        <v>3221</v>
      </c>
      <c r="B87" s="142"/>
      <c r="C87" s="29" t="s">
        <v>1318</v>
      </c>
      <c r="D87" s="30">
        <v>104.72970921277057</v>
      </c>
      <c r="E87" s="31">
        <f t="shared" ref="E87:S102" si="13">$D87*E$2</f>
        <v>96.683100348905199</v>
      </c>
      <c r="F87" s="32">
        <f t="shared" si="13"/>
        <v>100.64450778957739</v>
      </c>
      <c r="G87" s="32">
        <f t="shared" si="13"/>
        <v>106.80325841999739</v>
      </c>
      <c r="H87" s="32">
        <f t="shared" si="13"/>
        <v>96.404563888232943</v>
      </c>
      <c r="I87" s="32">
        <f t="shared" si="13"/>
        <v>96.775945835795966</v>
      </c>
      <c r="J87" s="32">
        <f t="shared" si="13"/>
        <v>108.41258019277046</v>
      </c>
      <c r="K87" s="32">
        <f t="shared" si="13"/>
        <v>115.03555825764427</v>
      </c>
      <c r="L87" s="32">
        <f t="shared" si="13"/>
        <v>106.9270524025184</v>
      </c>
      <c r="M87" s="32">
        <f t="shared" si="13"/>
        <v>106.83420691562768</v>
      </c>
      <c r="N87" s="32">
        <f t="shared" si="13"/>
        <v>106.83420691562768</v>
      </c>
      <c r="O87" s="32">
        <f t="shared" si="13"/>
        <v>94.640499637308622</v>
      </c>
      <c r="P87" s="32">
        <f t="shared" si="13"/>
        <v>98.942340529913551</v>
      </c>
      <c r="Q87" s="32">
        <f t="shared" si="13"/>
        <v>103.08943894436725</v>
      </c>
      <c r="R87" s="32">
        <f t="shared" si="13"/>
        <v>102.47046903176221</v>
      </c>
      <c r="S87" s="32">
        <f t="shared" si="13"/>
        <v>103.21323292688825</v>
      </c>
      <c r="T87" s="32">
        <f t="shared" si="12"/>
        <v>105.99859753361088</v>
      </c>
      <c r="U87" s="33">
        <f t="shared" si="11"/>
        <v>95.878439462518671</v>
      </c>
    </row>
    <row r="88" spans="1:21" s="28" customFormat="1" ht="24" customHeight="1">
      <c r="A88" s="47" t="str">
        <f t="shared" si="10"/>
        <v>3222</v>
      </c>
      <c r="B88" s="142"/>
      <c r="C88" s="29" t="s">
        <v>1319</v>
      </c>
      <c r="D88" s="30">
        <v>86.35880426989047</v>
      </c>
      <c r="E88" s="31">
        <f t="shared" si="13"/>
        <v>79.723671554118724</v>
      </c>
      <c r="F88" s="32">
        <f t="shared" si="13"/>
        <v>82.990198429575599</v>
      </c>
      <c r="G88" s="32">
        <f t="shared" si="13"/>
        <v>88.068626931262401</v>
      </c>
      <c r="H88" s="32">
        <f t="shared" si="13"/>
        <v>79.493993883188168</v>
      </c>
      <c r="I88" s="32">
        <f t="shared" si="13"/>
        <v>79.800230777762252</v>
      </c>
      <c r="J88" s="32">
        <f t="shared" si="13"/>
        <v>89.395653474416747</v>
      </c>
      <c r="K88" s="32">
        <f t="shared" si="13"/>
        <v>94.856878094321175</v>
      </c>
      <c r="L88" s="32">
        <f t="shared" si="13"/>
        <v>88.170705896120424</v>
      </c>
      <c r="M88" s="32">
        <f t="shared" si="13"/>
        <v>88.094146672476924</v>
      </c>
      <c r="N88" s="32">
        <f t="shared" si="13"/>
        <v>88.094146672476924</v>
      </c>
      <c r="O88" s="32">
        <f t="shared" si="13"/>
        <v>78.039368633961303</v>
      </c>
      <c r="P88" s="32">
        <f t="shared" si="13"/>
        <v>81.586612662777711</v>
      </c>
      <c r="Q88" s="32">
        <f t="shared" si="13"/>
        <v>85.006257985521614</v>
      </c>
      <c r="R88" s="32">
        <f t="shared" si="13"/>
        <v>84.495863161231483</v>
      </c>
      <c r="S88" s="32">
        <f t="shared" si="13"/>
        <v>85.108336950379638</v>
      </c>
      <c r="T88" s="32">
        <f t="shared" si="12"/>
        <v>87.405113659685242</v>
      </c>
      <c r="U88" s="33">
        <f t="shared" si="11"/>
        <v>79.060158282541565</v>
      </c>
    </row>
    <row r="89" spans="1:21" s="28" customFormat="1" ht="24" customHeight="1">
      <c r="A89" s="47" t="str">
        <f t="shared" si="10"/>
        <v>323</v>
      </c>
      <c r="B89" s="142"/>
      <c r="C89" s="29" t="s">
        <v>1320</v>
      </c>
      <c r="D89" s="30">
        <v>45.277056586630373</v>
      </c>
      <c r="E89" s="31">
        <f t="shared" si="13"/>
        <v>41.798322924537018</v>
      </c>
      <c r="F89" s="32">
        <f t="shared" si="13"/>
        <v>43.510930265875288</v>
      </c>
      <c r="G89" s="32">
        <f t="shared" si="13"/>
        <v>46.17349949186211</v>
      </c>
      <c r="H89" s="32">
        <f t="shared" si="13"/>
        <v>41.677905220849169</v>
      </c>
      <c r="I89" s="32">
        <f t="shared" si="13"/>
        <v>41.838462159099635</v>
      </c>
      <c r="J89" s="32">
        <f t="shared" si="13"/>
        <v>46.869246224280786</v>
      </c>
      <c r="K89" s="32">
        <f t="shared" si="13"/>
        <v>49.732511623080697</v>
      </c>
      <c r="L89" s="32">
        <f t="shared" si="13"/>
        <v>46.227018471278932</v>
      </c>
      <c r="M89" s="32">
        <f t="shared" si="13"/>
        <v>46.186879236716329</v>
      </c>
      <c r="N89" s="32">
        <f t="shared" si="13"/>
        <v>46.186879236716329</v>
      </c>
      <c r="O89" s="32">
        <f t="shared" si="13"/>
        <v>40.915259764159472</v>
      </c>
      <c r="P89" s="32">
        <f t="shared" si="13"/>
        <v>42.775044298893995</v>
      </c>
      <c r="Q89" s="32">
        <f t="shared" si="13"/>
        <v>44.567930109357498</v>
      </c>
      <c r="R89" s="32">
        <f t="shared" si="13"/>
        <v>44.300335212273389</v>
      </c>
      <c r="S89" s="32">
        <f t="shared" si="13"/>
        <v>44.621449088774312</v>
      </c>
      <c r="T89" s="32">
        <f t="shared" si="12"/>
        <v>45.825626125652782</v>
      </c>
      <c r="U89" s="33">
        <f t="shared" si="11"/>
        <v>41.450449558327684</v>
      </c>
    </row>
    <row r="90" spans="1:21" s="28" customFormat="1" ht="24" customHeight="1">
      <c r="A90" s="47" t="str">
        <f t="shared" si="10"/>
        <v>3231</v>
      </c>
      <c r="B90" s="142"/>
      <c r="C90" s="29" t="s">
        <v>1321</v>
      </c>
      <c r="D90" s="30">
        <v>45.277056586630373</v>
      </c>
      <c r="E90" s="31">
        <f t="shared" si="13"/>
        <v>41.798322924537018</v>
      </c>
      <c r="F90" s="32">
        <f t="shared" si="13"/>
        <v>43.510930265875288</v>
      </c>
      <c r="G90" s="32">
        <f t="shared" si="13"/>
        <v>46.17349949186211</v>
      </c>
      <c r="H90" s="32">
        <f t="shared" si="13"/>
        <v>41.677905220849169</v>
      </c>
      <c r="I90" s="32">
        <f t="shared" si="13"/>
        <v>41.838462159099635</v>
      </c>
      <c r="J90" s="32">
        <f t="shared" si="13"/>
        <v>46.869246224280786</v>
      </c>
      <c r="K90" s="32">
        <f t="shared" si="13"/>
        <v>49.732511623080697</v>
      </c>
      <c r="L90" s="32">
        <f t="shared" si="13"/>
        <v>46.227018471278932</v>
      </c>
      <c r="M90" s="32">
        <f t="shared" si="13"/>
        <v>46.186879236716329</v>
      </c>
      <c r="N90" s="32">
        <f t="shared" si="13"/>
        <v>46.186879236716329</v>
      </c>
      <c r="O90" s="32">
        <f t="shared" si="13"/>
        <v>40.915259764159472</v>
      </c>
      <c r="P90" s="32">
        <f t="shared" si="13"/>
        <v>42.775044298893995</v>
      </c>
      <c r="Q90" s="32">
        <f t="shared" si="13"/>
        <v>44.567930109357498</v>
      </c>
      <c r="R90" s="32">
        <f t="shared" si="13"/>
        <v>44.300335212273389</v>
      </c>
      <c r="S90" s="32">
        <f t="shared" si="13"/>
        <v>44.621449088774312</v>
      </c>
      <c r="T90" s="32">
        <f t="shared" si="12"/>
        <v>45.825626125652782</v>
      </c>
      <c r="U90" s="33">
        <f t="shared" si="11"/>
        <v>41.450449558327684</v>
      </c>
    </row>
    <row r="91" spans="1:21" s="28" customFormat="1" ht="24" customHeight="1">
      <c r="A91" s="47" t="str">
        <f t="shared" si="10"/>
        <v>324</v>
      </c>
      <c r="B91" s="142"/>
      <c r="C91" s="29" t="s">
        <v>1322</v>
      </c>
      <c r="D91" s="30">
        <v>253.69596516379025</v>
      </c>
      <c r="E91" s="31">
        <f t="shared" si="13"/>
        <v>234.20395838406637</v>
      </c>
      <c r="F91" s="32">
        <f t="shared" si="13"/>
        <v>243.80002326023813</v>
      </c>
      <c r="G91" s="32">
        <f t="shared" si="13"/>
        <v>258.71890537241131</v>
      </c>
      <c r="H91" s="32">
        <f t="shared" si="13"/>
        <v>233.52923507246055</v>
      </c>
      <c r="I91" s="32">
        <f t="shared" si="13"/>
        <v>234.42886615460168</v>
      </c>
      <c r="J91" s="32">
        <f t="shared" si="13"/>
        <v>262.61730672835614</v>
      </c>
      <c r="K91" s="32">
        <f t="shared" si="13"/>
        <v>278.66072769320579</v>
      </c>
      <c r="L91" s="32">
        <f t="shared" si="13"/>
        <v>259.01878239979175</v>
      </c>
      <c r="M91" s="32">
        <f t="shared" si="13"/>
        <v>258.79387462925649</v>
      </c>
      <c r="N91" s="32">
        <f t="shared" si="13"/>
        <v>258.79387462925649</v>
      </c>
      <c r="O91" s="32">
        <f t="shared" si="13"/>
        <v>229.25598743229034</v>
      </c>
      <c r="P91" s="32">
        <f t="shared" si="13"/>
        <v>239.67671413375805</v>
      </c>
      <c r="Q91" s="32">
        <f t="shared" si="13"/>
        <v>249.72259455100038</v>
      </c>
      <c r="R91" s="32">
        <f t="shared" si="13"/>
        <v>248.22320941409853</v>
      </c>
      <c r="S91" s="32">
        <f t="shared" si="13"/>
        <v>250.02247157838073</v>
      </c>
      <c r="T91" s="32">
        <f t="shared" si="12"/>
        <v>256.76970469443899</v>
      </c>
      <c r="U91" s="33">
        <f t="shared" si="11"/>
        <v>232.25475770609401</v>
      </c>
    </row>
    <row r="92" spans="1:21" s="28" customFormat="1" ht="24" customHeight="1">
      <c r="A92" s="47" t="str">
        <f t="shared" si="10"/>
        <v>3241</v>
      </c>
      <c r="B92" s="142"/>
      <c r="C92" s="29" t="s">
        <v>1323</v>
      </c>
      <c r="D92" s="30">
        <v>253.69596516379025</v>
      </c>
      <c r="E92" s="31">
        <f t="shared" si="13"/>
        <v>234.20395838406637</v>
      </c>
      <c r="F92" s="32">
        <f t="shared" si="13"/>
        <v>243.80002326023813</v>
      </c>
      <c r="G92" s="32">
        <f t="shared" si="13"/>
        <v>258.71890537241131</v>
      </c>
      <c r="H92" s="32">
        <f t="shared" si="13"/>
        <v>233.52923507246055</v>
      </c>
      <c r="I92" s="32">
        <f t="shared" si="13"/>
        <v>234.42886615460168</v>
      </c>
      <c r="J92" s="32">
        <f t="shared" si="13"/>
        <v>262.61730672835614</v>
      </c>
      <c r="K92" s="32">
        <f t="shared" si="13"/>
        <v>278.66072769320579</v>
      </c>
      <c r="L92" s="32">
        <f t="shared" si="13"/>
        <v>259.01878239979175</v>
      </c>
      <c r="M92" s="32">
        <f t="shared" si="13"/>
        <v>258.79387462925649</v>
      </c>
      <c r="N92" s="32">
        <f t="shared" si="13"/>
        <v>258.79387462925649</v>
      </c>
      <c r="O92" s="32">
        <f t="shared" si="13"/>
        <v>229.25598743229034</v>
      </c>
      <c r="P92" s="32">
        <f t="shared" si="13"/>
        <v>239.67671413375805</v>
      </c>
      <c r="Q92" s="32">
        <f t="shared" si="13"/>
        <v>249.72259455100038</v>
      </c>
      <c r="R92" s="32">
        <f t="shared" si="13"/>
        <v>248.22320941409853</v>
      </c>
      <c r="S92" s="32">
        <f t="shared" si="13"/>
        <v>250.02247157838073</v>
      </c>
      <c r="T92" s="32">
        <f t="shared" si="12"/>
        <v>256.76970469443899</v>
      </c>
      <c r="U92" s="33">
        <f t="shared" si="11"/>
        <v>232.25475770609401</v>
      </c>
    </row>
    <row r="93" spans="1:21" s="28" customFormat="1" ht="24" customHeight="1">
      <c r="A93" s="47" t="str">
        <f t="shared" si="10"/>
        <v>325</v>
      </c>
      <c r="B93" s="142"/>
      <c r="C93" s="29" t="s">
        <v>1324</v>
      </c>
      <c r="D93" s="30">
        <v>101.77077208081057</v>
      </c>
      <c r="E93" s="31">
        <f t="shared" si="13"/>
        <v>93.95150472235585</v>
      </c>
      <c r="F93" s="32">
        <f t="shared" si="13"/>
        <v>97.800990191133565</v>
      </c>
      <c r="G93" s="32">
        <f t="shared" si="13"/>
        <v>103.78573713087388</v>
      </c>
      <c r="H93" s="32">
        <f t="shared" si="13"/>
        <v>93.680837775332421</v>
      </c>
      <c r="I93" s="32">
        <f t="shared" si="13"/>
        <v>94.041727038030331</v>
      </c>
      <c r="J93" s="32">
        <f t="shared" si="13"/>
        <v>105.34959060256483</v>
      </c>
      <c r="K93" s="32">
        <f t="shared" si="13"/>
        <v>111.78544912067757</v>
      </c>
      <c r="L93" s="32">
        <f t="shared" si="13"/>
        <v>103.90603355177319</v>
      </c>
      <c r="M93" s="32">
        <f t="shared" si="13"/>
        <v>103.81581123609874</v>
      </c>
      <c r="N93" s="32">
        <f t="shared" si="13"/>
        <v>103.81581123609874</v>
      </c>
      <c r="O93" s="32">
        <f t="shared" si="13"/>
        <v>91.966613777517338</v>
      </c>
      <c r="P93" s="32">
        <f t="shared" si="13"/>
        <v>96.146914403768122</v>
      </c>
      <c r="Q93" s="32">
        <f t="shared" si="13"/>
        <v>100.1768445038948</v>
      </c>
      <c r="R93" s="32">
        <f t="shared" si="13"/>
        <v>99.575362399398273</v>
      </c>
      <c r="S93" s="32">
        <f t="shared" si="13"/>
        <v>100.29714092479409</v>
      </c>
      <c r="T93" s="32">
        <f t="shared" si="12"/>
        <v>103.00381039502842</v>
      </c>
      <c r="U93" s="33">
        <f t="shared" si="11"/>
        <v>93.169577986510376</v>
      </c>
    </row>
    <row r="94" spans="1:21" s="28" customFormat="1" ht="24" customHeight="1">
      <c r="A94" s="47" t="str">
        <f t="shared" si="10"/>
        <v>3251</v>
      </c>
      <c r="B94" s="142"/>
      <c r="C94" s="29" t="s">
        <v>1325</v>
      </c>
      <c r="D94" s="30">
        <v>228.48975048185511</v>
      </c>
      <c r="E94" s="31">
        <f t="shared" si="13"/>
        <v>210.93439140227991</v>
      </c>
      <c r="F94" s="32">
        <f t="shared" si="13"/>
        <v>219.5770297183785</v>
      </c>
      <c r="G94" s="32">
        <f t="shared" si="13"/>
        <v>233.0136314754379</v>
      </c>
      <c r="H94" s="32">
        <f t="shared" si="13"/>
        <v>210.32670589567925</v>
      </c>
      <c r="I94" s="32">
        <f t="shared" si="13"/>
        <v>211.13695323781349</v>
      </c>
      <c r="J94" s="32">
        <f t="shared" si="13"/>
        <v>236.52470329135295</v>
      </c>
      <c r="K94" s="32">
        <f t="shared" si="13"/>
        <v>250.97411422608019</v>
      </c>
      <c r="L94" s="32">
        <f t="shared" si="13"/>
        <v>233.28371392281599</v>
      </c>
      <c r="M94" s="32">
        <f t="shared" si="13"/>
        <v>233.08115208728248</v>
      </c>
      <c r="N94" s="32">
        <f t="shared" si="13"/>
        <v>233.08115208728248</v>
      </c>
      <c r="O94" s="32">
        <f t="shared" si="13"/>
        <v>206.47803102054161</v>
      </c>
      <c r="P94" s="32">
        <f t="shared" si="13"/>
        <v>215.86339606692985</v>
      </c>
      <c r="Q94" s="32">
        <f t="shared" si="13"/>
        <v>224.91115805409555</v>
      </c>
      <c r="R94" s="32">
        <f t="shared" si="13"/>
        <v>223.56074581720515</v>
      </c>
      <c r="S94" s="32">
        <f t="shared" si="13"/>
        <v>225.18124050147361</v>
      </c>
      <c r="T94" s="32">
        <f t="shared" si="12"/>
        <v>231.25809556748041</v>
      </c>
      <c r="U94" s="33">
        <f t="shared" si="11"/>
        <v>209.17885549432242</v>
      </c>
    </row>
    <row r="95" spans="1:21" s="28" customFormat="1" ht="24" customHeight="1">
      <c r="A95" s="47" t="str">
        <f t="shared" si="10"/>
        <v>3252</v>
      </c>
      <c r="B95" s="142"/>
      <c r="C95" s="29" t="s">
        <v>1326</v>
      </c>
      <c r="D95" s="30">
        <v>155.81125112410427</v>
      </c>
      <c r="E95" s="31">
        <f t="shared" si="13"/>
        <v>143.83993750345795</v>
      </c>
      <c r="F95" s="32">
        <f t="shared" si="13"/>
        <v>149.73350728592999</v>
      </c>
      <c r="G95" s="32">
        <f t="shared" si="13"/>
        <v>158.89616655711694</v>
      </c>
      <c r="H95" s="32">
        <f t="shared" si="13"/>
        <v>143.42554587812788</v>
      </c>
      <c r="I95" s="32">
        <f t="shared" si="13"/>
        <v>143.97806804523464</v>
      </c>
      <c r="J95" s="32">
        <f t="shared" si="13"/>
        <v>161.29042928124622</v>
      </c>
      <c r="K95" s="32">
        <f t="shared" si="13"/>
        <v>171.14374126131665</v>
      </c>
      <c r="L95" s="32">
        <f t="shared" si="13"/>
        <v>159.08034061281921</v>
      </c>
      <c r="M95" s="32">
        <f t="shared" si="13"/>
        <v>158.94221007104255</v>
      </c>
      <c r="N95" s="32">
        <f t="shared" si="13"/>
        <v>158.94221007104255</v>
      </c>
      <c r="O95" s="32">
        <f t="shared" si="13"/>
        <v>140.8010655843708</v>
      </c>
      <c r="P95" s="32">
        <f t="shared" si="13"/>
        <v>147.20111402002402</v>
      </c>
      <c r="Q95" s="32">
        <f t="shared" si="13"/>
        <v>153.37094488604944</v>
      </c>
      <c r="R95" s="32">
        <f t="shared" si="13"/>
        <v>152.45007460753817</v>
      </c>
      <c r="S95" s="32">
        <f t="shared" si="13"/>
        <v>153.55511894175169</v>
      </c>
      <c r="T95" s="32">
        <f t="shared" si="12"/>
        <v>157.69903519505235</v>
      </c>
      <c r="U95" s="33">
        <f t="shared" si="11"/>
        <v>142.64280614139332</v>
      </c>
    </row>
    <row r="96" spans="1:21" s="28" customFormat="1" ht="24" customHeight="1">
      <c r="A96" s="47" t="str">
        <f t="shared" si="10"/>
        <v>3253</v>
      </c>
      <c r="B96" s="142"/>
      <c r="C96" s="29" t="s">
        <v>1327</v>
      </c>
      <c r="D96" s="30">
        <v>38.999806865763482</v>
      </c>
      <c r="E96" s="31">
        <f t="shared" si="13"/>
        <v>36.003367803973134</v>
      </c>
      <c r="F96" s="32">
        <f t="shared" si="13"/>
        <v>37.478537803623773</v>
      </c>
      <c r="G96" s="32">
        <f t="shared" si="13"/>
        <v>39.771966162455598</v>
      </c>
      <c r="H96" s="32">
        <f t="shared" si="13"/>
        <v>35.899644913372704</v>
      </c>
      <c r="I96" s="32">
        <f t="shared" si="13"/>
        <v>36.037942100839949</v>
      </c>
      <c r="J96" s="32">
        <f t="shared" si="13"/>
        <v>40.371253974813669</v>
      </c>
      <c r="K96" s="32">
        <f t="shared" si="13"/>
        <v>42.837553817979568</v>
      </c>
      <c r="L96" s="32">
        <f t="shared" si="13"/>
        <v>39.818065224944682</v>
      </c>
      <c r="M96" s="32">
        <f t="shared" si="13"/>
        <v>39.783490928077882</v>
      </c>
      <c r="N96" s="32">
        <f t="shared" si="13"/>
        <v>39.783490928077882</v>
      </c>
      <c r="O96" s="32">
        <f t="shared" si="13"/>
        <v>35.242733272903287</v>
      </c>
      <c r="P96" s="32">
        <f t="shared" si="13"/>
        <v>36.844675694398887</v>
      </c>
      <c r="Q96" s="32">
        <f t="shared" si="13"/>
        <v>38.388994287783142</v>
      </c>
      <c r="R96" s="32">
        <f t="shared" si="13"/>
        <v>38.158498975337729</v>
      </c>
      <c r="S96" s="32">
        <f t="shared" si="13"/>
        <v>38.435093350272226</v>
      </c>
      <c r="T96" s="32">
        <f t="shared" si="12"/>
        <v>39.47232225627657</v>
      </c>
      <c r="U96" s="33">
        <f t="shared" si="11"/>
        <v>35.703723897794106</v>
      </c>
    </row>
    <row r="97" spans="1:21" s="28" customFormat="1" ht="24" customHeight="1">
      <c r="A97" s="47" t="str">
        <f t="shared" si="10"/>
        <v>3254</v>
      </c>
      <c r="B97" s="142"/>
      <c r="C97" s="29" t="s">
        <v>1328</v>
      </c>
      <c r="D97" s="30">
        <v>98.716401147039207</v>
      </c>
      <c r="E97" s="31">
        <f t="shared" si="13"/>
        <v>91.131807678295047</v>
      </c>
      <c r="F97" s="32">
        <f t="shared" si="13"/>
        <v>94.865761385984484</v>
      </c>
      <c r="G97" s="32">
        <f t="shared" si="13"/>
        <v>100.67089254090787</v>
      </c>
      <c r="H97" s="32">
        <f t="shared" si="13"/>
        <v>90.869264058223138</v>
      </c>
      <c r="I97" s="32">
        <f t="shared" si="13"/>
        <v>91.219322218319022</v>
      </c>
      <c r="J97" s="32">
        <f t="shared" si="13"/>
        <v>102.18781123465671</v>
      </c>
      <c r="K97" s="32">
        <f t="shared" si="13"/>
        <v>108.43051508969997</v>
      </c>
      <c r="L97" s="32">
        <f t="shared" si="13"/>
        <v>100.78757859427317</v>
      </c>
      <c r="M97" s="32">
        <f t="shared" si="13"/>
        <v>100.70006405424922</v>
      </c>
      <c r="N97" s="32">
        <f t="shared" si="13"/>
        <v>100.70006405424922</v>
      </c>
      <c r="O97" s="32">
        <f t="shared" si="13"/>
        <v>89.206487797767693</v>
      </c>
      <c r="P97" s="32">
        <f t="shared" si="13"/>
        <v>93.261328152211675</v>
      </c>
      <c r="Q97" s="32">
        <f t="shared" si="13"/>
        <v>97.170310939949047</v>
      </c>
      <c r="R97" s="32">
        <f t="shared" si="13"/>
        <v>96.586880673122565</v>
      </c>
      <c r="S97" s="32">
        <f t="shared" si="13"/>
        <v>97.286996993314332</v>
      </c>
      <c r="T97" s="32">
        <f t="shared" si="12"/>
        <v>99.912433194033468</v>
      </c>
      <c r="U97" s="33">
        <f t="shared" si="11"/>
        <v>90.37334833142063</v>
      </c>
    </row>
    <row r="98" spans="1:21" s="28" customFormat="1" ht="24" customHeight="1">
      <c r="A98" s="47" t="str">
        <f t="shared" si="10"/>
        <v>3255</v>
      </c>
      <c r="B98" s="142"/>
      <c r="C98" s="29" t="s">
        <v>1329</v>
      </c>
      <c r="D98" s="30">
        <v>78.061378316221592</v>
      </c>
      <c r="E98" s="31">
        <f t="shared" si="13"/>
        <v>72.06375468672465</v>
      </c>
      <c r="F98" s="32">
        <f t="shared" si="13"/>
        <v>75.016430935092387</v>
      </c>
      <c r="G98" s="32">
        <f t="shared" si="13"/>
        <v>79.606919789976558</v>
      </c>
      <c r="H98" s="32">
        <f t="shared" si="13"/>
        <v>71.856144638011301</v>
      </c>
      <c r="I98" s="32">
        <f t="shared" si="13"/>
        <v>72.132958036295776</v>
      </c>
      <c r="J98" s="32">
        <f t="shared" si="13"/>
        <v>80.806444515875953</v>
      </c>
      <c r="K98" s="32">
        <f t="shared" si="13"/>
        <v>85.742950118615738</v>
      </c>
      <c r="L98" s="32">
        <f t="shared" si="13"/>
        <v>79.699190922738055</v>
      </c>
      <c r="M98" s="32">
        <f t="shared" si="13"/>
        <v>79.629987573166943</v>
      </c>
      <c r="N98" s="32">
        <f t="shared" si="13"/>
        <v>79.629987573166943</v>
      </c>
      <c r="O98" s="32">
        <f t="shared" si="13"/>
        <v>70.541280996160054</v>
      </c>
      <c r="P98" s="32">
        <f t="shared" si="13"/>
        <v>73.747702859621867</v>
      </c>
      <c r="Q98" s="32">
        <f t="shared" si="13"/>
        <v>76.838785807131828</v>
      </c>
      <c r="R98" s="32">
        <f t="shared" si="13"/>
        <v>76.377430143324375</v>
      </c>
      <c r="S98" s="32">
        <f t="shared" si="13"/>
        <v>76.931056939893324</v>
      </c>
      <c r="T98" s="32">
        <f t="shared" si="12"/>
        <v>79.007157427026883</v>
      </c>
      <c r="U98" s="33">
        <f t="shared" si="11"/>
        <v>71.46399232377496</v>
      </c>
    </row>
    <row r="99" spans="1:21" s="28" customFormat="1" ht="24" customHeight="1">
      <c r="A99" s="47" t="str">
        <f t="shared" si="10"/>
        <v>3256</v>
      </c>
      <c r="B99" s="142"/>
      <c r="C99" s="29" t="s">
        <v>1330</v>
      </c>
      <c r="D99" s="30">
        <v>54.878406191027899</v>
      </c>
      <c r="E99" s="31">
        <f t="shared" si="13"/>
        <v>50.661980183443006</v>
      </c>
      <c r="F99" s="32">
        <f t="shared" si="13"/>
        <v>52.737759141023268</v>
      </c>
      <c r="G99" s="32">
        <f t="shared" si="13"/>
        <v>55.964946739136302</v>
      </c>
      <c r="H99" s="32">
        <f t="shared" si="13"/>
        <v>50.516026975488145</v>
      </c>
      <c r="I99" s="32">
        <f t="shared" si="13"/>
        <v>50.710631252761296</v>
      </c>
      <c r="J99" s="32">
        <f t="shared" si="13"/>
        <v>56.808231940653279</v>
      </c>
      <c r="K99" s="32">
        <f t="shared" si="13"/>
        <v>60.278674885357766</v>
      </c>
      <c r="L99" s="32">
        <f t="shared" si="13"/>
        <v>56.029814831560685</v>
      </c>
      <c r="M99" s="32">
        <f t="shared" si="13"/>
        <v>55.98116376224241</v>
      </c>
      <c r="N99" s="32">
        <f t="shared" si="13"/>
        <v>55.98116376224241</v>
      </c>
      <c r="O99" s="32">
        <f t="shared" si="13"/>
        <v>49.591656658440691</v>
      </c>
      <c r="P99" s="32">
        <f t="shared" si="13"/>
        <v>51.845822870187988</v>
      </c>
      <c r="Q99" s="32">
        <f t="shared" si="13"/>
        <v>54.018903966404821</v>
      </c>
      <c r="R99" s="32">
        <f t="shared" si="13"/>
        <v>53.694563504282904</v>
      </c>
      <c r="S99" s="32">
        <f t="shared" si="13"/>
        <v>54.083772058829204</v>
      </c>
      <c r="T99" s="32">
        <f t="shared" si="12"/>
        <v>55.54330413837782</v>
      </c>
      <c r="U99" s="33">
        <f t="shared" si="11"/>
        <v>50.240337582684518</v>
      </c>
    </row>
    <row r="100" spans="1:21" s="28" customFormat="1" ht="24" customHeight="1">
      <c r="A100" s="47" t="str">
        <f t="shared" si="10"/>
        <v>3259</v>
      </c>
      <c r="B100" s="142"/>
      <c r="C100" s="29" t="s">
        <v>1331</v>
      </c>
      <c r="D100" s="30">
        <v>79.371214932650489</v>
      </c>
      <c r="E100" s="31">
        <f t="shared" si="13"/>
        <v>73.272953738061489</v>
      </c>
      <c r="F100" s="32">
        <f t="shared" si="13"/>
        <v>76.275174633859152</v>
      </c>
      <c r="G100" s="32">
        <f t="shared" si="13"/>
        <v>80.942689932794551</v>
      </c>
      <c r="H100" s="32">
        <f t="shared" si="13"/>
        <v>73.061860081325719</v>
      </c>
      <c r="I100" s="32">
        <f t="shared" si="13"/>
        <v>73.343318290306755</v>
      </c>
      <c r="J100" s="32">
        <f t="shared" si="13"/>
        <v>82.162342171712353</v>
      </c>
      <c r="K100" s="32">
        <f t="shared" si="13"/>
        <v>87.181680231874068</v>
      </c>
      <c r="L100" s="32">
        <f t="shared" si="13"/>
        <v>81.036509335788239</v>
      </c>
      <c r="M100" s="32">
        <f t="shared" si="13"/>
        <v>80.966144783543001</v>
      </c>
      <c r="N100" s="32">
        <f t="shared" si="13"/>
        <v>80.966144783543001</v>
      </c>
      <c r="O100" s="32">
        <f t="shared" si="13"/>
        <v>71.724933588665834</v>
      </c>
      <c r="P100" s="32">
        <f t="shared" si="13"/>
        <v>74.985157842696083</v>
      </c>
      <c r="Q100" s="32">
        <f t="shared" si="13"/>
        <v>78.128107842984264</v>
      </c>
      <c r="R100" s="32">
        <f t="shared" si="13"/>
        <v>77.65901082801588</v>
      </c>
      <c r="S100" s="32">
        <f t="shared" si="13"/>
        <v>78.221927245977938</v>
      </c>
      <c r="T100" s="32">
        <f t="shared" si="12"/>
        <v>80.332863813335678</v>
      </c>
      <c r="U100" s="33">
        <f t="shared" si="11"/>
        <v>72.663127618602601</v>
      </c>
    </row>
    <row r="101" spans="1:21" s="28" customFormat="1" ht="24" customHeight="1">
      <c r="A101" s="47" t="str">
        <f t="shared" si="10"/>
        <v>326</v>
      </c>
      <c r="B101" s="142"/>
      <c r="C101" s="29" t="s">
        <v>1332</v>
      </c>
      <c r="D101" s="30">
        <v>64.940813058854417</v>
      </c>
      <c r="E101" s="31">
        <f t="shared" si="13"/>
        <v>59.951270684356132</v>
      </c>
      <c r="F101" s="32">
        <f t="shared" si="13"/>
        <v>62.407660776416833</v>
      </c>
      <c r="G101" s="32">
        <f t="shared" si="13"/>
        <v>66.226579747667415</v>
      </c>
      <c r="H101" s="32">
        <f t="shared" si="13"/>
        <v>59.778555756008117</v>
      </c>
      <c r="I101" s="32">
        <f t="shared" si="13"/>
        <v>60.008842327138815</v>
      </c>
      <c r="J101" s="32">
        <f t="shared" si="13"/>
        <v>67.224488222567075</v>
      </c>
      <c r="K101" s="32">
        <f t="shared" si="13"/>
        <v>71.331265407731038</v>
      </c>
      <c r="L101" s="32">
        <f t="shared" si="13"/>
        <v>66.303341938044326</v>
      </c>
      <c r="M101" s="32">
        <f t="shared" si="13"/>
        <v>66.245770295261664</v>
      </c>
      <c r="N101" s="32">
        <f t="shared" si="13"/>
        <v>66.245770295261664</v>
      </c>
      <c r="O101" s="32">
        <f t="shared" si="13"/>
        <v>58.684694543137347</v>
      </c>
      <c r="P101" s="32">
        <f t="shared" si="13"/>
        <v>61.352180658734497</v>
      </c>
      <c r="Q101" s="32">
        <f t="shared" si="13"/>
        <v>63.923714036360536</v>
      </c>
      <c r="R101" s="32">
        <f t="shared" si="13"/>
        <v>63.539903084476052</v>
      </c>
      <c r="S101" s="32">
        <f t="shared" si="13"/>
        <v>64.000476226737433</v>
      </c>
      <c r="T101" s="32">
        <f t="shared" si="12"/>
        <v>65.727625510217607</v>
      </c>
      <c r="U101" s="33">
        <f t="shared" si="11"/>
        <v>59.452316446906316</v>
      </c>
    </row>
    <row r="102" spans="1:21" s="28" customFormat="1" ht="24" customHeight="1">
      <c r="A102" s="47" t="str">
        <f t="shared" si="10"/>
        <v>3261</v>
      </c>
      <c r="B102" s="142"/>
      <c r="C102" s="29" t="s">
        <v>1333</v>
      </c>
      <c r="D102" s="30">
        <v>65.794009264493141</v>
      </c>
      <c r="E102" s="31">
        <f t="shared" si="13"/>
        <v>60.73891399003444</v>
      </c>
      <c r="F102" s="32">
        <f t="shared" si="13"/>
        <v>63.227576278998725</v>
      </c>
      <c r="G102" s="32">
        <f t="shared" si="13"/>
        <v>67.096668431372862</v>
      </c>
      <c r="H102" s="32">
        <f t="shared" si="13"/>
        <v>60.563929922841638</v>
      </c>
      <c r="I102" s="32">
        <f t="shared" si="13"/>
        <v>60.797242012432044</v>
      </c>
      <c r="J102" s="32">
        <f t="shared" si="13"/>
        <v>68.107687486264609</v>
      </c>
      <c r="K102" s="32">
        <f t="shared" si="13"/>
        <v>72.268419750626776</v>
      </c>
      <c r="L102" s="32">
        <f t="shared" si="13"/>
        <v>67.174439127903</v>
      </c>
      <c r="M102" s="32">
        <f t="shared" si="13"/>
        <v>67.116111105505425</v>
      </c>
      <c r="N102" s="32">
        <f t="shared" si="13"/>
        <v>67.116111105505425</v>
      </c>
      <c r="O102" s="32">
        <f t="shared" si="13"/>
        <v>59.455697497287233</v>
      </c>
      <c r="P102" s="32">
        <f t="shared" si="13"/>
        <v>62.158229201709375</v>
      </c>
      <c r="Q102" s="32">
        <f t="shared" si="13"/>
        <v>64.763547535468874</v>
      </c>
      <c r="R102" s="32">
        <f t="shared" si="13"/>
        <v>64.374694052818199</v>
      </c>
      <c r="S102" s="32">
        <f t="shared" si="13"/>
        <v>64.841318231998997</v>
      </c>
      <c r="T102" s="32">
        <f t="shared" si="12"/>
        <v>66.59115890392701</v>
      </c>
      <c r="U102" s="33">
        <f t="shared" si="11"/>
        <v>60.233404462588574</v>
      </c>
    </row>
    <row r="103" spans="1:21" s="28" customFormat="1" ht="24" customHeight="1">
      <c r="A103" s="47" t="str">
        <f t="shared" si="10"/>
        <v>3262</v>
      </c>
      <c r="B103" s="142"/>
      <c r="C103" s="29" t="s">
        <v>1334</v>
      </c>
      <c r="D103" s="30">
        <v>61.142868987880654</v>
      </c>
      <c r="E103" s="31">
        <f t="shared" ref="E103:T118" si="14">$D103*E$2</f>
        <v>56.445130826873267</v>
      </c>
      <c r="F103" s="32">
        <f t="shared" si="14"/>
        <v>58.757863459984598</v>
      </c>
      <c r="G103" s="32">
        <f t="shared" si="14"/>
        <v>62.35343997552485</v>
      </c>
      <c r="H103" s="32">
        <f t="shared" si="14"/>
        <v>56.282516813607629</v>
      </c>
      <c r="I103" s="32">
        <f t="shared" si="14"/>
        <v>56.499335497961816</v>
      </c>
      <c r="J103" s="32">
        <f t="shared" si="14"/>
        <v>63.292987607726332</v>
      </c>
      <c r="K103" s="32">
        <f t="shared" si="14"/>
        <v>67.159587478709327</v>
      </c>
      <c r="L103" s="32">
        <f t="shared" si="14"/>
        <v>62.425712870309582</v>
      </c>
      <c r="M103" s="32">
        <f t="shared" si="14"/>
        <v>62.371508199221047</v>
      </c>
      <c r="N103" s="32">
        <f t="shared" si="14"/>
        <v>62.371508199221047</v>
      </c>
      <c r="O103" s="32">
        <f t="shared" si="14"/>
        <v>55.25262806292524</v>
      </c>
      <c r="P103" s="32">
        <f t="shared" si="14"/>
        <v>57.764111156694568</v>
      </c>
      <c r="Q103" s="32">
        <f t="shared" si="14"/>
        <v>60.185253131982996</v>
      </c>
      <c r="R103" s="32">
        <f t="shared" si="14"/>
        <v>59.823888658059346</v>
      </c>
      <c r="S103" s="32">
        <f t="shared" si="14"/>
        <v>60.257526026767721</v>
      </c>
      <c r="T103" s="32">
        <f t="shared" si="12"/>
        <v>61.883666159424124</v>
      </c>
      <c r="U103" s="33">
        <f t="shared" si="11"/>
        <v>55.975357010772534</v>
      </c>
    </row>
    <row r="104" spans="1:21" s="28" customFormat="1" ht="24" customHeight="1">
      <c r="A104" s="47" t="str">
        <f t="shared" si="10"/>
        <v>327</v>
      </c>
      <c r="B104" s="142"/>
      <c r="C104" s="29" t="s">
        <v>1335</v>
      </c>
      <c r="D104" s="30">
        <v>77.092011962345751</v>
      </c>
      <c r="E104" s="31">
        <f t="shared" si="14"/>
        <v>71.168866835215155</v>
      </c>
      <c r="F104" s="32">
        <f t="shared" si="14"/>
        <v>74.084876743956372</v>
      </c>
      <c r="G104" s="32">
        <f t="shared" si="14"/>
        <v>78.61836089895246</v>
      </c>
      <c r="H104" s="32">
        <f t="shared" si="14"/>
        <v>70.963834888506796</v>
      </c>
      <c r="I104" s="32">
        <f t="shared" si="14"/>
        <v>71.237210817451285</v>
      </c>
      <c r="J104" s="32">
        <f t="shared" si="14"/>
        <v>79.802989924378579</v>
      </c>
      <c r="K104" s="32">
        <f t="shared" si="14"/>
        <v>84.6781939905553</v>
      </c>
      <c r="L104" s="32">
        <f t="shared" si="14"/>
        <v>78.709486208600623</v>
      </c>
      <c r="M104" s="32">
        <f t="shared" si="14"/>
        <v>78.641142226364522</v>
      </c>
      <c r="N104" s="32">
        <f t="shared" si="14"/>
        <v>78.641142226364522</v>
      </c>
      <c r="O104" s="32">
        <f t="shared" si="14"/>
        <v>69.665299226020466</v>
      </c>
      <c r="P104" s="32">
        <f t="shared" si="14"/>
        <v>72.831903736294123</v>
      </c>
      <c r="Q104" s="32">
        <f t="shared" si="14"/>
        <v>75.884601609507584</v>
      </c>
      <c r="R104" s="32">
        <f t="shared" si="14"/>
        <v>75.428975061266769</v>
      </c>
      <c r="S104" s="32">
        <f t="shared" si="14"/>
        <v>75.975726919155747</v>
      </c>
      <c r="T104" s="32">
        <f t="shared" si="12"/>
        <v>78.026046386239415</v>
      </c>
      <c r="U104" s="33">
        <f t="shared" si="11"/>
        <v>70.576552322502096</v>
      </c>
    </row>
    <row r="105" spans="1:21" s="28" customFormat="1" ht="24" customHeight="1">
      <c r="A105" s="47" t="str">
        <f t="shared" si="10"/>
        <v>3271</v>
      </c>
      <c r="B105" s="142"/>
      <c r="C105" s="29" t="s">
        <v>1336</v>
      </c>
      <c r="D105" s="30">
        <v>72.08130129973911</v>
      </c>
      <c r="E105" s="31">
        <f t="shared" si="14"/>
        <v>66.543139852359616</v>
      </c>
      <c r="F105" s="32">
        <f t="shared" si="14"/>
        <v>69.269619334146455</v>
      </c>
      <c r="G105" s="32">
        <f t="shared" si="14"/>
        <v>73.50844290348688</v>
      </c>
      <c r="H105" s="32">
        <f t="shared" si="14"/>
        <v>66.351434263796477</v>
      </c>
      <c r="I105" s="32">
        <f t="shared" si="14"/>
        <v>66.607041715213995</v>
      </c>
      <c r="J105" s="32">
        <f t="shared" si="14"/>
        <v>74.616075192962782</v>
      </c>
      <c r="K105" s="32">
        <f t="shared" si="14"/>
        <v>79.174408076575133</v>
      </c>
      <c r="L105" s="32">
        <f t="shared" si="14"/>
        <v>73.593645387292725</v>
      </c>
      <c r="M105" s="32">
        <f t="shared" si="14"/>
        <v>73.529743524438359</v>
      </c>
      <c r="N105" s="32">
        <f t="shared" si="14"/>
        <v>73.529743524438359</v>
      </c>
      <c r="O105" s="32">
        <f t="shared" si="14"/>
        <v>65.137298869563296</v>
      </c>
      <c r="P105" s="32">
        <f t="shared" si="14"/>
        <v>68.09808518181616</v>
      </c>
      <c r="Q105" s="32">
        <f t="shared" si="14"/>
        <v>70.952368389311758</v>
      </c>
      <c r="R105" s="32">
        <f t="shared" si="14"/>
        <v>70.526355970282552</v>
      </c>
      <c r="S105" s="32">
        <f t="shared" si="14"/>
        <v>71.037570873117588</v>
      </c>
      <c r="T105" s="32">
        <f t="shared" si="12"/>
        <v>72.954626758748944</v>
      </c>
      <c r="U105" s="33">
        <f t="shared" si="11"/>
        <v>65.989323707621679</v>
      </c>
    </row>
    <row r="106" spans="1:21" s="28" customFormat="1" ht="24" customHeight="1">
      <c r="A106" s="47" t="str">
        <f t="shared" si="10"/>
        <v>3272</v>
      </c>
      <c r="B106" s="142"/>
      <c r="C106" s="29" t="s">
        <v>1337</v>
      </c>
      <c r="D106" s="30">
        <v>72.08130129973911</v>
      </c>
      <c r="E106" s="31">
        <f t="shared" si="14"/>
        <v>66.543139852359616</v>
      </c>
      <c r="F106" s="32">
        <f t="shared" si="14"/>
        <v>69.269619334146455</v>
      </c>
      <c r="G106" s="32">
        <f t="shared" si="14"/>
        <v>73.50844290348688</v>
      </c>
      <c r="H106" s="32">
        <f t="shared" si="14"/>
        <v>66.351434263796477</v>
      </c>
      <c r="I106" s="32">
        <f t="shared" si="14"/>
        <v>66.607041715213995</v>
      </c>
      <c r="J106" s="32">
        <f t="shared" si="14"/>
        <v>74.616075192962782</v>
      </c>
      <c r="K106" s="32">
        <f t="shared" si="14"/>
        <v>79.174408076575133</v>
      </c>
      <c r="L106" s="32">
        <f t="shared" si="14"/>
        <v>73.593645387292725</v>
      </c>
      <c r="M106" s="32">
        <f t="shared" si="14"/>
        <v>73.529743524438359</v>
      </c>
      <c r="N106" s="32">
        <f t="shared" si="14"/>
        <v>73.529743524438359</v>
      </c>
      <c r="O106" s="32">
        <f t="shared" si="14"/>
        <v>65.137298869563296</v>
      </c>
      <c r="P106" s="32">
        <f t="shared" si="14"/>
        <v>68.09808518181616</v>
      </c>
      <c r="Q106" s="32">
        <f t="shared" si="14"/>
        <v>70.952368389311758</v>
      </c>
      <c r="R106" s="32">
        <f t="shared" si="14"/>
        <v>70.526355970282552</v>
      </c>
      <c r="S106" s="32">
        <f t="shared" si="14"/>
        <v>71.037570873117588</v>
      </c>
      <c r="T106" s="32">
        <f t="shared" si="14"/>
        <v>72.954626758748944</v>
      </c>
      <c r="U106" s="33">
        <f t="shared" si="11"/>
        <v>65.989323707621679</v>
      </c>
    </row>
    <row r="107" spans="1:21" s="28" customFormat="1" ht="24" customHeight="1">
      <c r="A107" s="47" t="str">
        <f t="shared" si="10"/>
        <v>3273</v>
      </c>
      <c r="B107" s="142"/>
      <c r="C107" s="29" t="s">
        <v>1338</v>
      </c>
      <c r="D107" s="30">
        <v>81.826916096752598</v>
      </c>
      <c r="E107" s="31">
        <f t="shared" si="14"/>
        <v>75.539978098775137</v>
      </c>
      <c r="F107" s="32">
        <f t="shared" si="14"/>
        <v>78.635086036240978</v>
      </c>
      <c r="G107" s="32">
        <f t="shared" si="14"/>
        <v>83.447011657769849</v>
      </c>
      <c r="H107" s="32">
        <f t="shared" si="14"/>
        <v>75.32235332192208</v>
      </c>
      <c r="I107" s="32">
        <f t="shared" si="14"/>
        <v>75.612519691059504</v>
      </c>
      <c r="J107" s="32">
        <f t="shared" si="14"/>
        <v>84.704399257365338</v>
      </c>
      <c r="K107" s="32">
        <f t="shared" si="14"/>
        <v>89.879032840316015</v>
      </c>
      <c r="L107" s="32">
        <f t="shared" si="14"/>
        <v>83.543733780815657</v>
      </c>
      <c r="M107" s="32">
        <f t="shared" si="14"/>
        <v>83.471192188531319</v>
      </c>
      <c r="N107" s="32">
        <f t="shared" si="14"/>
        <v>83.471192188531319</v>
      </c>
      <c r="O107" s="32">
        <f t="shared" si="14"/>
        <v>73.944063068519327</v>
      </c>
      <c r="P107" s="32">
        <f t="shared" si="14"/>
        <v>77.305156844361107</v>
      </c>
      <c r="Q107" s="32">
        <f t="shared" si="14"/>
        <v>80.545347966395653</v>
      </c>
      <c r="R107" s="32">
        <f t="shared" si="14"/>
        <v>80.061737351166613</v>
      </c>
      <c r="S107" s="32">
        <f t="shared" si="14"/>
        <v>80.642070089441461</v>
      </c>
      <c r="T107" s="32">
        <f t="shared" si="14"/>
        <v>82.818317857972119</v>
      </c>
      <c r="U107" s="33">
        <f t="shared" si="11"/>
        <v>74.911284298977407</v>
      </c>
    </row>
    <row r="108" spans="1:21" s="28" customFormat="1" ht="24" customHeight="1">
      <c r="A108" s="47" t="str">
        <f t="shared" si="10"/>
        <v>3274</v>
      </c>
      <c r="B108" s="142"/>
      <c r="C108" s="29" t="s">
        <v>1339</v>
      </c>
      <c r="D108" s="30">
        <v>72.08130129973911</v>
      </c>
      <c r="E108" s="31">
        <f t="shared" si="14"/>
        <v>66.543139852359616</v>
      </c>
      <c r="F108" s="32">
        <f t="shared" si="14"/>
        <v>69.269619334146455</v>
      </c>
      <c r="G108" s="32">
        <f t="shared" si="14"/>
        <v>73.50844290348688</v>
      </c>
      <c r="H108" s="32">
        <f t="shared" si="14"/>
        <v>66.351434263796477</v>
      </c>
      <c r="I108" s="32">
        <f t="shared" si="14"/>
        <v>66.607041715213995</v>
      </c>
      <c r="J108" s="32">
        <f t="shared" si="14"/>
        <v>74.616075192962782</v>
      </c>
      <c r="K108" s="32">
        <f t="shared" si="14"/>
        <v>79.174408076575133</v>
      </c>
      <c r="L108" s="32">
        <f t="shared" si="14"/>
        <v>73.593645387292725</v>
      </c>
      <c r="M108" s="32">
        <f t="shared" si="14"/>
        <v>73.529743524438359</v>
      </c>
      <c r="N108" s="32">
        <f t="shared" si="14"/>
        <v>73.529743524438359</v>
      </c>
      <c r="O108" s="32">
        <f t="shared" si="14"/>
        <v>65.137298869563296</v>
      </c>
      <c r="P108" s="32">
        <f t="shared" si="14"/>
        <v>68.09808518181616</v>
      </c>
      <c r="Q108" s="32">
        <f t="shared" si="14"/>
        <v>70.952368389311758</v>
      </c>
      <c r="R108" s="32">
        <f t="shared" si="14"/>
        <v>70.526355970282552</v>
      </c>
      <c r="S108" s="32">
        <f t="shared" si="14"/>
        <v>71.037570873117588</v>
      </c>
      <c r="T108" s="32">
        <f t="shared" si="14"/>
        <v>72.954626758748944</v>
      </c>
      <c r="U108" s="33">
        <f t="shared" si="11"/>
        <v>65.989323707621679</v>
      </c>
    </row>
    <row r="109" spans="1:21" s="28" customFormat="1" ht="24" customHeight="1">
      <c r="A109" s="47" t="str">
        <f t="shared" si="10"/>
        <v>3279</v>
      </c>
      <c r="B109" s="142"/>
      <c r="C109" s="29" t="s">
        <v>1340</v>
      </c>
      <c r="D109" s="30">
        <v>72.08130129973911</v>
      </c>
      <c r="E109" s="31">
        <f t="shared" si="14"/>
        <v>66.543139852359616</v>
      </c>
      <c r="F109" s="32">
        <f t="shared" si="14"/>
        <v>69.269619334146455</v>
      </c>
      <c r="G109" s="32">
        <f t="shared" si="14"/>
        <v>73.50844290348688</v>
      </c>
      <c r="H109" s="32">
        <f t="shared" si="14"/>
        <v>66.351434263796477</v>
      </c>
      <c r="I109" s="32">
        <f t="shared" si="14"/>
        <v>66.607041715213995</v>
      </c>
      <c r="J109" s="32">
        <f t="shared" si="14"/>
        <v>74.616075192962782</v>
      </c>
      <c r="K109" s="32">
        <f t="shared" si="14"/>
        <v>79.174408076575133</v>
      </c>
      <c r="L109" s="32">
        <f t="shared" si="14"/>
        <v>73.593645387292725</v>
      </c>
      <c r="M109" s="32">
        <f t="shared" si="14"/>
        <v>73.529743524438359</v>
      </c>
      <c r="N109" s="32">
        <f t="shared" si="14"/>
        <v>73.529743524438359</v>
      </c>
      <c r="O109" s="32">
        <f t="shared" si="14"/>
        <v>65.137298869563296</v>
      </c>
      <c r="P109" s="32">
        <f t="shared" si="14"/>
        <v>68.09808518181616</v>
      </c>
      <c r="Q109" s="32">
        <f t="shared" si="14"/>
        <v>70.952368389311758</v>
      </c>
      <c r="R109" s="32">
        <f t="shared" si="14"/>
        <v>70.526355970282552</v>
      </c>
      <c r="S109" s="32">
        <f t="shared" si="14"/>
        <v>71.037570873117588</v>
      </c>
      <c r="T109" s="32">
        <f t="shared" si="14"/>
        <v>72.954626758748944</v>
      </c>
      <c r="U109" s="33">
        <f t="shared" si="11"/>
        <v>65.989323707621679</v>
      </c>
    </row>
    <row r="110" spans="1:21" s="28" customFormat="1" ht="24" customHeight="1">
      <c r="A110" s="47" t="str">
        <f t="shared" si="10"/>
        <v>331</v>
      </c>
      <c r="B110" s="142"/>
      <c r="C110" s="29" t="s">
        <v>1341</v>
      </c>
      <c r="D110" s="30">
        <v>182.76902663187605</v>
      </c>
      <c r="E110" s="31">
        <f t="shared" si="14"/>
        <v>168.72648912469879</v>
      </c>
      <c r="F110" s="32">
        <f t="shared" si="14"/>
        <v>175.63973835900146</v>
      </c>
      <c r="G110" s="32">
        <f t="shared" si="14"/>
        <v>186.38768052795629</v>
      </c>
      <c r="H110" s="32">
        <f t="shared" si="14"/>
        <v>168.24040128791188</v>
      </c>
      <c r="I110" s="32">
        <f t="shared" si="14"/>
        <v>168.88851840362776</v>
      </c>
      <c r="J110" s="32">
        <f t="shared" si="14"/>
        <v>189.19618802939175</v>
      </c>
      <c r="K110" s="32">
        <f t="shared" si="14"/>
        <v>200.75427659299149</v>
      </c>
      <c r="L110" s="32">
        <f t="shared" si="14"/>
        <v>186.60371956652827</v>
      </c>
      <c r="M110" s="32">
        <f t="shared" si="14"/>
        <v>186.44169028759933</v>
      </c>
      <c r="N110" s="32">
        <f t="shared" si="14"/>
        <v>186.44169028759933</v>
      </c>
      <c r="O110" s="32">
        <f t="shared" si="14"/>
        <v>165.16184498826149</v>
      </c>
      <c r="P110" s="32">
        <f t="shared" si="14"/>
        <v>172.669201578637</v>
      </c>
      <c r="Q110" s="32">
        <f t="shared" si="14"/>
        <v>179.90650937079761</v>
      </c>
      <c r="R110" s="32">
        <f t="shared" si="14"/>
        <v>178.8263141779378</v>
      </c>
      <c r="S110" s="32">
        <f t="shared" si="14"/>
        <v>180.12254840936956</v>
      </c>
      <c r="T110" s="32">
        <f t="shared" si="14"/>
        <v>184.98342677723861</v>
      </c>
      <c r="U110" s="33">
        <f t="shared" si="11"/>
        <v>167.32223537398107</v>
      </c>
    </row>
    <row r="111" spans="1:21" s="28" customFormat="1" ht="24" customHeight="1">
      <c r="A111" s="47" t="str">
        <f t="shared" si="10"/>
        <v>3311</v>
      </c>
      <c r="B111" s="142"/>
      <c r="C111" s="29" t="s">
        <v>1342</v>
      </c>
      <c r="D111" s="30">
        <v>120.60479342234157</v>
      </c>
      <c r="E111" s="31">
        <f t="shared" si="14"/>
        <v>111.33846768658245</v>
      </c>
      <c r="F111" s="32">
        <f t="shared" si="14"/>
        <v>115.90035112572541</v>
      </c>
      <c r="G111" s="32">
        <f t="shared" si="14"/>
        <v>122.99265428501793</v>
      </c>
      <c r="H111" s="32">
        <f t="shared" si="14"/>
        <v>111.01771025726771</v>
      </c>
      <c r="I111" s="32">
        <f t="shared" si="14"/>
        <v>111.44538682968738</v>
      </c>
      <c r="J111" s="32">
        <f t="shared" si="14"/>
        <v>124.84591943216977</v>
      </c>
      <c r="K111" s="32">
        <f t="shared" si="14"/>
        <v>132.47281830698688</v>
      </c>
      <c r="L111" s="32">
        <f t="shared" si="14"/>
        <v>123.13521314249115</v>
      </c>
      <c r="M111" s="32">
        <f t="shared" si="14"/>
        <v>123.02829399938628</v>
      </c>
      <c r="N111" s="32">
        <f t="shared" si="14"/>
        <v>123.02829399938628</v>
      </c>
      <c r="O111" s="32">
        <f t="shared" si="14"/>
        <v>108.98624653827437</v>
      </c>
      <c r="P111" s="32">
        <f t="shared" si="14"/>
        <v>113.94016683546866</v>
      </c>
      <c r="Q111" s="32">
        <f t="shared" si="14"/>
        <v>118.71588856082144</v>
      </c>
      <c r="R111" s="32">
        <f t="shared" si="14"/>
        <v>118.00309427345535</v>
      </c>
      <c r="S111" s="32">
        <f t="shared" si="14"/>
        <v>118.85844741829466</v>
      </c>
      <c r="T111" s="32">
        <f t="shared" si="14"/>
        <v>122.06602171144205</v>
      </c>
      <c r="U111" s="33">
        <f t="shared" si="11"/>
        <v>110.41183511300655</v>
      </c>
    </row>
    <row r="112" spans="1:21" s="28" customFormat="1" ht="24" customHeight="1">
      <c r="A112" s="47" t="str">
        <f t="shared" si="10"/>
        <v>3312</v>
      </c>
      <c r="B112" s="142"/>
      <c r="C112" s="29" t="s">
        <v>1343</v>
      </c>
      <c r="D112" s="30">
        <v>85.947458335960178</v>
      </c>
      <c r="E112" s="31">
        <f t="shared" si="14"/>
        <v>79.343930213220901</v>
      </c>
      <c r="F112" s="32">
        <f t="shared" si="14"/>
        <v>82.594897904415632</v>
      </c>
      <c r="G112" s="32">
        <f t="shared" si="14"/>
        <v>87.649136736819898</v>
      </c>
      <c r="H112" s="32">
        <f t="shared" si="14"/>
        <v>79.115346547433788</v>
      </c>
      <c r="I112" s="32">
        <f t="shared" si="14"/>
        <v>79.420124768483291</v>
      </c>
      <c r="J112" s="32">
        <f t="shared" si="14"/>
        <v>88.969842361367753</v>
      </c>
      <c r="K112" s="32">
        <f t="shared" si="14"/>
        <v>94.405053970083912</v>
      </c>
      <c r="L112" s="32">
        <f t="shared" si="14"/>
        <v>87.750729477169727</v>
      </c>
      <c r="M112" s="32">
        <f t="shared" si="14"/>
        <v>87.67453492190738</v>
      </c>
      <c r="N112" s="32">
        <f t="shared" si="14"/>
        <v>87.67453492190738</v>
      </c>
      <c r="O112" s="32">
        <f t="shared" si="14"/>
        <v>77.667649997448635</v>
      </c>
      <c r="P112" s="32">
        <f t="shared" si="14"/>
        <v>81.197997724605386</v>
      </c>
      <c r="Q112" s="32">
        <f t="shared" si="14"/>
        <v>84.601354526324869</v>
      </c>
      <c r="R112" s="32">
        <f t="shared" si="14"/>
        <v>84.093390824575692</v>
      </c>
      <c r="S112" s="32">
        <f t="shared" si="14"/>
        <v>84.702947266674698</v>
      </c>
      <c r="T112" s="32">
        <f t="shared" si="14"/>
        <v>86.988783924545984</v>
      </c>
      <c r="U112" s="33">
        <f t="shared" si="11"/>
        <v>78.683577400946987</v>
      </c>
    </row>
    <row r="113" spans="1:21" s="28" customFormat="1" ht="24" customHeight="1">
      <c r="A113" s="47" t="str">
        <f t="shared" si="10"/>
        <v>3313</v>
      </c>
      <c r="B113" s="142"/>
      <c r="C113" s="29" t="s">
        <v>1344</v>
      </c>
      <c r="D113" s="30">
        <v>305.30575786436771</v>
      </c>
      <c r="E113" s="31">
        <f t="shared" si="14"/>
        <v>281.84845968329921</v>
      </c>
      <c r="F113" s="32">
        <f t="shared" si="14"/>
        <v>293.39666801859448</v>
      </c>
      <c r="G113" s="32">
        <f t="shared" si="14"/>
        <v>311.35052316487372</v>
      </c>
      <c r="H113" s="32">
        <f t="shared" si="14"/>
        <v>281.03647628472379</v>
      </c>
      <c r="I113" s="32">
        <f t="shared" si="14"/>
        <v>282.1191208161577</v>
      </c>
      <c r="J113" s="32">
        <f t="shared" si="14"/>
        <v>316.04198280108744</v>
      </c>
      <c r="K113" s="32">
        <f t="shared" si="14"/>
        <v>335.3491436116592</v>
      </c>
      <c r="L113" s="32">
        <f t="shared" si="14"/>
        <v>311.71140467535173</v>
      </c>
      <c r="M113" s="32">
        <f t="shared" si="14"/>
        <v>311.44074354249335</v>
      </c>
      <c r="N113" s="32">
        <f t="shared" si="14"/>
        <v>311.44074354249335</v>
      </c>
      <c r="O113" s="32">
        <f t="shared" si="14"/>
        <v>275.8939147604126</v>
      </c>
      <c r="P113" s="32">
        <f t="shared" si="14"/>
        <v>288.43454724952227</v>
      </c>
      <c r="Q113" s="32">
        <f t="shared" si="14"/>
        <v>300.52407785053452</v>
      </c>
      <c r="R113" s="32">
        <f t="shared" si="14"/>
        <v>298.71967029814459</v>
      </c>
      <c r="S113" s="32">
        <f t="shared" si="14"/>
        <v>300.88495936101248</v>
      </c>
      <c r="T113" s="32">
        <f t="shared" si="14"/>
        <v>309.00479334676697</v>
      </c>
      <c r="U113" s="33">
        <f t="shared" si="11"/>
        <v>279.50272986519241</v>
      </c>
    </row>
    <row r="114" spans="1:21" s="28" customFormat="1" ht="24" customHeight="1">
      <c r="A114" s="47" t="str">
        <f t="shared" si="10"/>
        <v>3314</v>
      </c>
      <c r="B114" s="142"/>
      <c r="C114" s="29" t="s">
        <v>1345</v>
      </c>
      <c r="D114" s="30">
        <v>110.48738991166185</v>
      </c>
      <c r="E114" s="31">
        <f t="shared" si="14"/>
        <v>101.99840605320081</v>
      </c>
      <c r="F114" s="32">
        <f t="shared" si="14"/>
        <v>106.17759810659703</v>
      </c>
      <c r="G114" s="32">
        <f t="shared" si="14"/>
        <v>112.6749357521114</v>
      </c>
      <c r="H114" s="32">
        <f t="shared" si="14"/>
        <v>101.7045566119464</v>
      </c>
      <c r="I114" s="32">
        <f t="shared" si="14"/>
        <v>102.09635586695229</v>
      </c>
      <c r="J114" s="32">
        <f t="shared" si="14"/>
        <v>114.37273252380361</v>
      </c>
      <c r="K114" s="32">
        <f t="shared" si="14"/>
        <v>121.35981923807537</v>
      </c>
      <c r="L114" s="32">
        <f t="shared" si="14"/>
        <v>112.80553550378004</v>
      </c>
      <c r="M114" s="32">
        <f t="shared" si="14"/>
        <v>112.70758569002859</v>
      </c>
      <c r="N114" s="32">
        <f t="shared" si="14"/>
        <v>112.70758569002859</v>
      </c>
      <c r="O114" s="32">
        <f t="shared" si="14"/>
        <v>99.843510150668408</v>
      </c>
      <c r="P114" s="32">
        <f t="shared" si="14"/>
        <v>104.38185152115334</v>
      </c>
      <c r="Q114" s="32">
        <f t="shared" si="14"/>
        <v>108.75694320205248</v>
      </c>
      <c r="R114" s="32">
        <f t="shared" si="14"/>
        <v>108.10394444370932</v>
      </c>
      <c r="S114" s="32">
        <f t="shared" si="14"/>
        <v>108.88754295372111</v>
      </c>
      <c r="T114" s="32">
        <f t="shared" si="14"/>
        <v>111.82603736626531</v>
      </c>
      <c r="U114" s="33">
        <f t="shared" si="11"/>
        <v>101.14950766735473</v>
      </c>
    </row>
    <row r="115" spans="1:21" s="28" customFormat="1" ht="24" customHeight="1">
      <c r="A115" s="47" t="str">
        <f t="shared" si="10"/>
        <v>3315</v>
      </c>
      <c r="B115" s="142"/>
      <c r="C115" s="29" t="s">
        <v>1346</v>
      </c>
      <c r="D115" s="30">
        <v>45.929483251817857</v>
      </c>
      <c r="E115" s="31">
        <f t="shared" si="14"/>
        <v>42.400622245472505</v>
      </c>
      <c r="F115" s="32">
        <f t="shared" si="14"/>
        <v>44.13790766398099</v>
      </c>
      <c r="G115" s="32">
        <f t="shared" si="14"/>
        <v>46.838843588068379</v>
      </c>
      <c r="H115" s="32">
        <f t="shared" si="14"/>
        <v>42.278469364483627</v>
      </c>
      <c r="I115" s="32">
        <f t="shared" si="14"/>
        <v>42.441339872468802</v>
      </c>
      <c r="J115" s="32">
        <f t="shared" si="14"/>
        <v>47.544615789337449</v>
      </c>
      <c r="K115" s="32">
        <f t="shared" si="14"/>
        <v>50.449139848406311</v>
      </c>
      <c r="L115" s="32">
        <f t="shared" si="14"/>
        <v>46.893133757396768</v>
      </c>
      <c r="M115" s="32">
        <f t="shared" si="14"/>
        <v>46.852416130400492</v>
      </c>
      <c r="N115" s="32">
        <f t="shared" si="14"/>
        <v>46.852416130400492</v>
      </c>
      <c r="O115" s="32">
        <f t="shared" si="14"/>
        <v>41.504834451554075</v>
      </c>
      <c r="P115" s="32">
        <f t="shared" si="14"/>
        <v>43.391417835715622</v>
      </c>
      <c r="Q115" s="32">
        <f t="shared" si="14"/>
        <v>45.210138508216687</v>
      </c>
      <c r="R115" s="32">
        <f t="shared" si="14"/>
        <v>44.93868766157474</v>
      </c>
      <c r="S115" s="32">
        <f t="shared" si="14"/>
        <v>45.264428677545077</v>
      </c>
      <c r="T115" s="32">
        <f t="shared" si="14"/>
        <v>46.485957487433851</v>
      </c>
      <c r="U115" s="33">
        <f t="shared" si="11"/>
        <v>42.047736144837977</v>
      </c>
    </row>
    <row r="116" spans="1:21" s="28" customFormat="1" ht="24" customHeight="1">
      <c r="A116" s="47" t="str">
        <f t="shared" si="10"/>
        <v>332</v>
      </c>
      <c r="B116" s="142"/>
      <c r="C116" s="29" t="s">
        <v>1347</v>
      </c>
      <c r="D116" s="30">
        <v>60.339790961021869</v>
      </c>
      <c r="E116" s="31">
        <f t="shared" si="14"/>
        <v>55.703755012479988</v>
      </c>
      <c r="F116" s="32">
        <f t="shared" si="14"/>
        <v>57.986111171762154</v>
      </c>
      <c r="G116" s="32">
        <f t="shared" si="14"/>
        <v>61.534461763146105</v>
      </c>
      <c r="H116" s="32">
        <f t="shared" si="14"/>
        <v>55.543276845030462</v>
      </c>
      <c r="I116" s="32">
        <f t="shared" si="14"/>
        <v>55.757247734963173</v>
      </c>
      <c r="J116" s="32">
        <f t="shared" si="14"/>
        <v>62.461668952854488</v>
      </c>
      <c r="K116" s="32">
        <f t="shared" si="14"/>
        <v>66.277483156654341</v>
      </c>
      <c r="L116" s="32">
        <f t="shared" si="14"/>
        <v>61.605785393123675</v>
      </c>
      <c r="M116" s="32">
        <f t="shared" si="14"/>
        <v>61.552292670640519</v>
      </c>
      <c r="N116" s="32">
        <f t="shared" si="14"/>
        <v>61.552292670640519</v>
      </c>
      <c r="O116" s="32">
        <f t="shared" si="14"/>
        <v>54.52691511785013</v>
      </c>
      <c r="P116" s="32">
        <f t="shared" si="14"/>
        <v>57.005411259570593</v>
      </c>
      <c r="Q116" s="32">
        <f t="shared" si="14"/>
        <v>59.3947528638191</v>
      </c>
      <c r="R116" s="32">
        <f t="shared" si="14"/>
        <v>59.038134713931264</v>
      </c>
      <c r="S116" s="32">
        <f t="shared" si="14"/>
        <v>59.466076493796663</v>
      </c>
      <c r="T116" s="32">
        <f t="shared" si="14"/>
        <v>61.070858168291934</v>
      </c>
      <c r="U116" s="33">
        <f t="shared" si="11"/>
        <v>55.24015141762581</v>
      </c>
    </row>
    <row r="117" spans="1:21" s="28" customFormat="1" ht="24" customHeight="1">
      <c r="A117" s="47" t="str">
        <f t="shared" si="10"/>
        <v>3321</v>
      </c>
      <c r="B117" s="142"/>
      <c r="C117" s="29" t="s">
        <v>1348</v>
      </c>
      <c r="D117" s="30">
        <v>105.1690731556087</v>
      </c>
      <c r="E117" s="31">
        <f t="shared" si="14"/>
        <v>97.08870701481132</v>
      </c>
      <c r="F117" s="32">
        <f t="shared" si="14"/>
        <v>101.0667334225885</v>
      </c>
      <c r="G117" s="32">
        <f t="shared" si="14"/>
        <v>107.25132135342953</v>
      </c>
      <c r="H117" s="32">
        <f t="shared" si="14"/>
        <v>96.809002033014494</v>
      </c>
      <c r="I117" s="32">
        <f t="shared" si="14"/>
        <v>97.181942008743619</v>
      </c>
      <c r="J117" s="32">
        <f t="shared" si="14"/>
        <v>108.86739458158901</v>
      </c>
      <c r="K117" s="32">
        <f t="shared" si="14"/>
        <v>115.51815748209147</v>
      </c>
      <c r="L117" s="32">
        <f t="shared" si="14"/>
        <v>107.37563467867258</v>
      </c>
      <c r="M117" s="32">
        <f t="shared" si="14"/>
        <v>107.28239968474033</v>
      </c>
      <c r="N117" s="32">
        <f t="shared" si="14"/>
        <v>107.28239968474033</v>
      </c>
      <c r="O117" s="32">
        <f t="shared" si="14"/>
        <v>95.037537148301226</v>
      </c>
      <c r="P117" s="32">
        <f t="shared" si="14"/>
        <v>99.357425200496735</v>
      </c>
      <c r="Q117" s="32">
        <f t="shared" si="14"/>
        <v>103.52192159613847</v>
      </c>
      <c r="R117" s="32">
        <f t="shared" si="14"/>
        <v>102.90035496992327</v>
      </c>
      <c r="S117" s="32">
        <f t="shared" si="14"/>
        <v>103.64623492138149</v>
      </c>
      <c r="T117" s="32">
        <f t="shared" si="14"/>
        <v>106.44328473934982</v>
      </c>
      <c r="U117" s="33">
        <f t="shared" si="11"/>
        <v>96.280670400731594</v>
      </c>
    </row>
    <row r="118" spans="1:21" s="28" customFormat="1" ht="24" customHeight="1">
      <c r="A118" s="47" t="str">
        <f t="shared" si="10"/>
        <v>3322</v>
      </c>
      <c r="B118" s="142"/>
      <c r="C118" s="29" t="s">
        <v>1349</v>
      </c>
      <c r="D118" s="30">
        <v>72.902865135420612</v>
      </c>
      <c r="E118" s="31">
        <f t="shared" si="14"/>
        <v>67.301581171115231</v>
      </c>
      <c r="F118" s="32">
        <f t="shared" si="14"/>
        <v>70.059136353542499</v>
      </c>
      <c r="G118" s="32">
        <f t="shared" si="14"/>
        <v>74.346272926222369</v>
      </c>
      <c r="H118" s="32">
        <f t="shared" si="14"/>
        <v>67.107690572350819</v>
      </c>
      <c r="I118" s="32">
        <f t="shared" si="14"/>
        <v>67.366211370703382</v>
      </c>
      <c r="J118" s="32">
        <f t="shared" si="14"/>
        <v>75.466529719083439</v>
      </c>
      <c r="K118" s="32">
        <f t="shared" si="14"/>
        <v>80.076817289704024</v>
      </c>
      <c r="L118" s="32">
        <f t="shared" si="14"/>
        <v>74.432446525673214</v>
      </c>
      <c r="M118" s="32">
        <f t="shared" si="14"/>
        <v>74.367816326085105</v>
      </c>
      <c r="N118" s="32">
        <f t="shared" si="14"/>
        <v>74.367816326085105</v>
      </c>
      <c r="O118" s="32">
        <f t="shared" si="14"/>
        <v>65.879716780176182</v>
      </c>
      <c r="P118" s="32">
        <f t="shared" si="14"/>
        <v>68.874249361093277</v>
      </c>
      <c r="Q118" s="32">
        <f t="shared" si="14"/>
        <v>71.761064942696819</v>
      </c>
      <c r="R118" s="32">
        <f t="shared" si="14"/>
        <v>71.330196945442566</v>
      </c>
      <c r="S118" s="32">
        <f t="shared" si="14"/>
        <v>71.847238542147664</v>
      </c>
      <c r="T118" s="32">
        <f t="shared" si="14"/>
        <v>73.786144529791841</v>
      </c>
      <c r="U118" s="33">
        <f t="shared" si="11"/>
        <v>66.741452774684703</v>
      </c>
    </row>
    <row r="119" spans="1:21" s="28" customFormat="1" ht="24" customHeight="1">
      <c r="A119" s="47" t="str">
        <f t="shared" si="10"/>
        <v>3323</v>
      </c>
      <c r="B119" s="142"/>
      <c r="C119" s="29" t="s">
        <v>1350</v>
      </c>
      <c r="D119" s="30">
        <v>58.117876622253362</v>
      </c>
      <c r="E119" s="31">
        <f t="shared" ref="E119:T134" si="15">$D119*E$2</f>
        <v>53.652555132363908</v>
      </c>
      <c r="F119" s="32">
        <f t="shared" si="15"/>
        <v>55.850867250463338</v>
      </c>
      <c r="G119" s="32">
        <f t="shared" si="15"/>
        <v>59.268555621571018</v>
      </c>
      <c r="H119" s="32">
        <f t="shared" si="15"/>
        <v>53.497986311560048</v>
      </c>
      <c r="I119" s="32">
        <f t="shared" si="15"/>
        <v>53.704078072631873</v>
      </c>
      <c r="J119" s="32">
        <f t="shared" si="15"/>
        <v>60.161619919548905</v>
      </c>
      <c r="K119" s="32">
        <f t="shared" si="15"/>
        <v>63.836922991996374</v>
      </c>
      <c r="L119" s="32">
        <f t="shared" si="15"/>
        <v>59.337252875261626</v>
      </c>
      <c r="M119" s="32">
        <f t="shared" si="15"/>
        <v>59.285729934993682</v>
      </c>
      <c r="N119" s="32">
        <f t="shared" si="15"/>
        <v>59.285729934993682</v>
      </c>
      <c r="O119" s="32">
        <f t="shared" si="15"/>
        <v>52.519050446468903</v>
      </c>
      <c r="P119" s="32">
        <f t="shared" si="15"/>
        <v>54.906280012217486</v>
      </c>
      <c r="Q119" s="32">
        <f t="shared" si="15"/>
        <v>57.207638010852818</v>
      </c>
      <c r="R119" s="32">
        <f t="shared" si="15"/>
        <v>56.864151742399784</v>
      </c>
      <c r="S119" s="32">
        <f t="shared" si="15"/>
        <v>57.276335264543427</v>
      </c>
      <c r="T119" s="32">
        <f t="shared" si="15"/>
        <v>58.822023472582082</v>
      </c>
      <c r="U119" s="33">
        <f t="shared" si="11"/>
        <v>53.206022983374972</v>
      </c>
    </row>
    <row r="120" spans="1:21" s="28" customFormat="1" ht="24" customHeight="1">
      <c r="A120" s="47" t="str">
        <f t="shared" si="10"/>
        <v>3324</v>
      </c>
      <c r="B120" s="142"/>
      <c r="C120" s="29" t="s">
        <v>1351</v>
      </c>
      <c r="D120" s="30">
        <v>67.104160356679259</v>
      </c>
      <c r="E120" s="31">
        <f t="shared" si="15"/>
        <v>61.948403355279538</v>
      </c>
      <c r="F120" s="32">
        <f t="shared" si="15"/>
        <v>64.486622186737875</v>
      </c>
      <c r="G120" s="32">
        <f t="shared" si="15"/>
        <v>68.432759276270701</v>
      </c>
      <c r="H120" s="32">
        <f t="shared" si="15"/>
        <v>61.769934843692631</v>
      </c>
      <c r="I120" s="32">
        <f t="shared" si="15"/>
        <v>62.007892859141855</v>
      </c>
      <c r="J120" s="32">
        <f t="shared" si="15"/>
        <v>69.463910676550654</v>
      </c>
      <c r="K120" s="32">
        <f t="shared" si="15"/>
        <v>73.707495285395026</v>
      </c>
      <c r="L120" s="32">
        <f t="shared" si="15"/>
        <v>68.51207861475379</v>
      </c>
      <c r="M120" s="32">
        <f t="shared" si="15"/>
        <v>68.452589110891495</v>
      </c>
      <c r="N120" s="32">
        <f t="shared" si="15"/>
        <v>68.452589110891495</v>
      </c>
      <c r="O120" s="32">
        <f t="shared" si="15"/>
        <v>60.639634270308846</v>
      </c>
      <c r="P120" s="32">
        <f t="shared" si="15"/>
        <v>63.395981282595613</v>
      </c>
      <c r="Q120" s="32">
        <f t="shared" si="15"/>
        <v>66.053179121778541</v>
      </c>
      <c r="R120" s="32">
        <f t="shared" si="15"/>
        <v>65.656582429363183</v>
      </c>
      <c r="S120" s="32">
        <f t="shared" si="15"/>
        <v>66.132498460261615</v>
      </c>
      <c r="T120" s="32">
        <f t="shared" si="15"/>
        <v>67.917183576130753</v>
      </c>
      <c r="U120" s="33">
        <f t="shared" si="11"/>
        <v>61.432827655139576</v>
      </c>
    </row>
    <row r="121" spans="1:21" s="28" customFormat="1" ht="24" customHeight="1">
      <c r="A121" s="47" t="str">
        <f t="shared" si="10"/>
        <v>3325</v>
      </c>
      <c r="B121" s="142"/>
      <c r="C121" s="29" t="s">
        <v>1352</v>
      </c>
      <c r="D121" s="30">
        <v>52.808950164637885</v>
      </c>
      <c r="E121" s="31">
        <f t="shared" si="15"/>
        <v>48.751524915581776</v>
      </c>
      <c r="F121" s="32">
        <f t="shared" si="15"/>
        <v>50.749026576655559</v>
      </c>
      <c r="G121" s="32">
        <f t="shared" si="15"/>
        <v>53.854517440356176</v>
      </c>
      <c r="H121" s="32">
        <f t="shared" si="15"/>
        <v>48.611075580037529</v>
      </c>
      <c r="I121" s="32">
        <f t="shared" si="15"/>
        <v>48.798341360763196</v>
      </c>
      <c r="J121" s="32">
        <f t="shared" si="15"/>
        <v>54.666002490167401</v>
      </c>
      <c r="K121" s="32">
        <f t="shared" si="15"/>
        <v>58.005575579775119</v>
      </c>
      <c r="L121" s="32">
        <f t="shared" si="15"/>
        <v>53.916939367264739</v>
      </c>
      <c r="M121" s="32">
        <f t="shared" si="15"/>
        <v>53.870122922083333</v>
      </c>
      <c r="N121" s="32">
        <f t="shared" si="15"/>
        <v>53.870122922083333</v>
      </c>
      <c r="O121" s="32">
        <f t="shared" si="15"/>
        <v>47.721563121590613</v>
      </c>
      <c r="P121" s="32">
        <f t="shared" si="15"/>
        <v>49.890725081662907</v>
      </c>
      <c r="Q121" s="32">
        <f t="shared" si="15"/>
        <v>51.981859633099525</v>
      </c>
      <c r="R121" s="32">
        <f t="shared" si="15"/>
        <v>51.669749998556746</v>
      </c>
      <c r="S121" s="32">
        <f t="shared" si="15"/>
        <v>52.044281560008073</v>
      </c>
      <c r="T121" s="32">
        <f t="shared" si="15"/>
        <v>53.448774915450578</v>
      </c>
      <c r="U121" s="33">
        <f t="shared" si="11"/>
        <v>48.34578239067617</v>
      </c>
    </row>
    <row r="122" spans="1:21" s="28" customFormat="1" ht="24" customHeight="1">
      <c r="A122" s="47" t="str">
        <f t="shared" si="10"/>
        <v>3326</v>
      </c>
      <c r="B122" s="142"/>
      <c r="C122" s="29" t="s">
        <v>1353</v>
      </c>
      <c r="D122" s="30">
        <v>61.355154791618538</v>
      </c>
      <c r="E122" s="31">
        <f t="shared" si="15"/>
        <v>56.641106255619469</v>
      </c>
      <c r="F122" s="32">
        <f t="shared" si="15"/>
        <v>58.961868611803631</v>
      </c>
      <c r="G122" s="32">
        <f t="shared" si="15"/>
        <v>62.569928837433672</v>
      </c>
      <c r="H122" s="32">
        <f t="shared" si="15"/>
        <v>56.477927652450269</v>
      </c>
      <c r="I122" s="32">
        <f t="shared" si="15"/>
        <v>56.695499123342543</v>
      </c>
      <c r="J122" s="32">
        <f t="shared" si="15"/>
        <v>63.512738544633486</v>
      </c>
      <c r="K122" s="32">
        <f t="shared" si="15"/>
        <v>67.392763108878867</v>
      </c>
      <c r="L122" s="32">
        <f t="shared" si="15"/>
        <v>62.642452661064425</v>
      </c>
      <c r="M122" s="32">
        <f t="shared" si="15"/>
        <v>62.588059793341372</v>
      </c>
      <c r="N122" s="32">
        <f t="shared" si="15"/>
        <v>62.588059793341372</v>
      </c>
      <c r="O122" s="32">
        <f t="shared" si="15"/>
        <v>55.444463165712015</v>
      </c>
      <c r="P122" s="32">
        <f t="shared" si="15"/>
        <v>57.964666036880743</v>
      </c>
      <c r="Q122" s="32">
        <f t="shared" si="15"/>
        <v>60.394214128511038</v>
      </c>
      <c r="R122" s="32">
        <f t="shared" si="15"/>
        <v>60.031595010357258</v>
      </c>
      <c r="S122" s="32">
        <f t="shared" si="15"/>
        <v>60.466737952141784</v>
      </c>
      <c r="T122" s="32">
        <f t="shared" si="15"/>
        <v>62.098523983833772</v>
      </c>
      <c r="U122" s="33">
        <f t="shared" si="11"/>
        <v>56.16970140201957</v>
      </c>
    </row>
    <row r="123" spans="1:21" s="28" customFormat="1" ht="24" customHeight="1">
      <c r="A123" s="47" t="str">
        <f t="shared" si="10"/>
        <v>3327</v>
      </c>
      <c r="B123" s="142"/>
      <c r="C123" s="29" t="s">
        <v>1354</v>
      </c>
      <c r="D123" s="30">
        <v>54.520797348785457</v>
      </c>
      <c r="E123" s="31">
        <f t="shared" si="15"/>
        <v>50.331847197874033</v>
      </c>
      <c r="F123" s="32">
        <f t="shared" si="15"/>
        <v>52.394099579861205</v>
      </c>
      <c r="G123" s="32">
        <f t="shared" si="15"/>
        <v>55.60025757998185</v>
      </c>
      <c r="H123" s="32">
        <f t="shared" si="15"/>
        <v>50.186845077265566</v>
      </c>
      <c r="I123" s="32">
        <f t="shared" si="15"/>
        <v>50.380181238076865</v>
      </c>
      <c r="J123" s="32">
        <f t="shared" si="15"/>
        <v>56.438047610164134</v>
      </c>
      <c r="K123" s="32">
        <f t="shared" si="15"/>
        <v>59.885875811298916</v>
      </c>
      <c r="L123" s="32">
        <f t="shared" si="15"/>
        <v>55.664702966918952</v>
      </c>
      <c r="M123" s="32">
        <f t="shared" si="15"/>
        <v>55.616368926716142</v>
      </c>
      <c r="N123" s="32">
        <f t="shared" si="15"/>
        <v>55.616368926716142</v>
      </c>
      <c r="O123" s="32">
        <f t="shared" si="15"/>
        <v>49.268498313411911</v>
      </c>
      <c r="P123" s="32">
        <f t="shared" si="15"/>
        <v>51.507975509476083</v>
      </c>
      <c r="Q123" s="32">
        <f t="shared" si="15"/>
        <v>53.666895971868897</v>
      </c>
      <c r="R123" s="32">
        <f t="shared" si="15"/>
        <v>53.344669037183401</v>
      </c>
      <c r="S123" s="32">
        <f t="shared" si="15"/>
        <v>53.731341358805992</v>
      </c>
      <c r="T123" s="32">
        <f t="shared" si="15"/>
        <v>55.181362564890719</v>
      </c>
      <c r="U123" s="33">
        <f t="shared" si="11"/>
        <v>49.912952182782895</v>
      </c>
    </row>
    <row r="124" spans="1:21" s="28" customFormat="1" ht="24" customHeight="1">
      <c r="A124" s="47" t="str">
        <f t="shared" si="10"/>
        <v>3328</v>
      </c>
      <c r="B124" s="142"/>
      <c r="C124" s="29" t="s">
        <v>1355</v>
      </c>
      <c r="D124" s="30">
        <v>57.963494972090224</v>
      </c>
      <c r="E124" s="31">
        <f t="shared" si="15"/>
        <v>53.510034956504086</v>
      </c>
      <c r="F124" s="32">
        <f t="shared" si="15"/>
        <v>55.702507579561882</v>
      </c>
      <c r="G124" s="32">
        <f t="shared" si="15"/>
        <v>59.111117360722019</v>
      </c>
      <c r="H124" s="32">
        <f t="shared" si="15"/>
        <v>53.355876725195337</v>
      </c>
      <c r="I124" s="32">
        <f t="shared" si="15"/>
        <v>53.561421033607012</v>
      </c>
      <c r="J124" s="32">
        <f t="shared" si="15"/>
        <v>60.00180936383925</v>
      </c>
      <c r="K124" s="32">
        <f t="shared" si="15"/>
        <v>63.667349530513995</v>
      </c>
      <c r="L124" s="32">
        <f t="shared" si="15"/>
        <v>59.17963213019258</v>
      </c>
      <c r="M124" s="32">
        <f t="shared" si="15"/>
        <v>59.128246053089676</v>
      </c>
      <c r="N124" s="32">
        <f t="shared" si="15"/>
        <v>59.128246053089676</v>
      </c>
      <c r="O124" s="32">
        <f t="shared" si="15"/>
        <v>52.379541260239918</v>
      </c>
      <c r="P124" s="32">
        <f t="shared" si="15"/>
        <v>54.760429499341733</v>
      </c>
      <c r="Q124" s="32">
        <f t="shared" si="15"/>
        <v>57.055674276605359</v>
      </c>
      <c r="R124" s="32">
        <f t="shared" si="15"/>
        <v>56.713100429252577</v>
      </c>
      <c r="S124" s="32">
        <f t="shared" si="15"/>
        <v>57.124189046075912</v>
      </c>
      <c r="T124" s="32">
        <f t="shared" si="15"/>
        <v>58.665771359163422</v>
      </c>
      <c r="U124" s="33">
        <f t="shared" si="11"/>
        <v>53.064688954945474</v>
      </c>
    </row>
    <row r="125" spans="1:21" s="28" customFormat="1" ht="24" customHeight="1">
      <c r="A125" s="47" t="str">
        <f t="shared" si="10"/>
        <v>3329</v>
      </c>
      <c r="B125" s="142"/>
      <c r="C125" s="29" t="s">
        <v>1356</v>
      </c>
      <c r="D125" s="30">
        <v>72.902865135420612</v>
      </c>
      <c r="E125" s="31">
        <f t="shared" si="15"/>
        <v>67.301581171115231</v>
      </c>
      <c r="F125" s="32">
        <f t="shared" si="15"/>
        <v>70.059136353542499</v>
      </c>
      <c r="G125" s="32">
        <f t="shared" si="15"/>
        <v>74.346272926222369</v>
      </c>
      <c r="H125" s="32">
        <f t="shared" si="15"/>
        <v>67.107690572350819</v>
      </c>
      <c r="I125" s="32">
        <f t="shared" si="15"/>
        <v>67.366211370703382</v>
      </c>
      <c r="J125" s="32">
        <f t="shared" si="15"/>
        <v>75.466529719083439</v>
      </c>
      <c r="K125" s="32">
        <f t="shared" si="15"/>
        <v>80.076817289704024</v>
      </c>
      <c r="L125" s="32">
        <f t="shared" si="15"/>
        <v>74.432446525673214</v>
      </c>
      <c r="M125" s="32">
        <f t="shared" si="15"/>
        <v>74.367816326085105</v>
      </c>
      <c r="N125" s="32">
        <f t="shared" si="15"/>
        <v>74.367816326085105</v>
      </c>
      <c r="O125" s="32">
        <f t="shared" si="15"/>
        <v>65.879716780176182</v>
      </c>
      <c r="P125" s="32">
        <f t="shared" si="15"/>
        <v>68.874249361093277</v>
      </c>
      <c r="Q125" s="32">
        <f t="shared" si="15"/>
        <v>71.761064942696819</v>
      </c>
      <c r="R125" s="32">
        <f t="shared" si="15"/>
        <v>71.330196945442566</v>
      </c>
      <c r="S125" s="32">
        <f t="shared" si="15"/>
        <v>71.847238542147664</v>
      </c>
      <c r="T125" s="32">
        <f t="shared" si="15"/>
        <v>73.786144529791841</v>
      </c>
      <c r="U125" s="33">
        <f t="shared" si="11"/>
        <v>66.741452774684703</v>
      </c>
    </row>
    <row r="126" spans="1:21" s="28" customFormat="1" ht="24" customHeight="1">
      <c r="A126" s="47" t="str">
        <f t="shared" si="10"/>
        <v>333</v>
      </c>
      <c r="B126" s="142"/>
      <c r="C126" s="29" t="s">
        <v>1357</v>
      </c>
      <c r="D126" s="30">
        <v>65.881405870345247</v>
      </c>
      <c r="E126" s="31">
        <f t="shared" si="15"/>
        <v>60.819595726642589</v>
      </c>
      <c r="F126" s="32">
        <f t="shared" si="15"/>
        <v>63.311563797388516</v>
      </c>
      <c r="G126" s="32">
        <f t="shared" si="15"/>
        <v>67.185795407376304</v>
      </c>
      <c r="H126" s="32">
        <f t="shared" si="15"/>
        <v>60.644379221668267</v>
      </c>
      <c r="I126" s="32">
        <f t="shared" si="15"/>
        <v>60.878001228300704</v>
      </c>
      <c r="J126" s="32">
        <f t="shared" si="15"/>
        <v>68.19815743611683</v>
      </c>
      <c r="K126" s="32">
        <f t="shared" si="15"/>
        <v>72.364416554395177</v>
      </c>
      <c r="L126" s="32">
        <f t="shared" si="15"/>
        <v>67.263669409587109</v>
      </c>
      <c r="M126" s="32">
        <f t="shared" si="15"/>
        <v>67.205263907929023</v>
      </c>
      <c r="N126" s="32">
        <f t="shared" si="15"/>
        <v>67.205263907929023</v>
      </c>
      <c r="O126" s="32">
        <f t="shared" si="15"/>
        <v>59.534674690164223</v>
      </c>
      <c r="P126" s="32">
        <f t="shared" si="15"/>
        <v>62.240796266989868</v>
      </c>
      <c r="Q126" s="32">
        <f t="shared" si="15"/>
        <v>64.849575341052017</v>
      </c>
      <c r="R126" s="32">
        <f t="shared" si="15"/>
        <v>64.460205329997962</v>
      </c>
      <c r="S126" s="32">
        <f t="shared" si="15"/>
        <v>64.927449343262822</v>
      </c>
      <c r="T126" s="32">
        <f t="shared" si="15"/>
        <v>66.679614393006048</v>
      </c>
      <c r="U126" s="33">
        <f t="shared" si="11"/>
        <v>60.313414712272326</v>
      </c>
    </row>
    <row r="127" spans="1:21" s="28" customFormat="1" ht="24" customHeight="1">
      <c r="A127" s="47" t="str">
        <f t="shared" si="10"/>
        <v>3331</v>
      </c>
      <c r="B127" s="142"/>
      <c r="C127" s="29" t="s">
        <v>1358</v>
      </c>
      <c r="D127" s="30">
        <v>63.661042820558293</v>
      </c>
      <c r="E127" s="31">
        <f t="shared" si="15"/>
        <v>58.769827946638323</v>
      </c>
      <c r="F127" s="32">
        <f t="shared" si="15"/>
        <v>61.177810653798929</v>
      </c>
      <c r="G127" s="32">
        <f t="shared" si="15"/>
        <v>64.921471268837649</v>
      </c>
      <c r="H127" s="32">
        <f t="shared" si="15"/>
        <v>58.600516662541089</v>
      </c>
      <c r="I127" s="32">
        <f t="shared" si="15"/>
        <v>58.8262650413374</v>
      </c>
      <c r="J127" s="32">
        <f t="shared" si="15"/>
        <v>65.899714243621659</v>
      </c>
      <c r="K127" s="32">
        <f t="shared" si="15"/>
        <v>69.925560332155783</v>
      </c>
      <c r="L127" s="32">
        <f t="shared" si="15"/>
        <v>64.996720728436429</v>
      </c>
      <c r="M127" s="32">
        <f t="shared" si="15"/>
        <v>64.940283633737366</v>
      </c>
      <c r="N127" s="32">
        <f t="shared" si="15"/>
        <v>64.940283633737366</v>
      </c>
      <c r="O127" s="32">
        <f t="shared" si="15"/>
        <v>57.52821186325864</v>
      </c>
      <c r="P127" s="32">
        <f t="shared" si="15"/>
        <v>60.143130584315848</v>
      </c>
      <c r="Q127" s="32">
        <f t="shared" si="15"/>
        <v>62.663987480874603</v>
      </c>
      <c r="R127" s="32">
        <f t="shared" si="15"/>
        <v>62.287740182880761</v>
      </c>
      <c r="S127" s="32">
        <f t="shared" si="15"/>
        <v>62.739236940473369</v>
      </c>
      <c r="T127" s="32">
        <f t="shared" si="15"/>
        <v>64.432349781445666</v>
      </c>
      <c r="U127" s="33">
        <f t="shared" si="11"/>
        <v>58.280706459246325</v>
      </c>
    </row>
    <row r="128" spans="1:21" s="28" customFormat="1" ht="24" customHeight="1">
      <c r="A128" s="47" t="str">
        <f t="shared" si="10"/>
        <v>3332</v>
      </c>
      <c r="B128" s="142"/>
      <c r="C128" s="29" t="s">
        <v>1359</v>
      </c>
      <c r="D128" s="30">
        <v>69.943944452401965</v>
      </c>
      <c r="E128" s="31">
        <f t="shared" si="15"/>
        <v>64.570000729699672</v>
      </c>
      <c r="F128" s="32">
        <f t="shared" si="15"/>
        <v>67.21563456241465</v>
      </c>
      <c r="G128" s="32">
        <f t="shared" si="15"/>
        <v>71.328768411713696</v>
      </c>
      <c r="H128" s="32">
        <f t="shared" si="15"/>
        <v>64.383979600836909</v>
      </c>
      <c r="I128" s="32">
        <f t="shared" si="15"/>
        <v>64.632007772653935</v>
      </c>
      <c r="J128" s="32">
        <f t="shared" si="15"/>
        <v>72.403557156254152</v>
      </c>
      <c r="K128" s="32">
        <f t="shared" si="15"/>
        <v>76.826726220324488</v>
      </c>
      <c r="L128" s="32">
        <f t="shared" si="15"/>
        <v>71.411444468986033</v>
      </c>
      <c r="M128" s="32">
        <f t="shared" si="15"/>
        <v>71.349437426031798</v>
      </c>
      <c r="N128" s="32">
        <f t="shared" si="15"/>
        <v>71.349437426031798</v>
      </c>
      <c r="O128" s="32">
        <f t="shared" si="15"/>
        <v>63.205845784706021</v>
      </c>
      <c r="P128" s="32">
        <f t="shared" si="15"/>
        <v>66.07883877491993</v>
      </c>
      <c r="Q128" s="32">
        <f t="shared" si="15"/>
        <v>68.848486693543421</v>
      </c>
      <c r="R128" s="32">
        <f t="shared" si="15"/>
        <v>68.435106407181706</v>
      </c>
      <c r="S128" s="32">
        <f t="shared" si="15"/>
        <v>68.931162750815758</v>
      </c>
      <c r="T128" s="32">
        <f t="shared" si="15"/>
        <v>70.791374039443483</v>
      </c>
      <c r="U128" s="33">
        <f t="shared" si="11"/>
        <v>64.032606357429458</v>
      </c>
    </row>
    <row r="129" spans="1:21" s="28" customFormat="1" ht="24" customHeight="1">
      <c r="A129" s="47" t="str">
        <f t="shared" si="10"/>
        <v>3333</v>
      </c>
      <c r="B129" s="142"/>
      <c r="C129" s="29" t="s">
        <v>1360</v>
      </c>
      <c r="D129" s="30">
        <v>71.139910777428113</v>
      </c>
      <c r="E129" s="31">
        <f t="shared" si="15"/>
        <v>65.67407838909142</v>
      </c>
      <c r="F129" s="32">
        <f t="shared" si="15"/>
        <v>68.36494971873411</v>
      </c>
      <c r="G129" s="32">
        <f t="shared" si="15"/>
        <v>72.54841373903794</v>
      </c>
      <c r="H129" s="32">
        <f t="shared" si="15"/>
        <v>65.484876498725924</v>
      </c>
      <c r="I129" s="32">
        <f t="shared" si="15"/>
        <v>65.737145685879938</v>
      </c>
      <c r="J129" s="32">
        <f t="shared" si="15"/>
        <v>73.641580216705279</v>
      </c>
      <c r="K129" s="32">
        <f t="shared" si="15"/>
        <v>78.140380720951626</v>
      </c>
      <c r="L129" s="32">
        <f t="shared" si="15"/>
        <v>72.632503468089268</v>
      </c>
      <c r="M129" s="32">
        <f t="shared" si="15"/>
        <v>72.569436171300794</v>
      </c>
      <c r="N129" s="32">
        <f t="shared" si="15"/>
        <v>72.569436171300794</v>
      </c>
      <c r="O129" s="32">
        <f t="shared" si="15"/>
        <v>64.286597859744433</v>
      </c>
      <c r="P129" s="32">
        <f t="shared" si="15"/>
        <v>67.208715944278268</v>
      </c>
      <c r="Q129" s="32">
        <f t="shared" si="15"/>
        <v>70.025721867497936</v>
      </c>
      <c r="R129" s="32">
        <f t="shared" si="15"/>
        <v>69.605273222241266</v>
      </c>
      <c r="S129" s="32">
        <f t="shared" si="15"/>
        <v>70.109811596549278</v>
      </c>
      <c r="T129" s="32">
        <f t="shared" si="15"/>
        <v>72.001830500204278</v>
      </c>
      <c r="U129" s="33">
        <f t="shared" si="11"/>
        <v>65.127495150257758</v>
      </c>
    </row>
    <row r="130" spans="1:21" s="28" customFormat="1" ht="24" customHeight="1">
      <c r="A130" s="47" t="str">
        <f t="shared" si="10"/>
        <v>3334</v>
      </c>
      <c r="B130" s="142"/>
      <c r="C130" s="29" t="s">
        <v>1361</v>
      </c>
      <c r="D130" s="30">
        <v>61.123466504573059</v>
      </c>
      <c r="E130" s="31">
        <f t="shared" si="15"/>
        <v>56.427219078098759</v>
      </c>
      <c r="F130" s="32">
        <f t="shared" si="15"/>
        <v>58.739217811132264</v>
      </c>
      <c r="G130" s="32">
        <f t="shared" si="15"/>
        <v>62.333653341395269</v>
      </c>
      <c r="H130" s="32">
        <f t="shared" si="15"/>
        <v>56.264656667182344</v>
      </c>
      <c r="I130" s="32">
        <f t="shared" si="15"/>
        <v>56.481406548404237</v>
      </c>
      <c r="J130" s="32">
        <f t="shared" si="15"/>
        <v>63.272902826690128</v>
      </c>
      <c r="K130" s="32">
        <f t="shared" si="15"/>
        <v>67.138275708480506</v>
      </c>
      <c r="L130" s="32">
        <f t="shared" si="15"/>
        <v>62.405903301802567</v>
      </c>
      <c r="M130" s="32">
        <f t="shared" si="15"/>
        <v>62.35171583149711</v>
      </c>
      <c r="N130" s="32">
        <f t="shared" si="15"/>
        <v>62.35171583149711</v>
      </c>
      <c r="O130" s="32">
        <f t="shared" si="15"/>
        <v>55.235094731378368</v>
      </c>
      <c r="P130" s="32">
        <f t="shared" si="15"/>
        <v>57.745780855531926</v>
      </c>
      <c r="Q130" s="32">
        <f t="shared" si="15"/>
        <v>60.166154529176374</v>
      </c>
      <c r="R130" s="32">
        <f t="shared" si="15"/>
        <v>59.804904727139885</v>
      </c>
      <c r="S130" s="32">
        <f t="shared" si="15"/>
        <v>60.238404489583665</v>
      </c>
      <c r="T130" s="32">
        <f t="shared" si="15"/>
        <v>61.864028598747851</v>
      </c>
      <c r="U130" s="33">
        <f t="shared" si="11"/>
        <v>55.957594335451333</v>
      </c>
    </row>
    <row r="131" spans="1:21" s="28" customFormat="1" ht="24" customHeight="1">
      <c r="A131" s="47" t="str">
        <f t="shared" si="10"/>
        <v>3335</v>
      </c>
      <c r="B131" s="142"/>
      <c r="C131" s="29" t="s">
        <v>1362</v>
      </c>
      <c r="D131" s="30">
        <v>58.987858933180156</v>
      </c>
      <c r="E131" s="31">
        <f t="shared" si="15"/>
        <v>54.455694830749046</v>
      </c>
      <c r="F131" s="32">
        <f t="shared" si="15"/>
        <v>56.686914081176674</v>
      </c>
      <c r="G131" s="32">
        <f t="shared" si="15"/>
        <v>60.15576275957585</v>
      </c>
      <c r="H131" s="32">
        <f t="shared" si="15"/>
        <v>54.298812227203356</v>
      </c>
      <c r="I131" s="32">
        <f t="shared" si="15"/>
        <v>54.507989031930947</v>
      </c>
      <c r="J131" s="32">
        <f t="shared" si="15"/>
        <v>61.062195580062074</v>
      </c>
      <c r="K131" s="32">
        <f t="shared" si="15"/>
        <v>64.792515264370749</v>
      </c>
      <c r="L131" s="32">
        <f t="shared" si="15"/>
        <v>60.225488361151719</v>
      </c>
      <c r="M131" s="32">
        <f t="shared" si="15"/>
        <v>60.173194159969832</v>
      </c>
      <c r="N131" s="32">
        <f t="shared" si="15"/>
        <v>60.173194159969832</v>
      </c>
      <c r="O131" s="32">
        <f t="shared" si="15"/>
        <v>53.305222404747312</v>
      </c>
      <c r="P131" s="32">
        <f t="shared" si="15"/>
        <v>55.728187059508549</v>
      </c>
      <c r="Q131" s="32">
        <f t="shared" si="15"/>
        <v>58.063994712299966</v>
      </c>
      <c r="R131" s="32">
        <f t="shared" si="15"/>
        <v>57.715366704420653</v>
      </c>
      <c r="S131" s="32">
        <f t="shared" si="15"/>
        <v>58.133720313875827</v>
      </c>
      <c r="T131" s="32">
        <f t="shared" si="15"/>
        <v>59.702546349332749</v>
      </c>
      <c r="U131" s="33">
        <f t="shared" si="11"/>
        <v>54.002478420505945</v>
      </c>
    </row>
    <row r="132" spans="1:21" s="28" customFormat="1" ht="24" customHeight="1">
      <c r="A132" s="47" t="str">
        <f t="shared" si="10"/>
        <v>3336</v>
      </c>
      <c r="B132" s="142"/>
      <c r="C132" s="29" t="s">
        <v>1363</v>
      </c>
      <c r="D132" s="30">
        <v>49.085252006839255</v>
      </c>
      <c r="E132" s="31">
        <f t="shared" si="15"/>
        <v>45.313926498039542</v>
      </c>
      <c r="F132" s="32">
        <f t="shared" si="15"/>
        <v>47.170579056217868</v>
      </c>
      <c r="G132" s="32">
        <f t="shared" si="15"/>
        <v>50.057093580260705</v>
      </c>
      <c r="H132" s="32">
        <f t="shared" si="15"/>
        <v>45.18338061504263</v>
      </c>
      <c r="I132" s="32">
        <f t="shared" si="15"/>
        <v>45.357441792371851</v>
      </c>
      <c r="J132" s="32">
        <f t="shared" si="15"/>
        <v>50.811358682020654</v>
      </c>
      <c r="K132" s="32">
        <f t="shared" si="15"/>
        <v>53.915449677725029</v>
      </c>
      <c r="L132" s="32">
        <f t="shared" si="15"/>
        <v>50.115113972703782</v>
      </c>
      <c r="M132" s="32">
        <f t="shared" si="15"/>
        <v>50.071598678371487</v>
      </c>
      <c r="N132" s="32">
        <f t="shared" si="15"/>
        <v>50.071598678371487</v>
      </c>
      <c r="O132" s="32">
        <f t="shared" si="15"/>
        <v>44.356590022728845</v>
      </c>
      <c r="P132" s="32">
        <f t="shared" si="15"/>
        <v>46.372798660125611</v>
      </c>
      <c r="Q132" s="32">
        <f t="shared" si="15"/>
        <v>48.316481806968547</v>
      </c>
      <c r="R132" s="32">
        <f t="shared" si="15"/>
        <v>48.02637984475318</v>
      </c>
      <c r="S132" s="32">
        <f t="shared" si="15"/>
        <v>48.374502199411616</v>
      </c>
      <c r="T132" s="32">
        <f t="shared" si="15"/>
        <v>49.679961029380749</v>
      </c>
      <c r="U132" s="33">
        <f t="shared" si="11"/>
        <v>44.936793947159572</v>
      </c>
    </row>
    <row r="133" spans="1:21" s="28" customFormat="1" ht="24" customHeight="1">
      <c r="A133" s="47" t="str">
        <f t="shared" si="10"/>
        <v>3339</v>
      </c>
      <c r="B133" s="142"/>
      <c r="C133" s="29" t="s">
        <v>1364</v>
      </c>
      <c r="D133" s="30">
        <v>68.926336717653484</v>
      </c>
      <c r="E133" s="31">
        <f t="shared" si="15"/>
        <v>63.630577986391678</v>
      </c>
      <c r="F133" s="32">
        <f t="shared" si="15"/>
        <v>66.2377207463975</v>
      </c>
      <c r="G133" s="32">
        <f t="shared" si="15"/>
        <v>70.291013006094005</v>
      </c>
      <c r="H133" s="32">
        <f t="shared" si="15"/>
        <v>63.447263261078774</v>
      </c>
      <c r="I133" s="32">
        <f t="shared" si="15"/>
        <v>63.69168289482932</v>
      </c>
      <c r="J133" s="32">
        <f t="shared" si="15"/>
        <v>71.350164752346373</v>
      </c>
      <c r="K133" s="32">
        <f t="shared" si="15"/>
        <v>75.708981554231087</v>
      </c>
      <c r="L133" s="32">
        <f t="shared" si="15"/>
        <v>70.372486217344189</v>
      </c>
      <c r="M133" s="32">
        <f t="shared" si="15"/>
        <v>70.311381308906576</v>
      </c>
      <c r="N133" s="32">
        <f t="shared" si="15"/>
        <v>70.311381308906576</v>
      </c>
      <c r="O133" s="32">
        <f t="shared" si="15"/>
        <v>62.286270000763693</v>
      </c>
      <c r="P133" s="32">
        <f t="shared" si="15"/>
        <v>65.11746409170749</v>
      </c>
      <c r="Q133" s="32">
        <f t="shared" si="15"/>
        <v>67.846816668588573</v>
      </c>
      <c r="R133" s="32">
        <f t="shared" si="15"/>
        <v>67.439450612337666</v>
      </c>
      <c r="S133" s="32">
        <f t="shared" si="15"/>
        <v>67.928289879838758</v>
      </c>
      <c r="T133" s="32">
        <f t="shared" si="15"/>
        <v>69.761437132967842</v>
      </c>
      <c r="U133" s="33">
        <f t="shared" si="11"/>
        <v>63.101002113265508</v>
      </c>
    </row>
    <row r="134" spans="1:21" s="28" customFormat="1" ht="24" customHeight="1">
      <c r="A134" s="47" t="str">
        <f t="shared" si="10"/>
        <v>334</v>
      </c>
      <c r="B134" s="142"/>
      <c r="C134" s="29" t="s">
        <v>1365</v>
      </c>
      <c r="D134" s="30">
        <v>85.403367588140256</v>
      </c>
      <c r="E134" s="31">
        <f t="shared" si="15"/>
        <v>78.84164312805855</v>
      </c>
      <c r="F134" s="32">
        <f t="shared" si="15"/>
        <v>82.072030554560314</v>
      </c>
      <c r="G134" s="32">
        <f t="shared" si="15"/>
        <v>87.09427350669975</v>
      </c>
      <c r="H134" s="32">
        <f t="shared" si="15"/>
        <v>78.614506512132635</v>
      </c>
      <c r="I134" s="32">
        <f t="shared" si="15"/>
        <v>78.917355333367183</v>
      </c>
      <c r="J134" s="32">
        <f t="shared" si="15"/>
        <v>88.406618398716105</v>
      </c>
      <c r="K134" s="32">
        <f t="shared" si="15"/>
        <v>93.807422377398737</v>
      </c>
      <c r="L134" s="32">
        <f t="shared" si="15"/>
        <v>87.195223113777942</v>
      </c>
      <c r="M134" s="32">
        <f t="shared" si="15"/>
        <v>87.119510908469323</v>
      </c>
      <c r="N134" s="32">
        <f t="shared" si="15"/>
        <v>87.119510908469323</v>
      </c>
      <c r="O134" s="32">
        <f t="shared" si="15"/>
        <v>77.175974611268572</v>
      </c>
      <c r="P134" s="32">
        <f t="shared" si="15"/>
        <v>80.683973457235325</v>
      </c>
      <c r="Q134" s="32">
        <f t="shared" si="15"/>
        <v>84.06578529435437</v>
      </c>
      <c r="R134" s="32">
        <f t="shared" si="15"/>
        <v>83.561037258963466</v>
      </c>
      <c r="S134" s="32">
        <f t="shared" si="15"/>
        <v>84.166734901432548</v>
      </c>
      <c r="T134" s="32">
        <f t="shared" ref="T134:U153" si="16">$D134*T$2</f>
        <v>86.438101060691594</v>
      </c>
      <c r="U134" s="33">
        <f t="shared" si="11"/>
        <v>78.185470682050379</v>
      </c>
    </row>
    <row r="135" spans="1:21" s="28" customFormat="1" ht="24" customHeight="1">
      <c r="A135" s="47" t="str">
        <f t="shared" si="10"/>
        <v>3341</v>
      </c>
      <c r="B135" s="142"/>
      <c r="C135" s="29" t="s">
        <v>1366</v>
      </c>
      <c r="D135" s="30">
        <v>61.764448395164777</v>
      </c>
      <c r="E135" s="31">
        <f t="shared" ref="E135:S150" si="17">$D135*E$2</f>
        <v>57.018952951091826</v>
      </c>
      <c r="F135" s="32">
        <f t="shared" si="17"/>
        <v>59.355196862020051</v>
      </c>
      <c r="G135" s="32">
        <f t="shared" si="17"/>
        <v>62.987326067291256</v>
      </c>
      <c r="H135" s="32">
        <f t="shared" si="17"/>
        <v>56.854685801104687</v>
      </c>
      <c r="I135" s="32">
        <f t="shared" si="17"/>
        <v>57.073708667754211</v>
      </c>
      <c r="J135" s="32">
        <f t="shared" si="17"/>
        <v>63.936425156105848</v>
      </c>
      <c r="K135" s="32">
        <f t="shared" si="17"/>
        <v>67.842332944688962</v>
      </c>
      <c r="L135" s="32">
        <f t="shared" si="17"/>
        <v>63.060333689507765</v>
      </c>
      <c r="M135" s="32">
        <f t="shared" si="17"/>
        <v>63.005577972845401</v>
      </c>
      <c r="N135" s="32">
        <f t="shared" si="17"/>
        <v>63.005577972845401</v>
      </c>
      <c r="O135" s="32">
        <f t="shared" si="17"/>
        <v>55.814327184519463</v>
      </c>
      <c r="P135" s="32">
        <f t="shared" si="17"/>
        <v>58.351342056543075</v>
      </c>
      <c r="Q135" s="32">
        <f t="shared" si="17"/>
        <v>60.797097400796062</v>
      </c>
      <c r="R135" s="32">
        <f t="shared" si="17"/>
        <v>60.432059289713521</v>
      </c>
      <c r="S135" s="32">
        <f t="shared" si="17"/>
        <v>60.870105023012563</v>
      </c>
      <c r="T135" s="32">
        <f t="shared" si="16"/>
        <v>62.512776522883968</v>
      </c>
      <c r="U135" s="33">
        <f t="shared" si="11"/>
        <v>56.54440340668453</v>
      </c>
    </row>
    <row r="136" spans="1:21" s="28" customFormat="1" ht="24" customHeight="1">
      <c r="A136" s="47" t="str">
        <f t="shared" ref="A136:A199" si="18">_xlfn.TEXTAFTER(_xlfn.TEXTBEFORE($C136,"]"),"[")</f>
        <v>3342</v>
      </c>
      <c r="B136" s="142"/>
      <c r="C136" s="29" t="s">
        <v>1367</v>
      </c>
      <c r="D136" s="30">
        <v>77.785734553338969</v>
      </c>
      <c r="E136" s="31">
        <f t="shared" si="17"/>
        <v>71.809289227136787</v>
      </c>
      <c r="F136" s="32">
        <f t="shared" si="17"/>
        <v>74.751539233882482</v>
      </c>
      <c r="G136" s="32">
        <f t="shared" si="17"/>
        <v>79.3258185412449</v>
      </c>
      <c r="H136" s="32">
        <f t="shared" si="17"/>
        <v>71.602412273537482</v>
      </c>
      <c r="I136" s="32">
        <f t="shared" si="17"/>
        <v>71.878248211669899</v>
      </c>
      <c r="J136" s="32">
        <f t="shared" si="17"/>
        <v>80.52110760648533</v>
      </c>
      <c r="K136" s="32">
        <f t="shared" si="17"/>
        <v>85.440181836513275</v>
      </c>
      <c r="L136" s="32">
        <f t="shared" si="17"/>
        <v>79.417763853955705</v>
      </c>
      <c r="M136" s="32">
        <f t="shared" si="17"/>
        <v>79.348804869422622</v>
      </c>
      <c r="N136" s="32">
        <f t="shared" si="17"/>
        <v>79.348804869422622</v>
      </c>
      <c r="O136" s="32">
        <f t="shared" si="17"/>
        <v>70.292191567408551</v>
      </c>
      <c r="P136" s="32">
        <f t="shared" si="17"/>
        <v>73.48729118410894</v>
      </c>
      <c r="Q136" s="32">
        <f t="shared" si="17"/>
        <v>76.56745915992083</v>
      </c>
      <c r="R136" s="32">
        <f t="shared" si="17"/>
        <v>76.107732596366816</v>
      </c>
      <c r="S136" s="32">
        <f t="shared" si="17"/>
        <v>76.659404472631635</v>
      </c>
      <c r="T136" s="32">
        <f t="shared" si="16"/>
        <v>78.728174008624691</v>
      </c>
      <c r="U136" s="33">
        <f t="shared" si="11"/>
        <v>71.211644694516579</v>
      </c>
    </row>
    <row r="137" spans="1:21" s="28" customFormat="1" ht="24" customHeight="1">
      <c r="A137" s="47" t="str">
        <f t="shared" si="18"/>
        <v>3343</v>
      </c>
      <c r="B137" s="142"/>
      <c r="C137" s="29" t="s">
        <v>1368</v>
      </c>
      <c r="D137" s="30">
        <v>105.72076189724557</v>
      </c>
      <c r="E137" s="31">
        <f t="shared" si="17"/>
        <v>97.598008323580103</v>
      </c>
      <c r="F137" s="32">
        <f t="shared" si="17"/>
        <v>101.59690239061543</v>
      </c>
      <c r="G137" s="32">
        <f t="shared" si="17"/>
        <v>107.81393301045934</v>
      </c>
      <c r="H137" s="32">
        <f t="shared" si="17"/>
        <v>97.316836084491698</v>
      </c>
      <c r="I137" s="32">
        <f t="shared" si="17"/>
        <v>97.691732403276262</v>
      </c>
      <c r="J137" s="32">
        <f t="shared" si="17"/>
        <v>109.43848372519243</v>
      </c>
      <c r="K137" s="32">
        <f t="shared" si="17"/>
        <v>116.12413474351706</v>
      </c>
      <c r="L137" s="32">
        <f t="shared" si="17"/>
        <v>107.9388984500542</v>
      </c>
      <c r="M137" s="32">
        <f t="shared" si="17"/>
        <v>107.84517437035808</v>
      </c>
      <c r="N137" s="32">
        <f t="shared" si="17"/>
        <v>107.84517437035808</v>
      </c>
      <c r="O137" s="32">
        <f t="shared" si="17"/>
        <v>95.536078570265047</v>
      </c>
      <c r="P137" s="32">
        <f t="shared" si="17"/>
        <v>99.878627596186178</v>
      </c>
      <c r="Q137" s="32">
        <f t="shared" si="17"/>
        <v>104.06496982261376</v>
      </c>
      <c r="R137" s="32">
        <f t="shared" si="17"/>
        <v>103.44014262463949</v>
      </c>
      <c r="S137" s="32">
        <f t="shared" si="17"/>
        <v>104.18993526220861</v>
      </c>
      <c r="T137" s="32">
        <f t="shared" si="16"/>
        <v>107.00165765309281</v>
      </c>
      <c r="U137" s="33">
        <f t="shared" si="11"/>
        <v>96.785732966213573</v>
      </c>
    </row>
    <row r="138" spans="1:21" s="28" customFormat="1" ht="24" customHeight="1">
      <c r="A138" s="47" t="str">
        <f t="shared" si="18"/>
        <v>3344</v>
      </c>
      <c r="B138" s="142"/>
      <c r="C138" s="29" t="s">
        <v>1369</v>
      </c>
      <c r="D138" s="30">
        <v>79.790424715358668</v>
      </c>
      <c r="E138" s="31">
        <f t="shared" si="17"/>
        <v>73.659954731318095</v>
      </c>
      <c r="F138" s="32">
        <f t="shared" si="17"/>
        <v>76.678032261922695</v>
      </c>
      <c r="G138" s="32">
        <f t="shared" si="17"/>
        <v>81.370199672784494</v>
      </c>
      <c r="H138" s="32">
        <f t="shared" si="17"/>
        <v>73.447746154947467</v>
      </c>
      <c r="I138" s="32">
        <f t="shared" si="17"/>
        <v>73.730690923441642</v>
      </c>
      <c r="J138" s="32">
        <f t="shared" si="17"/>
        <v>82.596293669592612</v>
      </c>
      <c r="K138" s="32">
        <f t="shared" si="17"/>
        <v>87.642142041072148</v>
      </c>
      <c r="L138" s="32">
        <f t="shared" si="17"/>
        <v>81.464514595615881</v>
      </c>
      <c r="M138" s="32">
        <f t="shared" si="17"/>
        <v>81.393778403492362</v>
      </c>
      <c r="N138" s="32">
        <f t="shared" si="17"/>
        <v>81.393778403492362</v>
      </c>
      <c r="O138" s="32">
        <f t="shared" si="17"/>
        <v>72.103758504600108</v>
      </c>
      <c r="P138" s="32">
        <f t="shared" si="17"/>
        <v>75.381202072991016</v>
      </c>
      <c r="Q138" s="32">
        <f t="shared" si="17"/>
        <v>78.540751987842711</v>
      </c>
      <c r="R138" s="32">
        <f t="shared" si="17"/>
        <v>78.069177373685733</v>
      </c>
      <c r="S138" s="32">
        <f t="shared" si="17"/>
        <v>78.635066910674098</v>
      </c>
      <c r="T138" s="32">
        <f t="shared" si="16"/>
        <v>80.75715267438045</v>
      </c>
      <c r="U138" s="33">
        <f t="shared" si="11"/>
        <v>73.04690773291405</v>
      </c>
    </row>
    <row r="139" spans="1:21" s="28" customFormat="1" ht="24" customHeight="1">
      <c r="A139" s="47" t="str">
        <f t="shared" si="18"/>
        <v>3345</v>
      </c>
      <c r="B139" s="142"/>
      <c r="C139" s="29" t="s">
        <v>1370</v>
      </c>
      <c r="D139" s="30">
        <v>105.72076189724557</v>
      </c>
      <c r="E139" s="31">
        <f t="shared" si="17"/>
        <v>97.598008323580103</v>
      </c>
      <c r="F139" s="32">
        <f t="shared" si="17"/>
        <v>101.59690239061543</v>
      </c>
      <c r="G139" s="32">
        <f t="shared" si="17"/>
        <v>107.81393301045934</v>
      </c>
      <c r="H139" s="32">
        <f t="shared" si="17"/>
        <v>97.316836084491698</v>
      </c>
      <c r="I139" s="32">
        <f t="shared" si="17"/>
        <v>97.691732403276262</v>
      </c>
      <c r="J139" s="32">
        <f t="shared" si="17"/>
        <v>109.43848372519243</v>
      </c>
      <c r="K139" s="32">
        <f t="shared" si="17"/>
        <v>116.12413474351706</v>
      </c>
      <c r="L139" s="32">
        <f t="shared" si="17"/>
        <v>107.9388984500542</v>
      </c>
      <c r="M139" s="32">
        <f t="shared" si="17"/>
        <v>107.84517437035808</v>
      </c>
      <c r="N139" s="32">
        <f t="shared" si="17"/>
        <v>107.84517437035808</v>
      </c>
      <c r="O139" s="32">
        <f t="shared" si="17"/>
        <v>95.536078570265047</v>
      </c>
      <c r="P139" s="32">
        <f t="shared" si="17"/>
        <v>99.878627596186178</v>
      </c>
      <c r="Q139" s="32">
        <f t="shared" si="17"/>
        <v>104.06496982261376</v>
      </c>
      <c r="R139" s="32">
        <f t="shared" si="17"/>
        <v>103.44014262463949</v>
      </c>
      <c r="S139" s="32">
        <f t="shared" si="17"/>
        <v>104.18993526220861</v>
      </c>
      <c r="T139" s="32">
        <f t="shared" si="16"/>
        <v>107.00165765309281</v>
      </c>
      <c r="U139" s="33">
        <f t="shared" si="11"/>
        <v>96.785732966213573</v>
      </c>
    </row>
    <row r="140" spans="1:21" s="28" customFormat="1" ht="24" customHeight="1">
      <c r="A140" s="47" t="str">
        <f t="shared" si="18"/>
        <v>3346</v>
      </c>
      <c r="B140" s="142"/>
      <c r="C140" s="29" t="s">
        <v>1371</v>
      </c>
      <c r="D140" s="30">
        <v>105.72076189724557</v>
      </c>
      <c r="E140" s="31">
        <f t="shared" si="17"/>
        <v>97.598008323580103</v>
      </c>
      <c r="F140" s="32">
        <f t="shared" si="17"/>
        <v>101.59690239061543</v>
      </c>
      <c r="G140" s="32">
        <f t="shared" si="17"/>
        <v>107.81393301045934</v>
      </c>
      <c r="H140" s="32">
        <f t="shared" si="17"/>
        <v>97.316836084491698</v>
      </c>
      <c r="I140" s="32">
        <f t="shared" si="17"/>
        <v>97.691732403276262</v>
      </c>
      <c r="J140" s="32">
        <f t="shared" si="17"/>
        <v>109.43848372519243</v>
      </c>
      <c r="K140" s="32">
        <f t="shared" si="17"/>
        <v>116.12413474351706</v>
      </c>
      <c r="L140" s="32">
        <f t="shared" si="17"/>
        <v>107.9388984500542</v>
      </c>
      <c r="M140" s="32">
        <f t="shared" si="17"/>
        <v>107.84517437035808</v>
      </c>
      <c r="N140" s="32">
        <f t="shared" si="17"/>
        <v>107.84517437035808</v>
      </c>
      <c r="O140" s="32">
        <f t="shared" si="17"/>
        <v>95.536078570265047</v>
      </c>
      <c r="P140" s="32">
        <f t="shared" si="17"/>
        <v>99.878627596186178</v>
      </c>
      <c r="Q140" s="32">
        <f t="shared" si="17"/>
        <v>104.06496982261376</v>
      </c>
      <c r="R140" s="32">
        <f t="shared" si="17"/>
        <v>103.44014262463949</v>
      </c>
      <c r="S140" s="32">
        <f t="shared" si="17"/>
        <v>104.18993526220861</v>
      </c>
      <c r="T140" s="32">
        <f t="shared" si="16"/>
        <v>107.00165765309281</v>
      </c>
      <c r="U140" s="33">
        <f t="shared" si="11"/>
        <v>96.785732966213573</v>
      </c>
    </row>
    <row r="141" spans="1:21" s="28" customFormat="1" ht="24" customHeight="1">
      <c r="A141" s="47" t="str">
        <f t="shared" si="18"/>
        <v>335</v>
      </c>
      <c r="B141" s="142"/>
      <c r="C141" s="29" t="s">
        <v>1372</v>
      </c>
      <c r="D141" s="30">
        <v>71.008126076146866</v>
      </c>
      <c r="E141" s="31">
        <f t="shared" si="17"/>
        <v>65.552418989918081</v>
      </c>
      <c r="F141" s="32">
        <f t="shared" si="17"/>
        <v>68.238305555446104</v>
      </c>
      <c r="G141" s="32">
        <f t="shared" si="17"/>
        <v>72.414019825290424</v>
      </c>
      <c r="H141" s="32">
        <f t="shared" si="17"/>
        <v>65.363567590779397</v>
      </c>
      <c r="I141" s="32">
        <f t="shared" si="17"/>
        <v>65.615369456297643</v>
      </c>
      <c r="J141" s="32">
        <f t="shared" si="17"/>
        <v>73.505161242536175</v>
      </c>
      <c r="K141" s="32">
        <f t="shared" si="17"/>
        <v>77.995627844278332</v>
      </c>
      <c r="L141" s="32">
        <f t="shared" si="17"/>
        <v>72.497953780463178</v>
      </c>
      <c r="M141" s="32">
        <f t="shared" si="17"/>
        <v>72.43500331408363</v>
      </c>
      <c r="N141" s="32">
        <f t="shared" si="17"/>
        <v>72.43500331408363</v>
      </c>
      <c r="O141" s="32">
        <f t="shared" si="17"/>
        <v>64.1675087295677</v>
      </c>
      <c r="P141" s="32">
        <f t="shared" si="17"/>
        <v>67.084213671820777</v>
      </c>
      <c r="Q141" s="32">
        <f t="shared" si="17"/>
        <v>69.896001170107922</v>
      </c>
      <c r="R141" s="32">
        <f t="shared" si="17"/>
        <v>69.47633139424417</v>
      </c>
      <c r="S141" s="32">
        <f t="shared" si="17"/>
        <v>69.979935125280662</v>
      </c>
      <c r="T141" s="32">
        <f t="shared" si="16"/>
        <v>71.868449116667563</v>
      </c>
      <c r="U141" s="33">
        <f t="shared" si="11"/>
        <v>65.006848281295206</v>
      </c>
    </row>
    <row r="142" spans="1:21" s="28" customFormat="1" ht="24" customHeight="1">
      <c r="A142" s="47" t="str">
        <f t="shared" si="18"/>
        <v>3351</v>
      </c>
      <c r="B142" s="142"/>
      <c r="C142" s="29" t="s">
        <v>1373</v>
      </c>
      <c r="D142" s="30">
        <v>79.463953560672167</v>
      </c>
      <c r="E142" s="31">
        <f t="shared" si="17"/>
        <v>73.358567057783631</v>
      </c>
      <c r="F142" s="32">
        <f t="shared" si="17"/>
        <v>76.364295797667225</v>
      </c>
      <c r="G142" s="32">
        <f t="shared" si="17"/>
        <v>81.037264697954967</v>
      </c>
      <c r="H142" s="32">
        <f t="shared" si="17"/>
        <v>73.14722675576057</v>
      </c>
      <c r="I142" s="32">
        <f t="shared" si="17"/>
        <v>73.429013825124656</v>
      </c>
      <c r="J142" s="32">
        <f t="shared" si="17"/>
        <v>82.258341998532671</v>
      </c>
      <c r="K142" s="32">
        <f t="shared" si="17"/>
        <v>87.283544735525538</v>
      </c>
      <c r="L142" s="32">
        <f t="shared" si="17"/>
        <v>81.131193721076329</v>
      </c>
      <c r="M142" s="32">
        <f t="shared" si="17"/>
        <v>81.060746953735332</v>
      </c>
      <c r="N142" s="32">
        <f t="shared" si="17"/>
        <v>81.060746953735332</v>
      </c>
      <c r="O142" s="32">
        <f t="shared" si="17"/>
        <v>71.808738176281167</v>
      </c>
      <c r="P142" s="32">
        <f t="shared" si="17"/>
        <v>75.072771729748482</v>
      </c>
      <c r="Q142" s="32">
        <f t="shared" si="17"/>
        <v>78.219394004314125</v>
      </c>
      <c r="R142" s="32">
        <f t="shared" si="17"/>
        <v>77.749748888707302</v>
      </c>
      <c r="S142" s="32">
        <f t="shared" si="17"/>
        <v>78.313323027435473</v>
      </c>
      <c r="T142" s="32">
        <f t="shared" si="16"/>
        <v>80.426726047666122</v>
      </c>
      <c r="U142" s="33">
        <f t="shared" si="11"/>
        <v>72.748028407494786</v>
      </c>
    </row>
    <row r="143" spans="1:21" s="28" customFormat="1" ht="24" customHeight="1">
      <c r="A143" s="47" t="str">
        <f t="shared" si="18"/>
        <v>3352</v>
      </c>
      <c r="B143" s="142"/>
      <c r="C143" s="29" t="s">
        <v>1374</v>
      </c>
      <c r="D143" s="30">
        <v>118.65644706532957</v>
      </c>
      <c r="E143" s="31">
        <f t="shared" si="17"/>
        <v>109.53981697165766</v>
      </c>
      <c r="F143" s="32">
        <f t="shared" si="17"/>
        <v>114.02800409469614</v>
      </c>
      <c r="G143" s="32">
        <f t="shared" si="17"/>
        <v>121.00573251254499</v>
      </c>
      <c r="H143" s="32">
        <f t="shared" si="17"/>
        <v>109.22424131456903</v>
      </c>
      <c r="I143" s="32">
        <f t="shared" si="17"/>
        <v>109.64500885735389</v>
      </c>
      <c r="J143" s="32">
        <f t="shared" si="17"/>
        <v>122.82905853127939</v>
      </c>
      <c r="K143" s="32">
        <f t="shared" si="17"/>
        <v>130.33274637760934</v>
      </c>
      <c r="L143" s="32">
        <f t="shared" si="17"/>
        <v>121.14598836013995</v>
      </c>
      <c r="M143" s="32">
        <f t="shared" si="17"/>
        <v>121.04079647444377</v>
      </c>
      <c r="N143" s="32">
        <f t="shared" si="17"/>
        <v>121.04079647444377</v>
      </c>
      <c r="O143" s="32">
        <f t="shared" si="17"/>
        <v>107.22559548634095</v>
      </c>
      <c r="P143" s="32">
        <f t="shared" si="17"/>
        <v>112.09948619026554</v>
      </c>
      <c r="Q143" s="32">
        <f t="shared" si="17"/>
        <v>116.79805708469645</v>
      </c>
      <c r="R143" s="32">
        <f t="shared" si="17"/>
        <v>116.09677784672168</v>
      </c>
      <c r="S143" s="32">
        <f t="shared" si="17"/>
        <v>116.9383129322914</v>
      </c>
      <c r="T143" s="32">
        <f t="shared" si="16"/>
        <v>120.09406950317783</v>
      </c>
      <c r="U143" s="33">
        <f t="shared" si="11"/>
        <v>108.62815396229048</v>
      </c>
    </row>
    <row r="144" spans="1:21" s="28" customFormat="1" ht="24" customHeight="1">
      <c r="A144" s="47" t="str">
        <f t="shared" si="18"/>
        <v>3353</v>
      </c>
      <c r="B144" s="142"/>
      <c r="C144" s="29" t="s">
        <v>1375</v>
      </c>
      <c r="D144" s="30">
        <v>65.100410069760542</v>
      </c>
      <c r="E144" s="31">
        <f t="shared" si="17"/>
        <v>60.098605513573254</v>
      </c>
      <c r="F144" s="32">
        <f t="shared" si="17"/>
        <v>62.561032372003922</v>
      </c>
      <c r="G144" s="32">
        <f t="shared" si="17"/>
        <v>66.389336628470332</v>
      </c>
      <c r="H144" s="32">
        <f t="shared" si="17"/>
        <v>59.925466125089855</v>
      </c>
      <c r="I144" s="32">
        <f t="shared" si="17"/>
        <v>60.156318643067728</v>
      </c>
      <c r="J144" s="32">
        <f t="shared" si="17"/>
        <v>67.389697539707782</v>
      </c>
      <c r="K144" s="32">
        <f t="shared" si="17"/>
        <v>71.506567443646546</v>
      </c>
      <c r="L144" s="32">
        <f t="shared" si="17"/>
        <v>66.466287467796292</v>
      </c>
      <c r="M144" s="32">
        <f t="shared" si="17"/>
        <v>66.408574338301833</v>
      </c>
      <c r="N144" s="32">
        <f t="shared" si="17"/>
        <v>66.408574338301833</v>
      </c>
      <c r="O144" s="32">
        <f t="shared" si="17"/>
        <v>58.828916664694951</v>
      </c>
      <c r="P144" s="32">
        <f t="shared" si="17"/>
        <v>61.502958331271991</v>
      </c>
      <c r="Q144" s="32">
        <f t="shared" si="17"/>
        <v>64.080811448691591</v>
      </c>
      <c r="R144" s="32">
        <f t="shared" si="17"/>
        <v>63.696057252061799</v>
      </c>
      <c r="S144" s="32">
        <f t="shared" si="17"/>
        <v>64.157762288017551</v>
      </c>
      <c r="T144" s="32">
        <f t="shared" si="16"/>
        <v>65.889156172851614</v>
      </c>
      <c r="U144" s="33">
        <f t="shared" si="11"/>
        <v>59.598425057954536</v>
      </c>
    </row>
    <row r="145" spans="1:21" s="28" customFormat="1" ht="24" customHeight="1">
      <c r="A145" s="47" t="str">
        <f t="shared" si="18"/>
        <v>3359</v>
      </c>
      <c r="B145" s="142"/>
      <c r="C145" s="29" t="s">
        <v>1376</v>
      </c>
      <c r="D145" s="30">
        <v>71.224247867283225</v>
      </c>
      <c r="E145" s="31">
        <f t="shared" si="17"/>
        <v>65.751935678898562</v>
      </c>
      <c r="F145" s="32">
        <f t="shared" si="17"/>
        <v>68.445997063949477</v>
      </c>
      <c r="G145" s="32">
        <f t="shared" si="17"/>
        <v>72.634420623520796</v>
      </c>
      <c r="H145" s="32">
        <f t="shared" si="17"/>
        <v>65.562509487762185</v>
      </c>
      <c r="I145" s="32">
        <f t="shared" si="17"/>
        <v>65.815077742610711</v>
      </c>
      <c r="J145" s="32">
        <f t="shared" si="17"/>
        <v>73.72888306119772</v>
      </c>
      <c r="K145" s="32">
        <f t="shared" si="17"/>
        <v>78.233016939329701</v>
      </c>
      <c r="L145" s="32">
        <f t="shared" si="17"/>
        <v>72.718610041803643</v>
      </c>
      <c r="M145" s="32">
        <f t="shared" si="17"/>
        <v>72.655467978091522</v>
      </c>
      <c r="N145" s="32">
        <f t="shared" si="17"/>
        <v>72.655467978091522</v>
      </c>
      <c r="O145" s="32">
        <f t="shared" si="17"/>
        <v>64.362810277231702</v>
      </c>
      <c r="P145" s="32">
        <f t="shared" si="17"/>
        <v>67.288392562560404</v>
      </c>
      <c r="Q145" s="32">
        <f t="shared" si="17"/>
        <v>70.108738075035589</v>
      </c>
      <c r="R145" s="32">
        <f t="shared" si="17"/>
        <v>69.687790983621369</v>
      </c>
      <c r="S145" s="32">
        <f t="shared" si="17"/>
        <v>70.192927493318422</v>
      </c>
      <c r="T145" s="32">
        <f t="shared" si="16"/>
        <v>72.087189404682334</v>
      </c>
      <c r="U145" s="33">
        <f t="shared" si="11"/>
        <v>65.204704460060114</v>
      </c>
    </row>
    <row r="146" spans="1:21" s="28" customFormat="1" ht="24" customHeight="1">
      <c r="A146" s="47" t="str">
        <f t="shared" si="18"/>
        <v>336</v>
      </c>
      <c r="B146" s="142"/>
      <c r="C146" s="29" t="s">
        <v>1377</v>
      </c>
      <c r="D146" s="30">
        <v>96.569201586552083</v>
      </c>
      <c r="E146" s="31">
        <f t="shared" si="17"/>
        <v>89.149582079311074</v>
      </c>
      <c r="F146" s="32">
        <f t="shared" si="17"/>
        <v>92.80231783672204</v>
      </c>
      <c r="G146" s="32">
        <f t="shared" si="17"/>
        <v>98.48118045957186</v>
      </c>
      <c r="H146" s="32">
        <f t="shared" si="17"/>
        <v>88.892749096368107</v>
      </c>
      <c r="I146" s="32">
        <f t="shared" si="17"/>
        <v>89.235193073625396</v>
      </c>
      <c r="J146" s="32">
        <f t="shared" si="17"/>
        <v>99.965104361020067</v>
      </c>
      <c r="K146" s="32">
        <f t="shared" si="17"/>
        <v>106.07202195544151</v>
      </c>
      <c r="L146" s="32">
        <f t="shared" si="17"/>
        <v>98.595328451990952</v>
      </c>
      <c r="M146" s="32">
        <f t="shared" si="17"/>
        <v>98.509717457676658</v>
      </c>
      <c r="N146" s="32">
        <f t="shared" si="17"/>
        <v>98.509717457676658</v>
      </c>
      <c r="O146" s="32">
        <f t="shared" si="17"/>
        <v>87.266140204396052</v>
      </c>
      <c r="P146" s="32">
        <f t="shared" si="17"/>
        <v>91.232782940959495</v>
      </c>
      <c r="Q146" s="32">
        <f t="shared" si="17"/>
        <v>95.056740686999106</v>
      </c>
      <c r="R146" s="32">
        <f t="shared" si="17"/>
        <v>94.486000724903633</v>
      </c>
      <c r="S146" s="32">
        <f t="shared" si="17"/>
        <v>95.170888679418198</v>
      </c>
      <c r="T146" s="32">
        <f t="shared" si="16"/>
        <v>97.73921850884777</v>
      </c>
      <c r="U146" s="33">
        <f t="shared" si="11"/>
        <v>88.40762012858697</v>
      </c>
    </row>
    <row r="147" spans="1:21" s="28" customFormat="1" ht="24" customHeight="1">
      <c r="A147" s="47" t="str">
        <f t="shared" si="18"/>
        <v>3361</v>
      </c>
      <c r="B147" s="142"/>
      <c r="C147" s="29" t="s">
        <v>1378</v>
      </c>
      <c r="D147" s="30">
        <v>71.758135660003049</v>
      </c>
      <c r="E147" s="31">
        <f t="shared" si="17"/>
        <v>66.244803723950795</v>
      </c>
      <c r="F147" s="32">
        <f t="shared" si="17"/>
        <v>68.959059446314981</v>
      </c>
      <c r="G147" s="32">
        <f t="shared" si="17"/>
        <v>73.178878889678032</v>
      </c>
      <c r="H147" s="32">
        <f t="shared" si="17"/>
        <v>66.053957618472069</v>
      </c>
      <c r="I147" s="32">
        <f t="shared" si="17"/>
        <v>66.308419092443714</v>
      </c>
      <c r="J147" s="32">
        <f t="shared" si="17"/>
        <v>74.281545276888494</v>
      </c>
      <c r="K147" s="32">
        <f t="shared" si="17"/>
        <v>78.819441562716108</v>
      </c>
      <c r="L147" s="32">
        <f t="shared" si="17"/>
        <v>73.263699381001913</v>
      </c>
      <c r="M147" s="32">
        <f t="shared" si="17"/>
        <v>73.200084012509024</v>
      </c>
      <c r="N147" s="32">
        <f t="shared" si="17"/>
        <v>73.200084012509024</v>
      </c>
      <c r="O147" s="32">
        <f t="shared" si="17"/>
        <v>64.845265617106762</v>
      </c>
      <c r="P147" s="32">
        <f t="shared" si="17"/>
        <v>67.792777690611615</v>
      </c>
      <c r="Q147" s="32">
        <f t="shared" si="17"/>
        <v>70.634264149961624</v>
      </c>
      <c r="R147" s="32">
        <f t="shared" si="17"/>
        <v>70.210161693342215</v>
      </c>
      <c r="S147" s="32">
        <f t="shared" si="17"/>
        <v>70.719084641285505</v>
      </c>
      <c r="T147" s="32">
        <f t="shared" si="16"/>
        <v>72.627545696072829</v>
      </c>
      <c r="U147" s="33">
        <f t="shared" si="11"/>
        <v>65.693470530345579</v>
      </c>
    </row>
    <row r="148" spans="1:21" s="28" customFormat="1" ht="24" customHeight="1">
      <c r="A148" s="47" t="str">
        <f t="shared" si="18"/>
        <v>3362</v>
      </c>
      <c r="B148" s="142"/>
      <c r="C148" s="29" t="s">
        <v>1379</v>
      </c>
      <c r="D148" s="30">
        <v>51.943016317454067</v>
      </c>
      <c r="E148" s="31">
        <f t="shared" si="17"/>
        <v>47.952122628760776</v>
      </c>
      <c r="F148" s="32">
        <f t="shared" si="17"/>
        <v>49.916870290886706</v>
      </c>
      <c r="G148" s="32">
        <f t="shared" si="17"/>
        <v>52.97143892184809</v>
      </c>
      <c r="H148" s="32">
        <f t="shared" si="17"/>
        <v>47.81397630876755</v>
      </c>
      <c r="I148" s="32">
        <f t="shared" si="17"/>
        <v>47.998171402091863</v>
      </c>
      <c r="J148" s="32">
        <f t="shared" si="17"/>
        <v>53.76961765958675</v>
      </c>
      <c r="K148" s="32">
        <f t="shared" si="17"/>
        <v>57.054430157203534</v>
      </c>
      <c r="L148" s="32">
        <f t="shared" si="17"/>
        <v>53.032837286289528</v>
      </c>
      <c r="M148" s="32">
        <f t="shared" si="17"/>
        <v>52.986788512958469</v>
      </c>
      <c r="N148" s="32">
        <f t="shared" si="17"/>
        <v>52.986788512958469</v>
      </c>
      <c r="O148" s="32">
        <f t="shared" si="17"/>
        <v>46.939049615477103</v>
      </c>
      <c r="P148" s="32">
        <f t="shared" si="17"/>
        <v>49.072642779816967</v>
      </c>
      <c r="Q148" s="32">
        <f t="shared" si="17"/>
        <v>51.12948798860505</v>
      </c>
      <c r="R148" s="32">
        <f t="shared" si="17"/>
        <v>50.822496166397869</v>
      </c>
      <c r="S148" s="32">
        <f t="shared" si="17"/>
        <v>51.19088635304648</v>
      </c>
      <c r="T148" s="32">
        <f t="shared" si="16"/>
        <v>52.572349552978778</v>
      </c>
      <c r="U148" s="33">
        <f t="shared" si="11"/>
        <v>47.553033259891457</v>
      </c>
    </row>
    <row r="149" spans="1:21" s="28" customFormat="1" ht="24" customHeight="1">
      <c r="A149" s="47" t="str">
        <f t="shared" si="18"/>
        <v>3363</v>
      </c>
      <c r="B149" s="142"/>
      <c r="C149" s="29" t="s">
        <v>1380</v>
      </c>
      <c r="D149" s="30">
        <v>70.332709083646947</v>
      </c>
      <c r="E149" s="31">
        <f t="shared" si="17"/>
        <v>64.92889573797666</v>
      </c>
      <c r="F149" s="32">
        <f t="shared" si="17"/>
        <v>67.589234615845115</v>
      </c>
      <c r="G149" s="32">
        <f t="shared" si="17"/>
        <v>71.725230215031189</v>
      </c>
      <c r="H149" s="32">
        <f t="shared" si="17"/>
        <v>64.741840660626536</v>
      </c>
      <c r="I149" s="32">
        <f t="shared" si="17"/>
        <v>64.991247430426711</v>
      </c>
      <c r="J149" s="32">
        <f t="shared" si="17"/>
        <v>72.805992884165249</v>
      </c>
      <c r="K149" s="32">
        <f t="shared" si="17"/>
        <v>77.253746945601563</v>
      </c>
      <c r="L149" s="32">
        <f t="shared" si="17"/>
        <v>71.808365804964595</v>
      </c>
      <c r="M149" s="32">
        <f t="shared" si="17"/>
        <v>71.746014112514558</v>
      </c>
      <c r="N149" s="32">
        <f t="shared" si="17"/>
        <v>71.746014112514558</v>
      </c>
      <c r="O149" s="32">
        <f t="shared" si="17"/>
        <v>63.557158504075751</v>
      </c>
      <c r="P149" s="32">
        <f t="shared" si="17"/>
        <v>66.446120254261004</v>
      </c>
      <c r="Q149" s="32">
        <f t="shared" si="17"/>
        <v>69.231162517029546</v>
      </c>
      <c r="R149" s="32">
        <f t="shared" si="17"/>
        <v>68.815484567362589</v>
      </c>
      <c r="S149" s="32">
        <f t="shared" si="17"/>
        <v>69.314298106962923</v>
      </c>
      <c r="T149" s="32">
        <f t="shared" si="16"/>
        <v>71.184848880464187</v>
      </c>
      <c r="U149" s="33">
        <f t="shared" si="16"/>
        <v>64.388514403409644</v>
      </c>
    </row>
    <row r="150" spans="1:21" s="28" customFormat="1" ht="24" customHeight="1">
      <c r="A150" s="47" t="str">
        <f t="shared" si="18"/>
        <v>3364</v>
      </c>
      <c r="B150" s="142"/>
      <c r="C150" s="29" t="s">
        <v>1381</v>
      </c>
      <c r="D150" s="30">
        <v>92.536780777552977</v>
      </c>
      <c r="E150" s="31">
        <f t="shared" si="17"/>
        <v>85.426980836015204</v>
      </c>
      <c r="F150" s="32">
        <f t="shared" si="17"/>
        <v>88.927190038003033</v>
      </c>
      <c r="G150" s="32">
        <f t="shared" si="17"/>
        <v>94.368921531718456</v>
      </c>
      <c r="H150" s="32">
        <f t="shared" si="17"/>
        <v>85.180872376500432</v>
      </c>
      <c r="I150" s="32">
        <f t="shared" si="17"/>
        <v>85.509016989186804</v>
      </c>
      <c r="J150" s="32">
        <f t="shared" si="17"/>
        <v>95.790881520026019</v>
      </c>
      <c r="K150" s="32">
        <f t="shared" si="17"/>
        <v>101.6427937795994</v>
      </c>
      <c r="L150" s="32">
        <f t="shared" si="17"/>
        <v>94.478303069280585</v>
      </c>
      <c r="M150" s="32">
        <f t="shared" si="17"/>
        <v>94.396266916109013</v>
      </c>
      <c r="N150" s="32">
        <f t="shared" si="17"/>
        <v>94.396266916109013</v>
      </c>
      <c r="O150" s="32">
        <f t="shared" si="17"/>
        <v>83.622185466240239</v>
      </c>
      <c r="P150" s="32">
        <f t="shared" si="17"/>
        <v>87.423193896523884</v>
      </c>
      <c r="Q150" s="32">
        <f t="shared" si="17"/>
        <v>91.087475404854885</v>
      </c>
      <c r="R150" s="32">
        <f t="shared" si="17"/>
        <v>90.540567717044283</v>
      </c>
      <c r="S150" s="32">
        <f t="shared" si="17"/>
        <v>91.196856942417</v>
      </c>
      <c r="T150" s="32">
        <f t="shared" si="16"/>
        <v>93.657941537564696</v>
      </c>
      <c r="U150" s="33">
        <f t="shared" si="16"/>
        <v>84.71600084186143</v>
      </c>
    </row>
    <row r="151" spans="1:21" s="28" customFormat="1" ht="24" customHeight="1">
      <c r="A151" s="47" t="str">
        <f t="shared" si="18"/>
        <v>3365</v>
      </c>
      <c r="B151" s="142"/>
      <c r="C151" s="29" t="s">
        <v>1382</v>
      </c>
      <c r="D151" s="30">
        <v>44.850399507752279</v>
      </c>
      <c r="E151" s="31">
        <f t="shared" ref="E151:T166" si="19">$D151*E$2</f>
        <v>41.404446826896603</v>
      </c>
      <c r="F151" s="32">
        <f t="shared" si="19"/>
        <v>43.10091583901017</v>
      </c>
      <c r="G151" s="32">
        <f t="shared" si="19"/>
        <v>45.738395006280463</v>
      </c>
      <c r="H151" s="32">
        <f t="shared" si="19"/>
        <v>41.285163849482366</v>
      </c>
      <c r="I151" s="32">
        <f t="shared" si="19"/>
        <v>41.444207819368017</v>
      </c>
      <c r="J151" s="32">
        <f t="shared" si="19"/>
        <v>46.427585542451602</v>
      </c>
      <c r="K151" s="32">
        <f t="shared" si="19"/>
        <v>49.263869672078961</v>
      </c>
      <c r="L151" s="32">
        <f t="shared" si="19"/>
        <v>45.791409662909011</v>
      </c>
      <c r="M151" s="32">
        <f t="shared" si="19"/>
        <v>45.751648670437611</v>
      </c>
      <c r="N151" s="32">
        <f t="shared" si="19"/>
        <v>45.751648670437611</v>
      </c>
      <c r="O151" s="32">
        <f t="shared" si="19"/>
        <v>40.529704992525545</v>
      </c>
      <c r="P151" s="32">
        <f t="shared" si="19"/>
        <v>42.371964310367616</v>
      </c>
      <c r="Q151" s="32">
        <f t="shared" si="19"/>
        <v>44.147955307424006</v>
      </c>
      <c r="R151" s="32">
        <f t="shared" si="19"/>
        <v>43.882882024281258</v>
      </c>
      <c r="S151" s="32">
        <f t="shared" si="19"/>
        <v>44.200969964052554</v>
      </c>
      <c r="T151" s="32">
        <f t="shared" si="16"/>
        <v>45.3937997381949</v>
      </c>
      <c r="U151" s="33">
        <f t="shared" si="16"/>
        <v>41.059851558811033</v>
      </c>
    </row>
    <row r="152" spans="1:21" s="28" customFormat="1" ht="24" customHeight="1">
      <c r="A152" s="47" t="str">
        <f t="shared" si="18"/>
        <v>3366</v>
      </c>
      <c r="B152" s="142"/>
      <c r="C152" s="29" t="s">
        <v>1383</v>
      </c>
      <c r="D152" s="30">
        <v>56.733850324948975</v>
      </c>
      <c r="E152" s="31">
        <f t="shared" si="19"/>
        <v>52.374866552937519</v>
      </c>
      <c r="F152" s="32">
        <f t="shared" si="19"/>
        <v>54.520827794543166</v>
      </c>
      <c r="G152" s="32">
        <f t="shared" si="19"/>
        <v>57.857126912351916</v>
      </c>
      <c r="H152" s="32">
        <f t="shared" si="19"/>
        <v>52.223978653137124</v>
      </c>
      <c r="I152" s="32">
        <f t="shared" si="19"/>
        <v>52.425162519537658</v>
      </c>
      <c r="J152" s="32">
        <f t="shared" si="19"/>
        <v>58.728923666754206</v>
      </c>
      <c r="K152" s="32">
        <f t="shared" si="19"/>
        <v>62.316702617563628</v>
      </c>
      <c r="L152" s="32">
        <f t="shared" si="19"/>
        <v>57.924188201152091</v>
      </c>
      <c r="M152" s="32">
        <f t="shared" si="19"/>
        <v>57.873892234551974</v>
      </c>
      <c r="N152" s="32">
        <f t="shared" si="19"/>
        <v>57.873892234551974</v>
      </c>
      <c r="O152" s="32">
        <f t="shared" si="19"/>
        <v>51.268355287734614</v>
      </c>
      <c r="P152" s="32">
        <f t="shared" si="19"/>
        <v>53.59873507354073</v>
      </c>
      <c r="Q152" s="32">
        <f t="shared" si="19"/>
        <v>55.845288248346641</v>
      </c>
      <c r="R152" s="32">
        <f t="shared" si="19"/>
        <v>55.509981804345756</v>
      </c>
      <c r="S152" s="32">
        <f t="shared" si="19"/>
        <v>55.91234953714681</v>
      </c>
      <c r="T152" s="32">
        <f t="shared" si="16"/>
        <v>57.421228535150782</v>
      </c>
      <c r="U152" s="33">
        <f t="shared" si="16"/>
        <v>51.938968175736377</v>
      </c>
    </row>
    <row r="153" spans="1:21" s="28" customFormat="1" ht="24" customHeight="1">
      <c r="A153" s="47" t="str">
        <f t="shared" si="18"/>
        <v>3369</v>
      </c>
      <c r="B153" s="142"/>
      <c r="C153" s="29" t="s">
        <v>1384</v>
      </c>
      <c r="D153" s="30">
        <v>222.32016621741192</v>
      </c>
      <c r="E153" s="31">
        <f t="shared" si="19"/>
        <v>205.23882956950197</v>
      </c>
      <c r="F153" s="32">
        <f t="shared" si="19"/>
        <v>213.64810299616536</v>
      </c>
      <c r="G153" s="32">
        <f t="shared" si="19"/>
        <v>226.72189527668095</v>
      </c>
      <c r="H153" s="32">
        <f t="shared" si="19"/>
        <v>204.64755253168974</v>
      </c>
      <c r="I153" s="32">
        <f t="shared" si="19"/>
        <v>205.43592191543942</v>
      </c>
      <c r="J153" s="32">
        <f t="shared" si="19"/>
        <v>230.13816260626297</v>
      </c>
      <c r="K153" s="32">
        <f t="shared" si="19"/>
        <v>244.19741661646574</v>
      </c>
      <c r="L153" s="32">
        <f t="shared" si="19"/>
        <v>226.98468507126421</v>
      </c>
      <c r="M153" s="32">
        <f t="shared" si="19"/>
        <v>226.78759272532685</v>
      </c>
      <c r="N153" s="32">
        <f t="shared" si="19"/>
        <v>226.78759272532685</v>
      </c>
      <c r="O153" s="32">
        <f t="shared" si="19"/>
        <v>200.90279795887872</v>
      </c>
      <c r="P153" s="32">
        <f t="shared" si="19"/>
        <v>210.03474332064593</v>
      </c>
      <c r="Q153" s="32">
        <f t="shared" si="19"/>
        <v>218.83820143918413</v>
      </c>
      <c r="R153" s="32">
        <f t="shared" si="19"/>
        <v>217.52425246626797</v>
      </c>
      <c r="S153" s="32">
        <f t="shared" si="19"/>
        <v>219.10099123376733</v>
      </c>
      <c r="T153" s="32">
        <f t="shared" si="16"/>
        <v>225.01376161189</v>
      </c>
      <c r="U153" s="33">
        <f t="shared" si="16"/>
        <v>203.53069590471102</v>
      </c>
    </row>
    <row r="154" spans="1:21" s="28" customFormat="1" ht="24" customHeight="1">
      <c r="A154" s="47" t="str">
        <f t="shared" si="18"/>
        <v>337</v>
      </c>
      <c r="B154" s="142"/>
      <c r="C154" s="29" t="s">
        <v>1385</v>
      </c>
      <c r="D154" s="30">
        <v>48.698038747949234</v>
      </c>
      <c r="E154" s="31">
        <f t="shared" si="19"/>
        <v>44.956463666842012</v>
      </c>
      <c r="F154" s="32">
        <f t="shared" si="19"/>
        <v>46.798469860617878</v>
      </c>
      <c r="G154" s="32">
        <f t="shared" si="19"/>
        <v>49.662213865003771</v>
      </c>
      <c r="H154" s="32">
        <f t="shared" si="19"/>
        <v>44.826947606342152</v>
      </c>
      <c r="I154" s="32">
        <f t="shared" si="19"/>
        <v>44.999635687008642</v>
      </c>
      <c r="J154" s="32">
        <f t="shared" si="19"/>
        <v>50.410528881225218</v>
      </c>
      <c r="K154" s="32">
        <f t="shared" si="19"/>
        <v>53.490132986444237</v>
      </c>
      <c r="L154" s="32">
        <f t="shared" si="19"/>
        <v>49.719776558559275</v>
      </c>
      <c r="M154" s="32">
        <f t="shared" si="19"/>
        <v>49.67660453839266</v>
      </c>
      <c r="N154" s="32">
        <f t="shared" si="19"/>
        <v>49.67660453839266</v>
      </c>
      <c r="O154" s="32">
        <f t="shared" si="19"/>
        <v>44.006679223176342</v>
      </c>
      <c r="P154" s="32">
        <f t="shared" si="19"/>
        <v>46.006982824229809</v>
      </c>
      <c r="Q154" s="32">
        <f t="shared" si="19"/>
        <v>47.935333058338912</v>
      </c>
      <c r="R154" s="32">
        <f t="shared" si="19"/>
        <v>47.647519590561437</v>
      </c>
      <c r="S154" s="32">
        <f t="shared" si="19"/>
        <v>47.992895751894409</v>
      </c>
      <c r="T154" s="32">
        <f t="shared" si="19"/>
        <v>49.288056356893058</v>
      </c>
      <c r="U154" s="33">
        <f t="shared" ref="U154:U217" si="20">$D154*U$2</f>
        <v>44.582306158731299</v>
      </c>
    </row>
    <row r="155" spans="1:21" s="28" customFormat="1" ht="24" customHeight="1">
      <c r="A155" s="47" t="str">
        <f t="shared" si="18"/>
        <v>3371</v>
      </c>
      <c r="B155" s="142"/>
      <c r="C155" s="29" t="s">
        <v>1386</v>
      </c>
      <c r="D155" s="30">
        <v>46.673921887851826</v>
      </c>
      <c r="E155" s="31">
        <f t="shared" si="19"/>
        <v>43.087864059588973</v>
      </c>
      <c r="F155" s="32">
        <f t="shared" si="19"/>
        <v>44.853307913502995</v>
      </c>
      <c r="G155" s="32">
        <f t="shared" si="19"/>
        <v>47.598021405134936</v>
      </c>
      <c r="H155" s="32">
        <f t="shared" si="19"/>
        <v>42.963731288610646</v>
      </c>
      <c r="I155" s="32">
        <f t="shared" si="19"/>
        <v>43.129241649915087</v>
      </c>
      <c r="J155" s="32">
        <f t="shared" si="19"/>
        <v>48.315232970787505</v>
      </c>
      <c r="K155" s="32">
        <f t="shared" si="19"/>
        <v>51.26683441405001</v>
      </c>
      <c r="L155" s="32">
        <f t="shared" si="19"/>
        <v>47.653191525569753</v>
      </c>
      <c r="M155" s="32">
        <f t="shared" si="19"/>
        <v>47.611813935243653</v>
      </c>
      <c r="N155" s="32">
        <f t="shared" si="19"/>
        <v>47.611813935243653</v>
      </c>
      <c r="O155" s="32">
        <f t="shared" si="19"/>
        <v>42.177557072414558</v>
      </c>
      <c r="P155" s="32">
        <f t="shared" si="19"/>
        <v>44.094718757524305</v>
      </c>
      <c r="Q155" s="32">
        <f t="shared" si="19"/>
        <v>45.942917792090554</v>
      </c>
      <c r="R155" s="32">
        <f t="shared" si="19"/>
        <v>45.66706718991648</v>
      </c>
      <c r="S155" s="32">
        <f t="shared" si="19"/>
        <v>45.998087912525364</v>
      </c>
      <c r="T155" s="32">
        <f t="shared" si="19"/>
        <v>47.239415622308655</v>
      </c>
      <c r="U155" s="33">
        <f t="shared" si="20"/>
        <v>42.729258276762693</v>
      </c>
    </row>
    <row r="156" spans="1:21" s="28" customFormat="1" ht="24" customHeight="1">
      <c r="A156" s="47" t="str">
        <f t="shared" si="18"/>
        <v>3372</v>
      </c>
      <c r="B156" s="142"/>
      <c r="C156" s="29" t="s">
        <v>1387</v>
      </c>
      <c r="D156" s="30">
        <v>56.384507844735708</v>
      </c>
      <c r="E156" s="31">
        <f t="shared" si="19"/>
        <v>52.0523648070196</v>
      </c>
      <c r="F156" s="32">
        <f t="shared" si="19"/>
        <v>54.185112148664459</v>
      </c>
      <c r="G156" s="32">
        <f t="shared" si="19"/>
        <v>57.50086778137792</v>
      </c>
      <c r="H156" s="32">
        <f t="shared" si="19"/>
        <v>51.902406009560195</v>
      </c>
      <c r="I156" s="32">
        <f t="shared" si="19"/>
        <v>52.102351072839404</v>
      </c>
      <c r="J156" s="32">
        <f t="shared" si="19"/>
        <v>58.367296388921147</v>
      </c>
      <c r="K156" s="32">
        <f t="shared" si="19"/>
        <v>61.932983350733636</v>
      </c>
      <c r="L156" s="32">
        <f t="shared" si="19"/>
        <v>57.567516135804325</v>
      </c>
      <c r="M156" s="32">
        <f t="shared" si="19"/>
        <v>57.517529869984543</v>
      </c>
      <c r="N156" s="32">
        <f t="shared" si="19"/>
        <v>57.517529869984543</v>
      </c>
      <c r="O156" s="32">
        <f t="shared" si="19"/>
        <v>50.952666958983976</v>
      </c>
      <c r="P156" s="32">
        <f t="shared" si="19"/>
        <v>53.268697275301427</v>
      </c>
      <c r="Q156" s="32">
        <f t="shared" si="19"/>
        <v>55.501417148585887</v>
      </c>
      <c r="R156" s="32">
        <f t="shared" si="19"/>
        <v>55.168175376453874</v>
      </c>
      <c r="S156" s="32">
        <f t="shared" si="19"/>
        <v>55.568065503012285</v>
      </c>
      <c r="T156" s="32">
        <f t="shared" si="19"/>
        <v>57.067653477606321</v>
      </c>
      <c r="U156" s="33">
        <f t="shared" si="20"/>
        <v>51.619150503247994</v>
      </c>
    </row>
    <row r="157" spans="1:21" s="28" customFormat="1" ht="24" customHeight="1">
      <c r="A157" s="47" t="str">
        <f t="shared" si="18"/>
        <v>3379</v>
      </c>
      <c r="B157" s="142"/>
      <c r="C157" s="29" t="s">
        <v>1388</v>
      </c>
      <c r="D157" s="30">
        <v>35.341946449606318</v>
      </c>
      <c r="E157" s="31">
        <f t="shared" si="19"/>
        <v>32.626548672745308</v>
      </c>
      <c r="F157" s="32">
        <f t="shared" si="19"/>
        <v>33.96335988596919</v>
      </c>
      <c r="G157" s="32">
        <f t="shared" si="19"/>
        <v>36.041683569028187</v>
      </c>
      <c r="H157" s="32">
        <f t="shared" si="19"/>
        <v>32.532554134315504</v>
      </c>
      <c r="I157" s="32">
        <f t="shared" si="19"/>
        <v>32.657880185555243</v>
      </c>
      <c r="J157" s="32">
        <f t="shared" si="19"/>
        <v>36.584763124400389</v>
      </c>
      <c r="K157" s="32">
        <f t="shared" si="19"/>
        <v>38.819744371509067</v>
      </c>
      <c r="L157" s="32">
        <f t="shared" si="19"/>
        <v>36.083458919441433</v>
      </c>
      <c r="M157" s="32">
        <f t="shared" si="19"/>
        <v>36.052127406631506</v>
      </c>
      <c r="N157" s="32">
        <f t="shared" si="19"/>
        <v>36.052127406631506</v>
      </c>
      <c r="O157" s="32">
        <f t="shared" si="19"/>
        <v>31.937255390926747</v>
      </c>
      <c r="P157" s="32">
        <f t="shared" si="19"/>
        <v>33.388948817787053</v>
      </c>
      <c r="Q157" s="32">
        <f t="shared" si="19"/>
        <v>34.788423056630805</v>
      </c>
      <c r="R157" s="32">
        <f t="shared" si="19"/>
        <v>34.579546304564573</v>
      </c>
      <c r="S157" s="32">
        <f t="shared" si="19"/>
        <v>34.830198407044051</v>
      </c>
      <c r="T157" s="32">
        <f t="shared" si="19"/>
        <v>35.770143791342093</v>
      </c>
      <c r="U157" s="33">
        <f t="shared" si="20"/>
        <v>32.355008895059207</v>
      </c>
    </row>
    <row r="158" spans="1:21" s="28" customFormat="1" ht="24" customHeight="1">
      <c r="A158" s="47" t="str">
        <f t="shared" si="18"/>
        <v>339</v>
      </c>
      <c r="B158" s="142"/>
      <c r="C158" s="29" t="s">
        <v>1389</v>
      </c>
      <c r="D158" s="30">
        <v>42.208305939359185</v>
      </c>
      <c r="E158" s="31">
        <f t="shared" si="19"/>
        <v>38.965350991299665</v>
      </c>
      <c r="F158" s="32">
        <f t="shared" si="19"/>
        <v>40.561882658036666</v>
      </c>
      <c r="G158" s="32">
        <f t="shared" si="19"/>
        <v>43.043990483666818</v>
      </c>
      <c r="H158" s="32">
        <f t="shared" si="19"/>
        <v>38.853094858482223</v>
      </c>
      <c r="I158" s="32">
        <f t="shared" si="19"/>
        <v>39.002769702238815</v>
      </c>
      <c r="J158" s="32">
        <f t="shared" si="19"/>
        <v>43.692581473278729</v>
      </c>
      <c r="K158" s="32">
        <f t="shared" si="19"/>
        <v>46.361782853604637</v>
      </c>
      <c r="L158" s="32">
        <f t="shared" si="19"/>
        <v>43.093882098252351</v>
      </c>
      <c r="M158" s="32">
        <f t="shared" si="19"/>
        <v>43.056463387313215</v>
      </c>
      <c r="N158" s="32">
        <f t="shared" si="19"/>
        <v>43.056463387313215</v>
      </c>
      <c r="O158" s="32">
        <f t="shared" si="19"/>
        <v>38.142139350638409</v>
      </c>
      <c r="P158" s="32">
        <f t="shared" si="19"/>
        <v>39.875872957485605</v>
      </c>
      <c r="Q158" s="32">
        <f t="shared" si="19"/>
        <v>41.547242046100898</v>
      </c>
      <c r="R158" s="32">
        <f t="shared" si="19"/>
        <v>41.297783973173239</v>
      </c>
      <c r="S158" s="32">
        <f t="shared" si="19"/>
        <v>41.597133660686424</v>
      </c>
      <c r="T158" s="32">
        <f t="shared" si="19"/>
        <v>42.71969498886088</v>
      </c>
      <c r="U158" s="33">
        <f t="shared" si="20"/>
        <v>38.641055496493721</v>
      </c>
    </row>
    <row r="159" spans="1:21" s="28" customFormat="1" ht="24" customHeight="1">
      <c r="A159" s="47" t="str">
        <f t="shared" si="18"/>
        <v>3391</v>
      </c>
      <c r="B159" s="142"/>
      <c r="C159" s="29" t="s">
        <v>1390</v>
      </c>
      <c r="D159" s="30">
        <v>51.400220723876764</v>
      </c>
      <c r="E159" s="31">
        <f t="shared" si="19"/>
        <v>47.451031188354307</v>
      </c>
      <c r="F159" s="32">
        <f t="shared" si="19"/>
        <v>49.395247575073057</v>
      </c>
      <c r="G159" s="32">
        <f t="shared" si="19"/>
        <v>52.417896488799848</v>
      </c>
      <c r="H159" s="32">
        <f t="shared" si="19"/>
        <v>47.314328473663146</v>
      </c>
      <c r="I159" s="32">
        <f t="shared" si="19"/>
        <v>47.496598759918037</v>
      </c>
      <c r="J159" s="32">
        <f t="shared" si="19"/>
        <v>53.207734395904339</v>
      </c>
      <c r="K159" s="32">
        <f t="shared" si="19"/>
        <v>56.458221167449743</v>
      </c>
      <c r="L159" s="32">
        <f t="shared" si="19"/>
        <v>52.478653250884811</v>
      </c>
      <c r="M159" s="32">
        <f t="shared" si="19"/>
        <v>52.433085679321103</v>
      </c>
      <c r="N159" s="32">
        <f t="shared" si="19"/>
        <v>52.433085679321103</v>
      </c>
      <c r="O159" s="32">
        <f t="shared" si="19"/>
        <v>46.448544613952457</v>
      </c>
      <c r="P159" s="32">
        <f t="shared" si="19"/>
        <v>48.559842096404843</v>
      </c>
      <c r="Q159" s="32">
        <f t="shared" si="19"/>
        <v>50.595193626251032</v>
      </c>
      <c r="R159" s="32">
        <f t="shared" si="19"/>
        <v>50.291409815826228</v>
      </c>
      <c r="S159" s="32">
        <f t="shared" si="19"/>
        <v>50.655950388335988</v>
      </c>
      <c r="T159" s="32">
        <f t="shared" si="19"/>
        <v>52.022977535247612</v>
      </c>
      <c r="U159" s="33">
        <f t="shared" si="20"/>
        <v>47.056112234802065</v>
      </c>
    </row>
    <row r="160" spans="1:21" s="28" customFormat="1" ht="24" customHeight="1">
      <c r="A160" s="47" t="str">
        <f t="shared" si="18"/>
        <v>3399</v>
      </c>
      <c r="B160" s="142"/>
      <c r="C160" s="29" t="s">
        <v>1391</v>
      </c>
      <c r="D160" s="30">
        <v>38.959914666626048</v>
      </c>
      <c r="E160" s="31">
        <f t="shared" si="19"/>
        <v>35.966540608315526</v>
      </c>
      <c r="F160" s="32">
        <f t="shared" si="19"/>
        <v>37.440201683176099</v>
      </c>
      <c r="G160" s="32">
        <f t="shared" si="19"/>
        <v>39.731284135498363</v>
      </c>
      <c r="H160" s="32">
        <f t="shared" si="19"/>
        <v>35.862923813989397</v>
      </c>
      <c r="I160" s="32">
        <f t="shared" si="19"/>
        <v>36.001079539757576</v>
      </c>
      <c r="J160" s="32">
        <f t="shared" si="19"/>
        <v>40.32995894716047</v>
      </c>
      <c r="K160" s="32">
        <f t="shared" si="19"/>
        <v>42.793736056692971</v>
      </c>
      <c r="L160" s="32">
        <f t="shared" si="19"/>
        <v>39.777336044087761</v>
      </c>
      <c r="M160" s="32">
        <f t="shared" si="19"/>
        <v>39.742797112645725</v>
      </c>
      <c r="N160" s="32">
        <f t="shared" si="19"/>
        <v>39.742797112645725</v>
      </c>
      <c r="O160" s="32">
        <f t="shared" si="19"/>
        <v>35.206684116590559</v>
      </c>
      <c r="P160" s="32">
        <f t="shared" si="19"/>
        <v>36.806987940071942</v>
      </c>
      <c r="Q160" s="32">
        <f t="shared" si="19"/>
        <v>38.349726877816593</v>
      </c>
      <c r="R160" s="32">
        <f t="shared" si="19"/>
        <v>38.119467334869633</v>
      </c>
      <c r="S160" s="32">
        <f t="shared" si="19"/>
        <v>38.395778786405984</v>
      </c>
      <c r="T160" s="32">
        <f t="shared" si="19"/>
        <v>39.431946729667317</v>
      </c>
      <c r="U160" s="33">
        <f t="shared" si="20"/>
        <v>35.66720320248448</v>
      </c>
    </row>
    <row r="161" spans="1:21" s="28" customFormat="1" ht="24" customHeight="1">
      <c r="A161" s="47" t="str">
        <f t="shared" si="18"/>
        <v>41</v>
      </c>
      <c r="B161" s="142"/>
      <c r="C161" s="29" t="s">
        <v>1392</v>
      </c>
      <c r="D161" s="30">
        <v>74.94512921263923</v>
      </c>
      <c r="E161" s="31">
        <f t="shared" si="19"/>
        <v>69.186933705757951</v>
      </c>
      <c r="F161" s="32">
        <f t="shared" si="19"/>
        <v>72.02173764760721</v>
      </c>
      <c r="G161" s="32">
        <f t="shared" si="19"/>
        <v>76.428971900950927</v>
      </c>
      <c r="H161" s="32">
        <f t="shared" si="19"/>
        <v>68.987611553596679</v>
      </c>
      <c r="I161" s="32">
        <f t="shared" si="19"/>
        <v>69.253374423145047</v>
      </c>
      <c r="J161" s="32">
        <f t="shared" si="19"/>
        <v>77.580611002327188</v>
      </c>
      <c r="K161" s="32">
        <f t="shared" si="19"/>
        <v>82.320048842606383</v>
      </c>
      <c r="L161" s="32">
        <f t="shared" si="19"/>
        <v>76.517559524133716</v>
      </c>
      <c r="M161" s="32">
        <f t="shared" si="19"/>
        <v>76.451118806746649</v>
      </c>
      <c r="N161" s="32">
        <f t="shared" si="19"/>
        <v>76.451118806746649</v>
      </c>
      <c r="O161" s="32">
        <f t="shared" si="19"/>
        <v>67.725237923241949</v>
      </c>
      <c r="P161" s="32">
        <f t="shared" si="19"/>
        <v>70.803657828843839</v>
      </c>
      <c r="Q161" s="32">
        <f t="shared" si="19"/>
        <v>73.771343205467275</v>
      </c>
      <c r="R161" s="32">
        <f t="shared" si="19"/>
        <v>73.328405089553328</v>
      </c>
      <c r="S161" s="32">
        <f t="shared" si="19"/>
        <v>73.859930828650064</v>
      </c>
      <c r="T161" s="32">
        <f t="shared" si="19"/>
        <v>75.853152350262818</v>
      </c>
      <c r="U161" s="33">
        <f t="shared" si="20"/>
        <v>68.611114155069828</v>
      </c>
    </row>
    <row r="162" spans="1:21" s="28" customFormat="1" ht="24" customHeight="1">
      <c r="A162" s="47" t="str">
        <f t="shared" si="18"/>
        <v>411</v>
      </c>
      <c r="B162" s="142"/>
      <c r="C162" s="29" t="s">
        <v>1393</v>
      </c>
      <c r="D162" s="30">
        <v>56.744984874315527</v>
      </c>
      <c r="E162" s="31">
        <f t="shared" si="19"/>
        <v>52.385145610922478</v>
      </c>
      <c r="F162" s="32">
        <f t="shared" si="19"/>
        <v>54.531528017515988</v>
      </c>
      <c r="G162" s="32">
        <f t="shared" si="19"/>
        <v>57.868481915266798</v>
      </c>
      <c r="H162" s="32">
        <f t="shared" si="19"/>
        <v>52.234228097958876</v>
      </c>
      <c r="I162" s="32">
        <f t="shared" si="19"/>
        <v>52.43545144857702</v>
      </c>
      <c r="J162" s="32">
        <f t="shared" si="19"/>
        <v>58.740449767945407</v>
      </c>
      <c r="K162" s="32">
        <f t="shared" si="19"/>
        <v>62.328932853968915</v>
      </c>
      <c r="L162" s="32">
        <f t="shared" si="19"/>
        <v>57.935556365472848</v>
      </c>
      <c r="M162" s="32">
        <f t="shared" si="19"/>
        <v>57.885250527818329</v>
      </c>
      <c r="N162" s="32">
        <f t="shared" si="19"/>
        <v>57.885250527818329</v>
      </c>
      <c r="O162" s="32">
        <f t="shared" si="19"/>
        <v>51.278417182522716</v>
      </c>
      <c r="P162" s="32">
        <f t="shared" si="19"/>
        <v>53.609254327182832</v>
      </c>
      <c r="Q162" s="32">
        <f t="shared" si="19"/>
        <v>55.856248409085403</v>
      </c>
      <c r="R162" s="32">
        <f t="shared" si="19"/>
        <v>55.520876158055167</v>
      </c>
      <c r="S162" s="32">
        <f t="shared" si="19"/>
        <v>55.923322859291453</v>
      </c>
      <c r="T162" s="32">
        <f t="shared" si="19"/>
        <v>57.432497988927501</v>
      </c>
      <c r="U162" s="33">
        <f t="shared" si="20"/>
        <v>51.949161684583181</v>
      </c>
    </row>
    <row r="163" spans="1:21" s="28" customFormat="1" ht="24" customHeight="1">
      <c r="A163" s="47" t="str">
        <f t="shared" si="18"/>
        <v>4111</v>
      </c>
      <c r="B163" s="142"/>
      <c r="C163" s="29" t="s">
        <v>1394</v>
      </c>
      <c r="D163" s="30">
        <v>56.744984874315527</v>
      </c>
      <c r="E163" s="31">
        <f t="shared" si="19"/>
        <v>52.385145610922478</v>
      </c>
      <c r="F163" s="32">
        <f t="shared" si="19"/>
        <v>54.531528017515988</v>
      </c>
      <c r="G163" s="32">
        <f t="shared" si="19"/>
        <v>57.868481915266798</v>
      </c>
      <c r="H163" s="32">
        <f t="shared" si="19"/>
        <v>52.234228097958876</v>
      </c>
      <c r="I163" s="32">
        <f t="shared" si="19"/>
        <v>52.43545144857702</v>
      </c>
      <c r="J163" s="32">
        <f t="shared" si="19"/>
        <v>58.740449767945407</v>
      </c>
      <c r="K163" s="32">
        <f t="shared" si="19"/>
        <v>62.328932853968915</v>
      </c>
      <c r="L163" s="32">
        <f t="shared" si="19"/>
        <v>57.935556365472848</v>
      </c>
      <c r="M163" s="32">
        <f t="shared" si="19"/>
        <v>57.885250527818329</v>
      </c>
      <c r="N163" s="32">
        <f t="shared" si="19"/>
        <v>57.885250527818329</v>
      </c>
      <c r="O163" s="32">
        <f t="shared" si="19"/>
        <v>51.278417182522716</v>
      </c>
      <c r="P163" s="32">
        <f t="shared" si="19"/>
        <v>53.609254327182832</v>
      </c>
      <c r="Q163" s="32">
        <f t="shared" si="19"/>
        <v>55.856248409085403</v>
      </c>
      <c r="R163" s="32">
        <f t="shared" si="19"/>
        <v>55.520876158055167</v>
      </c>
      <c r="S163" s="32">
        <f t="shared" si="19"/>
        <v>55.923322859291453</v>
      </c>
      <c r="T163" s="32">
        <f t="shared" si="19"/>
        <v>57.432497988927501</v>
      </c>
      <c r="U163" s="33">
        <f t="shared" si="20"/>
        <v>51.949161684583181</v>
      </c>
    </row>
    <row r="164" spans="1:21" s="28" customFormat="1" ht="24" customHeight="1">
      <c r="A164" s="47" t="str">
        <f t="shared" si="18"/>
        <v>412</v>
      </c>
      <c r="B164" s="142"/>
      <c r="C164" s="29" t="s">
        <v>1395</v>
      </c>
      <c r="D164" s="30">
        <v>71.924196154770186</v>
      </c>
      <c r="E164" s="31">
        <f t="shared" si="19"/>
        <v>66.398105433658984</v>
      </c>
      <c r="F164" s="32">
        <f t="shared" si="19"/>
        <v>69.118642404052196</v>
      </c>
      <c r="G164" s="32">
        <f t="shared" si="19"/>
        <v>73.348227225210366</v>
      </c>
      <c r="H164" s="32">
        <f t="shared" si="19"/>
        <v>66.206817677928214</v>
      </c>
      <c r="I164" s="32">
        <f t="shared" si="19"/>
        <v>66.461868018902592</v>
      </c>
      <c r="J164" s="32">
        <f t="shared" si="19"/>
        <v>74.4534453694326</v>
      </c>
      <c r="K164" s="32">
        <f t="shared" si="19"/>
        <v>79.001843116808743</v>
      </c>
      <c r="L164" s="32">
        <f t="shared" si="19"/>
        <v>73.433244005535158</v>
      </c>
      <c r="M164" s="32">
        <f t="shared" si="19"/>
        <v>73.369481420291578</v>
      </c>
      <c r="N164" s="32">
        <f t="shared" si="19"/>
        <v>73.369481420291578</v>
      </c>
      <c r="O164" s="32">
        <f t="shared" si="19"/>
        <v>64.995328558300002</v>
      </c>
      <c r="P164" s="32">
        <f t="shared" si="19"/>
        <v>67.949661674586366</v>
      </c>
      <c r="Q164" s="32">
        <f t="shared" si="19"/>
        <v>70.797723815466753</v>
      </c>
      <c r="R164" s="32">
        <f t="shared" si="19"/>
        <v>70.372639913842804</v>
      </c>
      <c r="S164" s="32">
        <f t="shared" si="19"/>
        <v>70.882740595791532</v>
      </c>
      <c r="T164" s="32">
        <f t="shared" si="19"/>
        <v>72.795618153099255</v>
      </c>
      <c r="U164" s="33">
        <f t="shared" si="20"/>
        <v>65.845496361547873</v>
      </c>
    </row>
    <row r="165" spans="1:21" s="28" customFormat="1" ht="24" customHeight="1">
      <c r="A165" s="47" t="str">
        <f t="shared" si="18"/>
        <v>4121</v>
      </c>
      <c r="B165" s="142"/>
      <c r="C165" s="29" t="s">
        <v>1396</v>
      </c>
      <c r="D165" s="30">
        <v>71.924196154770186</v>
      </c>
      <c r="E165" s="31">
        <f t="shared" si="19"/>
        <v>66.398105433658984</v>
      </c>
      <c r="F165" s="32">
        <f t="shared" si="19"/>
        <v>69.118642404052196</v>
      </c>
      <c r="G165" s="32">
        <f t="shared" si="19"/>
        <v>73.348227225210366</v>
      </c>
      <c r="H165" s="32">
        <f t="shared" si="19"/>
        <v>66.206817677928214</v>
      </c>
      <c r="I165" s="32">
        <f t="shared" si="19"/>
        <v>66.461868018902592</v>
      </c>
      <c r="J165" s="32">
        <f t="shared" si="19"/>
        <v>74.4534453694326</v>
      </c>
      <c r="K165" s="32">
        <f t="shared" si="19"/>
        <v>79.001843116808743</v>
      </c>
      <c r="L165" s="32">
        <f t="shared" si="19"/>
        <v>73.433244005535158</v>
      </c>
      <c r="M165" s="32">
        <f t="shared" si="19"/>
        <v>73.369481420291578</v>
      </c>
      <c r="N165" s="32">
        <f t="shared" si="19"/>
        <v>73.369481420291578</v>
      </c>
      <c r="O165" s="32">
        <f t="shared" si="19"/>
        <v>64.995328558300002</v>
      </c>
      <c r="P165" s="32">
        <f t="shared" si="19"/>
        <v>67.949661674586366</v>
      </c>
      <c r="Q165" s="32">
        <f t="shared" si="19"/>
        <v>70.797723815466753</v>
      </c>
      <c r="R165" s="32">
        <f t="shared" si="19"/>
        <v>70.372639913842804</v>
      </c>
      <c r="S165" s="32">
        <f t="shared" si="19"/>
        <v>70.882740595791532</v>
      </c>
      <c r="T165" s="32">
        <f t="shared" si="19"/>
        <v>72.795618153099255</v>
      </c>
      <c r="U165" s="33">
        <f t="shared" si="20"/>
        <v>65.845496361547873</v>
      </c>
    </row>
    <row r="166" spans="1:21" s="28" customFormat="1" ht="24" customHeight="1">
      <c r="A166" s="47" t="str">
        <f t="shared" si="18"/>
        <v>413</v>
      </c>
      <c r="B166" s="142"/>
      <c r="C166" s="29" t="s">
        <v>1397</v>
      </c>
      <c r="D166" s="30">
        <v>68.879818704819556</v>
      </c>
      <c r="E166" s="31">
        <f t="shared" si="19"/>
        <v>63.587634052557995</v>
      </c>
      <c r="F166" s="32">
        <f t="shared" si="19"/>
        <v>66.19301726597908</v>
      </c>
      <c r="G166" s="32">
        <f t="shared" si="19"/>
        <v>70.243573980594633</v>
      </c>
      <c r="H166" s="32">
        <f t="shared" si="19"/>
        <v>63.404443045364332</v>
      </c>
      <c r="I166" s="32">
        <f t="shared" si="19"/>
        <v>63.648697721622561</v>
      </c>
      <c r="J166" s="32">
        <f t="shared" si="19"/>
        <v>71.302010911046949</v>
      </c>
      <c r="K166" s="32">
        <f t="shared" si="19"/>
        <v>75.657885970985305</v>
      </c>
      <c r="L166" s="32">
        <f t="shared" si="19"/>
        <v>70.324992206014045</v>
      </c>
      <c r="M166" s="32">
        <f t="shared" si="19"/>
        <v>70.263928536949507</v>
      </c>
      <c r="N166" s="32">
        <f t="shared" si="19"/>
        <v>70.263928536949507</v>
      </c>
      <c r="O166" s="32">
        <f t="shared" si="19"/>
        <v>62.244233333137757</v>
      </c>
      <c r="P166" s="32">
        <f t="shared" si="19"/>
        <v>65.073516666462197</v>
      </c>
      <c r="Q166" s="32">
        <f t="shared" si="19"/>
        <v>67.801027218012393</v>
      </c>
      <c r="R166" s="32">
        <f t="shared" si="19"/>
        <v>67.393936090915346</v>
      </c>
      <c r="S166" s="32">
        <f t="shared" si="19"/>
        <v>67.882445443431791</v>
      </c>
      <c r="T166" s="32">
        <f t="shared" si="19"/>
        <v>69.714355515368496</v>
      </c>
      <c r="U166" s="33">
        <f t="shared" si="20"/>
        <v>63.058415587331844</v>
      </c>
    </row>
    <row r="167" spans="1:21" s="28" customFormat="1" ht="24" customHeight="1">
      <c r="A167" s="47" t="str">
        <f t="shared" si="18"/>
        <v>4131</v>
      </c>
      <c r="B167" s="142"/>
      <c r="C167" s="29" t="s">
        <v>1398</v>
      </c>
      <c r="D167" s="30">
        <v>68.879818704819556</v>
      </c>
      <c r="E167" s="31">
        <f t="shared" ref="E167:T182" si="21">$D167*E$2</f>
        <v>63.587634052557995</v>
      </c>
      <c r="F167" s="32">
        <f t="shared" si="21"/>
        <v>66.19301726597908</v>
      </c>
      <c r="G167" s="32">
        <f t="shared" si="21"/>
        <v>70.243573980594633</v>
      </c>
      <c r="H167" s="32">
        <f t="shared" si="21"/>
        <v>63.404443045364332</v>
      </c>
      <c r="I167" s="32">
        <f t="shared" si="21"/>
        <v>63.648697721622561</v>
      </c>
      <c r="J167" s="32">
        <f t="shared" si="21"/>
        <v>71.302010911046949</v>
      </c>
      <c r="K167" s="32">
        <f t="shared" si="21"/>
        <v>75.657885970985305</v>
      </c>
      <c r="L167" s="32">
        <f t="shared" si="21"/>
        <v>70.324992206014045</v>
      </c>
      <c r="M167" s="32">
        <f t="shared" si="21"/>
        <v>70.263928536949507</v>
      </c>
      <c r="N167" s="32">
        <f t="shared" si="21"/>
        <v>70.263928536949507</v>
      </c>
      <c r="O167" s="32">
        <f t="shared" si="21"/>
        <v>62.244233333137757</v>
      </c>
      <c r="P167" s="32">
        <f t="shared" si="21"/>
        <v>65.073516666462197</v>
      </c>
      <c r="Q167" s="32">
        <f t="shared" si="21"/>
        <v>67.801027218012393</v>
      </c>
      <c r="R167" s="32">
        <f t="shared" si="21"/>
        <v>67.393936090915346</v>
      </c>
      <c r="S167" s="32">
        <f t="shared" si="21"/>
        <v>67.882445443431791</v>
      </c>
      <c r="T167" s="32">
        <f t="shared" si="21"/>
        <v>69.714355515368496</v>
      </c>
      <c r="U167" s="33">
        <f t="shared" si="20"/>
        <v>63.058415587331844</v>
      </c>
    </row>
    <row r="168" spans="1:21" s="28" customFormat="1" ht="24" customHeight="1">
      <c r="A168" s="47" t="str">
        <f t="shared" si="18"/>
        <v>4132</v>
      </c>
      <c r="B168" s="142"/>
      <c r="C168" s="29" t="s">
        <v>1399</v>
      </c>
      <c r="D168" s="30">
        <v>68.879818704819556</v>
      </c>
      <c r="E168" s="31">
        <f t="shared" si="21"/>
        <v>63.587634052557995</v>
      </c>
      <c r="F168" s="32">
        <f t="shared" si="21"/>
        <v>66.19301726597908</v>
      </c>
      <c r="G168" s="32">
        <f t="shared" si="21"/>
        <v>70.243573980594633</v>
      </c>
      <c r="H168" s="32">
        <f t="shared" si="21"/>
        <v>63.404443045364332</v>
      </c>
      <c r="I168" s="32">
        <f t="shared" si="21"/>
        <v>63.648697721622561</v>
      </c>
      <c r="J168" s="32">
        <f t="shared" si="21"/>
        <v>71.302010911046949</v>
      </c>
      <c r="K168" s="32">
        <f t="shared" si="21"/>
        <v>75.657885970985305</v>
      </c>
      <c r="L168" s="32">
        <f t="shared" si="21"/>
        <v>70.324992206014045</v>
      </c>
      <c r="M168" s="32">
        <f t="shared" si="21"/>
        <v>70.263928536949507</v>
      </c>
      <c r="N168" s="32">
        <f t="shared" si="21"/>
        <v>70.263928536949507</v>
      </c>
      <c r="O168" s="32">
        <f t="shared" si="21"/>
        <v>62.244233333137757</v>
      </c>
      <c r="P168" s="32">
        <f t="shared" si="21"/>
        <v>65.073516666462197</v>
      </c>
      <c r="Q168" s="32">
        <f t="shared" si="21"/>
        <v>67.801027218012393</v>
      </c>
      <c r="R168" s="32">
        <f t="shared" si="21"/>
        <v>67.393936090915346</v>
      </c>
      <c r="S168" s="32">
        <f t="shared" si="21"/>
        <v>67.882445443431791</v>
      </c>
      <c r="T168" s="32">
        <f t="shared" si="21"/>
        <v>69.714355515368496</v>
      </c>
      <c r="U168" s="33">
        <f t="shared" si="20"/>
        <v>63.058415587331844</v>
      </c>
    </row>
    <row r="169" spans="1:21" s="28" customFormat="1" ht="24" customHeight="1">
      <c r="A169" s="47" t="str">
        <f t="shared" si="18"/>
        <v>4133</v>
      </c>
      <c r="B169" s="142"/>
      <c r="C169" s="29" t="s">
        <v>1400</v>
      </c>
      <c r="D169" s="30">
        <v>68.879818704819556</v>
      </c>
      <c r="E169" s="31">
        <f t="shared" si="21"/>
        <v>63.587634052557995</v>
      </c>
      <c r="F169" s="32">
        <f t="shared" si="21"/>
        <v>66.19301726597908</v>
      </c>
      <c r="G169" s="32">
        <f t="shared" si="21"/>
        <v>70.243573980594633</v>
      </c>
      <c r="H169" s="32">
        <f t="shared" si="21"/>
        <v>63.404443045364332</v>
      </c>
      <c r="I169" s="32">
        <f t="shared" si="21"/>
        <v>63.648697721622561</v>
      </c>
      <c r="J169" s="32">
        <f t="shared" si="21"/>
        <v>71.302010911046949</v>
      </c>
      <c r="K169" s="32">
        <f t="shared" si="21"/>
        <v>75.657885970985305</v>
      </c>
      <c r="L169" s="32">
        <f t="shared" si="21"/>
        <v>70.324992206014045</v>
      </c>
      <c r="M169" s="32">
        <f t="shared" si="21"/>
        <v>70.263928536949507</v>
      </c>
      <c r="N169" s="32">
        <f t="shared" si="21"/>
        <v>70.263928536949507</v>
      </c>
      <c r="O169" s="32">
        <f t="shared" si="21"/>
        <v>62.244233333137757</v>
      </c>
      <c r="P169" s="32">
        <f t="shared" si="21"/>
        <v>65.073516666462197</v>
      </c>
      <c r="Q169" s="32">
        <f t="shared" si="21"/>
        <v>67.801027218012393</v>
      </c>
      <c r="R169" s="32">
        <f t="shared" si="21"/>
        <v>67.393936090915346</v>
      </c>
      <c r="S169" s="32">
        <f t="shared" si="21"/>
        <v>67.882445443431791</v>
      </c>
      <c r="T169" s="32">
        <f t="shared" si="21"/>
        <v>69.714355515368496</v>
      </c>
      <c r="U169" s="33">
        <f t="shared" si="20"/>
        <v>63.058415587331844</v>
      </c>
    </row>
    <row r="170" spans="1:21" s="28" customFormat="1" ht="24" customHeight="1">
      <c r="A170" s="47" t="str">
        <f t="shared" si="18"/>
        <v>4134</v>
      </c>
      <c r="B170" s="142"/>
      <c r="C170" s="29" t="s">
        <v>1401</v>
      </c>
      <c r="D170" s="30">
        <v>68.879818704819556</v>
      </c>
      <c r="E170" s="31">
        <f t="shared" si="21"/>
        <v>63.587634052557995</v>
      </c>
      <c r="F170" s="32">
        <f t="shared" si="21"/>
        <v>66.19301726597908</v>
      </c>
      <c r="G170" s="32">
        <f t="shared" si="21"/>
        <v>70.243573980594633</v>
      </c>
      <c r="H170" s="32">
        <f t="shared" si="21"/>
        <v>63.404443045364332</v>
      </c>
      <c r="I170" s="32">
        <f t="shared" si="21"/>
        <v>63.648697721622561</v>
      </c>
      <c r="J170" s="32">
        <f t="shared" si="21"/>
        <v>71.302010911046949</v>
      </c>
      <c r="K170" s="32">
        <f t="shared" si="21"/>
        <v>75.657885970985305</v>
      </c>
      <c r="L170" s="32">
        <f t="shared" si="21"/>
        <v>70.324992206014045</v>
      </c>
      <c r="M170" s="32">
        <f t="shared" si="21"/>
        <v>70.263928536949507</v>
      </c>
      <c r="N170" s="32">
        <f t="shared" si="21"/>
        <v>70.263928536949507</v>
      </c>
      <c r="O170" s="32">
        <f t="shared" si="21"/>
        <v>62.244233333137757</v>
      </c>
      <c r="P170" s="32">
        <f t="shared" si="21"/>
        <v>65.073516666462197</v>
      </c>
      <c r="Q170" s="32">
        <f t="shared" si="21"/>
        <v>67.801027218012393</v>
      </c>
      <c r="R170" s="32">
        <f t="shared" si="21"/>
        <v>67.393936090915346</v>
      </c>
      <c r="S170" s="32">
        <f t="shared" si="21"/>
        <v>67.882445443431791</v>
      </c>
      <c r="T170" s="32">
        <f t="shared" si="21"/>
        <v>69.714355515368496</v>
      </c>
      <c r="U170" s="33">
        <f t="shared" si="20"/>
        <v>63.058415587331844</v>
      </c>
    </row>
    <row r="171" spans="1:21" s="28" customFormat="1" ht="24" customHeight="1">
      <c r="A171" s="47" t="str">
        <f t="shared" si="18"/>
        <v>414</v>
      </c>
      <c r="B171" s="142"/>
      <c r="C171" s="29" t="s">
        <v>1402</v>
      </c>
      <c r="D171" s="30">
        <v>104.9176498708581</v>
      </c>
      <c r="E171" s="31">
        <f t="shared" si="21"/>
        <v>96.856601121915077</v>
      </c>
      <c r="F171" s="32">
        <f t="shared" si="21"/>
        <v>100.82511742908704</v>
      </c>
      <c r="G171" s="32">
        <f t="shared" si="21"/>
        <v>106.99492012539339</v>
      </c>
      <c r="H171" s="32">
        <f t="shared" si="21"/>
        <v>96.577564819067064</v>
      </c>
      <c r="I171" s="32">
        <f t="shared" si="21"/>
        <v>96.949613222864443</v>
      </c>
      <c r="J171" s="32">
        <f t="shared" si="21"/>
        <v>108.607129875182</v>
      </c>
      <c r="K171" s="32">
        <f t="shared" si="21"/>
        <v>115.24199307623509</v>
      </c>
      <c r="L171" s="32">
        <f t="shared" si="21"/>
        <v>107.11893625999252</v>
      </c>
      <c r="M171" s="32">
        <f t="shared" si="21"/>
        <v>107.0259241590432</v>
      </c>
      <c r="N171" s="32">
        <f t="shared" si="21"/>
        <v>107.0259241590432</v>
      </c>
      <c r="O171" s="32">
        <f t="shared" si="21"/>
        <v>94.810334901029563</v>
      </c>
      <c r="P171" s="32">
        <f t="shared" si="21"/>
        <v>99.119895578349073</v>
      </c>
      <c r="Q171" s="32">
        <f t="shared" si="21"/>
        <v>103.27443608741972</v>
      </c>
      <c r="R171" s="32">
        <f t="shared" si="21"/>
        <v>102.65435541442409</v>
      </c>
      <c r="S171" s="32">
        <f t="shared" si="21"/>
        <v>103.39845222201883</v>
      </c>
      <c r="T171" s="32">
        <f t="shared" si="21"/>
        <v>106.1888152504991</v>
      </c>
      <c r="U171" s="33">
        <f t="shared" si="20"/>
        <v>96.050496247020789</v>
      </c>
    </row>
    <row r="172" spans="1:21" s="28" customFormat="1" ht="24" customHeight="1">
      <c r="A172" s="47" t="str">
        <f t="shared" si="18"/>
        <v>4141</v>
      </c>
      <c r="B172" s="142"/>
      <c r="C172" s="29" t="s">
        <v>1403</v>
      </c>
      <c r="D172" s="30">
        <v>104.9176498708581</v>
      </c>
      <c r="E172" s="31">
        <f t="shared" si="21"/>
        <v>96.856601121915077</v>
      </c>
      <c r="F172" s="32">
        <f t="shared" si="21"/>
        <v>100.82511742908704</v>
      </c>
      <c r="G172" s="32">
        <f t="shared" si="21"/>
        <v>106.99492012539339</v>
      </c>
      <c r="H172" s="32">
        <f t="shared" si="21"/>
        <v>96.577564819067064</v>
      </c>
      <c r="I172" s="32">
        <f t="shared" si="21"/>
        <v>96.949613222864443</v>
      </c>
      <c r="J172" s="32">
        <f t="shared" si="21"/>
        <v>108.607129875182</v>
      </c>
      <c r="K172" s="32">
        <f t="shared" si="21"/>
        <v>115.24199307623509</v>
      </c>
      <c r="L172" s="32">
        <f t="shared" si="21"/>
        <v>107.11893625999252</v>
      </c>
      <c r="M172" s="32">
        <f t="shared" si="21"/>
        <v>107.0259241590432</v>
      </c>
      <c r="N172" s="32">
        <f t="shared" si="21"/>
        <v>107.0259241590432</v>
      </c>
      <c r="O172" s="32">
        <f t="shared" si="21"/>
        <v>94.810334901029563</v>
      </c>
      <c r="P172" s="32">
        <f t="shared" si="21"/>
        <v>99.119895578349073</v>
      </c>
      <c r="Q172" s="32">
        <f t="shared" si="21"/>
        <v>103.27443608741972</v>
      </c>
      <c r="R172" s="32">
        <f t="shared" si="21"/>
        <v>102.65435541442409</v>
      </c>
      <c r="S172" s="32">
        <f t="shared" si="21"/>
        <v>103.39845222201883</v>
      </c>
      <c r="T172" s="32">
        <f t="shared" si="21"/>
        <v>106.1888152504991</v>
      </c>
      <c r="U172" s="33">
        <f t="shared" si="20"/>
        <v>96.050496247020789</v>
      </c>
    </row>
    <row r="173" spans="1:21" s="28" customFormat="1" ht="24" customHeight="1">
      <c r="A173" s="47" t="str">
        <f t="shared" si="18"/>
        <v>4142</v>
      </c>
      <c r="B173" s="142"/>
      <c r="C173" s="29" t="s">
        <v>1404</v>
      </c>
      <c r="D173" s="30">
        <v>104.9176498708581</v>
      </c>
      <c r="E173" s="31">
        <f t="shared" si="21"/>
        <v>96.856601121915077</v>
      </c>
      <c r="F173" s="32">
        <f t="shared" si="21"/>
        <v>100.82511742908704</v>
      </c>
      <c r="G173" s="32">
        <f t="shared" si="21"/>
        <v>106.99492012539339</v>
      </c>
      <c r="H173" s="32">
        <f t="shared" si="21"/>
        <v>96.577564819067064</v>
      </c>
      <c r="I173" s="32">
        <f t="shared" si="21"/>
        <v>96.949613222864443</v>
      </c>
      <c r="J173" s="32">
        <f t="shared" si="21"/>
        <v>108.607129875182</v>
      </c>
      <c r="K173" s="32">
        <f t="shared" si="21"/>
        <v>115.24199307623509</v>
      </c>
      <c r="L173" s="32">
        <f t="shared" si="21"/>
        <v>107.11893625999252</v>
      </c>
      <c r="M173" s="32">
        <f t="shared" si="21"/>
        <v>107.0259241590432</v>
      </c>
      <c r="N173" s="32">
        <f t="shared" si="21"/>
        <v>107.0259241590432</v>
      </c>
      <c r="O173" s="32">
        <f t="shared" si="21"/>
        <v>94.810334901029563</v>
      </c>
      <c r="P173" s="32">
        <f t="shared" si="21"/>
        <v>99.119895578349073</v>
      </c>
      <c r="Q173" s="32">
        <f t="shared" si="21"/>
        <v>103.27443608741972</v>
      </c>
      <c r="R173" s="32">
        <f t="shared" si="21"/>
        <v>102.65435541442409</v>
      </c>
      <c r="S173" s="32">
        <f t="shared" si="21"/>
        <v>103.39845222201883</v>
      </c>
      <c r="T173" s="32">
        <f t="shared" si="21"/>
        <v>106.1888152504991</v>
      </c>
      <c r="U173" s="33">
        <f t="shared" si="20"/>
        <v>96.050496247020789</v>
      </c>
    </row>
    <row r="174" spans="1:21" s="28" customFormat="1" ht="24" customHeight="1">
      <c r="A174" s="47" t="str">
        <f t="shared" si="18"/>
        <v>4143</v>
      </c>
      <c r="B174" s="142"/>
      <c r="C174" s="29" t="s">
        <v>1405</v>
      </c>
      <c r="D174" s="30">
        <v>104.9176498708581</v>
      </c>
      <c r="E174" s="31">
        <f t="shared" si="21"/>
        <v>96.856601121915077</v>
      </c>
      <c r="F174" s="32">
        <f t="shared" si="21"/>
        <v>100.82511742908704</v>
      </c>
      <c r="G174" s="32">
        <f t="shared" si="21"/>
        <v>106.99492012539339</v>
      </c>
      <c r="H174" s="32">
        <f t="shared" si="21"/>
        <v>96.577564819067064</v>
      </c>
      <c r="I174" s="32">
        <f t="shared" si="21"/>
        <v>96.949613222864443</v>
      </c>
      <c r="J174" s="32">
        <f t="shared" si="21"/>
        <v>108.607129875182</v>
      </c>
      <c r="K174" s="32">
        <f t="shared" si="21"/>
        <v>115.24199307623509</v>
      </c>
      <c r="L174" s="32">
        <f t="shared" si="21"/>
        <v>107.11893625999252</v>
      </c>
      <c r="M174" s="32">
        <f t="shared" si="21"/>
        <v>107.0259241590432</v>
      </c>
      <c r="N174" s="32">
        <f t="shared" si="21"/>
        <v>107.0259241590432</v>
      </c>
      <c r="O174" s="32">
        <f t="shared" si="21"/>
        <v>94.810334901029563</v>
      </c>
      <c r="P174" s="32">
        <f t="shared" si="21"/>
        <v>99.119895578349073</v>
      </c>
      <c r="Q174" s="32">
        <f t="shared" si="21"/>
        <v>103.27443608741972</v>
      </c>
      <c r="R174" s="32">
        <f t="shared" si="21"/>
        <v>102.65435541442409</v>
      </c>
      <c r="S174" s="32">
        <f t="shared" si="21"/>
        <v>103.39845222201883</v>
      </c>
      <c r="T174" s="32">
        <f t="shared" si="21"/>
        <v>106.1888152504991</v>
      </c>
      <c r="U174" s="33">
        <f t="shared" si="20"/>
        <v>96.050496247020789</v>
      </c>
    </row>
    <row r="175" spans="1:21" s="28" customFormat="1" ht="24" customHeight="1">
      <c r="A175" s="47" t="str">
        <f t="shared" si="18"/>
        <v>4144</v>
      </c>
      <c r="B175" s="142"/>
      <c r="C175" s="29" t="s">
        <v>1406</v>
      </c>
      <c r="D175" s="30">
        <v>104.9176498708581</v>
      </c>
      <c r="E175" s="31">
        <f t="shared" si="21"/>
        <v>96.856601121915077</v>
      </c>
      <c r="F175" s="32">
        <f t="shared" si="21"/>
        <v>100.82511742908704</v>
      </c>
      <c r="G175" s="32">
        <f t="shared" si="21"/>
        <v>106.99492012539339</v>
      </c>
      <c r="H175" s="32">
        <f t="shared" si="21"/>
        <v>96.577564819067064</v>
      </c>
      <c r="I175" s="32">
        <f t="shared" si="21"/>
        <v>96.949613222864443</v>
      </c>
      <c r="J175" s="32">
        <f t="shared" si="21"/>
        <v>108.607129875182</v>
      </c>
      <c r="K175" s="32">
        <f t="shared" si="21"/>
        <v>115.24199307623509</v>
      </c>
      <c r="L175" s="32">
        <f t="shared" si="21"/>
        <v>107.11893625999252</v>
      </c>
      <c r="M175" s="32">
        <f t="shared" si="21"/>
        <v>107.0259241590432</v>
      </c>
      <c r="N175" s="32">
        <f t="shared" si="21"/>
        <v>107.0259241590432</v>
      </c>
      <c r="O175" s="32">
        <f t="shared" si="21"/>
        <v>94.810334901029563</v>
      </c>
      <c r="P175" s="32">
        <f t="shared" si="21"/>
        <v>99.119895578349073</v>
      </c>
      <c r="Q175" s="32">
        <f t="shared" si="21"/>
        <v>103.27443608741972</v>
      </c>
      <c r="R175" s="32">
        <f t="shared" si="21"/>
        <v>102.65435541442409</v>
      </c>
      <c r="S175" s="32">
        <f t="shared" si="21"/>
        <v>103.39845222201883</v>
      </c>
      <c r="T175" s="32">
        <f t="shared" si="21"/>
        <v>106.1888152504991</v>
      </c>
      <c r="U175" s="33">
        <f t="shared" si="20"/>
        <v>96.050496247020789</v>
      </c>
    </row>
    <row r="176" spans="1:21" s="28" customFormat="1" ht="24" customHeight="1">
      <c r="A176" s="47" t="str">
        <f t="shared" si="18"/>
        <v>4145</v>
      </c>
      <c r="B176" s="142"/>
      <c r="C176" s="29" t="s">
        <v>1407</v>
      </c>
      <c r="D176" s="30">
        <v>104.9176498708581</v>
      </c>
      <c r="E176" s="31">
        <f t="shared" si="21"/>
        <v>96.856601121915077</v>
      </c>
      <c r="F176" s="32">
        <f t="shared" si="21"/>
        <v>100.82511742908704</v>
      </c>
      <c r="G176" s="32">
        <f t="shared" si="21"/>
        <v>106.99492012539339</v>
      </c>
      <c r="H176" s="32">
        <f t="shared" si="21"/>
        <v>96.577564819067064</v>
      </c>
      <c r="I176" s="32">
        <f t="shared" si="21"/>
        <v>96.949613222864443</v>
      </c>
      <c r="J176" s="32">
        <f t="shared" si="21"/>
        <v>108.607129875182</v>
      </c>
      <c r="K176" s="32">
        <f t="shared" si="21"/>
        <v>115.24199307623509</v>
      </c>
      <c r="L176" s="32">
        <f t="shared" si="21"/>
        <v>107.11893625999252</v>
      </c>
      <c r="M176" s="32">
        <f t="shared" si="21"/>
        <v>107.0259241590432</v>
      </c>
      <c r="N176" s="32">
        <f t="shared" si="21"/>
        <v>107.0259241590432</v>
      </c>
      <c r="O176" s="32">
        <f t="shared" si="21"/>
        <v>94.810334901029563</v>
      </c>
      <c r="P176" s="32">
        <f t="shared" si="21"/>
        <v>99.119895578349073</v>
      </c>
      <c r="Q176" s="32">
        <f t="shared" si="21"/>
        <v>103.27443608741972</v>
      </c>
      <c r="R176" s="32">
        <f t="shared" si="21"/>
        <v>102.65435541442409</v>
      </c>
      <c r="S176" s="32">
        <f t="shared" si="21"/>
        <v>103.39845222201883</v>
      </c>
      <c r="T176" s="32">
        <f t="shared" si="21"/>
        <v>106.1888152504991</v>
      </c>
      <c r="U176" s="33">
        <f t="shared" si="20"/>
        <v>96.050496247020789</v>
      </c>
    </row>
    <row r="177" spans="1:21" s="28" customFormat="1" ht="24" customHeight="1">
      <c r="A177" s="47" t="str">
        <f t="shared" si="18"/>
        <v>415</v>
      </c>
      <c r="B177" s="142"/>
      <c r="C177" s="29" t="s">
        <v>1408</v>
      </c>
      <c r="D177" s="30">
        <v>60.356111959535191</v>
      </c>
      <c r="E177" s="31">
        <f t="shared" si="21"/>
        <v>55.718822033566163</v>
      </c>
      <c r="F177" s="32">
        <f t="shared" si="21"/>
        <v>58.001795535581692</v>
      </c>
      <c r="G177" s="32">
        <f t="shared" si="21"/>
        <v>61.551105901996422</v>
      </c>
      <c r="H177" s="32">
        <f t="shared" si="21"/>
        <v>55.558300459205704</v>
      </c>
      <c r="I177" s="32">
        <f t="shared" si="21"/>
        <v>55.772329225019661</v>
      </c>
      <c r="J177" s="32">
        <f t="shared" si="21"/>
        <v>62.478563887190234</v>
      </c>
      <c r="K177" s="32">
        <f t="shared" si="21"/>
        <v>66.295410210872433</v>
      </c>
      <c r="L177" s="32">
        <f t="shared" si="21"/>
        <v>61.622448823934413</v>
      </c>
      <c r="M177" s="32">
        <f t="shared" si="21"/>
        <v>61.568941632480936</v>
      </c>
      <c r="N177" s="32">
        <f t="shared" si="21"/>
        <v>61.568941632480936</v>
      </c>
      <c r="O177" s="32">
        <f t="shared" si="21"/>
        <v>54.541663821589417</v>
      </c>
      <c r="P177" s="32">
        <f t="shared" si="21"/>
        <v>57.02083035893439</v>
      </c>
      <c r="Q177" s="32">
        <f t="shared" si="21"/>
        <v>59.410818243856887</v>
      </c>
      <c r="R177" s="32">
        <f t="shared" si="21"/>
        <v>59.054103634166964</v>
      </c>
      <c r="S177" s="32">
        <f t="shared" si="21"/>
        <v>59.482161165794871</v>
      </c>
      <c r="T177" s="32">
        <f t="shared" si="21"/>
        <v>61.087376909399538</v>
      </c>
      <c r="U177" s="33">
        <f t="shared" si="20"/>
        <v>55.255093040969271</v>
      </c>
    </row>
    <row r="178" spans="1:21" s="28" customFormat="1" ht="24" customHeight="1">
      <c r="A178" s="47" t="str">
        <f t="shared" si="18"/>
        <v>4151</v>
      </c>
      <c r="B178" s="142"/>
      <c r="C178" s="29" t="s">
        <v>1409</v>
      </c>
      <c r="D178" s="30">
        <v>60.356111959535191</v>
      </c>
      <c r="E178" s="31">
        <f t="shared" si="21"/>
        <v>55.718822033566163</v>
      </c>
      <c r="F178" s="32">
        <f t="shared" si="21"/>
        <v>58.001795535581692</v>
      </c>
      <c r="G178" s="32">
        <f t="shared" si="21"/>
        <v>61.551105901996422</v>
      </c>
      <c r="H178" s="32">
        <f t="shared" si="21"/>
        <v>55.558300459205704</v>
      </c>
      <c r="I178" s="32">
        <f t="shared" si="21"/>
        <v>55.772329225019661</v>
      </c>
      <c r="J178" s="32">
        <f t="shared" si="21"/>
        <v>62.478563887190234</v>
      </c>
      <c r="K178" s="32">
        <f t="shared" si="21"/>
        <v>66.295410210872433</v>
      </c>
      <c r="L178" s="32">
        <f t="shared" si="21"/>
        <v>61.622448823934413</v>
      </c>
      <c r="M178" s="32">
        <f t="shared" si="21"/>
        <v>61.568941632480936</v>
      </c>
      <c r="N178" s="32">
        <f t="shared" si="21"/>
        <v>61.568941632480936</v>
      </c>
      <c r="O178" s="32">
        <f t="shared" si="21"/>
        <v>54.541663821589417</v>
      </c>
      <c r="P178" s="32">
        <f t="shared" si="21"/>
        <v>57.02083035893439</v>
      </c>
      <c r="Q178" s="32">
        <f t="shared" si="21"/>
        <v>59.410818243856887</v>
      </c>
      <c r="R178" s="32">
        <f t="shared" si="21"/>
        <v>59.054103634166964</v>
      </c>
      <c r="S178" s="32">
        <f t="shared" si="21"/>
        <v>59.482161165794871</v>
      </c>
      <c r="T178" s="32">
        <f t="shared" si="21"/>
        <v>61.087376909399538</v>
      </c>
      <c r="U178" s="33">
        <f t="shared" si="20"/>
        <v>55.255093040969271</v>
      </c>
    </row>
    <row r="179" spans="1:21" s="28" customFormat="1" ht="24" customHeight="1">
      <c r="A179" s="47" t="str">
        <f t="shared" si="18"/>
        <v>4152</v>
      </c>
      <c r="B179" s="142"/>
      <c r="C179" s="29" t="s">
        <v>1410</v>
      </c>
      <c r="D179" s="30">
        <v>60.356111959535191</v>
      </c>
      <c r="E179" s="31">
        <f t="shared" si="21"/>
        <v>55.718822033566163</v>
      </c>
      <c r="F179" s="32">
        <f t="shared" si="21"/>
        <v>58.001795535581692</v>
      </c>
      <c r="G179" s="32">
        <f t="shared" si="21"/>
        <v>61.551105901996422</v>
      </c>
      <c r="H179" s="32">
        <f t="shared" si="21"/>
        <v>55.558300459205704</v>
      </c>
      <c r="I179" s="32">
        <f t="shared" si="21"/>
        <v>55.772329225019661</v>
      </c>
      <c r="J179" s="32">
        <f t="shared" si="21"/>
        <v>62.478563887190234</v>
      </c>
      <c r="K179" s="32">
        <f t="shared" si="21"/>
        <v>66.295410210872433</v>
      </c>
      <c r="L179" s="32">
        <f t="shared" si="21"/>
        <v>61.622448823934413</v>
      </c>
      <c r="M179" s="32">
        <f t="shared" si="21"/>
        <v>61.568941632480936</v>
      </c>
      <c r="N179" s="32">
        <f t="shared" si="21"/>
        <v>61.568941632480936</v>
      </c>
      <c r="O179" s="32">
        <f t="shared" si="21"/>
        <v>54.541663821589417</v>
      </c>
      <c r="P179" s="32">
        <f t="shared" si="21"/>
        <v>57.02083035893439</v>
      </c>
      <c r="Q179" s="32">
        <f t="shared" si="21"/>
        <v>59.410818243856887</v>
      </c>
      <c r="R179" s="32">
        <f t="shared" si="21"/>
        <v>59.054103634166964</v>
      </c>
      <c r="S179" s="32">
        <f t="shared" si="21"/>
        <v>59.482161165794871</v>
      </c>
      <c r="T179" s="32">
        <f t="shared" si="21"/>
        <v>61.087376909399538</v>
      </c>
      <c r="U179" s="33">
        <f t="shared" si="20"/>
        <v>55.255093040969271</v>
      </c>
    </row>
    <row r="180" spans="1:21" s="28" customFormat="1" ht="24" customHeight="1">
      <c r="A180" s="47" t="str">
        <f t="shared" si="18"/>
        <v>4153</v>
      </c>
      <c r="B180" s="142"/>
      <c r="C180" s="29" t="s">
        <v>1411</v>
      </c>
      <c r="D180" s="30">
        <v>60.356111959535191</v>
      </c>
      <c r="E180" s="31">
        <f t="shared" si="21"/>
        <v>55.718822033566163</v>
      </c>
      <c r="F180" s="32">
        <f t="shared" si="21"/>
        <v>58.001795535581692</v>
      </c>
      <c r="G180" s="32">
        <f t="shared" si="21"/>
        <v>61.551105901996422</v>
      </c>
      <c r="H180" s="32">
        <f t="shared" si="21"/>
        <v>55.558300459205704</v>
      </c>
      <c r="I180" s="32">
        <f t="shared" si="21"/>
        <v>55.772329225019661</v>
      </c>
      <c r="J180" s="32">
        <f t="shared" si="21"/>
        <v>62.478563887190234</v>
      </c>
      <c r="K180" s="32">
        <f t="shared" si="21"/>
        <v>66.295410210872433</v>
      </c>
      <c r="L180" s="32">
        <f t="shared" si="21"/>
        <v>61.622448823934413</v>
      </c>
      <c r="M180" s="32">
        <f t="shared" si="21"/>
        <v>61.568941632480936</v>
      </c>
      <c r="N180" s="32">
        <f t="shared" si="21"/>
        <v>61.568941632480936</v>
      </c>
      <c r="O180" s="32">
        <f t="shared" si="21"/>
        <v>54.541663821589417</v>
      </c>
      <c r="P180" s="32">
        <f t="shared" si="21"/>
        <v>57.02083035893439</v>
      </c>
      <c r="Q180" s="32">
        <f t="shared" si="21"/>
        <v>59.410818243856887</v>
      </c>
      <c r="R180" s="32">
        <f t="shared" si="21"/>
        <v>59.054103634166964</v>
      </c>
      <c r="S180" s="32">
        <f t="shared" si="21"/>
        <v>59.482161165794871</v>
      </c>
      <c r="T180" s="32">
        <f t="shared" si="21"/>
        <v>61.087376909399538</v>
      </c>
      <c r="U180" s="33">
        <f t="shared" si="20"/>
        <v>55.255093040969271</v>
      </c>
    </row>
    <row r="181" spans="1:21" s="28" customFormat="1" ht="24" customHeight="1">
      <c r="A181" s="47" t="str">
        <f t="shared" si="18"/>
        <v>416</v>
      </c>
      <c r="B181" s="142"/>
      <c r="C181" s="29" t="s">
        <v>1412</v>
      </c>
      <c r="D181" s="30">
        <v>68.042694962411602</v>
      </c>
      <c r="E181" s="31">
        <f t="shared" si="21"/>
        <v>62.814828328183751</v>
      </c>
      <c r="F181" s="32">
        <f t="shared" si="21"/>
        <v>65.388547286572845</v>
      </c>
      <c r="G181" s="32">
        <f t="shared" si="21"/>
        <v>69.389875979693372</v>
      </c>
      <c r="H181" s="32">
        <f t="shared" si="21"/>
        <v>62.633863713922018</v>
      </c>
      <c r="I181" s="32">
        <f t="shared" si="21"/>
        <v>62.875149866271002</v>
      </c>
      <c r="J181" s="32">
        <f t="shared" si="21"/>
        <v>70.435449306538956</v>
      </c>
      <c r="K181" s="32">
        <f t="shared" si="21"/>
        <v>74.738385690095711</v>
      </c>
      <c r="L181" s="32">
        <f t="shared" si="21"/>
        <v>69.470304697143035</v>
      </c>
      <c r="M181" s="32">
        <f t="shared" si="21"/>
        <v>69.409983159055813</v>
      </c>
      <c r="N181" s="32">
        <f t="shared" si="21"/>
        <v>69.409983159055813</v>
      </c>
      <c r="O181" s="32">
        <f t="shared" si="21"/>
        <v>61.487754490264379</v>
      </c>
      <c r="P181" s="32">
        <f t="shared" si="21"/>
        <v>64.282652421640023</v>
      </c>
      <c r="Q181" s="32">
        <f t="shared" si="21"/>
        <v>66.977014456203619</v>
      </c>
      <c r="R181" s="32">
        <f t="shared" si="21"/>
        <v>66.574870868955315</v>
      </c>
      <c r="S181" s="32">
        <f t="shared" si="21"/>
        <v>67.057443173653269</v>
      </c>
      <c r="T181" s="32">
        <f t="shared" si="21"/>
        <v>68.867089316270608</v>
      </c>
      <c r="U181" s="33">
        <f t="shared" si="20"/>
        <v>62.292041664760973</v>
      </c>
    </row>
    <row r="182" spans="1:21" s="28" customFormat="1" ht="24" customHeight="1">
      <c r="A182" s="47" t="str">
        <f t="shared" si="18"/>
        <v>4161</v>
      </c>
      <c r="B182" s="142"/>
      <c r="C182" s="29" t="s">
        <v>1413</v>
      </c>
      <c r="D182" s="30">
        <v>68.042694962411602</v>
      </c>
      <c r="E182" s="31">
        <f t="shared" si="21"/>
        <v>62.814828328183751</v>
      </c>
      <c r="F182" s="32">
        <f t="shared" si="21"/>
        <v>65.388547286572845</v>
      </c>
      <c r="G182" s="32">
        <f t="shared" si="21"/>
        <v>69.389875979693372</v>
      </c>
      <c r="H182" s="32">
        <f t="shared" si="21"/>
        <v>62.633863713922018</v>
      </c>
      <c r="I182" s="32">
        <f t="shared" si="21"/>
        <v>62.875149866271002</v>
      </c>
      <c r="J182" s="32">
        <f t="shared" si="21"/>
        <v>70.435449306538956</v>
      </c>
      <c r="K182" s="32">
        <f t="shared" si="21"/>
        <v>74.738385690095711</v>
      </c>
      <c r="L182" s="32">
        <f t="shared" si="21"/>
        <v>69.470304697143035</v>
      </c>
      <c r="M182" s="32">
        <f t="shared" si="21"/>
        <v>69.409983159055813</v>
      </c>
      <c r="N182" s="32">
        <f t="shared" si="21"/>
        <v>69.409983159055813</v>
      </c>
      <c r="O182" s="32">
        <f t="shared" si="21"/>
        <v>61.487754490264379</v>
      </c>
      <c r="P182" s="32">
        <f t="shared" si="21"/>
        <v>64.282652421640023</v>
      </c>
      <c r="Q182" s="32">
        <f t="shared" si="21"/>
        <v>66.977014456203619</v>
      </c>
      <c r="R182" s="32">
        <f t="shared" si="21"/>
        <v>66.574870868955315</v>
      </c>
      <c r="S182" s="32">
        <f t="shared" si="21"/>
        <v>67.057443173653269</v>
      </c>
      <c r="T182" s="32">
        <f t="shared" ref="T182:T201" si="22">$D182*T$2</f>
        <v>68.867089316270608</v>
      </c>
      <c r="U182" s="33">
        <f t="shared" si="20"/>
        <v>62.292041664760973</v>
      </c>
    </row>
    <row r="183" spans="1:21" s="28" customFormat="1" ht="24" customHeight="1">
      <c r="A183" s="47" t="str">
        <f t="shared" si="18"/>
        <v>4162</v>
      </c>
      <c r="B183" s="142"/>
      <c r="C183" s="29" t="s">
        <v>1414</v>
      </c>
      <c r="D183" s="30">
        <v>68.042694962411602</v>
      </c>
      <c r="E183" s="31">
        <f t="shared" ref="E183:S198" si="23">$D183*E$2</f>
        <v>62.814828328183751</v>
      </c>
      <c r="F183" s="32">
        <f t="shared" si="23"/>
        <v>65.388547286572845</v>
      </c>
      <c r="G183" s="32">
        <f t="shared" si="23"/>
        <v>69.389875979693372</v>
      </c>
      <c r="H183" s="32">
        <f t="shared" si="23"/>
        <v>62.633863713922018</v>
      </c>
      <c r="I183" s="32">
        <f t="shared" si="23"/>
        <v>62.875149866271002</v>
      </c>
      <c r="J183" s="32">
        <f t="shared" si="23"/>
        <v>70.435449306538956</v>
      </c>
      <c r="K183" s="32">
        <f t="shared" si="23"/>
        <v>74.738385690095711</v>
      </c>
      <c r="L183" s="32">
        <f t="shared" si="23"/>
        <v>69.470304697143035</v>
      </c>
      <c r="M183" s="32">
        <f t="shared" si="23"/>
        <v>69.409983159055813</v>
      </c>
      <c r="N183" s="32">
        <f t="shared" si="23"/>
        <v>69.409983159055813</v>
      </c>
      <c r="O183" s="32">
        <f t="shared" si="23"/>
        <v>61.487754490264379</v>
      </c>
      <c r="P183" s="32">
        <f t="shared" si="23"/>
        <v>64.282652421640023</v>
      </c>
      <c r="Q183" s="32">
        <f t="shared" si="23"/>
        <v>66.977014456203619</v>
      </c>
      <c r="R183" s="32">
        <f t="shared" si="23"/>
        <v>66.574870868955315</v>
      </c>
      <c r="S183" s="32">
        <f t="shared" si="23"/>
        <v>67.057443173653269</v>
      </c>
      <c r="T183" s="32">
        <f t="shared" si="22"/>
        <v>68.867089316270608</v>
      </c>
      <c r="U183" s="33">
        <f t="shared" si="20"/>
        <v>62.292041664760973</v>
      </c>
    </row>
    <row r="184" spans="1:21" s="28" customFormat="1" ht="24" customHeight="1">
      <c r="A184" s="47" t="str">
        <f t="shared" si="18"/>
        <v>4163</v>
      </c>
      <c r="B184" s="142"/>
      <c r="C184" s="29" t="s">
        <v>1415</v>
      </c>
      <c r="D184" s="30">
        <v>68.042694962411602</v>
      </c>
      <c r="E184" s="31">
        <f t="shared" si="23"/>
        <v>62.814828328183751</v>
      </c>
      <c r="F184" s="32">
        <f t="shared" si="23"/>
        <v>65.388547286572845</v>
      </c>
      <c r="G184" s="32">
        <f t="shared" si="23"/>
        <v>69.389875979693372</v>
      </c>
      <c r="H184" s="32">
        <f t="shared" si="23"/>
        <v>62.633863713922018</v>
      </c>
      <c r="I184" s="32">
        <f t="shared" si="23"/>
        <v>62.875149866271002</v>
      </c>
      <c r="J184" s="32">
        <f t="shared" si="23"/>
        <v>70.435449306538956</v>
      </c>
      <c r="K184" s="32">
        <f t="shared" si="23"/>
        <v>74.738385690095711</v>
      </c>
      <c r="L184" s="32">
        <f t="shared" si="23"/>
        <v>69.470304697143035</v>
      </c>
      <c r="M184" s="32">
        <f t="shared" si="23"/>
        <v>69.409983159055813</v>
      </c>
      <c r="N184" s="32">
        <f t="shared" si="23"/>
        <v>69.409983159055813</v>
      </c>
      <c r="O184" s="32">
        <f t="shared" si="23"/>
        <v>61.487754490264379</v>
      </c>
      <c r="P184" s="32">
        <f t="shared" si="23"/>
        <v>64.282652421640023</v>
      </c>
      <c r="Q184" s="32">
        <f t="shared" si="23"/>
        <v>66.977014456203619</v>
      </c>
      <c r="R184" s="32">
        <f t="shared" si="23"/>
        <v>66.574870868955315</v>
      </c>
      <c r="S184" s="32">
        <f t="shared" si="23"/>
        <v>67.057443173653269</v>
      </c>
      <c r="T184" s="32">
        <f t="shared" si="22"/>
        <v>68.867089316270608</v>
      </c>
      <c r="U184" s="33">
        <f t="shared" si="20"/>
        <v>62.292041664760973</v>
      </c>
    </row>
    <row r="185" spans="1:21" s="28" customFormat="1" ht="24" customHeight="1">
      <c r="A185" s="47" t="str">
        <f t="shared" si="18"/>
        <v>417</v>
      </c>
      <c r="B185" s="142"/>
      <c r="C185" s="29" t="s">
        <v>1416</v>
      </c>
      <c r="D185" s="30">
        <v>70.486870426422385</v>
      </c>
      <c r="E185" s="31">
        <f t="shared" si="23"/>
        <v>65.071212533139331</v>
      </c>
      <c r="F185" s="32">
        <f t="shared" si="23"/>
        <v>67.737382572909453</v>
      </c>
      <c r="G185" s="32">
        <f t="shared" si="23"/>
        <v>71.882443806614546</v>
      </c>
      <c r="H185" s="32">
        <f t="shared" si="23"/>
        <v>64.883747452218003</v>
      </c>
      <c r="I185" s="32">
        <f t="shared" si="23"/>
        <v>65.133700893446445</v>
      </c>
      <c r="J185" s="32">
        <f t="shared" si="23"/>
        <v>72.965575385271151</v>
      </c>
      <c r="K185" s="32">
        <f t="shared" si="23"/>
        <v>77.423078420511814</v>
      </c>
      <c r="L185" s="32">
        <f t="shared" si="23"/>
        <v>71.965761620357355</v>
      </c>
      <c r="M185" s="32">
        <f t="shared" si="23"/>
        <v>71.90327326005027</v>
      </c>
      <c r="N185" s="32">
        <f t="shared" si="23"/>
        <v>71.90327326005027</v>
      </c>
      <c r="O185" s="32">
        <f t="shared" si="23"/>
        <v>63.696468606382865</v>
      </c>
      <c r="P185" s="32">
        <f t="shared" si="23"/>
        <v>66.59176263394572</v>
      </c>
      <c r="Q185" s="32">
        <f t="shared" si="23"/>
        <v>69.382909394330071</v>
      </c>
      <c r="R185" s="32">
        <f t="shared" si="23"/>
        <v>68.966320325615982</v>
      </c>
      <c r="S185" s="32">
        <f t="shared" si="23"/>
        <v>69.46622720807288</v>
      </c>
      <c r="T185" s="32">
        <f t="shared" si="22"/>
        <v>71.340878017286244</v>
      </c>
      <c r="U185" s="33">
        <f t="shared" si="20"/>
        <v>64.529646743811028</v>
      </c>
    </row>
    <row r="186" spans="1:21" s="28" customFormat="1" ht="24" customHeight="1">
      <c r="A186" s="47" t="str">
        <f t="shared" si="18"/>
        <v>4171</v>
      </c>
      <c r="B186" s="142"/>
      <c r="C186" s="29" t="s">
        <v>1417</v>
      </c>
      <c r="D186" s="30">
        <v>70.486870426422385</v>
      </c>
      <c r="E186" s="31">
        <f t="shared" si="23"/>
        <v>65.071212533139331</v>
      </c>
      <c r="F186" s="32">
        <f t="shared" si="23"/>
        <v>67.737382572909453</v>
      </c>
      <c r="G186" s="32">
        <f t="shared" si="23"/>
        <v>71.882443806614546</v>
      </c>
      <c r="H186" s="32">
        <f t="shared" si="23"/>
        <v>64.883747452218003</v>
      </c>
      <c r="I186" s="32">
        <f t="shared" si="23"/>
        <v>65.133700893446445</v>
      </c>
      <c r="J186" s="32">
        <f t="shared" si="23"/>
        <v>72.965575385271151</v>
      </c>
      <c r="K186" s="32">
        <f t="shared" si="23"/>
        <v>77.423078420511814</v>
      </c>
      <c r="L186" s="32">
        <f t="shared" si="23"/>
        <v>71.965761620357355</v>
      </c>
      <c r="M186" s="32">
        <f t="shared" si="23"/>
        <v>71.90327326005027</v>
      </c>
      <c r="N186" s="32">
        <f t="shared" si="23"/>
        <v>71.90327326005027</v>
      </c>
      <c r="O186" s="32">
        <f t="shared" si="23"/>
        <v>63.696468606382865</v>
      </c>
      <c r="P186" s="32">
        <f t="shared" si="23"/>
        <v>66.59176263394572</v>
      </c>
      <c r="Q186" s="32">
        <f t="shared" si="23"/>
        <v>69.382909394330071</v>
      </c>
      <c r="R186" s="32">
        <f t="shared" si="23"/>
        <v>68.966320325615982</v>
      </c>
      <c r="S186" s="32">
        <f t="shared" si="23"/>
        <v>69.46622720807288</v>
      </c>
      <c r="T186" s="32">
        <f t="shared" si="22"/>
        <v>71.340878017286244</v>
      </c>
      <c r="U186" s="33">
        <f t="shared" si="20"/>
        <v>64.529646743811028</v>
      </c>
    </row>
    <row r="187" spans="1:21" s="28" customFormat="1" ht="24" customHeight="1">
      <c r="A187" s="47" t="str">
        <f t="shared" si="18"/>
        <v>4172</v>
      </c>
      <c r="B187" s="142"/>
      <c r="C187" s="29" t="s">
        <v>1418</v>
      </c>
      <c r="D187" s="30">
        <v>70.486870426422385</v>
      </c>
      <c r="E187" s="31">
        <f t="shared" si="23"/>
        <v>65.071212533139331</v>
      </c>
      <c r="F187" s="32">
        <f t="shared" si="23"/>
        <v>67.737382572909453</v>
      </c>
      <c r="G187" s="32">
        <f t="shared" si="23"/>
        <v>71.882443806614546</v>
      </c>
      <c r="H187" s="32">
        <f t="shared" si="23"/>
        <v>64.883747452218003</v>
      </c>
      <c r="I187" s="32">
        <f t="shared" si="23"/>
        <v>65.133700893446445</v>
      </c>
      <c r="J187" s="32">
        <f t="shared" si="23"/>
        <v>72.965575385271151</v>
      </c>
      <c r="K187" s="32">
        <f t="shared" si="23"/>
        <v>77.423078420511814</v>
      </c>
      <c r="L187" s="32">
        <f t="shared" si="23"/>
        <v>71.965761620357355</v>
      </c>
      <c r="M187" s="32">
        <f t="shared" si="23"/>
        <v>71.90327326005027</v>
      </c>
      <c r="N187" s="32">
        <f t="shared" si="23"/>
        <v>71.90327326005027</v>
      </c>
      <c r="O187" s="32">
        <f t="shared" si="23"/>
        <v>63.696468606382865</v>
      </c>
      <c r="P187" s="32">
        <f t="shared" si="23"/>
        <v>66.59176263394572</v>
      </c>
      <c r="Q187" s="32">
        <f t="shared" si="23"/>
        <v>69.382909394330071</v>
      </c>
      <c r="R187" s="32">
        <f t="shared" si="23"/>
        <v>68.966320325615982</v>
      </c>
      <c r="S187" s="32">
        <f t="shared" si="23"/>
        <v>69.46622720807288</v>
      </c>
      <c r="T187" s="32">
        <f t="shared" si="22"/>
        <v>71.340878017286244</v>
      </c>
      <c r="U187" s="33">
        <f t="shared" si="20"/>
        <v>64.529646743811028</v>
      </c>
    </row>
    <row r="188" spans="1:21" s="28" customFormat="1" ht="24" customHeight="1">
      <c r="A188" s="47" t="str">
        <f t="shared" si="18"/>
        <v>4173</v>
      </c>
      <c r="B188" s="142"/>
      <c r="C188" s="29" t="s">
        <v>1419</v>
      </c>
      <c r="D188" s="30">
        <v>70.486870426422385</v>
      </c>
      <c r="E188" s="31">
        <f t="shared" si="23"/>
        <v>65.071212533139331</v>
      </c>
      <c r="F188" s="32">
        <f t="shared" si="23"/>
        <v>67.737382572909453</v>
      </c>
      <c r="G188" s="32">
        <f t="shared" si="23"/>
        <v>71.882443806614546</v>
      </c>
      <c r="H188" s="32">
        <f t="shared" si="23"/>
        <v>64.883747452218003</v>
      </c>
      <c r="I188" s="32">
        <f t="shared" si="23"/>
        <v>65.133700893446445</v>
      </c>
      <c r="J188" s="32">
        <f t="shared" si="23"/>
        <v>72.965575385271151</v>
      </c>
      <c r="K188" s="32">
        <f t="shared" si="23"/>
        <v>77.423078420511814</v>
      </c>
      <c r="L188" s="32">
        <f t="shared" si="23"/>
        <v>71.965761620357355</v>
      </c>
      <c r="M188" s="32">
        <f t="shared" si="23"/>
        <v>71.90327326005027</v>
      </c>
      <c r="N188" s="32">
        <f t="shared" si="23"/>
        <v>71.90327326005027</v>
      </c>
      <c r="O188" s="32">
        <f t="shared" si="23"/>
        <v>63.696468606382865</v>
      </c>
      <c r="P188" s="32">
        <f t="shared" si="23"/>
        <v>66.59176263394572</v>
      </c>
      <c r="Q188" s="32">
        <f t="shared" si="23"/>
        <v>69.382909394330071</v>
      </c>
      <c r="R188" s="32">
        <f t="shared" si="23"/>
        <v>68.966320325615982</v>
      </c>
      <c r="S188" s="32">
        <f t="shared" si="23"/>
        <v>69.46622720807288</v>
      </c>
      <c r="T188" s="32">
        <f t="shared" si="22"/>
        <v>71.340878017286244</v>
      </c>
      <c r="U188" s="33">
        <f t="shared" si="20"/>
        <v>64.529646743811028</v>
      </c>
    </row>
    <row r="189" spans="1:21" s="28" customFormat="1" ht="24" customHeight="1">
      <c r="A189" s="47" t="str">
        <f t="shared" si="18"/>
        <v>4179</v>
      </c>
      <c r="B189" s="142"/>
      <c r="C189" s="29" t="s">
        <v>1420</v>
      </c>
      <c r="D189" s="30">
        <v>70.486870426422385</v>
      </c>
      <c r="E189" s="31">
        <f t="shared" si="23"/>
        <v>65.071212533139331</v>
      </c>
      <c r="F189" s="32">
        <f t="shared" si="23"/>
        <v>67.737382572909453</v>
      </c>
      <c r="G189" s="32">
        <f t="shared" si="23"/>
        <v>71.882443806614546</v>
      </c>
      <c r="H189" s="32">
        <f t="shared" si="23"/>
        <v>64.883747452218003</v>
      </c>
      <c r="I189" s="32">
        <f t="shared" si="23"/>
        <v>65.133700893446445</v>
      </c>
      <c r="J189" s="32">
        <f t="shared" si="23"/>
        <v>72.965575385271151</v>
      </c>
      <c r="K189" s="32">
        <f t="shared" si="23"/>
        <v>77.423078420511814</v>
      </c>
      <c r="L189" s="32">
        <f t="shared" si="23"/>
        <v>71.965761620357355</v>
      </c>
      <c r="M189" s="32">
        <f t="shared" si="23"/>
        <v>71.90327326005027</v>
      </c>
      <c r="N189" s="32">
        <f t="shared" si="23"/>
        <v>71.90327326005027</v>
      </c>
      <c r="O189" s="32">
        <f t="shared" si="23"/>
        <v>63.696468606382865</v>
      </c>
      <c r="P189" s="32">
        <f t="shared" si="23"/>
        <v>66.59176263394572</v>
      </c>
      <c r="Q189" s="32">
        <f t="shared" si="23"/>
        <v>69.382909394330071</v>
      </c>
      <c r="R189" s="32">
        <f t="shared" si="23"/>
        <v>68.966320325615982</v>
      </c>
      <c r="S189" s="32">
        <f t="shared" si="23"/>
        <v>69.46622720807288</v>
      </c>
      <c r="T189" s="32">
        <f t="shared" si="22"/>
        <v>71.340878017286244</v>
      </c>
      <c r="U189" s="33">
        <f t="shared" si="20"/>
        <v>64.529646743811028</v>
      </c>
    </row>
    <row r="190" spans="1:21" s="28" customFormat="1" ht="24" customHeight="1">
      <c r="A190" s="47" t="str">
        <f t="shared" si="18"/>
        <v>418</v>
      </c>
      <c r="B190" s="142"/>
      <c r="C190" s="29" t="s">
        <v>1421</v>
      </c>
      <c r="D190" s="30">
        <v>67.694882136403706</v>
      </c>
      <c r="E190" s="31">
        <f t="shared" si="23"/>
        <v>62.493738709847854</v>
      </c>
      <c r="F190" s="32">
        <f t="shared" si="23"/>
        <v>65.054301627536901</v>
      </c>
      <c r="G190" s="32">
        <f t="shared" si="23"/>
        <v>69.035176788631546</v>
      </c>
      <c r="H190" s="32">
        <f t="shared" si="23"/>
        <v>62.313699129697845</v>
      </c>
      <c r="I190" s="32">
        <f t="shared" si="23"/>
        <v>62.553751903231195</v>
      </c>
      <c r="J190" s="32">
        <f t="shared" si="23"/>
        <v>70.075405473942723</v>
      </c>
      <c r="K190" s="32">
        <f t="shared" si="23"/>
        <v>74.356346601954073</v>
      </c>
      <c r="L190" s="32">
        <f t="shared" si="23"/>
        <v>69.115194379809324</v>
      </c>
      <c r="M190" s="32">
        <f t="shared" si="23"/>
        <v>69.055181186426012</v>
      </c>
      <c r="N190" s="32">
        <f t="shared" si="23"/>
        <v>69.055181186426012</v>
      </c>
      <c r="O190" s="32">
        <f t="shared" si="23"/>
        <v>61.173448455414452</v>
      </c>
      <c r="P190" s="32">
        <f t="shared" si="23"/>
        <v>63.954059748842376</v>
      </c>
      <c r="Q190" s="32">
        <f t="shared" si="23"/>
        <v>66.634649053298091</v>
      </c>
      <c r="R190" s="32">
        <f t="shared" si="23"/>
        <v>66.23456109740917</v>
      </c>
      <c r="S190" s="32">
        <f t="shared" si="23"/>
        <v>66.714666644475869</v>
      </c>
      <c r="T190" s="32">
        <f t="shared" si="22"/>
        <v>68.515062445975971</v>
      </c>
      <c r="U190" s="33">
        <f t="shared" si="20"/>
        <v>61.973624367192272</v>
      </c>
    </row>
    <row r="191" spans="1:21" s="28" customFormat="1" ht="24" customHeight="1">
      <c r="A191" s="47" t="str">
        <f t="shared" si="18"/>
        <v>4181</v>
      </c>
      <c r="B191" s="142"/>
      <c r="C191" s="29" t="s">
        <v>1422</v>
      </c>
      <c r="D191" s="30">
        <v>67.694882136403706</v>
      </c>
      <c r="E191" s="31">
        <f t="shared" si="23"/>
        <v>62.493738709847854</v>
      </c>
      <c r="F191" s="32">
        <f t="shared" si="23"/>
        <v>65.054301627536901</v>
      </c>
      <c r="G191" s="32">
        <f t="shared" si="23"/>
        <v>69.035176788631546</v>
      </c>
      <c r="H191" s="32">
        <f t="shared" si="23"/>
        <v>62.313699129697845</v>
      </c>
      <c r="I191" s="32">
        <f t="shared" si="23"/>
        <v>62.553751903231195</v>
      </c>
      <c r="J191" s="32">
        <f t="shared" si="23"/>
        <v>70.075405473942723</v>
      </c>
      <c r="K191" s="32">
        <f t="shared" si="23"/>
        <v>74.356346601954073</v>
      </c>
      <c r="L191" s="32">
        <f t="shared" si="23"/>
        <v>69.115194379809324</v>
      </c>
      <c r="M191" s="32">
        <f t="shared" si="23"/>
        <v>69.055181186426012</v>
      </c>
      <c r="N191" s="32">
        <f t="shared" si="23"/>
        <v>69.055181186426012</v>
      </c>
      <c r="O191" s="32">
        <f t="shared" si="23"/>
        <v>61.173448455414452</v>
      </c>
      <c r="P191" s="32">
        <f t="shared" si="23"/>
        <v>63.954059748842376</v>
      </c>
      <c r="Q191" s="32">
        <f t="shared" si="23"/>
        <v>66.634649053298091</v>
      </c>
      <c r="R191" s="32">
        <f t="shared" si="23"/>
        <v>66.23456109740917</v>
      </c>
      <c r="S191" s="32">
        <f t="shared" si="23"/>
        <v>66.714666644475869</v>
      </c>
      <c r="T191" s="32">
        <f t="shared" si="22"/>
        <v>68.515062445975971</v>
      </c>
      <c r="U191" s="33">
        <f t="shared" si="20"/>
        <v>61.973624367192272</v>
      </c>
    </row>
    <row r="192" spans="1:21" s="28" customFormat="1" ht="24" customHeight="1">
      <c r="A192" s="47" t="str">
        <f t="shared" si="18"/>
        <v>4182</v>
      </c>
      <c r="B192" s="142"/>
      <c r="C192" s="29" t="s">
        <v>1423</v>
      </c>
      <c r="D192" s="30">
        <v>67.694882136403706</v>
      </c>
      <c r="E192" s="31">
        <f t="shared" si="23"/>
        <v>62.493738709847854</v>
      </c>
      <c r="F192" s="32">
        <f t="shared" si="23"/>
        <v>65.054301627536901</v>
      </c>
      <c r="G192" s="32">
        <f t="shared" si="23"/>
        <v>69.035176788631546</v>
      </c>
      <c r="H192" s="32">
        <f t="shared" si="23"/>
        <v>62.313699129697845</v>
      </c>
      <c r="I192" s="32">
        <f t="shared" si="23"/>
        <v>62.553751903231195</v>
      </c>
      <c r="J192" s="32">
        <f t="shared" si="23"/>
        <v>70.075405473942723</v>
      </c>
      <c r="K192" s="32">
        <f t="shared" si="23"/>
        <v>74.356346601954073</v>
      </c>
      <c r="L192" s="32">
        <f t="shared" si="23"/>
        <v>69.115194379809324</v>
      </c>
      <c r="M192" s="32">
        <f t="shared" si="23"/>
        <v>69.055181186426012</v>
      </c>
      <c r="N192" s="32">
        <f t="shared" si="23"/>
        <v>69.055181186426012</v>
      </c>
      <c r="O192" s="32">
        <f t="shared" si="23"/>
        <v>61.173448455414452</v>
      </c>
      <c r="P192" s="32">
        <f t="shared" si="23"/>
        <v>63.954059748842376</v>
      </c>
      <c r="Q192" s="32">
        <f t="shared" si="23"/>
        <v>66.634649053298091</v>
      </c>
      <c r="R192" s="32">
        <f t="shared" si="23"/>
        <v>66.23456109740917</v>
      </c>
      <c r="S192" s="32">
        <f t="shared" si="23"/>
        <v>66.714666644475869</v>
      </c>
      <c r="T192" s="32">
        <f t="shared" si="22"/>
        <v>68.515062445975971</v>
      </c>
      <c r="U192" s="33">
        <f t="shared" si="20"/>
        <v>61.973624367192272</v>
      </c>
    </row>
    <row r="193" spans="1:21" s="28" customFormat="1" ht="24" customHeight="1">
      <c r="A193" s="47" t="str">
        <f t="shared" si="18"/>
        <v>4183</v>
      </c>
      <c r="B193" s="142"/>
      <c r="C193" s="29" t="s">
        <v>1424</v>
      </c>
      <c r="D193" s="30">
        <v>67.694882136403706</v>
      </c>
      <c r="E193" s="31">
        <f t="shared" si="23"/>
        <v>62.493738709847854</v>
      </c>
      <c r="F193" s="32">
        <f t="shared" si="23"/>
        <v>65.054301627536901</v>
      </c>
      <c r="G193" s="32">
        <f t="shared" si="23"/>
        <v>69.035176788631546</v>
      </c>
      <c r="H193" s="32">
        <f t="shared" si="23"/>
        <v>62.313699129697845</v>
      </c>
      <c r="I193" s="32">
        <f t="shared" si="23"/>
        <v>62.553751903231195</v>
      </c>
      <c r="J193" s="32">
        <f t="shared" si="23"/>
        <v>70.075405473942723</v>
      </c>
      <c r="K193" s="32">
        <f t="shared" si="23"/>
        <v>74.356346601954073</v>
      </c>
      <c r="L193" s="32">
        <f t="shared" si="23"/>
        <v>69.115194379809324</v>
      </c>
      <c r="M193" s="32">
        <f t="shared" si="23"/>
        <v>69.055181186426012</v>
      </c>
      <c r="N193" s="32">
        <f t="shared" si="23"/>
        <v>69.055181186426012</v>
      </c>
      <c r="O193" s="32">
        <f t="shared" si="23"/>
        <v>61.173448455414452</v>
      </c>
      <c r="P193" s="32">
        <f t="shared" si="23"/>
        <v>63.954059748842376</v>
      </c>
      <c r="Q193" s="32">
        <f t="shared" si="23"/>
        <v>66.634649053298091</v>
      </c>
      <c r="R193" s="32">
        <f t="shared" si="23"/>
        <v>66.23456109740917</v>
      </c>
      <c r="S193" s="32">
        <f t="shared" si="23"/>
        <v>66.714666644475869</v>
      </c>
      <c r="T193" s="32">
        <f t="shared" si="22"/>
        <v>68.515062445975971</v>
      </c>
      <c r="U193" s="33">
        <f t="shared" si="20"/>
        <v>61.973624367192272</v>
      </c>
    </row>
    <row r="194" spans="1:21" s="28" customFormat="1" ht="24" customHeight="1">
      <c r="A194" s="47" t="str">
        <f t="shared" si="18"/>
        <v>4184</v>
      </c>
      <c r="B194" s="142"/>
      <c r="C194" s="29" t="s">
        <v>1425</v>
      </c>
      <c r="D194" s="30">
        <v>67.694882136403706</v>
      </c>
      <c r="E194" s="31">
        <f t="shared" si="23"/>
        <v>62.493738709847854</v>
      </c>
      <c r="F194" s="32">
        <f t="shared" si="23"/>
        <v>65.054301627536901</v>
      </c>
      <c r="G194" s="32">
        <f t="shared" si="23"/>
        <v>69.035176788631546</v>
      </c>
      <c r="H194" s="32">
        <f t="shared" si="23"/>
        <v>62.313699129697845</v>
      </c>
      <c r="I194" s="32">
        <f t="shared" si="23"/>
        <v>62.553751903231195</v>
      </c>
      <c r="J194" s="32">
        <f t="shared" si="23"/>
        <v>70.075405473942723</v>
      </c>
      <c r="K194" s="32">
        <f t="shared" si="23"/>
        <v>74.356346601954073</v>
      </c>
      <c r="L194" s="32">
        <f t="shared" si="23"/>
        <v>69.115194379809324</v>
      </c>
      <c r="M194" s="32">
        <f t="shared" si="23"/>
        <v>69.055181186426012</v>
      </c>
      <c r="N194" s="32">
        <f t="shared" si="23"/>
        <v>69.055181186426012</v>
      </c>
      <c r="O194" s="32">
        <f t="shared" si="23"/>
        <v>61.173448455414452</v>
      </c>
      <c r="P194" s="32">
        <f t="shared" si="23"/>
        <v>63.954059748842376</v>
      </c>
      <c r="Q194" s="32">
        <f t="shared" si="23"/>
        <v>66.634649053298091</v>
      </c>
      <c r="R194" s="32">
        <f t="shared" si="23"/>
        <v>66.23456109740917</v>
      </c>
      <c r="S194" s="32">
        <f t="shared" si="23"/>
        <v>66.714666644475869</v>
      </c>
      <c r="T194" s="32">
        <f t="shared" si="22"/>
        <v>68.515062445975971</v>
      </c>
      <c r="U194" s="33">
        <f t="shared" si="20"/>
        <v>61.973624367192272</v>
      </c>
    </row>
    <row r="195" spans="1:21" s="28" customFormat="1" ht="24" customHeight="1">
      <c r="A195" s="47" t="str">
        <f t="shared" si="18"/>
        <v>4189</v>
      </c>
      <c r="B195" s="142"/>
      <c r="C195" s="29" t="s">
        <v>1426</v>
      </c>
      <c r="D195" s="30">
        <v>67.694882136403706</v>
      </c>
      <c r="E195" s="31">
        <f t="shared" si="23"/>
        <v>62.493738709847854</v>
      </c>
      <c r="F195" s="32">
        <f t="shared" si="23"/>
        <v>65.054301627536901</v>
      </c>
      <c r="G195" s="32">
        <f t="shared" si="23"/>
        <v>69.035176788631546</v>
      </c>
      <c r="H195" s="32">
        <f t="shared" si="23"/>
        <v>62.313699129697845</v>
      </c>
      <c r="I195" s="32">
        <f t="shared" si="23"/>
        <v>62.553751903231195</v>
      </c>
      <c r="J195" s="32">
        <f t="shared" si="23"/>
        <v>70.075405473942723</v>
      </c>
      <c r="K195" s="32">
        <f t="shared" si="23"/>
        <v>74.356346601954073</v>
      </c>
      <c r="L195" s="32">
        <f t="shared" si="23"/>
        <v>69.115194379809324</v>
      </c>
      <c r="M195" s="32">
        <f t="shared" si="23"/>
        <v>69.055181186426012</v>
      </c>
      <c r="N195" s="32">
        <f t="shared" si="23"/>
        <v>69.055181186426012</v>
      </c>
      <c r="O195" s="32">
        <f t="shared" si="23"/>
        <v>61.173448455414452</v>
      </c>
      <c r="P195" s="32">
        <f t="shared" si="23"/>
        <v>63.954059748842376</v>
      </c>
      <c r="Q195" s="32">
        <f t="shared" si="23"/>
        <v>66.634649053298091</v>
      </c>
      <c r="R195" s="32">
        <f t="shared" si="23"/>
        <v>66.23456109740917</v>
      </c>
      <c r="S195" s="32">
        <f t="shared" si="23"/>
        <v>66.714666644475869</v>
      </c>
      <c r="T195" s="32">
        <f t="shared" si="22"/>
        <v>68.515062445975971</v>
      </c>
      <c r="U195" s="33">
        <f t="shared" si="20"/>
        <v>61.973624367192272</v>
      </c>
    </row>
    <row r="196" spans="1:21" s="28" customFormat="1" ht="24" customHeight="1">
      <c r="A196" s="47" t="str">
        <f t="shared" si="18"/>
        <v>419</v>
      </c>
      <c r="B196" s="142"/>
      <c r="C196" s="29" t="s">
        <v>1427</v>
      </c>
      <c r="D196" s="30">
        <v>41.78301948668593</v>
      </c>
      <c r="E196" s="31">
        <f t="shared" si="23"/>
        <v>38.572740211704144</v>
      </c>
      <c r="F196" s="32">
        <f t="shared" si="23"/>
        <v>40.153185393233642</v>
      </c>
      <c r="G196" s="32">
        <f t="shared" si="23"/>
        <v>42.610283761392765</v>
      </c>
      <c r="H196" s="32">
        <f t="shared" si="23"/>
        <v>38.461615159877852</v>
      </c>
      <c r="I196" s="32">
        <f t="shared" si="23"/>
        <v>38.609781895646243</v>
      </c>
      <c r="J196" s="32">
        <f t="shared" si="23"/>
        <v>43.252339616389122</v>
      </c>
      <c r="K196" s="32">
        <f t="shared" si="23"/>
        <v>45.894646404258744</v>
      </c>
      <c r="L196" s="32">
        <f t="shared" si="23"/>
        <v>42.659672673315562</v>
      </c>
      <c r="M196" s="32">
        <f t="shared" si="23"/>
        <v>42.622630989373476</v>
      </c>
      <c r="N196" s="32">
        <f t="shared" si="23"/>
        <v>42.622630989373476</v>
      </c>
      <c r="O196" s="32">
        <f t="shared" si="23"/>
        <v>37.757823164977999</v>
      </c>
      <c r="P196" s="32">
        <f t="shared" si="23"/>
        <v>39.474087854295185</v>
      </c>
      <c r="Q196" s="32">
        <f t="shared" si="23"/>
        <v>41.128616403708875</v>
      </c>
      <c r="R196" s="32">
        <f t="shared" si="23"/>
        <v>40.881671844094889</v>
      </c>
      <c r="S196" s="32">
        <f t="shared" si="23"/>
        <v>41.178005315631665</v>
      </c>
      <c r="T196" s="32">
        <f t="shared" si="22"/>
        <v>42.289255833894593</v>
      </c>
      <c r="U196" s="33">
        <f t="shared" si="20"/>
        <v>38.251712284205972</v>
      </c>
    </row>
    <row r="197" spans="1:21" s="28" customFormat="1" ht="24" customHeight="1">
      <c r="A197" s="47" t="str">
        <f t="shared" si="18"/>
        <v>4191</v>
      </c>
      <c r="B197" s="142"/>
      <c r="C197" s="29" t="s">
        <v>1428</v>
      </c>
      <c r="D197" s="30">
        <v>41.78301948668593</v>
      </c>
      <c r="E197" s="31">
        <f t="shared" si="23"/>
        <v>38.572740211704144</v>
      </c>
      <c r="F197" s="32">
        <f t="shared" si="23"/>
        <v>40.153185393233642</v>
      </c>
      <c r="G197" s="32">
        <f t="shared" si="23"/>
        <v>42.610283761392765</v>
      </c>
      <c r="H197" s="32">
        <f t="shared" si="23"/>
        <v>38.461615159877852</v>
      </c>
      <c r="I197" s="32">
        <f t="shared" si="23"/>
        <v>38.609781895646243</v>
      </c>
      <c r="J197" s="32">
        <f t="shared" si="23"/>
        <v>43.252339616389122</v>
      </c>
      <c r="K197" s="32">
        <f t="shared" si="23"/>
        <v>45.894646404258744</v>
      </c>
      <c r="L197" s="32">
        <f t="shared" si="23"/>
        <v>42.659672673315562</v>
      </c>
      <c r="M197" s="32">
        <f t="shared" si="23"/>
        <v>42.622630989373476</v>
      </c>
      <c r="N197" s="32">
        <f t="shared" si="23"/>
        <v>42.622630989373476</v>
      </c>
      <c r="O197" s="32">
        <f t="shared" si="23"/>
        <v>37.757823164977999</v>
      </c>
      <c r="P197" s="32">
        <f t="shared" si="23"/>
        <v>39.474087854295185</v>
      </c>
      <c r="Q197" s="32">
        <f t="shared" si="23"/>
        <v>41.128616403708875</v>
      </c>
      <c r="R197" s="32">
        <f t="shared" si="23"/>
        <v>40.881671844094889</v>
      </c>
      <c r="S197" s="32">
        <f t="shared" si="23"/>
        <v>41.178005315631665</v>
      </c>
      <c r="T197" s="32">
        <f t="shared" si="22"/>
        <v>42.289255833894593</v>
      </c>
      <c r="U197" s="33">
        <f t="shared" si="20"/>
        <v>38.251712284205972</v>
      </c>
    </row>
    <row r="198" spans="1:21" s="28" customFormat="1" ht="24" customHeight="1">
      <c r="A198" s="47" t="str">
        <f t="shared" si="18"/>
        <v>44–45</v>
      </c>
      <c r="B198" s="142"/>
      <c r="C198" s="29" t="s">
        <v>1655</v>
      </c>
      <c r="D198" s="30">
        <v>41.407372161302739</v>
      </c>
      <c r="E198" s="31">
        <f t="shared" si="23"/>
        <v>38.225954678460326</v>
      </c>
      <c r="F198" s="32">
        <f t="shared" si="23"/>
        <v>39.792190977705822</v>
      </c>
      <c r="G198" s="32">
        <f t="shared" si="23"/>
        <v>42.227198974189044</v>
      </c>
      <c r="H198" s="32">
        <f t="shared" si="23"/>
        <v>38.115828688669623</v>
      </c>
      <c r="I198" s="32">
        <f t="shared" si="23"/>
        <v>38.262663341723893</v>
      </c>
      <c r="J198" s="32">
        <f t="shared" si="23"/>
        <v>42.863482470757525</v>
      </c>
      <c r="K198" s="32">
        <f t="shared" si="23"/>
        <v>45.482033783558592</v>
      </c>
      <c r="L198" s="32">
        <f t="shared" si="23"/>
        <v>42.276143858540465</v>
      </c>
      <c r="M198" s="32">
        <f t="shared" si="23"/>
        <v>42.239435195276911</v>
      </c>
      <c r="N198" s="32">
        <f t="shared" si="23"/>
        <v>42.239435195276911</v>
      </c>
      <c r="O198" s="32">
        <f t="shared" si="23"/>
        <v>37.418364086661867</v>
      </c>
      <c r="P198" s="32">
        <f t="shared" si="23"/>
        <v>39.119198817873766</v>
      </c>
      <c r="Q198" s="32">
        <f t="shared" si="23"/>
        <v>40.758852443646397</v>
      </c>
      <c r="R198" s="32">
        <f t="shared" si="23"/>
        <v>40.514128021889292</v>
      </c>
      <c r="S198" s="32">
        <f t="shared" si="23"/>
        <v>40.807797327997818</v>
      </c>
      <c r="T198" s="32">
        <f t="shared" si="22"/>
        <v>41.90905722590481</v>
      </c>
      <c r="U198" s="33">
        <f t="shared" si="20"/>
        <v>37.907812930176085</v>
      </c>
    </row>
    <row r="199" spans="1:21" s="28" customFormat="1" ht="24" customHeight="1">
      <c r="A199" s="47" t="str">
        <f t="shared" si="18"/>
        <v>441</v>
      </c>
      <c r="B199" s="142"/>
      <c r="C199" s="29" t="s">
        <v>1429</v>
      </c>
      <c r="D199" s="30">
        <v>56.676783781970151</v>
      </c>
      <c r="E199" s="31">
        <f t="shared" ref="E199:T214" si="24">$D199*E$2</f>
        <v>52.322184555223025</v>
      </c>
      <c r="F199" s="32">
        <f t="shared" si="24"/>
        <v>54.465987251467766</v>
      </c>
      <c r="G199" s="32">
        <f t="shared" si="24"/>
        <v>57.798930505785741</v>
      </c>
      <c r="H199" s="32">
        <f t="shared" si="24"/>
        <v>52.171448428143322</v>
      </c>
      <c r="I199" s="32">
        <f t="shared" si="24"/>
        <v>52.372429930916269</v>
      </c>
      <c r="J199" s="32">
        <f t="shared" si="24"/>
        <v>58.669850351135167</v>
      </c>
      <c r="K199" s="32">
        <f t="shared" si="24"/>
        <v>62.254020483919341</v>
      </c>
      <c r="L199" s="32">
        <f t="shared" si="24"/>
        <v>57.865924340043392</v>
      </c>
      <c r="M199" s="32">
        <f t="shared" si="24"/>
        <v>57.81567896435017</v>
      </c>
      <c r="N199" s="32">
        <f t="shared" si="24"/>
        <v>57.81567896435017</v>
      </c>
      <c r="O199" s="32">
        <f t="shared" si="24"/>
        <v>51.216786289971836</v>
      </c>
      <c r="P199" s="32">
        <f t="shared" si="24"/>
        <v>53.544822030425102</v>
      </c>
      <c r="Q199" s="32">
        <f t="shared" si="24"/>
        <v>55.789115478056317</v>
      </c>
      <c r="R199" s="32">
        <f t="shared" si="24"/>
        <v>55.454146306768074</v>
      </c>
      <c r="S199" s="32">
        <f t="shared" si="24"/>
        <v>55.856109312313961</v>
      </c>
      <c r="T199" s="32">
        <f t="shared" si="22"/>
        <v>57.363470583111038</v>
      </c>
      <c r="U199" s="33">
        <f t="shared" si="20"/>
        <v>51.886724632548315</v>
      </c>
    </row>
    <row r="200" spans="1:21" s="28" customFormat="1" ht="24" customHeight="1">
      <c r="A200" s="47" t="str">
        <f t="shared" ref="A200:A263" si="25">_xlfn.TEXTAFTER(_xlfn.TEXTBEFORE($C200,"]"),"[")</f>
        <v>4411</v>
      </c>
      <c r="B200" s="142"/>
      <c r="C200" s="29" t="s">
        <v>1430</v>
      </c>
      <c r="D200" s="30">
        <v>56.676783781970151</v>
      </c>
      <c r="E200" s="31">
        <f t="shared" si="24"/>
        <v>52.322184555223025</v>
      </c>
      <c r="F200" s="32">
        <f t="shared" si="24"/>
        <v>54.465987251467766</v>
      </c>
      <c r="G200" s="32">
        <f t="shared" si="24"/>
        <v>57.798930505785741</v>
      </c>
      <c r="H200" s="32">
        <f t="shared" si="24"/>
        <v>52.171448428143322</v>
      </c>
      <c r="I200" s="32">
        <f t="shared" si="24"/>
        <v>52.372429930916269</v>
      </c>
      <c r="J200" s="32">
        <f t="shared" si="24"/>
        <v>58.669850351135167</v>
      </c>
      <c r="K200" s="32">
        <f t="shared" si="24"/>
        <v>62.254020483919341</v>
      </c>
      <c r="L200" s="32">
        <f t="shared" si="24"/>
        <v>57.865924340043392</v>
      </c>
      <c r="M200" s="32">
        <f t="shared" si="24"/>
        <v>57.81567896435017</v>
      </c>
      <c r="N200" s="32">
        <f t="shared" si="24"/>
        <v>57.81567896435017</v>
      </c>
      <c r="O200" s="32">
        <f t="shared" si="24"/>
        <v>51.216786289971836</v>
      </c>
      <c r="P200" s="32">
        <f t="shared" si="24"/>
        <v>53.544822030425102</v>
      </c>
      <c r="Q200" s="32">
        <f t="shared" si="24"/>
        <v>55.789115478056317</v>
      </c>
      <c r="R200" s="32">
        <f t="shared" si="24"/>
        <v>55.454146306768074</v>
      </c>
      <c r="S200" s="32">
        <f t="shared" si="24"/>
        <v>55.856109312313961</v>
      </c>
      <c r="T200" s="32">
        <f t="shared" si="22"/>
        <v>57.363470583111038</v>
      </c>
      <c r="U200" s="33">
        <f t="shared" si="20"/>
        <v>51.886724632548315</v>
      </c>
    </row>
    <row r="201" spans="1:21" s="28" customFormat="1" ht="24" customHeight="1">
      <c r="A201" s="47" t="str">
        <f t="shared" si="25"/>
        <v>4412</v>
      </c>
      <c r="B201" s="142"/>
      <c r="C201" s="29" t="s">
        <v>1431</v>
      </c>
      <c r="D201" s="30">
        <v>56.676783781970151</v>
      </c>
      <c r="E201" s="31">
        <f t="shared" si="24"/>
        <v>52.322184555223025</v>
      </c>
      <c r="F201" s="32">
        <f t="shared" si="24"/>
        <v>54.465987251467766</v>
      </c>
      <c r="G201" s="32">
        <f t="shared" si="24"/>
        <v>57.798930505785741</v>
      </c>
      <c r="H201" s="32">
        <f t="shared" si="24"/>
        <v>52.171448428143322</v>
      </c>
      <c r="I201" s="32">
        <f t="shared" si="24"/>
        <v>52.372429930916269</v>
      </c>
      <c r="J201" s="32">
        <f t="shared" si="24"/>
        <v>58.669850351135167</v>
      </c>
      <c r="K201" s="32">
        <f t="shared" si="24"/>
        <v>62.254020483919341</v>
      </c>
      <c r="L201" s="32">
        <f t="shared" si="24"/>
        <v>57.865924340043392</v>
      </c>
      <c r="M201" s="32">
        <f t="shared" si="24"/>
        <v>57.81567896435017</v>
      </c>
      <c r="N201" s="32">
        <f t="shared" si="24"/>
        <v>57.81567896435017</v>
      </c>
      <c r="O201" s="32">
        <f t="shared" si="24"/>
        <v>51.216786289971836</v>
      </c>
      <c r="P201" s="32">
        <f t="shared" si="24"/>
        <v>53.544822030425102</v>
      </c>
      <c r="Q201" s="32">
        <f t="shared" si="24"/>
        <v>55.789115478056317</v>
      </c>
      <c r="R201" s="32">
        <f t="shared" si="24"/>
        <v>55.454146306768074</v>
      </c>
      <c r="S201" s="32">
        <f t="shared" si="24"/>
        <v>55.856109312313961</v>
      </c>
      <c r="T201" s="32">
        <f t="shared" si="22"/>
        <v>57.363470583111038</v>
      </c>
      <c r="U201" s="33">
        <f t="shared" si="20"/>
        <v>51.886724632548315</v>
      </c>
    </row>
    <row r="202" spans="1:21" s="28" customFormat="1" ht="24" customHeight="1">
      <c r="A202" s="47" t="str">
        <f t="shared" si="25"/>
        <v>4413</v>
      </c>
      <c r="B202" s="142"/>
      <c r="C202" s="29" t="s">
        <v>1432</v>
      </c>
      <c r="D202" s="30">
        <v>56.676783781970151</v>
      </c>
      <c r="E202" s="31">
        <f t="shared" si="24"/>
        <v>52.322184555223025</v>
      </c>
      <c r="F202" s="32">
        <f t="shared" si="24"/>
        <v>54.465987251467766</v>
      </c>
      <c r="G202" s="32">
        <f t="shared" si="24"/>
        <v>57.798930505785741</v>
      </c>
      <c r="H202" s="32">
        <f t="shared" si="24"/>
        <v>52.171448428143322</v>
      </c>
      <c r="I202" s="32">
        <f t="shared" si="24"/>
        <v>52.372429930916269</v>
      </c>
      <c r="J202" s="32">
        <f t="shared" si="24"/>
        <v>58.669850351135167</v>
      </c>
      <c r="K202" s="32">
        <f t="shared" si="24"/>
        <v>62.254020483919341</v>
      </c>
      <c r="L202" s="32">
        <f t="shared" si="24"/>
        <v>57.865924340043392</v>
      </c>
      <c r="M202" s="32">
        <f t="shared" si="24"/>
        <v>57.81567896435017</v>
      </c>
      <c r="N202" s="32">
        <f t="shared" si="24"/>
        <v>57.81567896435017</v>
      </c>
      <c r="O202" s="32">
        <f t="shared" si="24"/>
        <v>51.216786289971836</v>
      </c>
      <c r="P202" s="32">
        <f t="shared" si="24"/>
        <v>53.544822030425102</v>
      </c>
      <c r="Q202" s="32">
        <f t="shared" si="24"/>
        <v>55.789115478056317</v>
      </c>
      <c r="R202" s="32">
        <f t="shared" si="24"/>
        <v>55.454146306768074</v>
      </c>
      <c r="S202" s="32">
        <f t="shared" si="24"/>
        <v>55.856109312313961</v>
      </c>
      <c r="T202" s="32">
        <f t="shared" si="24"/>
        <v>57.363470583111038</v>
      </c>
      <c r="U202" s="33">
        <f t="shared" si="20"/>
        <v>51.886724632548315</v>
      </c>
    </row>
    <row r="203" spans="1:21" s="28" customFormat="1" ht="24" customHeight="1">
      <c r="A203" s="47" t="str">
        <f t="shared" si="25"/>
        <v>442</v>
      </c>
      <c r="B203" s="142"/>
      <c r="C203" s="29" t="s">
        <v>1433</v>
      </c>
      <c r="D203" s="30">
        <v>46.758374970060494</v>
      </c>
      <c r="E203" s="31">
        <f t="shared" si="24"/>
        <v>43.165828429807611</v>
      </c>
      <c r="F203" s="32">
        <f t="shared" si="24"/>
        <v>44.934466726547498</v>
      </c>
      <c r="G203" s="32">
        <f t="shared" si="24"/>
        <v>47.684146578510266</v>
      </c>
      <c r="H203" s="32">
        <f t="shared" si="24"/>
        <v>43.041471049568088</v>
      </c>
      <c r="I203" s="32">
        <f t="shared" si="24"/>
        <v>43.207280889887457</v>
      </c>
      <c r="J203" s="32">
        <f t="shared" si="24"/>
        <v>48.402655886560844</v>
      </c>
      <c r="K203" s="32">
        <f t="shared" si="24"/>
        <v>51.359598038922826</v>
      </c>
      <c r="L203" s="32">
        <f t="shared" si="24"/>
        <v>47.739416525283389</v>
      </c>
      <c r="M203" s="32">
        <f t="shared" si="24"/>
        <v>47.697964065203557</v>
      </c>
      <c r="N203" s="32">
        <f t="shared" si="24"/>
        <v>47.697964065203557</v>
      </c>
      <c r="O203" s="32">
        <f t="shared" si="24"/>
        <v>42.253874308051117</v>
      </c>
      <c r="P203" s="32">
        <f t="shared" si="24"/>
        <v>44.174504958417074</v>
      </c>
      <c r="Q203" s="32">
        <f t="shared" si="24"/>
        <v>46.026048175316639</v>
      </c>
      <c r="R203" s="32">
        <f t="shared" si="24"/>
        <v>45.749698441451031</v>
      </c>
      <c r="S203" s="32">
        <f t="shared" si="24"/>
        <v>46.081318122089755</v>
      </c>
      <c r="T203" s="32">
        <f t="shared" si="24"/>
        <v>47.324891924484987</v>
      </c>
      <c r="U203" s="33">
        <f t="shared" si="20"/>
        <v>42.806573775782326</v>
      </c>
    </row>
    <row r="204" spans="1:21" s="28" customFormat="1" ht="24" customHeight="1">
      <c r="A204" s="47" t="str">
        <f t="shared" si="25"/>
        <v>4421</v>
      </c>
      <c r="B204" s="142"/>
      <c r="C204" s="29" t="s">
        <v>1434</v>
      </c>
      <c r="D204" s="30">
        <v>46.758374970060494</v>
      </c>
      <c r="E204" s="31">
        <f t="shared" si="24"/>
        <v>43.165828429807611</v>
      </c>
      <c r="F204" s="32">
        <f t="shared" si="24"/>
        <v>44.934466726547498</v>
      </c>
      <c r="G204" s="32">
        <f t="shared" si="24"/>
        <v>47.684146578510266</v>
      </c>
      <c r="H204" s="32">
        <f t="shared" si="24"/>
        <v>43.041471049568088</v>
      </c>
      <c r="I204" s="32">
        <f t="shared" si="24"/>
        <v>43.207280889887457</v>
      </c>
      <c r="J204" s="32">
        <f t="shared" si="24"/>
        <v>48.402655886560844</v>
      </c>
      <c r="K204" s="32">
        <f t="shared" si="24"/>
        <v>51.359598038922826</v>
      </c>
      <c r="L204" s="32">
        <f t="shared" si="24"/>
        <v>47.739416525283389</v>
      </c>
      <c r="M204" s="32">
        <f t="shared" si="24"/>
        <v>47.697964065203557</v>
      </c>
      <c r="N204" s="32">
        <f t="shared" si="24"/>
        <v>47.697964065203557</v>
      </c>
      <c r="O204" s="32">
        <f t="shared" si="24"/>
        <v>42.253874308051117</v>
      </c>
      <c r="P204" s="32">
        <f t="shared" si="24"/>
        <v>44.174504958417074</v>
      </c>
      <c r="Q204" s="32">
        <f t="shared" si="24"/>
        <v>46.026048175316639</v>
      </c>
      <c r="R204" s="32">
        <f t="shared" si="24"/>
        <v>45.749698441451031</v>
      </c>
      <c r="S204" s="32">
        <f t="shared" si="24"/>
        <v>46.081318122089755</v>
      </c>
      <c r="T204" s="32">
        <f t="shared" si="24"/>
        <v>47.324891924484987</v>
      </c>
      <c r="U204" s="33">
        <f t="shared" si="20"/>
        <v>42.806573775782326</v>
      </c>
    </row>
    <row r="205" spans="1:21" s="28" customFormat="1" ht="24" customHeight="1">
      <c r="A205" s="47" t="str">
        <f t="shared" si="25"/>
        <v>4422</v>
      </c>
      <c r="B205" s="142"/>
      <c r="C205" s="29" t="s">
        <v>1435</v>
      </c>
      <c r="D205" s="30">
        <v>46.758374970060494</v>
      </c>
      <c r="E205" s="31">
        <f t="shared" si="24"/>
        <v>43.165828429807611</v>
      </c>
      <c r="F205" s="32">
        <f t="shared" si="24"/>
        <v>44.934466726547498</v>
      </c>
      <c r="G205" s="32">
        <f t="shared" si="24"/>
        <v>47.684146578510266</v>
      </c>
      <c r="H205" s="32">
        <f t="shared" si="24"/>
        <v>43.041471049568088</v>
      </c>
      <c r="I205" s="32">
        <f t="shared" si="24"/>
        <v>43.207280889887457</v>
      </c>
      <c r="J205" s="32">
        <f t="shared" si="24"/>
        <v>48.402655886560844</v>
      </c>
      <c r="K205" s="32">
        <f t="shared" si="24"/>
        <v>51.359598038922826</v>
      </c>
      <c r="L205" s="32">
        <f t="shared" si="24"/>
        <v>47.739416525283389</v>
      </c>
      <c r="M205" s="32">
        <f t="shared" si="24"/>
        <v>47.697964065203557</v>
      </c>
      <c r="N205" s="32">
        <f t="shared" si="24"/>
        <v>47.697964065203557</v>
      </c>
      <c r="O205" s="32">
        <f t="shared" si="24"/>
        <v>42.253874308051117</v>
      </c>
      <c r="P205" s="32">
        <f t="shared" si="24"/>
        <v>44.174504958417074</v>
      </c>
      <c r="Q205" s="32">
        <f t="shared" si="24"/>
        <v>46.026048175316639</v>
      </c>
      <c r="R205" s="32">
        <f t="shared" si="24"/>
        <v>45.749698441451031</v>
      </c>
      <c r="S205" s="32">
        <f t="shared" si="24"/>
        <v>46.081318122089755</v>
      </c>
      <c r="T205" s="32">
        <f t="shared" si="24"/>
        <v>47.324891924484987</v>
      </c>
      <c r="U205" s="33">
        <f t="shared" si="20"/>
        <v>42.806573775782326</v>
      </c>
    </row>
    <row r="206" spans="1:21" s="28" customFormat="1" ht="24" customHeight="1">
      <c r="A206" s="47" t="str">
        <f t="shared" si="25"/>
        <v>443</v>
      </c>
      <c r="B206" s="142"/>
      <c r="C206" s="29" t="s">
        <v>1436</v>
      </c>
      <c r="D206" s="30">
        <v>68.463578950223663</v>
      </c>
      <c r="E206" s="31">
        <f t="shared" si="24"/>
        <v>63.203374893764384</v>
      </c>
      <c r="F206" s="32">
        <f t="shared" si="24"/>
        <v>65.793013813867418</v>
      </c>
      <c r="G206" s="32">
        <f t="shared" si="24"/>
        <v>69.81909307246508</v>
      </c>
      <c r="H206" s="32">
        <f t="shared" si="24"/>
        <v>63.021290907194647</v>
      </c>
      <c r="I206" s="32">
        <f t="shared" si="24"/>
        <v>63.264069555954308</v>
      </c>
      <c r="J206" s="32">
        <f t="shared" si="24"/>
        <v>70.87113388375694</v>
      </c>
      <c r="K206" s="32">
        <f t="shared" si="24"/>
        <v>75.200686453304172</v>
      </c>
      <c r="L206" s="32">
        <f t="shared" si="24"/>
        <v>69.900019288718298</v>
      </c>
      <c r="M206" s="32">
        <f t="shared" si="24"/>
        <v>69.839324626528395</v>
      </c>
      <c r="N206" s="32">
        <f t="shared" si="24"/>
        <v>69.839324626528395</v>
      </c>
      <c r="O206" s="32">
        <f t="shared" si="24"/>
        <v>61.868092325586268</v>
      </c>
      <c r="P206" s="32">
        <f t="shared" si="24"/>
        <v>64.680278340385641</v>
      </c>
      <c r="Q206" s="32">
        <f t="shared" si="24"/>
        <v>67.391306584868502</v>
      </c>
      <c r="R206" s="32">
        <f t="shared" si="24"/>
        <v>66.986675503602399</v>
      </c>
      <c r="S206" s="32">
        <f t="shared" si="24"/>
        <v>67.47223280112172</v>
      </c>
      <c r="T206" s="32">
        <f t="shared" si="24"/>
        <v>69.293072666819157</v>
      </c>
      <c r="U206" s="33">
        <f t="shared" si="20"/>
        <v>62.677354488118468</v>
      </c>
    </row>
    <row r="207" spans="1:21" s="28" customFormat="1" ht="24" customHeight="1">
      <c r="A207" s="47" t="str">
        <f t="shared" si="25"/>
        <v>4431</v>
      </c>
      <c r="B207" s="142"/>
      <c r="C207" s="29" t="s">
        <v>1437</v>
      </c>
      <c r="D207" s="30">
        <v>68.463578950223663</v>
      </c>
      <c r="E207" s="31">
        <f t="shared" si="24"/>
        <v>63.203374893764384</v>
      </c>
      <c r="F207" s="32">
        <f t="shared" si="24"/>
        <v>65.793013813867418</v>
      </c>
      <c r="G207" s="32">
        <f t="shared" si="24"/>
        <v>69.81909307246508</v>
      </c>
      <c r="H207" s="32">
        <f t="shared" si="24"/>
        <v>63.021290907194647</v>
      </c>
      <c r="I207" s="32">
        <f t="shared" si="24"/>
        <v>63.264069555954308</v>
      </c>
      <c r="J207" s="32">
        <f t="shared" si="24"/>
        <v>70.87113388375694</v>
      </c>
      <c r="K207" s="32">
        <f t="shared" si="24"/>
        <v>75.200686453304172</v>
      </c>
      <c r="L207" s="32">
        <f t="shared" si="24"/>
        <v>69.900019288718298</v>
      </c>
      <c r="M207" s="32">
        <f t="shared" si="24"/>
        <v>69.839324626528395</v>
      </c>
      <c r="N207" s="32">
        <f t="shared" si="24"/>
        <v>69.839324626528395</v>
      </c>
      <c r="O207" s="32">
        <f t="shared" si="24"/>
        <v>61.868092325586268</v>
      </c>
      <c r="P207" s="32">
        <f t="shared" si="24"/>
        <v>64.680278340385641</v>
      </c>
      <c r="Q207" s="32">
        <f t="shared" si="24"/>
        <v>67.391306584868502</v>
      </c>
      <c r="R207" s="32">
        <f t="shared" si="24"/>
        <v>66.986675503602399</v>
      </c>
      <c r="S207" s="32">
        <f t="shared" si="24"/>
        <v>67.47223280112172</v>
      </c>
      <c r="T207" s="32">
        <f t="shared" si="24"/>
        <v>69.293072666819157</v>
      </c>
      <c r="U207" s="33">
        <f t="shared" si="20"/>
        <v>62.677354488118468</v>
      </c>
    </row>
    <row r="208" spans="1:21" s="28" customFormat="1" ht="24" customHeight="1">
      <c r="A208" s="47" t="str">
        <f t="shared" si="25"/>
        <v>444</v>
      </c>
      <c r="B208" s="142"/>
      <c r="C208" s="29" t="s">
        <v>1438</v>
      </c>
      <c r="D208" s="30">
        <v>58.851631340451725</v>
      </c>
      <c r="E208" s="31">
        <f t="shared" si="24"/>
        <v>54.329933897036391</v>
      </c>
      <c r="F208" s="32">
        <f t="shared" si="24"/>
        <v>56.556000330717794</v>
      </c>
      <c r="G208" s="32">
        <f t="shared" si="24"/>
        <v>60.016837989331812</v>
      </c>
      <c r="H208" s="32">
        <f t="shared" si="24"/>
        <v>54.173413600918174</v>
      </c>
      <c r="I208" s="32">
        <f t="shared" si="24"/>
        <v>54.382107329075808</v>
      </c>
      <c r="J208" s="32">
        <f t="shared" si="24"/>
        <v>60.921177478014883</v>
      </c>
      <c r="K208" s="32">
        <f t="shared" si="24"/>
        <v>64.64288229682596</v>
      </c>
      <c r="L208" s="32">
        <f t="shared" si="24"/>
        <v>60.086402565384361</v>
      </c>
      <c r="M208" s="32">
        <f t="shared" si="24"/>
        <v>60.034229133344965</v>
      </c>
      <c r="N208" s="32">
        <f t="shared" si="24"/>
        <v>60.034229133344965</v>
      </c>
      <c r="O208" s="32">
        <f t="shared" si="24"/>
        <v>53.182118392169428</v>
      </c>
      <c r="P208" s="32">
        <f t="shared" si="24"/>
        <v>55.599487409995312</v>
      </c>
      <c r="Q208" s="32">
        <f t="shared" si="24"/>
        <v>57.929900707755522</v>
      </c>
      <c r="R208" s="32">
        <f t="shared" si="24"/>
        <v>57.582077827492803</v>
      </c>
      <c r="S208" s="32">
        <f t="shared" si="24"/>
        <v>57.999465283808064</v>
      </c>
      <c r="T208" s="32">
        <f t="shared" si="24"/>
        <v>59.564668244990294</v>
      </c>
      <c r="U208" s="33">
        <f t="shared" si="20"/>
        <v>53.877764152694866</v>
      </c>
    </row>
    <row r="209" spans="1:21" s="28" customFormat="1" ht="24" customHeight="1">
      <c r="A209" s="47" t="str">
        <f t="shared" si="25"/>
        <v>4441</v>
      </c>
      <c r="B209" s="142"/>
      <c r="C209" s="29" t="s">
        <v>1439</v>
      </c>
      <c r="D209" s="30">
        <v>58.851631340451725</v>
      </c>
      <c r="E209" s="31">
        <f t="shared" si="24"/>
        <v>54.329933897036391</v>
      </c>
      <c r="F209" s="32">
        <f t="shared" si="24"/>
        <v>56.556000330717794</v>
      </c>
      <c r="G209" s="32">
        <f t="shared" si="24"/>
        <v>60.016837989331812</v>
      </c>
      <c r="H209" s="32">
        <f t="shared" si="24"/>
        <v>54.173413600918174</v>
      </c>
      <c r="I209" s="32">
        <f t="shared" si="24"/>
        <v>54.382107329075808</v>
      </c>
      <c r="J209" s="32">
        <f t="shared" si="24"/>
        <v>60.921177478014883</v>
      </c>
      <c r="K209" s="32">
        <f t="shared" si="24"/>
        <v>64.64288229682596</v>
      </c>
      <c r="L209" s="32">
        <f t="shared" si="24"/>
        <v>60.086402565384361</v>
      </c>
      <c r="M209" s="32">
        <f t="shared" si="24"/>
        <v>60.034229133344965</v>
      </c>
      <c r="N209" s="32">
        <f t="shared" si="24"/>
        <v>60.034229133344965</v>
      </c>
      <c r="O209" s="32">
        <f t="shared" si="24"/>
        <v>53.182118392169428</v>
      </c>
      <c r="P209" s="32">
        <f t="shared" si="24"/>
        <v>55.599487409995312</v>
      </c>
      <c r="Q209" s="32">
        <f t="shared" si="24"/>
        <v>57.929900707755522</v>
      </c>
      <c r="R209" s="32">
        <f t="shared" si="24"/>
        <v>57.582077827492803</v>
      </c>
      <c r="S209" s="32">
        <f t="shared" si="24"/>
        <v>57.999465283808064</v>
      </c>
      <c r="T209" s="32">
        <f t="shared" si="24"/>
        <v>59.564668244990294</v>
      </c>
      <c r="U209" s="33">
        <f t="shared" si="20"/>
        <v>53.877764152694866</v>
      </c>
    </row>
    <row r="210" spans="1:21" s="28" customFormat="1" ht="24" customHeight="1">
      <c r="A210" s="47" t="str">
        <f t="shared" si="25"/>
        <v>4442</v>
      </c>
      <c r="B210" s="142"/>
      <c r="C210" s="29" t="s">
        <v>1440</v>
      </c>
      <c r="D210" s="30">
        <v>58.851631340451725</v>
      </c>
      <c r="E210" s="31">
        <f t="shared" si="24"/>
        <v>54.329933897036391</v>
      </c>
      <c r="F210" s="32">
        <f t="shared" si="24"/>
        <v>56.556000330717794</v>
      </c>
      <c r="G210" s="32">
        <f t="shared" si="24"/>
        <v>60.016837989331812</v>
      </c>
      <c r="H210" s="32">
        <f t="shared" si="24"/>
        <v>54.173413600918174</v>
      </c>
      <c r="I210" s="32">
        <f t="shared" si="24"/>
        <v>54.382107329075808</v>
      </c>
      <c r="J210" s="32">
        <f t="shared" si="24"/>
        <v>60.921177478014883</v>
      </c>
      <c r="K210" s="32">
        <f t="shared" si="24"/>
        <v>64.64288229682596</v>
      </c>
      <c r="L210" s="32">
        <f t="shared" si="24"/>
        <v>60.086402565384361</v>
      </c>
      <c r="M210" s="32">
        <f t="shared" si="24"/>
        <v>60.034229133344965</v>
      </c>
      <c r="N210" s="32">
        <f t="shared" si="24"/>
        <v>60.034229133344965</v>
      </c>
      <c r="O210" s="32">
        <f t="shared" si="24"/>
        <v>53.182118392169428</v>
      </c>
      <c r="P210" s="32">
        <f t="shared" si="24"/>
        <v>55.599487409995312</v>
      </c>
      <c r="Q210" s="32">
        <f t="shared" si="24"/>
        <v>57.929900707755522</v>
      </c>
      <c r="R210" s="32">
        <f t="shared" si="24"/>
        <v>57.582077827492803</v>
      </c>
      <c r="S210" s="32">
        <f t="shared" si="24"/>
        <v>57.999465283808064</v>
      </c>
      <c r="T210" s="32">
        <f t="shared" si="24"/>
        <v>59.564668244990294</v>
      </c>
      <c r="U210" s="33">
        <f t="shared" si="20"/>
        <v>53.877764152694866</v>
      </c>
    </row>
    <row r="211" spans="1:21" s="28" customFormat="1" ht="24" customHeight="1">
      <c r="A211" s="47" t="str">
        <f t="shared" si="25"/>
        <v>445</v>
      </c>
      <c r="B211" s="142"/>
      <c r="C211" s="29" t="s">
        <v>1441</v>
      </c>
      <c r="D211" s="30">
        <v>29.259963284700166</v>
      </c>
      <c r="E211" s="31">
        <f t="shared" si="24"/>
        <v>27.011857358570715</v>
      </c>
      <c r="F211" s="32">
        <f t="shared" si="24"/>
        <v>28.118617199126756</v>
      </c>
      <c r="G211" s="32">
        <f t="shared" si="24"/>
        <v>29.839282888741209</v>
      </c>
      <c r="H211" s="32">
        <f t="shared" si="24"/>
        <v>26.934038307281622</v>
      </c>
      <c r="I211" s="32">
        <f t="shared" si="24"/>
        <v>27.03779704233375</v>
      </c>
      <c r="J211" s="32">
        <f t="shared" si="24"/>
        <v>30.2889040739671</v>
      </c>
      <c r="K211" s="32">
        <f t="shared" si="24"/>
        <v>32.139268182396727</v>
      </c>
      <c r="L211" s="32">
        <f t="shared" si="24"/>
        <v>29.873869133758589</v>
      </c>
      <c r="M211" s="32">
        <f t="shared" si="24"/>
        <v>29.847929449995561</v>
      </c>
      <c r="N211" s="32">
        <f t="shared" si="24"/>
        <v>29.847929449995561</v>
      </c>
      <c r="O211" s="32">
        <f t="shared" si="24"/>
        <v>26.441184315784014</v>
      </c>
      <c r="P211" s="32">
        <f t="shared" si="24"/>
        <v>27.643056330137828</v>
      </c>
      <c r="Q211" s="32">
        <f t="shared" si="24"/>
        <v>28.801695538219931</v>
      </c>
      <c r="R211" s="32">
        <f t="shared" si="24"/>
        <v>28.62876431313305</v>
      </c>
      <c r="S211" s="32">
        <f t="shared" si="24"/>
        <v>28.836281783237308</v>
      </c>
      <c r="T211" s="32">
        <f t="shared" si="24"/>
        <v>29.61447229612827</v>
      </c>
      <c r="U211" s="33">
        <f t="shared" si="20"/>
        <v>26.787046765957772</v>
      </c>
    </row>
    <row r="212" spans="1:21" s="28" customFormat="1" ht="24" customHeight="1">
      <c r="A212" s="47" t="str">
        <f t="shared" si="25"/>
        <v>4451</v>
      </c>
      <c r="B212" s="142"/>
      <c r="C212" s="29" t="s">
        <v>1442</v>
      </c>
      <c r="D212" s="30">
        <v>29.259963284700166</v>
      </c>
      <c r="E212" s="31">
        <f t="shared" si="24"/>
        <v>27.011857358570715</v>
      </c>
      <c r="F212" s="32">
        <f t="shared" si="24"/>
        <v>28.118617199126756</v>
      </c>
      <c r="G212" s="32">
        <f t="shared" si="24"/>
        <v>29.839282888741209</v>
      </c>
      <c r="H212" s="32">
        <f t="shared" si="24"/>
        <v>26.934038307281622</v>
      </c>
      <c r="I212" s="32">
        <f t="shared" si="24"/>
        <v>27.03779704233375</v>
      </c>
      <c r="J212" s="32">
        <f t="shared" si="24"/>
        <v>30.2889040739671</v>
      </c>
      <c r="K212" s="32">
        <f t="shared" si="24"/>
        <v>32.139268182396727</v>
      </c>
      <c r="L212" s="32">
        <f t="shared" si="24"/>
        <v>29.873869133758589</v>
      </c>
      <c r="M212" s="32">
        <f t="shared" si="24"/>
        <v>29.847929449995561</v>
      </c>
      <c r="N212" s="32">
        <f t="shared" si="24"/>
        <v>29.847929449995561</v>
      </c>
      <c r="O212" s="32">
        <f t="shared" si="24"/>
        <v>26.441184315784014</v>
      </c>
      <c r="P212" s="32">
        <f t="shared" si="24"/>
        <v>27.643056330137828</v>
      </c>
      <c r="Q212" s="32">
        <f t="shared" si="24"/>
        <v>28.801695538219931</v>
      </c>
      <c r="R212" s="32">
        <f t="shared" si="24"/>
        <v>28.62876431313305</v>
      </c>
      <c r="S212" s="32">
        <f t="shared" si="24"/>
        <v>28.836281783237308</v>
      </c>
      <c r="T212" s="32">
        <f t="shared" si="24"/>
        <v>29.61447229612827</v>
      </c>
      <c r="U212" s="33">
        <f t="shared" si="20"/>
        <v>26.787046765957772</v>
      </c>
    </row>
    <row r="213" spans="1:21" s="28" customFormat="1" ht="24" customHeight="1">
      <c r="A213" s="47" t="str">
        <f t="shared" si="25"/>
        <v>4452</v>
      </c>
      <c r="B213" s="142"/>
      <c r="C213" s="29" t="s">
        <v>1443</v>
      </c>
      <c r="D213" s="30">
        <v>29.259963284700166</v>
      </c>
      <c r="E213" s="31">
        <f t="shared" si="24"/>
        <v>27.011857358570715</v>
      </c>
      <c r="F213" s="32">
        <f t="shared" si="24"/>
        <v>28.118617199126756</v>
      </c>
      <c r="G213" s="32">
        <f t="shared" si="24"/>
        <v>29.839282888741209</v>
      </c>
      <c r="H213" s="32">
        <f t="shared" si="24"/>
        <v>26.934038307281622</v>
      </c>
      <c r="I213" s="32">
        <f t="shared" si="24"/>
        <v>27.03779704233375</v>
      </c>
      <c r="J213" s="32">
        <f t="shared" si="24"/>
        <v>30.2889040739671</v>
      </c>
      <c r="K213" s="32">
        <f t="shared" si="24"/>
        <v>32.139268182396727</v>
      </c>
      <c r="L213" s="32">
        <f t="shared" si="24"/>
        <v>29.873869133758589</v>
      </c>
      <c r="M213" s="32">
        <f t="shared" si="24"/>
        <v>29.847929449995561</v>
      </c>
      <c r="N213" s="32">
        <f t="shared" si="24"/>
        <v>29.847929449995561</v>
      </c>
      <c r="O213" s="32">
        <f t="shared" si="24"/>
        <v>26.441184315784014</v>
      </c>
      <c r="P213" s="32">
        <f t="shared" si="24"/>
        <v>27.643056330137828</v>
      </c>
      <c r="Q213" s="32">
        <f t="shared" si="24"/>
        <v>28.801695538219931</v>
      </c>
      <c r="R213" s="32">
        <f t="shared" si="24"/>
        <v>28.62876431313305</v>
      </c>
      <c r="S213" s="32">
        <f t="shared" si="24"/>
        <v>28.836281783237308</v>
      </c>
      <c r="T213" s="32">
        <f t="shared" si="24"/>
        <v>29.61447229612827</v>
      </c>
      <c r="U213" s="33">
        <f t="shared" si="20"/>
        <v>26.787046765957772</v>
      </c>
    </row>
    <row r="214" spans="1:21" s="28" customFormat="1" ht="24" customHeight="1">
      <c r="A214" s="47" t="str">
        <f t="shared" si="25"/>
        <v>4453</v>
      </c>
      <c r="B214" s="142"/>
      <c r="C214" s="29" t="s">
        <v>1444</v>
      </c>
      <c r="D214" s="30">
        <v>29.259963284700166</v>
      </c>
      <c r="E214" s="31">
        <f t="shared" si="24"/>
        <v>27.011857358570715</v>
      </c>
      <c r="F214" s="32">
        <f t="shared" si="24"/>
        <v>28.118617199126756</v>
      </c>
      <c r="G214" s="32">
        <f t="shared" si="24"/>
        <v>29.839282888741209</v>
      </c>
      <c r="H214" s="32">
        <f t="shared" si="24"/>
        <v>26.934038307281622</v>
      </c>
      <c r="I214" s="32">
        <f t="shared" si="24"/>
        <v>27.03779704233375</v>
      </c>
      <c r="J214" s="32">
        <f t="shared" si="24"/>
        <v>30.2889040739671</v>
      </c>
      <c r="K214" s="32">
        <f t="shared" si="24"/>
        <v>32.139268182396727</v>
      </c>
      <c r="L214" s="32">
        <f t="shared" si="24"/>
        <v>29.873869133758589</v>
      </c>
      <c r="M214" s="32">
        <f t="shared" si="24"/>
        <v>29.847929449995561</v>
      </c>
      <c r="N214" s="32">
        <f t="shared" si="24"/>
        <v>29.847929449995561</v>
      </c>
      <c r="O214" s="32">
        <f t="shared" si="24"/>
        <v>26.441184315784014</v>
      </c>
      <c r="P214" s="32">
        <f t="shared" si="24"/>
        <v>27.643056330137828</v>
      </c>
      <c r="Q214" s="32">
        <f t="shared" si="24"/>
        <v>28.801695538219931</v>
      </c>
      <c r="R214" s="32">
        <f t="shared" si="24"/>
        <v>28.62876431313305</v>
      </c>
      <c r="S214" s="32">
        <f t="shared" si="24"/>
        <v>28.836281783237308</v>
      </c>
      <c r="T214" s="32">
        <f t="shared" si="24"/>
        <v>29.61447229612827</v>
      </c>
      <c r="U214" s="33">
        <f t="shared" si="20"/>
        <v>26.787046765957772</v>
      </c>
    </row>
    <row r="215" spans="1:21" s="28" customFormat="1" ht="24" customHeight="1">
      <c r="A215" s="47" t="str">
        <f t="shared" si="25"/>
        <v>446</v>
      </c>
      <c r="B215" s="142"/>
      <c r="C215" s="29" t="s">
        <v>1445</v>
      </c>
      <c r="D215" s="30">
        <v>42.87235927110649</v>
      </c>
      <c r="E215" s="31">
        <f t="shared" ref="E215:T230" si="26">$D215*E$2</f>
        <v>39.578383676990732</v>
      </c>
      <c r="F215" s="32">
        <f t="shared" si="26"/>
        <v>41.200033200247724</v>
      </c>
      <c r="G215" s="32">
        <f t="shared" si="26"/>
        <v>43.721191443436311</v>
      </c>
      <c r="H215" s="32">
        <f t="shared" si="26"/>
        <v>39.464361444886734</v>
      </c>
      <c r="I215" s="32">
        <f t="shared" si="26"/>
        <v>39.616391087692072</v>
      </c>
      <c r="J215" s="32">
        <f t="shared" si="26"/>
        <v>44.379986562259461</v>
      </c>
      <c r="K215" s="32">
        <f t="shared" si="26"/>
        <v>47.091181858954734</v>
      </c>
      <c r="L215" s="32">
        <f t="shared" si="26"/>
        <v>43.771867991038093</v>
      </c>
      <c r="M215" s="32">
        <f t="shared" si="26"/>
        <v>43.733860580336767</v>
      </c>
      <c r="N215" s="32">
        <f t="shared" si="26"/>
        <v>43.733860580336767</v>
      </c>
      <c r="O215" s="32">
        <f t="shared" si="26"/>
        <v>38.742220641561353</v>
      </c>
      <c r="P215" s="32">
        <f t="shared" si="26"/>
        <v>40.503230670723234</v>
      </c>
      <c r="Q215" s="32">
        <f t="shared" si="26"/>
        <v>42.200895015382891</v>
      </c>
      <c r="R215" s="32">
        <f t="shared" si="26"/>
        <v>41.947512277373988</v>
      </c>
      <c r="S215" s="32">
        <f t="shared" si="26"/>
        <v>42.251571562984672</v>
      </c>
      <c r="T215" s="32">
        <f t="shared" si="26"/>
        <v>43.391793884024743</v>
      </c>
      <c r="U215" s="33">
        <f t="shared" si="20"/>
        <v>39.248986117579165</v>
      </c>
    </row>
    <row r="216" spans="1:21" s="28" customFormat="1" ht="24" customHeight="1">
      <c r="A216" s="47" t="str">
        <f t="shared" si="25"/>
        <v>4461</v>
      </c>
      <c r="B216" s="142"/>
      <c r="C216" s="29" t="s">
        <v>1446</v>
      </c>
      <c r="D216" s="30">
        <v>42.87235927110649</v>
      </c>
      <c r="E216" s="31">
        <f t="shared" si="26"/>
        <v>39.578383676990732</v>
      </c>
      <c r="F216" s="32">
        <f t="shared" si="26"/>
        <v>41.200033200247724</v>
      </c>
      <c r="G216" s="32">
        <f t="shared" si="26"/>
        <v>43.721191443436311</v>
      </c>
      <c r="H216" s="32">
        <f t="shared" si="26"/>
        <v>39.464361444886734</v>
      </c>
      <c r="I216" s="32">
        <f t="shared" si="26"/>
        <v>39.616391087692072</v>
      </c>
      <c r="J216" s="32">
        <f t="shared" si="26"/>
        <v>44.379986562259461</v>
      </c>
      <c r="K216" s="32">
        <f t="shared" si="26"/>
        <v>47.091181858954734</v>
      </c>
      <c r="L216" s="32">
        <f t="shared" si="26"/>
        <v>43.771867991038093</v>
      </c>
      <c r="M216" s="32">
        <f t="shared" si="26"/>
        <v>43.733860580336767</v>
      </c>
      <c r="N216" s="32">
        <f t="shared" si="26"/>
        <v>43.733860580336767</v>
      </c>
      <c r="O216" s="32">
        <f t="shared" si="26"/>
        <v>38.742220641561353</v>
      </c>
      <c r="P216" s="32">
        <f t="shared" si="26"/>
        <v>40.503230670723234</v>
      </c>
      <c r="Q216" s="32">
        <f t="shared" si="26"/>
        <v>42.200895015382891</v>
      </c>
      <c r="R216" s="32">
        <f t="shared" si="26"/>
        <v>41.947512277373988</v>
      </c>
      <c r="S216" s="32">
        <f t="shared" si="26"/>
        <v>42.251571562984672</v>
      </c>
      <c r="T216" s="32">
        <f t="shared" si="26"/>
        <v>43.391793884024743</v>
      </c>
      <c r="U216" s="33">
        <f t="shared" si="20"/>
        <v>39.248986117579165</v>
      </c>
    </row>
    <row r="217" spans="1:21" s="28" customFormat="1" ht="24" customHeight="1">
      <c r="A217" s="47" t="str">
        <f t="shared" si="25"/>
        <v>447</v>
      </c>
      <c r="B217" s="142"/>
      <c r="C217" s="29" t="s">
        <v>1447</v>
      </c>
      <c r="D217" s="30">
        <v>60.899850733027741</v>
      </c>
      <c r="E217" s="31">
        <f t="shared" si="26"/>
        <v>56.220784187345927</v>
      </c>
      <c r="F217" s="32">
        <f t="shared" si="26"/>
        <v>58.524324640604675</v>
      </c>
      <c r="G217" s="32">
        <f t="shared" si="26"/>
        <v>62.105610189030344</v>
      </c>
      <c r="H217" s="32">
        <f t="shared" si="26"/>
        <v>56.058816499226175</v>
      </c>
      <c r="I217" s="32">
        <f t="shared" si="26"/>
        <v>56.274773416719185</v>
      </c>
      <c r="J217" s="32">
        <f t="shared" si="26"/>
        <v>63.041423498166708</v>
      </c>
      <c r="K217" s="32">
        <f t="shared" si="26"/>
        <v>66.892655193458651</v>
      </c>
      <c r="L217" s="32">
        <f t="shared" si="26"/>
        <v>62.177595828194683</v>
      </c>
      <c r="M217" s="32">
        <f t="shared" si="26"/>
        <v>62.123606598821446</v>
      </c>
      <c r="N217" s="32">
        <f t="shared" si="26"/>
        <v>62.123606598821446</v>
      </c>
      <c r="O217" s="32">
        <f t="shared" si="26"/>
        <v>55.033021141134398</v>
      </c>
      <c r="P217" s="32">
        <f t="shared" si="26"/>
        <v>57.534522102095053</v>
      </c>
      <c r="Q217" s="32">
        <f t="shared" si="26"/>
        <v>59.946041014100295</v>
      </c>
      <c r="R217" s="32">
        <f t="shared" si="26"/>
        <v>59.586112818278615</v>
      </c>
      <c r="S217" s="32">
        <f t="shared" si="26"/>
        <v>60.018026653264627</v>
      </c>
      <c r="T217" s="32">
        <f t="shared" si="26"/>
        <v>61.637703534462176</v>
      </c>
      <c r="U217" s="33">
        <f t="shared" si="20"/>
        <v>55.752877532777752</v>
      </c>
    </row>
    <row r="218" spans="1:21" s="28" customFormat="1" ht="24" customHeight="1">
      <c r="A218" s="47" t="str">
        <f t="shared" si="25"/>
        <v>4471</v>
      </c>
      <c r="B218" s="142"/>
      <c r="C218" s="29" t="s">
        <v>1448</v>
      </c>
      <c r="D218" s="30">
        <v>60.899850733027741</v>
      </c>
      <c r="E218" s="31">
        <f t="shared" si="26"/>
        <v>56.220784187345927</v>
      </c>
      <c r="F218" s="32">
        <f t="shared" si="26"/>
        <v>58.524324640604675</v>
      </c>
      <c r="G218" s="32">
        <f t="shared" si="26"/>
        <v>62.105610189030344</v>
      </c>
      <c r="H218" s="32">
        <f t="shared" si="26"/>
        <v>56.058816499226175</v>
      </c>
      <c r="I218" s="32">
        <f t="shared" si="26"/>
        <v>56.274773416719185</v>
      </c>
      <c r="J218" s="32">
        <f t="shared" si="26"/>
        <v>63.041423498166708</v>
      </c>
      <c r="K218" s="32">
        <f t="shared" si="26"/>
        <v>66.892655193458651</v>
      </c>
      <c r="L218" s="32">
        <f t="shared" si="26"/>
        <v>62.177595828194683</v>
      </c>
      <c r="M218" s="32">
        <f t="shared" si="26"/>
        <v>62.123606598821446</v>
      </c>
      <c r="N218" s="32">
        <f t="shared" si="26"/>
        <v>62.123606598821446</v>
      </c>
      <c r="O218" s="32">
        <f t="shared" si="26"/>
        <v>55.033021141134398</v>
      </c>
      <c r="P218" s="32">
        <f t="shared" si="26"/>
        <v>57.534522102095053</v>
      </c>
      <c r="Q218" s="32">
        <f t="shared" si="26"/>
        <v>59.946041014100295</v>
      </c>
      <c r="R218" s="32">
        <f t="shared" si="26"/>
        <v>59.586112818278615</v>
      </c>
      <c r="S218" s="32">
        <f t="shared" si="26"/>
        <v>60.018026653264627</v>
      </c>
      <c r="T218" s="32">
        <f t="shared" si="26"/>
        <v>61.637703534462176</v>
      </c>
      <c r="U218" s="33">
        <f t="shared" ref="U218:U281" si="27">$D218*U$2</f>
        <v>55.752877532777752</v>
      </c>
    </row>
    <row r="219" spans="1:21" s="28" customFormat="1" ht="24" customHeight="1">
      <c r="A219" s="47" t="str">
        <f t="shared" si="25"/>
        <v>448</v>
      </c>
      <c r="B219" s="142"/>
      <c r="C219" s="29" t="s">
        <v>1449</v>
      </c>
      <c r="D219" s="30">
        <v>44.134070678207678</v>
      </c>
      <c r="E219" s="31">
        <f t="shared" si="26"/>
        <v>40.743155082364289</v>
      </c>
      <c r="F219" s="32">
        <f t="shared" si="26"/>
        <v>42.412528914164113</v>
      </c>
      <c r="G219" s="32">
        <f t="shared" si="26"/>
        <v>45.007883543290383</v>
      </c>
      <c r="H219" s="32">
        <f t="shared" si="26"/>
        <v>40.625777234815871</v>
      </c>
      <c r="I219" s="32">
        <f t="shared" si="26"/>
        <v>40.7822810315471</v>
      </c>
      <c r="J219" s="32">
        <f t="shared" si="26"/>
        <v>45.686066662459062</v>
      </c>
      <c r="K219" s="32">
        <f t="shared" si="26"/>
        <v>48.477051037499386</v>
      </c>
      <c r="L219" s="32">
        <f t="shared" si="26"/>
        <v>45.060051475534131</v>
      </c>
      <c r="M219" s="32">
        <f t="shared" si="26"/>
        <v>45.020925526351334</v>
      </c>
      <c r="N219" s="32">
        <f t="shared" si="26"/>
        <v>45.020925526351334</v>
      </c>
      <c r="O219" s="32">
        <f t="shared" si="26"/>
        <v>39.882384200342514</v>
      </c>
      <c r="P219" s="32">
        <f t="shared" si="26"/>
        <v>41.695219845812623</v>
      </c>
      <c r="Q219" s="32">
        <f t="shared" si="26"/>
        <v>43.442845575978062</v>
      </c>
      <c r="R219" s="32">
        <f t="shared" si="26"/>
        <v>43.182005914759337</v>
      </c>
      <c r="S219" s="32">
        <f t="shared" si="26"/>
        <v>43.49501350822181</v>
      </c>
      <c r="T219" s="32">
        <f t="shared" si="26"/>
        <v>44.668791983706058</v>
      </c>
      <c r="U219" s="33">
        <f t="shared" si="27"/>
        <v>40.404063522779957</v>
      </c>
    </row>
    <row r="220" spans="1:21" s="28" customFormat="1" ht="24" customHeight="1">
      <c r="A220" s="47" t="str">
        <f t="shared" si="25"/>
        <v>4481</v>
      </c>
      <c r="B220" s="142"/>
      <c r="C220" s="29" t="s">
        <v>1450</v>
      </c>
      <c r="D220" s="30">
        <v>44.134070678207678</v>
      </c>
      <c r="E220" s="31">
        <f t="shared" si="26"/>
        <v>40.743155082364289</v>
      </c>
      <c r="F220" s="32">
        <f t="shared" si="26"/>
        <v>42.412528914164113</v>
      </c>
      <c r="G220" s="32">
        <f t="shared" si="26"/>
        <v>45.007883543290383</v>
      </c>
      <c r="H220" s="32">
        <f t="shared" si="26"/>
        <v>40.625777234815871</v>
      </c>
      <c r="I220" s="32">
        <f t="shared" si="26"/>
        <v>40.7822810315471</v>
      </c>
      <c r="J220" s="32">
        <f t="shared" si="26"/>
        <v>45.686066662459062</v>
      </c>
      <c r="K220" s="32">
        <f t="shared" si="26"/>
        <v>48.477051037499386</v>
      </c>
      <c r="L220" s="32">
        <f t="shared" si="26"/>
        <v>45.060051475534131</v>
      </c>
      <c r="M220" s="32">
        <f t="shared" si="26"/>
        <v>45.020925526351334</v>
      </c>
      <c r="N220" s="32">
        <f t="shared" si="26"/>
        <v>45.020925526351334</v>
      </c>
      <c r="O220" s="32">
        <f t="shared" si="26"/>
        <v>39.882384200342514</v>
      </c>
      <c r="P220" s="32">
        <f t="shared" si="26"/>
        <v>41.695219845812623</v>
      </c>
      <c r="Q220" s="32">
        <f t="shared" si="26"/>
        <v>43.442845575978062</v>
      </c>
      <c r="R220" s="32">
        <f t="shared" si="26"/>
        <v>43.182005914759337</v>
      </c>
      <c r="S220" s="32">
        <f t="shared" si="26"/>
        <v>43.49501350822181</v>
      </c>
      <c r="T220" s="32">
        <f t="shared" si="26"/>
        <v>44.668791983706058</v>
      </c>
      <c r="U220" s="33">
        <f t="shared" si="27"/>
        <v>40.404063522779957</v>
      </c>
    </row>
    <row r="221" spans="1:21" s="28" customFormat="1" ht="24" customHeight="1">
      <c r="A221" s="47" t="str">
        <f t="shared" si="25"/>
        <v>4482</v>
      </c>
      <c r="B221" s="142"/>
      <c r="C221" s="29" t="s">
        <v>1451</v>
      </c>
      <c r="D221" s="30">
        <v>44.134070678207678</v>
      </c>
      <c r="E221" s="31">
        <f t="shared" si="26"/>
        <v>40.743155082364289</v>
      </c>
      <c r="F221" s="32">
        <f t="shared" si="26"/>
        <v>42.412528914164113</v>
      </c>
      <c r="G221" s="32">
        <f t="shared" si="26"/>
        <v>45.007883543290383</v>
      </c>
      <c r="H221" s="32">
        <f t="shared" si="26"/>
        <v>40.625777234815871</v>
      </c>
      <c r="I221" s="32">
        <f t="shared" si="26"/>
        <v>40.7822810315471</v>
      </c>
      <c r="J221" s="32">
        <f t="shared" si="26"/>
        <v>45.686066662459062</v>
      </c>
      <c r="K221" s="32">
        <f t="shared" si="26"/>
        <v>48.477051037499386</v>
      </c>
      <c r="L221" s="32">
        <f t="shared" si="26"/>
        <v>45.060051475534131</v>
      </c>
      <c r="M221" s="32">
        <f t="shared" si="26"/>
        <v>45.020925526351334</v>
      </c>
      <c r="N221" s="32">
        <f t="shared" si="26"/>
        <v>45.020925526351334</v>
      </c>
      <c r="O221" s="32">
        <f t="shared" si="26"/>
        <v>39.882384200342514</v>
      </c>
      <c r="P221" s="32">
        <f t="shared" si="26"/>
        <v>41.695219845812623</v>
      </c>
      <c r="Q221" s="32">
        <f t="shared" si="26"/>
        <v>43.442845575978062</v>
      </c>
      <c r="R221" s="32">
        <f t="shared" si="26"/>
        <v>43.182005914759337</v>
      </c>
      <c r="S221" s="32">
        <f t="shared" si="26"/>
        <v>43.49501350822181</v>
      </c>
      <c r="T221" s="32">
        <f t="shared" si="26"/>
        <v>44.668791983706058</v>
      </c>
      <c r="U221" s="33">
        <f t="shared" si="27"/>
        <v>40.404063522779957</v>
      </c>
    </row>
    <row r="222" spans="1:21" s="28" customFormat="1" ht="24" customHeight="1">
      <c r="A222" s="47" t="str">
        <f t="shared" si="25"/>
        <v>4483</v>
      </c>
      <c r="B222" s="142"/>
      <c r="C222" s="29" t="s">
        <v>1452</v>
      </c>
      <c r="D222" s="30">
        <v>44.134070678207678</v>
      </c>
      <c r="E222" s="31">
        <f t="shared" si="26"/>
        <v>40.743155082364289</v>
      </c>
      <c r="F222" s="32">
        <f t="shared" si="26"/>
        <v>42.412528914164113</v>
      </c>
      <c r="G222" s="32">
        <f t="shared" si="26"/>
        <v>45.007883543290383</v>
      </c>
      <c r="H222" s="32">
        <f t="shared" si="26"/>
        <v>40.625777234815871</v>
      </c>
      <c r="I222" s="32">
        <f t="shared" si="26"/>
        <v>40.7822810315471</v>
      </c>
      <c r="J222" s="32">
        <f t="shared" si="26"/>
        <v>45.686066662459062</v>
      </c>
      <c r="K222" s="32">
        <f t="shared" si="26"/>
        <v>48.477051037499386</v>
      </c>
      <c r="L222" s="32">
        <f t="shared" si="26"/>
        <v>45.060051475534131</v>
      </c>
      <c r="M222" s="32">
        <f t="shared" si="26"/>
        <v>45.020925526351334</v>
      </c>
      <c r="N222" s="32">
        <f t="shared" si="26"/>
        <v>45.020925526351334</v>
      </c>
      <c r="O222" s="32">
        <f t="shared" si="26"/>
        <v>39.882384200342514</v>
      </c>
      <c r="P222" s="32">
        <f t="shared" si="26"/>
        <v>41.695219845812623</v>
      </c>
      <c r="Q222" s="32">
        <f t="shared" si="26"/>
        <v>43.442845575978062</v>
      </c>
      <c r="R222" s="32">
        <f t="shared" si="26"/>
        <v>43.182005914759337</v>
      </c>
      <c r="S222" s="32">
        <f t="shared" si="26"/>
        <v>43.49501350822181</v>
      </c>
      <c r="T222" s="32">
        <f t="shared" si="26"/>
        <v>44.668791983706058</v>
      </c>
      <c r="U222" s="33">
        <f t="shared" si="27"/>
        <v>40.404063522779957</v>
      </c>
    </row>
    <row r="223" spans="1:21" s="28" customFormat="1" ht="24" customHeight="1">
      <c r="A223" s="47" t="str">
        <f t="shared" si="25"/>
        <v>451</v>
      </c>
      <c r="B223" s="142"/>
      <c r="C223" s="29" t="s">
        <v>1453</v>
      </c>
      <c r="D223" s="30">
        <v>30.914139726265024</v>
      </c>
      <c r="E223" s="31">
        <f t="shared" si="26"/>
        <v>28.538939865499977</v>
      </c>
      <c r="F223" s="32">
        <f t="shared" si="26"/>
        <v>29.708269027722771</v>
      </c>
      <c r="G223" s="32">
        <f t="shared" si="26"/>
        <v>31.52621045961601</v>
      </c>
      <c r="H223" s="32">
        <f t="shared" si="26"/>
        <v>28.456721408781185</v>
      </c>
      <c r="I223" s="32">
        <f t="shared" si="26"/>
        <v>28.566346017739576</v>
      </c>
      <c r="J223" s="32">
        <f t="shared" si="26"/>
        <v>32.001250431769023</v>
      </c>
      <c r="K223" s="32">
        <f t="shared" si="26"/>
        <v>33.956222624860253</v>
      </c>
      <c r="L223" s="32">
        <f t="shared" si="26"/>
        <v>31.562751995935471</v>
      </c>
      <c r="M223" s="32">
        <f t="shared" si="26"/>
        <v>31.535345843695882</v>
      </c>
      <c r="N223" s="32">
        <f t="shared" si="26"/>
        <v>31.535345843695882</v>
      </c>
      <c r="O223" s="32">
        <f t="shared" si="26"/>
        <v>27.936004516228852</v>
      </c>
      <c r="P223" s="32">
        <f t="shared" si="26"/>
        <v>29.205822903330159</v>
      </c>
      <c r="Q223" s="32">
        <f t="shared" si="26"/>
        <v>30.429964370032149</v>
      </c>
      <c r="R223" s="32">
        <f t="shared" si="26"/>
        <v>30.247256688434835</v>
      </c>
      <c r="S223" s="32">
        <f t="shared" si="26"/>
        <v>30.46650590635161</v>
      </c>
      <c r="T223" s="32">
        <f t="shared" si="26"/>
        <v>31.288690473539511</v>
      </c>
      <c r="U223" s="33">
        <f t="shared" si="27"/>
        <v>28.301419879423474</v>
      </c>
    </row>
    <row r="224" spans="1:21" s="28" customFormat="1" ht="24" customHeight="1">
      <c r="A224" s="47" t="str">
        <f t="shared" si="25"/>
        <v>4511</v>
      </c>
      <c r="B224" s="142"/>
      <c r="C224" s="29" t="s">
        <v>1454</v>
      </c>
      <c r="D224" s="30">
        <v>30.914139726265024</v>
      </c>
      <c r="E224" s="31">
        <f t="shared" si="26"/>
        <v>28.538939865499977</v>
      </c>
      <c r="F224" s="32">
        <f t="shared" si="26"/>
        <v>29.708269027722771</v>
      </c>
      <c r="G224" s="32">
        <f t="shared" si="26"/>
        <v>31.52621045961601</v>
      </c>
      <c r="H224" s="32">
        <f t="shared" si="26"/>
        <v>28.456721408781185</v>
      </c>
      <c r="I224" s="32">
        <f t="shared" si="26"/>
        <v>28.566346017739576</v>
      </c>
      <c r="J224" s="32">
        <f t="shared" si="26"/>
        <v>32.001250431769023</v>
      </c>
      <c r="K224" s="32">
        <f t="shared" si="26"/>
        <v>33.956222624860253</v>
      </c>
      <c r="L224" s="32">
        <f t="shared" si="26"/>
        <v>31.562751995935471</v>
      </c>
      <c r="M224" s="32">
        <f t="shared" si="26"/>
        <v>31.535345843695882</v>
      </c>
      <c r="N224" s="32">
        <f t="shared" si="26"/>
        <v>31.535345843695882</v>
      </c>
      <c r="O224" s="32">
        <f t="shared" si="26"/>
        <v>27.936004516228852</v>
      </c>
      <c r="P224" s="32">
        <f t="shared" si="26"/>
        <v>29.205822903330159</v>
      </c>
      <c r="Q224" s="32">
        <f t="shared" si="26"/>
        <v>30.429964370032149</v>
      </c>
      <c r="R224" s="32">
        <f t="shared" si="26"/>
        <v>30.247256688434835</v>
      </c>
      <c r="S224" s="32">
        <f t="shared" si="26"/>
        <v>30.46650590635161</v>
      </c>
      <c r="T224" s="32">
        <f t="shared" si="26"/>
        <v>31.288690473539511</v>
      </c>
      <c r="U224" s="33">
        <f t="shared" si="27"/>
        <v>28.301419879423474</v>
      </c>
    </row>
    <row r="225" spans="1:21" s="28" customFormat="1" ht="24" customHeight="1">
      <c r="A225" s="47" t="str">
        <f t="shared" si="25"/>
        <v>4513</v>
      </c>
      <c r="B225" s="142"/>
      <c r="C225" s="29" t="s">
        <v>1455</v>
      </c>
      <c r="D225" s="30">
        <v>30.914139726265024</v>
      </c>
      <c r="E225" s="31">
        <f t="shared" si="26"/>
        <v>28.538939865499977</v>
      </c>
      <c r="F225" s="32">
        <f t="shared" si="26"/>
        <v>29.708269027722771</v>
      </c>
      <c r="G225" s="32">
        <f t="shared" si="26"/>
        <v>31.52621045961601</v>
      </c>
      <c r="H225" s="32">
        <f t="shared" si="26"/>
        <v>28.456721408781185</v>
      </c>
      <c r="I225" s="32">
        <f t="shared" si="26"/>
        <v>28.566346017739576</v>
      </c>
      <c r="J225" s="32">
        <f t="shared" si="26"/>
        <v>32.001250431769023</v>
      </c>
      <c r="K225" s="32">
        <f t="shared" si="26"/>
        <v>33.956222624860253</v>
      </c>
      <c r="L225" s="32">
        <f t="shared" si="26"/>
        <v>31.562751995935471</v>
      </c>
      <c r="M225" s="32">
        <f t="shared" si="26"/>
        <v>31.535345843695882</v>
      </c>
      <c r="N225" s="32">
        <f t="shared" si="26"/>
        <v>31.535345843695882</v>
      </c>
      <c r="O225" s="32">
        <f t="shared" si="26"/>
        <v>27.936004516228852</v>
      </c>
      <c r="P225" s="32">
        <f t="shared" si="26"/>
        <v>29.205822903330159</v>
      </c>
      <c r="Q225" s="32">
        <f t="shared" si="26"/>
        <v>30.429964370032149</v>
      </c>
      <c r="R225" s="32">
        <f t="shared" si="26"/>
        <v>30.247256688434835</v>
      </c>
      <c r="S225" s="32">
        <f t="shared" si="26"/>
        <v>30.46650590635161</v>
      </c>
      <c r="T225" s="32">
        <f t="shared" si="26"/>
        <v>31.288690473539511</v>
      </c>
      <c r="U225" s="33">
        <f t="shared" si="27"/>
        <v>28.301419879423474</v>
      </c>
    </row>
    <row r="226" spans="1:21" s="28" customFormat="1" ht="24" customHeight="1">
      <c r="A226" s="47" t="str">
        <f t="shared" si="25"/>
        <v>452</v>
      </c>
      <c r="B226" s="142"/>
      <c r="C226" s="29" t="s">
        <v>1456</v>
      </c>
      <c r="D226" s="30">
        <v>40.182409887886045</v>
      </c>
      <c r="E226" s="31">
        <f t="shared" si="26"/>
        <v>37.095108891771865</v>
      </c>
      <c r="F226" s="32">
        <f t="shared" si="26"/>
        <v>38.61501092062808</v>
      </c>
      <c r="G226" s="32">
        <f t="shared" si="26"/>
        <v>40.977983606115458</v>
      </c>
      <c r="H226" s="32">
        <f t="shared" si="26"/>
        <v>36.98824078036791</v>
      </c>
      <c r="I226" s="32">
        <f t="shared" si="26"/>
        <v>37.130731595573181</v>
      </c>
      <c r="J226" s="32">
        <f t="shared" si="26"/>
        <v>41.595443805338299</v>
      </c>
      <c r="K226" s="32">
        <f t="shared" si="26"/>
        <v>44.136530009832278</v>
      </c>
      <c r="L226" s="32">
        <f t="shared" si="26"/>
        <v>41.025480544517215</v>
      </c>
      <c r="M226" s="32">
        <f t="shared" si="26"/>
        <v>40.989857840715914</v>
      </c>
      <c r="N226" s="32">
        <f t="shared" si="26"/>
        <v>40.989857840715914</v>
      </c>
      <c r="O226" s="32">
        <f t="shared" si="26"/>
        <v>36.311409408142879</v>
      </c>
      <c r="P226" s="32">
        <f t="shared" si="26"/>
        <v>37.961928017603917</v>
      </c>
      <c r="Q226" s="32">
        <f t="shared" si="26"/>
        <v>39.553075454062771</v>
      </c>
      <c r="R226" s="32">
        <f t="shared" si="26"/>
        <v>39.315590762053986</v>
      </c>
      <c r="S226" s="32">
        <f t="shared" si="26"/>
        <v>39.600572392464521</v>
      </c>
      <c r="T226" s="32">
        <f t="shared" si="26"/>
        <v>40.669253506504049</v>
      </c>
      <c r="U226" s="33">
        <f t="shared" si="27"/>
        <v>36.786378792160448</v>
      </c>
    </row>
    <row r="227" spans="1:21" s="28" customFormat="1" ht="24" customHeight="1">
      <c r="A227" s="47" t="str">
        <f t="shared" si="25"/>
        <v>4521</v>
      </c>
      <c r="B227" s="142"/>
      <c r="C227" s="29" t="s">
        <v>1457</v>
      </c>
      <c r="D227" s="30">
        <v>40.182409887886045</v>
      </c>
      <c r="E227" s="31">
        <f t="shared" si="26"/>
        <v>37.095108891771865</v>
      </c>
      <c r="F227" s="32">
        <f t="shared" si="26"/>
        <v>38.61501092062808</v>
      </c>
      <c r="G227" s="32">
        <f t="shared" si="26"/>
        <v>40.977983606115458</v>
      </c>
      <c r="H227" s="32">
        <f t="shared" si="26"/>
        <v>36.98824078036791</v>
      </c>
      <c r="I227" s="32">
        <f t="shared" si="26"/>
        <v>37.130731595573181</v>
      </c>
      <c r="J227" s="32">
        <f t="shared" si="26"/>
        <v>41.595443805338299</v>
      </c>
      <c r="K227" s="32">
        <f t="shared" si="26"/>
        <v>44.136530009832278</v>
      </c>
      <c r="L227" s="32">
        <f t="shared" si="26"/>
        <v>41.025480544517215</v>
      </c>
      <c r="M227" s="32">
        <f t="shared" si="26"/>
        <v>40.989857840715914</v>
      </c>
      <c r="N227" s="32">
        <f t="shared" si="26"/>
        <v>40.989857840715914</v>
      </c>
      <c r="O227" s="32">
        <f t="shared" si="26"/>
        <v>36.311409408142879</v>
      </c>
      <c r="P227" s="32">
        <f t="shared" si="26"/>
        <v>37.961928017603917</v>
      </c>
      <c r="Q227" s="32">
        <f t="shared" si="26"/>
        <v>39.553075454062771</v>
      </c>
      <c r="R227" s="32">
        <f t="shared" si="26"/>
        <v>39.315590762053986</v>
      </c>
      <c r="S227" s="32">
        <f t="shared" si="26"/>
        <v>39.600572392464521</v>
      </c>
      <c r="T227" s="32">
        <f t="shared" si="26"/>
        <v>40.669253506504049</v>
      </c>
      <c r="U227" s="33">
        <f t="shared" si="27"/>
        <v>36.786378792160448</v>
      </c>
    </row>
    <row r="228" spans="1:21" s="28" customFormat="1" ht="24" customHeight="1">
      <c r="A228" s="47" t="str">
        <f t="shared" si="25"/>
        <v>4529</v>
      </c>
      <c r="B228" s="142"/>
      <c r="C228" s="29" t="s">
        <v>1458</v>
      </c>
      <c r="D228" s="30">
        <v>40.182409887886045</v>
      </c>
      <c r="E228" s="31">
        <f t="shared" si="26"/>
        <v>37.095108891771865</v>
      </c>
      <c r="F228" s="32">
        <f t="shared" si="26"/>
        <v>38.61501092062808</v>
      </c>
      <c r="G228" s="32">
        <f t="shared" si="26"/>
        <v>40.977983606115458</v>
      </c>
      <c r="H228" s="32">
        <f t="shared" si="26"/>
        <v>36.98824078036791</v>
      </c>
      <c r="I228" s="32">
        <f t="shared" si="26"/>
        <v>37.130731595573181</v>
      </c>
      <c r="J228" s="32">
        <f t="shared" si="26"/>
        <v>41.595443805338299</v>
      </c>
      <c r="K228" s="32">
        <f t="shared" si="26"/>
        <v>44.136530009832278</v>
      </c>
      <c r="L228" s="32">
        <f t="shared" si="26"/>
        <v>41.025480544517215</v>
      </c>
      <c r="M228" s="32">
        <f t="shared" si="26"/>
        <v>40.989857840715914</v>
      </c>
      <c r="N228" s="32">
        <f t="shared" si="26"/>
        <v>40.989857840715914</v>
      </c>
      <c r="O228" s="32">
        <f t="shared" si="26"/>
        <v>36.311409408142879</v>
      </c>
      <c r="P228" s="32">
        <f t="shared" si="26"/>
        <v>37.961928017603917</v>
      </c>
      <c r="Q228" s="32">
        <f t="shared" si="26"/>
        <v>39.553075454062771</v>
      </c>
      <c r="R228" s="32">
        <f t="shared" si="26"/>
        <v>39.315590762053986</v>
      </c>
      <c r="S228" s="32">
        <f t="shared" si="26"/>
        <v>39.600572392464521</v>
      </c>
      <c r="T228" s="32">
        <f t="shared" si="26"/>
        <v>40.669253506504049</v>
      </c>
      <c r="U228" s="33">
        <f t="shared" si="27"/>
        <v>36.786378792160448</v>
      </c>
    </row>
    <row r="229" spans="1:21" s="28" customFormat="1" ht="24" customHeight="1">
      <c r="A229" s="47" t="str">
        <f t="shared" si="25"/>
        <v>453</v>
      </c>
      <c r="B229" s="142"/>
      <c r="C229" s="29" t="s">
        <v>1459</v>
      </c>
      <c r="D229" s="30">
        <v>38.113979265636182</v>
      </c>
      <c r="E229" s="31">
        <f t="shared" si="26"/>
        <v>35.185600244044743</v>
      </c>
      <c r="F229" s="32">
        <f t="shared" si="26"/>
        <v>36.627263762366688</v>
      </c>
      <c r="G229" s="32">
        <f t="shared" si="26"/>
        <v>38.868600013507809</v>
      </c>
      <c r="H229" s="32">
        <f t="shared" si="26"/>
        <v>35.08423327791273</v>
      </c>
      <c r="I229" s="32">
        <f t="shared" si="26"/>
        <v>35.219389232755418</v>
      </c>
      <c r="J229" s="32">
        <f t="shared" si="26"/>
        <v>39.454275817826101</v>
      </c>
      <c r="K229" s="32">
        <f t="shared" si="26"/>
        <v>41.864557012520592</v>
      </c>
      <c r="L229" s="32">
        <f t="shared" si="26"/>
        <v>38.913651998455379</v>
      </c>
      <c r="M229" s="32">
        <f t="shared" si="26"/>
        <v>38.87986300974471</v>
      </c>
      <c r="N229" s="32">
        <f t="shared" si="26"/>
        <v>38.87986300974471</v>
      </c>
      <c r="O229" s="32">
        <f t="shared" si="26"/>
        <v>34.442242492409996</v>
      </c>
      <c r="P229" s="32">
        <f t="shared" si="26"/>
        <v>36.007798969337721</v>
      </c>
      <c r="Q229" s="32">
        <f t="shared" si="26"/>
        <v>37.517040465081003</v>
      </c>
      <c r="R229" s="32">
        <f t="shared" si="26"/>
        <v>37.291780540343197</v>
      </c>
      <c r="S229" s="32">
        <f t="shared" si="26"/>
        <v>37.562092450028565</v>
      </c>
      <c r="T229" s="32">
        <f t="shared" si="26"/>
        <v>38.575762111348673</v>
      </c>
      <c r="U229" s="33">
        <f t="shared" si="27"/>
        <v>34.8927623418856</v>
      </c>
    </row>
    <row r="230" spans="1:21" s="28" customFormat="1" ht="24" customHeight="1">
      <c r="A230" s="47" t="str">
        <f t="shared" si="25"/>
        <v>4531</v>
      </c>
      <c r="B230" s="142"/>
      <c r="C230" s="29" t="s">
        <v>1460</v>
      </c>
      <c r="D230" s="30">
        <v>38.113979265636182</v>
      </c>
      <c r="E230" s="31">
        <f t="shared" si="26"/>
        <v>35.185600244044743</v>
      </c>
      <c r="F230" s="32">
        <f t="shared" si="26"/>
        <v>36.627263762366688</v>
      </c>
      <c r="G230" s="32">
        <f t="shared" si="26"/>
        <v>38.868600013507809</v>
      </c>
      <c r="H230" s="32">
        <f t="shared" si="26"/>
        <v>35.08423327791273</v>
      </c>
      <c r="I230" s="32">
        <f t="shared" si="26"/>
        <v>35.219389232755418</v>
      </c>
      <c r="J230" s="32">
        <f t="shared" si="26"/>
        <v>39.454275817826101</v>
      </c>
      <c r="K230" s="32">
        <f t="shared" si="26"/>
        <v>41.864557012520592</v>
      </c>
      <c r="L230" s="32">
        <f t="shared" si="26"/>
        <v>38.913651998455379</v>
      </c>
      <c r="M230" s="32">
        <f t="shared" si="26"/>
        <v>38.87986300974471</v>
      </c>
      <c r="N230" s="32">
        <f t="shared" si="26"/>
        <v>38.87986300974471</v>
      </c>
      <c r="O230" s="32">
        <f t="shared" si="26"/>
        <v>34.442242492409996</v>
      </c>
      <c r="P230" s="32">
        <f t="shared" si="26"/>
        <v>36.007798969337721</v>
      </c>
      <c r="Q230" s="32">
        <f t="shared" si="26"/>
        <v>37.517040465081003</v>
      </c>
      <c r="R230" s="32">
        <f t="shared" si="26"/>
        <v>37.291780540343197</v>
      </c>
      <c r="S230" s="32">
        <f t="shared" si="26"/>
        <v>37.562092450028565</v>
      </c>
      <c r="T230" s="32">
        <f t="shared" ref="T230:T249" si="28">$D230*T$2</f>
        <v>38.575762111348673</v>
      </c>
      <c r="U230" s="33">
        <f t="shared" si="27"/>
        <v>34.8927623418856</v>
      </c>
    </row>
    <row r="231" spans="1:21" s="28" customFormat="1" ht="24" customHeight="1">
      <c r="A231" s="47" t="str">
        <f t="shared" si="25"/>
        <v>4532</v>
      </c>
      <c r="B231" s="142"/>
      <c r="C231" s="29" t="s">
        <v>1461</v>
      </c>
      <c r="D231" s="30">
        <v>38.113979265636182</v>
      </c>
      <c r="E231" s="31">
        <f t="shared" ref="E231:S246" si="29">$D231*E$2</f>
        <v>35.185600244044743</v>
      </c>
      <c r="F231" s="32">
        <f t="shared" si="29"/>
        <v>36.627263762366688</v>
      </c>
      <c r="G231" s="32">
        <f t="shared" si="29"/>
        <v>38.868600013507809</v>
      </c>
      <c r="H231" s="32">
        <f t="shared" si="29"/>
        <v>35.08423327791273</v>
      </c>
      <c r="I231" s="32">
        <f t="shared" si="29"/>
        <v>35.219389232755418</v>
      </c>
      <c r="J231" s="32">
        <f t="shared" si="29"/>
        <v>39.454275817826101</v>
      </c>
      <c r="K231" s="32">
        <f t="shared" si="29"/>
        <v>41.864557012520592</v>
      </c>
      <c r="L231" s="32">
        <f t="shared" si="29"/>
        <v>38.913651998455379</v>
      </c>
      <c r="M231" s="32">
        <f t="shared" si="29"/>
        <v>38.87986300974471</v>
      </c>
      <c r="N231" s="32">
        <f t="shared" si="29"/>
        <v>38.87986300974471</v>
      </c>
      <c r="O231" s="32">
        <f t="shared" si="29"/>
        <v>34.442242492409996</v>
      </c>
      <c r="P231" s="32">
        <f t="shared" si="29"/>
        <v>36.007798969337721</v>
      </c>
      <c r="Q231" s="32">
        <f t="shared" si="29"/>
        <v>37.517040465081003</v>
      </c>
      <c r="R231" s="32">
        <f t="shared" si="29"/>
        <v>37.291780540343197</v>
      </c>
      <c r="S231" s="32">
        <f t="shared" si="29"/>
        <v>37.562092450028565</v>
      </c>
      <c r="T231" s="32">
        <f t="shared" si="28"/>
        <v>38.575762111348673</v>
      </c>
      <c r="U231" s="33">
        <f t="shared" si="27"/>
        <v>34.8927623418856</v>
      </c>
    </row>
    <row r="232" spans="1:21" s="28" customFormat="1" ht="24" customHeight="1">
      <c r="A232" s="47" t="str">
        <f t="shared" si="25"/>
        <v>4533</v>
      </c>
      <c r="B232" s="142"/>
      <c r="C232" s="29" t="s">
        <v>1462</v>
      </c>
      <c r="D232" s="30">
        <v>38.113979265636182</v>
      </c>
      <c r="E232" s="31">
        <f t="shared" si="29"/>
        <v>35.185600244044743</v>
      </c>
      <c r="F232" s="32">
        <f t="shared" si="29"/>
        <v>36.627263762366688</v>
      </c>
      <c r="G232" s="32">
        <f t="shared" si="29"/>
        <v>38.868600013507809</v>
      </c>
      <c r="H232" s="32">
        <f t="shared" si="29"/>
        <v>35.08423327791273</v>
      </c>
      <c r="I232" s="32">
        <f t="shared" si="29"/>
        <v>35.219389232755418</v>
      </c>
      <c r="J232" s="32">
        <f t="shared" si="29"/>
        <v>39.454275817826101</v>
      </c>
      <c r="K232" s="32">
        <f t="shared" si="29"/>
        <v>41.864557012520592</v>
      </c>
      <c r="L232" s="32">
        <f t="shared" si="29"/>
        <v>38.913651998455379</v>
      </c>
      <c r="M232" s="32">
        <f t="shared" si="29"/>
        <v>38.87986300974471</v>
      </c>
      <c r="N232" s="32">
        <f t="shared" si="29"/>
        <v>38.87986300974471</v>
      </c>
      <c r="O232" s="32">
        <f t="shared" si="29"/>
        <v>34.442242492409996</v>
      </c>
      <c r="P232" s="32">
        <f t="shared" si="29"/>
        <v>36.007798969337721</v>
      </c>
      <c r="Q232" s="32">
        <f t="shared" si="29"/>
        <v>37.517040465081003</v>
      </c>
      <c r="R232" s="32">
        <f t="shared" si="29"/>
        <v>37.291780540343197</v>
      </c>
      <c r="S232" s="32">
        <f t="shared" si="29"/>
        <v>37.562092450028565</v>
      </c>
      <c r="T232" s="32">
        <f t="shared" si="28"/>
        <v>38.575762111348673</v>
      </c>
      <c r="U232" s="33">
        <f t="shared" si="27"/>
        <v>34.8927623418856</v>
      </c>
    </row>
    <row r="233" spans="1:21" s="28" customFormat="1" ht="24" customHeight="1">
      <c r="A233" s="47" t="str">
        <f t="shared" si="25"/>
        <v>4539</v>
      </c>
      <c r="B233" s="142"/>
      <c r="C233" s="29" t="s">
        <v>1463</v>
      </c>
      <c r="D233" s="30">
        <v>38.113979265636182</v>
      </c>
      <c r="E233" s="31">
        <f t="shared" si="29"/>
        <v>35.185600244044743</v>
      </c>
      <c r="F233" s="32">
        <f t="shared" si="29"/>
        <v>36.627263762366688</v>
      </c>
      <c r="G233" s="32">
        <f t="shared" si="29"/>
        <v>38.868600013507809</v>
      </c>
      <c r="H233" s="32">
        <f t="shared" si="29"/>
        <v>35.08423327791273</v>
      </c>
      <c r="I233" s="32">
        <f t="shared" si="29"/>
        <v>35.219389232755418</v>
      </c>
      <c r="J233" s="32">
        <f t="shared" si="29"/>
        <v>39.454275817826101</v>
      </c>
      <c r="K233" s="32">
        <f t="shared" si="29"/>
        <v>41.864557012520592</v>
      </c>
      <c r="L233" s="32">
        <f t="shared" si="29"/>
        <v>38.913651998455379</v>
      </c>
      <c r="M233" s="32">
        <f t="shared" si="29"/>
        <v>38.87986300974471</v>
      </c>
      <c r="N233" s="32">
        <f t="shared" si="29"/>
        <v>38.87986300974471</v>
      </c>
      <c r="O233" s="32">
        <f t="shared" si="29"/>
        <v>34.442242492409996</v>
      </c>
      <c r="P233" s="32">
        <f t="shared" si="29"/>
        <v>36.007798969337721</v>
      </c>
      <c r="Q233" s="32">
        <f t="shared" si="29"/>
        <v>37.517040465081003</v>
      </c>
      <c r="R233" s="32">
        <f t="shared" si="29"/>
        <v>37.291780540343197</v>
      </c>
      <c r="S233" s="32">
        <f t="shared" si="29"/>
        <v>37.562092450028565</v>
      </c>
      <c r="T233" s="32">
        <f t="shared" si="28"/>
        <v>38.575762111348673</v>
      </c>
      <c r="U233" s="33">
        <f t="shared" si="27"/>
        <v>34.8927623418856</v>
      </c>
    </row>
    <row r="234" spans="1:21" s="28" customFormat="1" ht="24" customHeight="1">
      <c r="A234" s="47" t="str">
        <f t="shared" si="25"/>
        <v>454</v>
      </c>
      <c r="B234" s="142"/>
      <c r="C234" s="29" t="s">
        <v>1464</v>
      </c>
      <c r="D234" s="30">
        <v>26.273806094026948</v>
      </c>
      <c r="E234" s="31">
        <f t="shared" si="29"/>
        <v>24.255133048977591</v>
      </c>
      <c r="F234" s="32">
        <f t="shared" si="29"/>
        <v>25.248941317309587</v>
      </c>
      <c r="G234" s="32">
        <f t="shared" si="29"/>
        <v>26.794002609481968</v>
      </c>
      <c r="H234" s="32">
        <f t="shared" si="29"/>
        <v>24.185255905110502</v>
      </c>
      <c r="I234" s="32">
        <f t="shared" si="29"/>
        <v>24.278425430266626</v>
      </c>
      <c r="J234" s="32">
        <f t="shared" si="29"/>
        <v>27.197737218491842</v>
      </c>
      <c r="K234" s="32">
        <f t="shared" si="29"/>
        <v>28.859260417109386</v>
      </c>
      <c r="L234" s="32">
        <f t="shared" si="29"/>
        <v>26.825059117867344</v>
      </c>
      <c r="M234" s="32">
        <f t="shared" si="29"/>
        <v>26.801766736578319</v>
      </c>
      <c r="N234" s="32">
        <f t="shared" si="29"/>
        <v>26.801766736578319</v>
      </c>
      <c r="O234" s="32">
        <f t="shared" si="29"/>
        <v>23.742700660618912</v>
      </c>
      <c r="P234" s="32">
        <f t="shared" si="29"/>
        <v>24.821914327010678</v>
      </c>
      <c r="Q234" s="32">
        <f t="shared" si="29"/>
        <v>25.862307357920734</v>
      </c>
      <c r="R234" s="32">
        <f t="shared" si="29"/>
        <v>25.707024815993858</v>
      </c>
      <c r="S234" s="32">
        <f t="shared" si="29"/>
        <v>25.893363866306107</v>
      </c>
      <c r="T234" s="32">
        <f t="shared" si="28"/>
        <v>26.592135304977038</v>
      </c>
      <c r="U234" s="33">
        <f t="shared" si="27"/>
        <v>24.053265744472657</v>
      </c>
    </row>
    <row r="235" spans="1:21" s="28" customFormat="1" ht="24" customHeight="1">
      <c r="A235" s="47" t="str">
        <f t="shared" si="25"/>
        <v>4541</v>
      </c>
      <c r="B235" s="142"/>
      <c r="C235" s="29" t="s">
        <v>1465</v>
      </c>
      <c r="D235" s="30">
        <v>26.273806094026948</v>
      </c>
      <c r="E235" s="31">
        <f t="shared" si="29"/>
        <v>24.255133048977591</v>
      </c>
      <c r="F235" s="32">
        <f t="shared" si="29"/>
        <v>25.248941317309587</v>
      </c>
      <c r="G235" s="32">
        <f t="shared" si="29"/>
        <v>26.794002609481968</v>
      </c>
      <c r="H235" s="32">
        <f t="shared" si="29"/>
        <v>24.185255905110502</v>
      </c>
      <c r="I235" s="32">
        <f t="shared" si="29"/>
        <v>24.278425430266626</v>
      </c>
      <c r="J235" s="32">
        <f t="shared" si="29"/>
        <v>27.197737218491842</v>
      </c>
      <c r="K235" s="32">
        <f t="shared" si="29"/>
        <v>28.859260417109386</v>
      </c>
      <c r="L235" s="32">
        <f t="shared" si="29"/>
        <v>26.825059117867344</v>
      </c>
      <c r="M235" s="32">
        <f t="shared" si="29"/>
        <v>26.801766736578319</v>
      </c>
      <c r="N235" s="32">
        <f t="shared" si="29"/>
        <v>26.801766736578319</v>
      </c>
      <c r="O235" s="32">
        <f t="shared" si="29"/>
        <v>23.742700660618912</v>
      </c>
      <c r="P235" s="32">
        <f t="shared" si="29"/>
        <v>24.821914327010678</v>
      </c>
      <c r="Q235" s="32">
        <f t="shared" si="29"/>
        <v>25.862307357920734</v>
      </c>
      <c r="R235" s="32">
        <f t="shared" si="29"/>
        <v>25.707024815993858</v>
      </c>
      <c r="S235" s="32">
        <f t="shared" si="29"/>
        <v>25.893363866306107</v>
      </c>
      <c r="T235" s="32">
        <f t="shared" si="28"/>
        <v>26.592135304977038</v>
      </c>
      <c r="U235" s="33">
        <f t="shared" si="27"/>
        <v>24.053265744472657</v>
      </c>
    </row>
    <row r="236" spans="1:21" s="28" customFormat="1" ht="24" customHeight="1">
      <c r="A236" s="47" t="str">
        <f t="shared" si="25"/>
        <v>4542</v>
      </c>
      <c r="B236" s="142"/>
      <c r="C236" s="29" t="s">
        <v>1466</v>
      </c>
      <c r="D236" s="30">
        <v>26.273806094026948</v>
      </c>
      <c r="E236" s="31">
        <f t="shared" si="29"/>
        <v>24.255133048977591</v>
      </c>
      <c r="F236" s="32">
        <f t="shared" si="29"/>
        <v>25.248941317309587</v>
      </c>
      <c r="G236" s="32">
        <f t="shared" si="29"/>
        <v>26.794002609481968</v>
      </c>
      <c r="H236" s="32">
        <f t="shared" si="29"/>
        <v>24.185255905110502</v>
      </c>
      <c r="I236" s="32">
        <f t="shared" si="29"/>
        <v>24.278425430266626</v>
      </c>
      <c r="J236" s="32">
        <f t="shared" si="29"/>
        <v>27.197737218491842</v>
      </c>
      <c r="K236" s="32">
        <f t="shared" si="29"/>
        <v>28.859260417109386</v>
      </c>
      <c r="L236" s="32">
        <f t="shared" si="29"/>
        <v>26.825059117867344</v>
      </c>
      <c r="M236" s="32">
        <f t="shared" si="29"/>
        <v>26.801766736578319</v>
      </c>
      <c r="N236" s="32">
        <f t="shared" si="29"/>
        <v>26.801766736578319</v>
      </c>
      <c r="O236" s="32">
        <f t="shared" si="29"/>
        <v>23.742700660618912</v>
      </c>
      <c r="P236" s="32">
        <f t="shared" si="29"/>
        <v>24.821914327010678</v>
      </c>
      <c r="Q236" s="32">
        <f t="shared" si="29"/>
        <v>25.862307357920734</v>
      </c>
      <c r="R236" s="32">
        <f t="shared" si="29"/>
        <v>25.707024815993858</v>
      </c>
      <c r="S236" s="32">
        <f t="shared" si="29"/>
        <v>25.893363866306107</v>
      </c>
      <c r="T236" s="32">
        <f t="shared" si="28"/>
        <v>26.592135304977038</v>
      </c>
      <c r="U236" s="33">
        <f t="shared" si="27"/>
        <v>24.053265744472657</v>
      </c>
    </row>
    <row r="237" spans="1:21" s="28" customFormat="1" ht="24" customHeight="1">
      <c r="A237" s="47" t="str">
        <f t="shared" si="25"/>
        <v>4543</v>
      </c>
      <c r="B237" s="142"/>
      <c r="C237" s="29" t="s">
        <v>1467</v>
      </c>
      <c r="D237" s="30">
        <v>26.273806094026948</v>
      </c>
      <c r="E237" s="31">
        <f t="shared" si="29"/>
        <v>24.255133048977591</v>
      </c>
      <c r="F237" s="32">
        <f t="shared" si="29"/>
        <v>25.248941317309587</v>
      </c>
      <c r="G237" s="32">
        <f t="shared" si="29"/>
        <v>26.794002609481968</v>
      </c>
      <c r="H237" s="32">
        <f t="shared" si="29"/>
        <v>24.185255905110502</v>
      </c>
      <c r="I237" s="32">
        <f t="shared" si="29"/>
        <v>24.278425430266626</v>
      </c>
      <c r="J237" s="32">
        <f t="shared" si="29"/>
        <v>27.197737218491842</v>
      </c>
      <c r="K237" s="32">
        <f t="shared" si="29"/>
        <v>28.859260417109386</v>
      </c>
      <c r="L237" s="32">
        <f t="shared" si="29"/>
        <v>26.825059117867344</v>
      </c>
      <c r="M237" s="32">
        <f t="shared" si="29"/>
        <v>26.801766736578319</v>
      </c>
      <c r="N237" s="32">
        <f t="shared" si="29"/>
        <v>26.801766736578319</v>
      </c>
      <c r="O237" s="32">
        <f t="shared" si="29"/>
        <v>23.742700660618912</v>
      </c>
      <c r="P237" s="32">
        <f t="shared" si="29"/>
        <v>24.821914327010678</v>
      </c>
      <c r="Q237" s="32">
        <f t="shared" si="29"/>
        <v>25.862307357920734</v>
      </c>
      <c r="R237" s="32">
        <f t="shared" si="29"/>
        <v>25.707024815993858</v>
      </c>
      <c r="S237" s="32">
        <f t="shared" si="29"/>
        <v>25.893363866306107</v>
      </c>
      <c r="T237" s="32">
        <f t="shared" si="28"/>
        <v>26.592135304977038</v>
      </c>
      <c r="U237" s="33">
        <f t="shared" si="27"/>
        <v>24.053265744472657</v>
      </c>
    </row>
    <row r="238" spans="1:21" s="28" customFormat="1" ht="24" customHeight="1">
      <c r="A238" s="47" t="str">
        <f t="shared" si="25"/>
        <v>48–49</v>
      </c>
      <c r="B238" s="142"/>
      <c r="C238" s="29" t="s">
        <v>1656</v>
      </c>
      <c r="D238" s="30">
        <v>66.643994594609083</v>
      </c>
      <c r="E238" s="31">
        <f t="shared" si="29"/>
        <v>61.523593118663932</v>
      </c>
      <c r="F238" s="32">
        <f t="shared" si="29"/>
        <v>64.044406152975398</v>
      </c>
      <c r="G238" s="32">
        <f t="shared" si="29"/>
        <v>67.963482667256471</v>
      </c>
      <c r="H238" s="32">
        <f t="shared" si="29"/>
        <v>61.346348452188906</v>
      </c>
      <c r="I238" s="32">
        <f t="shared" si="29"/>
        <v>61.582674674155612</v>
      </c>
      <c r="J238" s="32">
        <f t="shared" si="29"/>
        <v>68.987562962445509</v>
      </c>
      <c r="K238" s="32">
        <f t="shared" si="29"/>
        <v>73.202047254184976</v>
      </c>
      <c r="L238" s="32">
        <f t="shared" si="29"/>
        <v>68.042258074578712</v>
      </c>
      <c r="M238" s="32">
        <f t="shared" si="29"/>
        <v>67.983176519087053</v>
      </c>
      <c r="N238" s="32">
        <f t="shared" si="29"/>
        <v>67.983176519087053</v>
      </c>
      <c r="O238" s="32">
        <f t="shared" si="29"/>
        <v>60.22379889784709</v>
      </c>
      <c r="P238" s="32">
        <f t="shared" si="29"/>
        <v>62.961244302294681</v>
      </c>
      <c r="Q238" s="32">
        <f t="shared" si="29"/>
        <v>65.600220447589493</v>
      </c>
      <c r="R238" s="32">
        <f t="shared" si="29"/>
        <v>65.20634341097832</v>
      </c>
      <c r="S238" s="32">
        <f t="shared" si="29"/>
        <v>65.678995854911719</v>
      </c>
      <c r="T238" s="32">
        <f t="shared" si="28"/>
        <v>67.451442519661967</v>
      </c>
      <c r="U238" s="33">
        <f t="shared" si="27"/>
        <v>61.01155297106942</v>
      </c>
    </row>
    <row r="239" spans="1:21" s="28" customFormat="1" ht="24" customHeight="1">
      <c r="A239" s="47" t="str">
        <f t="shared" si="25"/>
        <v>481</v>
      </c>
      <c r="B239" s="142"/>
      <c r="C239" s="29" t="s">
        <v>1468</v>
      </c>
      <c r="D239" s="30">
        <v>110.05251462035089</v>
      </c>
      <c r="E239" s="31">
        <f t="shared" si="29"/>
        <v>101.5969431660686</v>
      </c>
      <c r="F239" s="32">
        <f t="shared" si="29"/>
        <v>105.75968603586912</v>
      </c>
      <c r="G239" s="32">
        <f t="shared" si="29"/>
        <v>112.23145034126208</v>
      </c>
      <c r="H239" s="32">
        <f t="shared" si="29"/>
        <v>101.30425030803575</v>
      </c>
      <c r="I239" s="32">
        <f t="shared" si="29"/>
        <v>101.69450745207955</v>
      </c>
      <c r="J239" s="32">
        <f t="shared" si="29"/>
        <v>113.92256463211854</v>
      </c>
      <c r="K239" s="32">
        <f t="shared" si="29"/>
        <v>120.88215036756627</v>
      </c>
      <c r="L239" s="32">
        <f t="shared" si="29"/>
        <v>112.36153605594335</v>
      </c>
      <c r="M239" s="32">
        <f t="shared" si="29"/>
        <v>112.26397176993243</v>
      </c>
      <c r="N239" s="32">
        <f t="shared" si="29"/>
        <v>112.26397176993243</v>
      </c>
      <c r="O239" s="32">
        <f t="shared" si="29"/>
        <v>99.450528873827707</v>
      </c>
      <c r="P239" s="32">
        <f t="shared" si="29"/>
        <v>103.9710074590017</v>
      </c>
      <c r="Q239" s="32">
        <f t="shared" si="29"/>
        <v>108.32887890082411</v>
      </c>
      <c r="R239" s="32">
        <f t="shared" si="29"/>
        <v>107.67845032741778</v>
      </c>
      <c r="S239" s="32">
        <f t="shared" si="29"/>
        <v>108.45896461550538</v>
      </c>
      <c r="T239" s="32">
        <f t="shared" si="28"/>
        <v>111.38589319583386</v>
      </c>
      <c r="U239" s="33">
        <f t="shared" si="27"/>
        <v>100.75138602064037</v>
      </c>
    </row>
    <row r="240" spans="1:21" s="28" customFormat="1" ht="24" customHeight="1">
      <c r="A240" s="47" t="str">
        <f t="shared" si="25"/>
        <v>4811</v>
      </c>
      <c r="B240" s="142"/>
      <c r="C240" s="29" t="s">
        <v>1469</v>
      </c>
      <c r="D240" s="30">
        <v>110.05251462035089</v>
      </c>
      <c r="E240" s="31">
        <f t="shared" si="29"/>
        <v>101.5969431660686</v>
      </c>
      <c r="F240" s="32">
        <f t="shared" si="29"/>
        <v>105.75968603586912</v>
      </c>
      <c r="G240" s="32">
        <f t="shared" si="29"/>
        <v>112.23145034126208</v>
      </c>
      <c r="H240" s="32">
        <f t="shared" si="29"/>
        <v>101.30425030803575</v>
      </c>
      <c r="I240" s="32">
        <f t="shared" si="29"/>
        <v>101.69450745207955</v>
      </c>
      <c r="J240" s="32">
        <f t="shared" si="29"/>
        <v>113.92256463211854</v>
      </c>
      <c r="K240" s="32">
        <f t="shared" si="29"/>
        <v>120.88215036756627</v>
      </c>
      <c r="L240" s="32">
        <f t="shared" si="29"/>
        <v>112.36153605594335</v>
      </c>
      <c r="M240" s="32">
        <f t="shared" si="29"/>
        <v>112.26397176993243</v>
      </c>
      <c r="N240" s="32">
        <f t="shared" si="29"/>
        <v>112.26397176993243</v>
      </c>
      <c r="O240" s="32">
        <f t="shared" si="29"/>
        <v>99.450528873827707</v>
      </c>
      <c r="P240" s="32">
        <f t="shared" si="29"/>
        <v>103.9710074590017</v>
      </c>
      <c r="Q240" s="32">
        <f t="shared" si="29"/>
        <v>108.32887890082411</v>
      </c>
      <c r="R240" s="32">
        <f t="shared" si="29"/>
        <v>107.67845032741778</v>
      </c>
      <c r="S240" s="32">
        <f t="shared" si="29"/>
        <v>108.45896461550538</v>
      </c>
      <c r="T240" s="32">
        <f t="shared" si="28"/>
        <v>111.38589319583386</v>
      </c>
      <c r="U240" s="33">
        <f t="shared" si="27"/>
        <v>100.75138602064037</v>
      </c>
    </row>
    <row r="241" spans="1:21" s="28" customFormat="1" ht="24" customHeight="1">
      <c r="A241" s="47" t="str">
        <f t="shared" si="25"/>
        <v>4812</v>
      </c>
      <c r="B241" s="142"/>
      <c r="C241" s="29" t="s">
        <v>1470</v>
      </c>
      <c r="D241" s="30">
        <v>110.05251462035089</v>
      </c>
      <c r="E241" s="31">
        <f t="shared" si="29"/>
        <v>101.5969431660686</v>
      </c>
      <c r="F241" s="32">
        <f t="shared" si="29"/>
        <v>105.75968603586912</v>
      </c>
      <c r="G241" s="32">
        <f t="shared" si="29"/>
        <v>112.23145034126208</v>
      </c>
      <c r="H241" s="32">
        <f t="shared" si="29"/>
        <v>101.30425030803575</v>
      </c>
      <c r="I241" s="32">
        <f t="shared" si="29"/>
        <v>101.69450745207955</v>
      </c>
      <c r="J241" s="32">
        <f t="shared" si="29"/>
        <v>113.92256463211854</v>
      </c>
      <c r="K241" s="32">
        <f t="shared" si="29"/>
        <v>120.88215036756627</v>
      </c>
      <c r="L241" s="32">
        <f t="shared" si="29"/>
        <v>112.36153605594335</v>
      </c>
      <c r="M241" s="32">
        <f t="shared" si="29"/>
        <v>112.26397176993243</v>
      </c>
      <c r="N241" s="32">
        <f t="shared" si="29"/>
        <v>112.26397176993243</v>
      </c>
      <c r="O241" s="32">
        <f t="shared" si="29"/>
        <v>99.450528873827707</v>
      </c>
      <c r="P241" s="32">
        <f t="shared" si="29"/>
        <v>103.9710074590017</v>
      </c>
      <c r="Q241" s="32">
        <f t="shared" si="29"/>
        <v>108.32887890082411</v>
      </c>
      <c r="R241" s="32">
        <f t="shared" si="29"/>
        <v>107.67845032741778</v>
      </c>
      <c r="S241" s="32">
        <f t="shared" si="29"/>
        <v>108.45896461550538</v>
      </c>
      <c r="T241" s="32">
        <f t="shared" si="28"/>
        <v>111.38589319583386</v>
      </c>
      <c r="U241" s="33">
        <f t="shared" si="27"/>
        <v>100.75138602064037</v>
      </c>
    </row>
    <row r="242" spans="1:21" s="28" customFormat="1" ht="24" customHeight="1">
      <c r="A242" s="47" t="str">
        <f t="shared" si="25"/>
        <v>482</v>
      </c>
      <c r="B242" s="142"/>
      <c r="C242" s="29" t="s">
        <v>1471</v>
      </c>
      <c r="D242" s="30">
        <v>125.10286304957037</v>
      </c>
      <c r="E242" s="31">
        <f t="shared" si="29"/>
        <v>115.490940947653</v>
      </c>
      <c r="F242" s="32">
        <f t="shared" si="29"/>
        <v>120.22296413628926</v>
      </c>
      <c r="G242" s="32">
        <f t="shared" si="29"/>
        <v>127.57978143737212</v>
      </c>
      <c r="H242" s="32">
        <f t="shared" si="29"/>
        <v>115.15822056720202</v>
      </c>
      <c r="I242" s="32">
        <f t="shared" si="29"/>
        <v>115.60184774113668</v>
      </c>
      <c r="J242" s="32">
        <f t="shared" si="29"/>
        <v>129.50216585775561</v>
      </c>
      <c r="K242" s="32">
        <f t="shared" si="29"/>
        <v>137.41351712625681</v>
      </c>
      <c r="L242" s="32">
        <f t="shared" si="29"/>
        <v>127.72765716201701</v>
      </c>
      <c r="M242" s="32">
        <f t="shared" si="29"/>
        <v>127.61675036853339</v>
      </c>
      <c r="N242" s="32">
        <f t="shared" si="29"/>
        <v>127.61675036853339</v>
      </c>
      <c r="O242" s="32">
        <f t="shared" si="29"/>
        <v>113.05099149101245</v>
      </c>
      <c r="P242" s="32">
        <f t="shared" si="29"/>
        <v>118.1896729224221</v>
      </c>
      <c r="Q242" s="32">
        <f t="shared" si="29"/>
        <v>123.14350969802568</v>
      </c>
      <c r="R242" s="32">
        <f t="shared" si="29"/>
        <v>122.40413107480126</v>
      </c>
      <c r="S242" s="32">
        <f t="shared" si="29"/>
        <v>123.29138542267056</v>
      </c>
      <c r="T242" s="32">
        <f t="shared" si="28"/>
        <v>126.61858922718041</v>
      </c>
      <c r="U242" s="33">
        <f t="shared" si="27"/>
        <v>114.52974873746128</v>
      </c>
    </row>
    <row r="243" spans="1:21" s="28" customFormat="1" ht="24" customHeight="1">
      <c r="A243" s="47" t="str">
        <f t="shared" si="25"/>
        <v>4821</v>
      </c>
      <c r="B243" s="142"/>
      <c r="C243" s="29" t="s">
        <v>1472</v>
      </c>
      <c r="D243" s="30">
        <v>125.10286304957037</v>
      </c>
      <c r="E243" s="31">
        <f t="shared" si="29"/>
        <v>115.490940947653</v>
      </c>
      <c r="F243" s="32">
        <f t="shared" si="29"/>
        <v>120.22296413628926</v>
      </c>
      <c r="G243" s="32">
        <f t="shared" si="29"/>
        <v>127.57978143737212</v>
      </c>
      <c r="H243" s="32">
        <f t="shared" si="29"/>
        <v>115.15822056720202</v>
      </c>
      <c r="I243" s="32">
        <f t="shared" si="29"/>
        <v>115.60184774113668</v>
      </c>
      <c r="J243" s="32">
        <f t="shared" si="29"/>
        <v>129.50216585775561</v>
      </c>
      <c r="K243" s="32">
        <f t="shared" si="29"/>
        <v>137.41351712625681</v>
      </c>
      <c r="L243" s="32">
        <f t="shared" si="29"/>
        <v>127.72765716201701</v>
      </c>
      <c r="M243" s="32">
        <f t="shared" si="29"/>
        <v>127.61675036853339</v>
      </c>
      <c r="N243" s="32">
        <f t="shared" si="29"/>
        <v>127.61675036853339</v>
      </c>
      <c r="O243" s="32">
        <f t="shared" si="29"/>
        <v>113.05099149101245</v>
      </c>
      <c r="P243" s="32">
        <f t="shared" si="29"/>
        <v>118.1896729224221</v>
      </c>
      <c r="Q243" s="32">
        <f t="shared" si="29"/>
        <v>123.14350969802568</v>
      </c>
      <c r="R243" s="32">
        <f t="shared" si="29"/>
        <v>122.40413107480126</v>
      </c>
      <c r="S243" s="32">
        <f t="shared" si="29"/>
        <v>123.29138542267056</v>
      </c>
      <c r="T243" s="32">
        <f t="shared" si="28"/>
        <v>126.61858922718041</v>
      </c>
      <c r="U243" s="33">
        <f t="shared" si="27"/>
        <v>114.52974873746128</v>
      </c>
    </row>
    <row r="244" spans="1:21" s="28" customFormat="1" ht="24" customHeight="1">
      <c r="A244" s="47" t="str">
        <f t="shared" si="25"/>
        <v>483</v>
      </c>
      <c r="B244" s="142"/>
      <c r="C244" s="29" t="s">
        <v>1473</v>
      </c>
      <c r="D244" s="30">
        <v>120.55506963386635</v>
      </c>
      <c r="E244" s="31">
        <f t="shared" si="29"/>
        <v>111.29256428374657</v>
      </c>
      <c r="F244" s="32">
        <f t="shared" si="29"/>
        <v>115.85256691765171</v>
      </c>
      <c r="G244" s="32">
        <f t="shared" si="29"/>
        <v>122.94194601255103</v>
      </c>
      <c r="H244" s="32">
        <f t="shared" si="29"/>
        <v>110.97193909855012</v>
      </c>
      <c r="I244" s="32">
        <f t="shared" si="29"/>
        <v>111.39943934547874</v>
      </c>
      <c r="J244" s="32">
        <f t="shared" si="29"/>
        <v>124.79444708257499</v>
      </c>
      <c r="K244" s="32">
        <f t="shared" si="29"/>
        <v>132.4182014861351</v>
      </c>
      <c r="L244" s="32">
        <f t="shared" si="29"/>
        <v>123.08444609486058</v>
      </c>
      <c r="M244" s="32">
        <f t="shared" si="29"/>
        <v>122.97757103312846</v>
      </c>
      <c r="N244" s="32">
        <f t="shared" si="29"/>
        <v>122.97757103312846</v>
      </c>
      <c r="O244" s="32">
        <f t="shared" si="29"/>
        <v>108.94131292563927</v>
      </c>
      <c r="P244" s="32">
        <f t="shared" si="29"/>
        <v>113.89319078589558</v>
      </c>
      <c r="Q244" s="32">
        <f t="shared" si="29"/>
        <v>118.66694354326502</v>
      </c>
      <c r="R244" s="32">
        <f t="shared" si="29"/>
        <v>117.95444313171733</v>
      </c>
      <c r="S244" s="32">
        <f t="shared" si="29"/>
        <v>118.80944362557454</v>
      </c>
      <c r="T244" s="32">
        <f t="shared" si="28"/>
        <v>122.01569547753908</v>
      </c>
      <c r="U244" s="33">
        <f t="shared" si="27"/>
        <v>110.36631374873461</v>
      </c>
    </row>
    <row r="245" spans="1:21" s="28" customFormat="1" ht="24" customHeight="1">
      <c r="A245" s="47" t="str">
        <f t="shared" si="25"/>
        <v>4831</v>
      </c>
      <c r="B245" s="142"/>
      <c r="C245" s="29" t="s">
        <v>1474</v>
      </c>
      <c r="D245" s="30">
        <v>120.55506963386635</v>
      </c>
      <c r="E245" s="31">
        <f t="shared" si="29"/>
        <v>111.29256428374657</v>
      </c>
      <c r="F245" s="32">
        <f t="shared" si="29"/>
        <v>115.85256691765171</v>
      </c>
      <c r="G245" s="32">
        <f t="shared" si="29"/>
        <v>122.94194601255103</v>
      </c>
      <c r="H245" s="32">
        <f t="shared" si="29"/>
        <v>110.97193909855012</v>
      </c>
      <c r="I245" s="32">
        <f t="shared" si="29"/>
        <v>111.39943934547874</v>
      </c>
      <c r="J245" s="32">
        <f t="shared" si="29"/>
        <v>124.79444708257499</v>
      </c>
      <c r="K245" s="32">
        <f t="shared" si="29"/>
        <v>132.4182014861351</v>
      </c>
      <c r="L245" s="32">
        <f t="shared" si="29"/>
        <v>123.08444609486058</v>
      </c>
      <c r="M245" s="32">
        <f t="shared" si="29"/>
        <v>122.97757103312846</v>
      </c>
      <c r="N245" s="32">
        <f t="shared" si="29"/>
        <v>122.97757103312846</v>
      </c>
      <c r="O245" s="32">
        <f t="shared" si="29"/>
        <v>108.94131292563927</v>
      </c>
      <c r="P245" s="32">
        <f t="shared" si="29"/>
        <v>113.89319078589558</v>
      </c>
      <c r="Q245" s="32">
        <f t="shared" si="29"/>
        <v>118.66694354326502</v>
      </c>
      <c r="R245" s="32">
        <f t="shared" si="29"/>
        <v>117.95444313171733</v>
      </c>
      <c r="S245" s="32">
        <f t="shared" si="29"/>
        <v>118.80944362557454</v>
      </c>
      <c r="T245" s="32">
        <f t="shared" si="28"/>
        <v>122.01569547753908</v>
      </c>
      <c r="U245" s="33">
        <f t="shared" si="27"/>
        <v>110.36631374873461</v>
      </c>
    </row>
    <row r="246" spans="1:21" s="28" customFormat="1" ht="24" customHeight="1">
      <c r="A246" s="47" t="str">
        <f t="shared" si="25"/>
        <v>4832</v>
      </c>
      <c r="B246" s="142"/>
      <c r="C246" s="29" t="s">
        <v>1475</v>
      </c>
      <c r="D246" s="30">
        <v>120.55506963386635</v>
      </c>
      <c r="E246" s="31">
        <f t="shared" si="29"/>
        <v>111.29256428374657</v>
      </c>
      <c r="F246" s="32">
        <f t="shared" si="29"/>
        <v>115.85256691765171</v>
      </c>
      <c r="G246" s="32">
        <f t="shared" si="29"/>
        <v>122.94194601255103</v>
      </c>
      <c r="H246" s="32">
        <f t="shared" si="29"/>
        <v>110.97193909855012</v>
      </c>
      <c r="I246" s="32">
        <f t="shared" si="29"/>
        <v>111.39943934547874</v>
      </c>
      <c r="J246" s="32">
        <f t="shared" si="29"/>
        <v>124.79444708257499</v>
      </c>
      <c r="K246" s="32">
        <f t="shared" si="29"/>
        <v>132.4182014861351</v>
      </c>
      <c r="L246" s="32">
        <f t="shared" si="29"/>
        <v>123.08444609486058</v>
      </c>
      <c r="M246" s="32">
        <f t="shared" si="29"/>
        <v>122.97757103312846</v>
      </c>
      <c r="N246" s="32">
        <f t="shared" si="29"/>
        <v>122.97757103312846</v>
      </c>
      <c r="O246" s="32">
        <f t="shared" si="29"/>
        <v>108.94131292563927</v>
      </c>
      <c r="P246" s="32">
        <f t="shared" si="29"/>
        <v>113.89319078589558</v>
      </c>
      <c r="Q246" s="32">
        <f t="shared" si="29"/>
        <v>118.66694354326502</v>
      </c>
      <c r="R246" s="32">
        <f t="shared" si="29"/>
        <v>117.95444313171733</v>
      </c>
      <c r="S246" s="32">
        <f t="shared" si="29"/>
        <v>118.80944362557454</v>
      </c>
      <c r="T246" s="32">
        <f t="shared" si="28"/>
        <v>122.01569547753908</v>
      </c>
      <c r="U246" s="33">
        <f t="shared" si="27"/>
        <v>110.36631374873461</v>
      </c>
    </row>
    <row r="247" spans="1:21" s="28" customFormat="1" ht="24" customHeight="1">
      <c r="A247" s="47" t="str">
        <f t="shared" si="25"/>
        <v>484</v>
      </c>
      <c r="B247" s="142"/>
      <c r="C247" s="29" t="s">
        <v>1476</v>
      </c>
      <c r="D247" s="30">
        <v>46.595621505669776</v>
      </c>
      <c r="E247" s="31">
        <f t="shared" ref="E247:T262" si="30">$D247*E$2</f>
        <v>43.015579664217597</v>
      </c>
      <c r="F247" s="32">
        <f t="shared" si="30"/>
        <v>44.778061801547906</v>
      </c>
      <c r="G247" s="32">
        <f t="shared" si="30"/>
        <v>47.518170749428592</v>
      </c>
      <c r="H247" s="32">
        <f t="shared" si="30"/>
        <v>42.891655138936564</v>
      </c>
      <c r="I247" s="32">
        <f t="shared" si="30"/>
        <v>43.05688783931128</v>
      </c>
      <c r="J247" s="32">
        <f t="shared" si="30"/>
        <v>48.23417911771903</v>
      </c>
      <c r="K247" s="32">
        <f t="shared" si="30"/>
        <v>51.180828941068128</v>
      </c>
      <c r="L247" s="32">
        <f t="shared" si="30"/>
        <v>47.573248316220166</v>
      </c>
      <c r="M247" s="32">
        <f t="shared" si="30"/>
        <v>47.531940141126498</v>
      </c>
      <c r="N247" s="32">
        <f t="shared" si="30"/>
        <v>47.531940141126498</v>
      </c>
      <c r="O247" s="32">
        <f t="shared" si="30"/>
        <v>42.106799812156666</v>
      </c>
      <c r="P247" s="32">
        <f t="shared" si="30"/>
        <v>44.020745258163785</v>
      </c>
      <c r="Q247" s="32">
        <f t="shared" si="30"/>
        <v>45.865843745681445</v>
      </c>
      <c r="R247" s="32">
        <f t="shared" si="30"/>
        <v>45.590455911723588</v>
      </c>
      <c r="S247" s="32">
        <f t="shared" si="30"/>
        <v>45.92092131247302</v>
      </c>
      <c r="T247" s="32">
        <f t="shared" si="28"/>
        <v>47.160166565283383</v>
      </c>
      <c r="U247" s="33">
        <f t="shared" si="27"/>
        <v>42.657575480072381</v>
      </c>
    </row>
    <row r="248" spans="1:21" s="28" customFormat="1" ht="24" customHeight="1">
      <c r="A248" s="47" t="str">
        <f t="shared" si="25"/>
        <v>4841</v>
      </c>
      <c r="B248" s="142"/>
      <c r="C248" s="29" t="s">
        <v>1477</v>
      </c>
      <c r="D248" s="30">
        <v>46.595621505669776</v>
      </c>
      <c r="E248" s="31">
        <f t="shared" si="30"/>
        <v>43.015579664217597</v>
      </c>
      <c r="F248" s="32">
        <f t="shared" si="30"/>
        <v>44.778061801547906</v>
      </c>
      <c r="G248" s="32">
        <f t="shared" si="30"/>
        <v>47.518170749428592</v>
      </c>
      <c r="H248" s="32">
        <f t="shared" si="30"/>
        <v>42.891655138936564</v>
      </c>
      <c r="I248" s="32">
        <f t="shared" si="30"/>
        <v>43.05688783931128</v>
      </c>
      <c r="J248" s="32">
        <f t="shared" si="30"/>
        <v>48.23417911771903</v>
      </c>
      <c r="K248" s="32">
        <f t="shared" si="30"/>
        <v>51.180828941068128</v>
      </c>
      <c r="L248" s="32">
        <f t="shared" si="30"/>
        <v>47.573248316220166</v>
      </c>
      <c r="M248" s="32">
        <f t="shared" si="30"/>
        <v>47.531940141126498</v>
      </c>
      <c r="N248" s="32">
        <f t="shared" si="30"/>
        <v>47.531940141126498</v>
      </c>
      <c r="O248" s="32">
        <f t="shared" si="30"/>
        <v>42.106799812156666</v>
      </c>
      <c r="P248" s="32">
        <f t="shared" si="30"/>
        <v>44.020745258163785</v>
      </c>
      <c r="Q248" s="32">
        <f t="shared" si="30"/>
        <v>45.865843745681445</v>
      </c>
      <c r="R248" s="32">
        <f t="shared" si="30"/>
        <v>45.590455911723588</v>
      </c>
      <c r="S248" s="32">
        <f t="shared" si="30"/>
        <v>45.92092131247302</v>
      </c>
      <c r="T248" s="32">
        <f t="shared" si="28"/>
        <v>47.160166565283383</v>
      </c>
      <c r="U248" s="33">
        <f t="shared" si="27"/>
        <v>42.657575480072381</v>
      </c>
    </row>
    <row r="249" spans="1:21" s="28" customFormat="1" ht="24" customHeight="1">
      <c r="A249" s="47" t="str">
        <f t="shared" si="25"/>
        <v>4842</v>
      </c>
      <c r="B249" s="142"/>
      <c r="C249" s="29" t="s">
        <v>1478</v>
      </c>
      <c r="D249" s="30">
        <v>46.595621505669776</v>
      </c>
      <c r="E249" s="31">
        <f t="shared" si="30"/>
        <v>43.015579664217597</v>
      </c>
      <c r="F249" s="32">
        <f t="shared" si="30"/>
        <v>44.778061801547906</v>
      </c>
      <c r="G249" s="32">
        <f t="shared" si="30"/>
        <v>47.518170749428592</v>
      </c>
      <c r="H249" s="32">
        <f t="shared" si="30"/>
        <v>42.891655138936564</v>
      </c>
      <c r="I249" s="32">
        <f t="shared" si="30"/>
        <v>43.05688783931128</v>
      </c>
      <c r="J249" s="32">
        <f t="shared" si="30"/>
        <v>48.23417911771903</v>
      </c>
      <c r="K249" s="32">
        <f t="shared" si="30"/>
        <v>51.180828941068128</v>
      </c>
      <c r="L249" s="32">
        <f t="shared" si="30"/>
        <v>47.573248316220166</v>
      </c>
      <c r="M249" s="32">
        <f t="shared" si="30"/>
        <v>47.531940141126498</v>
      </c>
      <c r="N249" s="32">
        <f t="shared" si="30"/>
        <v>47.531940141126498</v>
      </c>
      <c r="O249" s="32">
        <f t="shared" si="30"/>
        <v>42.106799812156666</v>
      </c>
      <c r="P249" s="32">
        <f t="shared" si="30"/>
        <v>44.020745258163785</v>
      </c>
      <c r="Q249" s="32">
        <f t="shared" si="30"/>
        <v>45.865843745681445</v>
      </c>
      <c r="R249" s="32">
        <f t="shared" si="30"/>
        <v>45.590455911723588</v>
      </c>
      <c r="S249" s="32">
        <f t="shared" si="30"/>
        <v>45.92092131247302</v>
      </c>
      <c r="T249" s="32">
        <f t="shared" si="28"/>
        <v>47.160166565283383</v>
      </c>
      <c r="U249" s="33">
        <f t="shared" si="27"/>
        <v>42.657575480072381</v>
      </c>
    </row>
    <row r="250" spans="1:21" s="28" customFormat="1" ht="24" customHeight="1">
      <c r="A250" s="47" t="str">
        <f t="shared" si="25"/>
        <v>485</v>
      </c>
      <c r="B250" s="142"/>
      <c r="C250" s="29" t="s">
        <v>1479</v>
      </c>
      <c r="D250" s="30">
        <v>66.764400701978005</v>
      </c>
      <c r="E250" s="31">
        <f t="shared" si="30"/>
        <v>61.634748165774013</v>
      </c>
      <c r="F250" s="32">
        <f t="shared" si="30"/>
        <v>64.160115568212902</v>
      </c>
      <c r="G250" s="32">
        <f t="shared" si="30"/>
        <v>68.086272701692096</v>
      </c>
      <c r="H250" s="32">
        <f t="shared" si="30"/>
        <v>61.457183270290031</v>
      </c>
      <c r="I250" s="32">
        <f t="shared" si="30"/>
        <v>61.693936464268681</v>
      </c>
      <c r="J250" s="32">
        <f t="shared" si="30"/>
        <v>69.112203208932897</v>
      </c>
      <c r="K250" s="32">
        <f t="shared" si="30"/>
        <v>73.334301834885409</v>
      </c>
      <c r="L250" s="32">
        <f t="shared" si="30"/>
        <v>68.16519043301831</v>
      </c>
      <c r="M250" s="32">
        <f t="shared" si="30"/>
        <v>68.106002134523663</v>
      </c>
      <c r="N250" s="32">
        <f t="shared" si="30"/>
        <v>68.106002134523663</v>
      </c>
      <c r="O250" s="32">
        <f t="shared" si="30"/>
        <v>60.332605598891462</v>
      </c>
      <c r="P250" s="32">
        <f t="shared" si="30"/>
        <v>63.074996762477433</v>
      </c>
      <c r="Q250" s="32">
        <f t="shared" si="30"/>
        <v>65.71874076190565</v>
      </c>
      <c r="R250" s="32">
        <f t="shared" si="30"/>
        <v>65.324152105274578</v>
      </c>
      <c r="S250" s="32">
        <f t="shared" si="30"/>
        <v>65.797658493231864</v>
      </c>
      <c r="T250" s="32">
        <f t="shared" si="30"/>
        <v>67.573307448071702</v>
      </c>
      <c r="U250" s="33">
        <f t="shared" si="27"/>
        <v>61.12178291215362</v>
      </c>
    </row>
    <row r="251" spans="1:21" s="28" customFormat="1" ht="24" customHeight="1">
      <c r="A251" s="47" t="str">
        <f t="shared" si="25"/>
        <v>4851</v>
      </c>
      <c r="B251" s="142"/>
      <c r="C251" s="29" t="s">
        <v>1480</v>
      </c>
      <c r="D251" s="30">
        <v>110.79878778236566</v>
      </c>
      <c r="E251" s="31">
        <f t="shared" si="30"/>
        <v>102.28587855558814</v>
      </c>
      <c r="F251" s="32">
        <f t="shared" si="30"/>
        <v>106.47684925184785</v>
      </c>
      <c r="G251" s="32">
        <f t="shared" si="30"/>
        <v>112.99249900618908</v>
      </c>
      <c r="H251" s="32">
        <f t="shared" si="30"/>
        <v>101.99120092850738</v>
      </c>
      <c r="I251" s="32">
        <f t="shared" si="30"/>
        <v>102.38410443128174</v>
      </c>
      <c r="J251" s="32">
        <f t="shared" si="30"/>
        <v>114.69508085154459</v>
      </c>
      <c r="K251" s="32">
        <f t="shared" si="30"/>
        <v>121.70185998435377</v>
      </c>
      <c r="L251" s="32">
        <f t="shared" si="30"/>
        <v>113.12346684044719</v>
      </c>
      <c r="M251" s="32">
        <f t="shared" si="30"/>
        <v>113.02524096475364</v>
      </c>
      <c r="N251" s="32">
        <f t="shared" si="30"/>
        <v>113.02524096475364</v>
      </c>
      <c r="O251" s="32">
        <f t="shared" si="30"/>
        <v>100.12490929032924</v>
      </c>
      <c r="P251" s="32">
        <f t="shared" si="30"/>
        <v>104.67604153079874</v>
      </c>
      <c r="Q251" s="32">
        <f t="shared" si="30"/>
        <v>109.06346397844563</v>
      </c>
      <c r="R251" s="32">
        <f t="shared" si="30"/>
        <v>108.40862480715505</v>
      </c>
      <c r="S251" s="32">
        <f t="shared" si="30"/>
        <v>109.19443181270374</v>
      </c>
      <c r="T251" s="32">
        <f t="shared" si="30"/>
        <v>112.14120808351134</v>
      </c>
      <c r="U251" s="33">
        <f t="shared" si="27"/>
        <v>101.43458763291039</v>
      </c>
    </row>
    <row r="252" spans="1:21" s="28" customFormat="1" ht="24" customHeight="1">
      <c r="A252" s="47" t="str">
        <f t="shared" si="25"/>
        <v>4852</v>
      </c>
      <c r="B252" s="142"/>
      <c r="C252" s="29" t="s">
        <v>1481</v>
      </c>
      <c r="D252" s="30">
        <v>39.578002868521118</v>
      </c>
      <c r="E252" s="31">
        <f t="shared" si="30"/>
        <v>36.537139763965705</v>
      </c>
      <c r="F252" s="32">
        <f t="shared" si="30"/>
        <v>38.034180061592991</v>
      </c>
      <c r="G252" s="32">
        <f t="shared" si="30"/>
        <v>40.361609899310388</v>
      </c>
      <c r="H252" s="32">
        <f t="shared" si="30"/>
        <v>36.431879118038793</v>
      </c>
      <c r="I252" s="32">
        <f t="shared" si="30"/>
        <v>36.572226645941349</v>
      </c>
      <c r="J252" s="32">
        <f t="shared" si="30"/>
        <v>40.969782520221472</v>
      </c>
      <c r="K252" s="32">
        <f t="shared" si="30"/>
        <v>43.472646767817075</v>
      </c>
      <c r="L252" s="32">
        <f t="shared" si="30"/>
        <v>40.408392408611242</v>
      </c>
      <c r="M252" s="32">
        <f t="shared" si="30"/>
        <v>40.373305526635612</v>
      </c>
      <c r="N252" s="32">
        <f t="shared" si="30"/>
        <v>40.373305526635612</v>
      </c>
      <c r="O252" s="32">
        <f t="shared" si="30"/>
        <v>35.765228360501645</v>
      </c>
      <c r="P252" s="32">
        <f t="shared" si="30"/>
        <v>37.390920558706263</v>
      </c>
      <c r="Q252" s="32">
        <f t="shared" si="30"/>
        <v>38.958134620284824</v>
      </c>
      <c r="R252" s="32">
        <f t="shared" si="30"/>
        <v>38.72422207378056</v>
      </c>
      <c r="S252" s="32">
        <f t="shared" si="30"/>
        <v>39.004917129585671</v>
      </c>
      <c r="T252" s="32">
        <f t="shared" si="30"/>
        <v>40.057523588854856</v>
      </c>
      <c r="U252" s="33">
        <f t="shared" si="27"/>
        <v>36.233053453510166</v>
      </c>
    </row>
    <row r="253" spans="1:21" s="28" customFormat="1" ht="24" customHeight="1">
      <c r="A253" s="47" t="str">
        <f t="shared" si="25"/>
        <v>4853</v>
      </c>
      <c r="B253" s="142"/>
      <c r="C253" s="29" t="s">
        <v>1482</v>
      </c>
      <c r="D253" s="30">
        <v>21.203134214767925</v>
      </c>
      <c r="E253" s="31">
        <f t="shared" si="30"/>
        <v>19.574051798739653</v>
      </c>
      <c r="F253" s="32">
        <f t="shared" si="30"/>
        <v>20.376061603553573</v>
      </c>
      <c r="G253" s="32">
        <f t="shared" si="30"/>
        <v>21.622936221975205</v>
      </c>
      <c r="H253" s="32">
        <f t="shared" si="30"/>
        <v>19.517660484338673</v>
      </c>
      <c r="I253" s="32">
        <f t="shared" si="30"/>
        <v>19.592848903539981</v>
      </c>
      <c r="J253" s="32">
        <f t="shared" si="30"/>
        <v>21.948752705180862</v>
      </c>
      <c r="K253" s="32">
        <f t="shared" si="30"/>
        <v>23.289612847604129</v>
      </c>
      <c r="L253" s="32">
        <f t="shared" si="30"/>
        <v>21.64799902837564</v>
      </c>
      <c r="M253" s="32">
        <f t="shared" si="30"/>
        <v>21.629201923575319</v>
      </c>
      <c r="N253" s="32">
        <f t="shared" si="30"/>
        <v>21.629201923575319</v>
      </c>
      <c r="O253" s="32">
        <f t="shared" si="30"/>
        <v>19.160515493132479</v>
      </c>
      <c r="P253" s="32">
        <f t="shared" si="30"/>
        <v>20.031448015547589</v>
      </c>
      <c r="Q253" s="32">
        <f t="shared" si="30"/>
        <v>20.871052029962161</v>
      </c>
      <c r="R253" s="32">
        <f t="shared" si="30"/>
        <v>20.745737997959985</v>
      </c>
      <c r="S253" s="32">
        <f t="shared" si="30"/>
        <v>20.896114836362596</v>
      </c>
      <c r="T253" s="32">
        <f t="shared" si="30"/>
        <v>21.460027980372381</v>
      </c>
      <c r="U253" s="33">
        <f t="shared" si="27"/>
        <v>19.411143557136828</v>
      </c>
    </row>
    <row r="254" spans="1:21" s="28" customFormat="1" ht="24" customHeight="1">
      <c r="A254" s="47" t="str">
        <f t="shared" si="25"/>
        <v>4854</v>
      </c>
      <c r="B254" s="142"/>
      <c r="C254" s="29" t="s">
        <v>1483</v>
      </c>
      <c r="D254" s="30">
        <v>39.578002868521118</v>
      </c>
      <c r="E254" s="31">
        <f t="shared" si="30"/>
        <v>36.537139763965705</v>
      </c>
      <c r="F254" s="32">
        <f t="shared" si="30"/>
        <v>38.034180061592991</v>
      </c>
      <c r="G254" s="32">
        <f t="shared" si="30"/>
        <v>40.361609899310388</v>
      </c>
      <c r="H254" s="32">
        <f t="shared" si="30"/>
        <v>36.431879118038793</v>
      </c>
      <c r="I254" s="32">
        <f t="shared" si="30"/>
        <v>36.572226645941349</v>
      </c>
      <c r="J254" s="32">
        <f t="shared" si="30"/>
        <v>40.969782520221472</v>
      </c>
      <c r="K254" s="32">
        <f t="shared" si="30"/>
        <v>43.472646767817075</v>
      </c>
      <c r="L254" s="32">
        <f t="shared" si="30"/>
        <v>40.408392408611242</v>
      </c>
      <c r="M254" s="32">
        <f t="shared" si="30"/>
        <v>40.373305526635612</v>
      </c>
      <c r="N254" s="32">
        <f t="shared" si="30"/>
        <v>40.373305526635612</v>
      </c>
      <c r="O254" s="32">
        <f t="shared" si="30"/>
        <v>35.765228360501645</v>
      </c>
      <c r="P254" s="32">
        <f t="shared" si="30"/>
        <v>37.390920558706263</v>
      </c>
      <c r="Q254" s="32">
        <f t="shared" si="30"/>
        <v>38.958134620284824</v>
      </c>
      <c r="R254" s="32">
        <f t="shared" si="30"/>
        <v>38.72422207378056</v>
      </c>
      <c r="S254" s="32">
        <f t="shared" si="30"/>
        <v>39.004917129585671</v>
      </c>
      <c r="T254" s="32">
        <f t="shared" si="30"/>
        <v>40.057523588854856</v>
      </c>
      <c r="U254" s="33">
        <f t="shared" si="27"/>
        <v>36.233053453510166</v>
      </c>
    </row>
    <row r="255" spans="1:21" s="28" customFormat="1" ht="24" customHeight="1">
      <c r="A255" s="47" t="str">
        <f t="shared" si="25"/>
        <v>4855</v>
      </c>
      <c r="B255" s="142"/>
      <c r="C255" s="29" t="s">
        <v>1484</v>
      </c>
      <c r="D255" s="30">
        <v>39.578002868521118</v>
      </c>
      <c r="E255" s="31">
        <f t="shared" si="30"/>
        <v>36.537139763965705</v>
      </c>
      <c r="F255" s="32">
        <f t="shared" si="30"/>
        <v>38.034180061592991</v>
      </c>
      <c r="G255" s="32">
        <f t="shared" si="30"/>
        <v>40.361609899310388</v>
      </c>
      <c r="H255" s="32">
        <f t="shared" si="30"/>
        <v>36.431879118038793</v>
      </c>
      <c r="I255" s="32">
        <f t="shared" si="30"/>
        <v>36.572226645941349</v>
      </c>
      <c r="J255" s="32">
        <f t="shared" si="30"/>
        <v>40.969782520221472</v>
      </c>
      <c r="K255" s="32">
        <f t="shared" si="30"/>
        <v>43.472646767817075</v>
      </c>
      <c r="L255" s="32">
        <f t="shared" si="30"/>
        <v>40.408392408611242</v>
      </c>
      <c r="M255" s="32">
        <f t="shared" si="30"/>
        <v>40.373305526635612</v>
      </c>
      <c r="N255" s="32">
        <f t="shared" si="30"/>
        <v>40.373305526635612</v>
      </c>
      <c r="O255" s="32">
        <f t="shared" si="30"/>
        <v>35.765228360501645</v>
      </c>
      <c r="P255" s="32">
        <f t="shared" si="30"/>
        <v>37.390920558706263</v>
      </c>
      <c r="Q255" s="32">
        <f t="shared" si="30"/>
        <v>38.958134620284824</v>
      </c>
      <c r="R255" s="32">
        <f t="shared" si="30"/>
        <v>38.72422207378056</v>
      </c>
      <c r="S255" s="32">
        <f t="shared" si="30"/>
        <v>39.004917129585671</v>
      </c>
      <c r="T255" s="32">
        <f t="shared" si="30"/>
        <v>40.057523588854856</v>
      </c>
      <c r="U255" s="33">
        <f t="shared" si="27"/>
        <v>36.233053453510166</v>
      </c>
    </row>
    <row r="256" spans="1:21" s="28" customFormat="1" ht="24" customHeight="1">
      <c r="A256" s="47" t="str">
        <f t="shared" si="25"/>
        <v>4859</v>
      </c>
      <c r="B256" s="142"/>
      <c r="C256" s="29" t="s">
        <v>1485</v>
      </c>
      <c r="D256" s="30">
        <v>39.578002868521118</v>
      </c>
      <c r="E256" s="31">
        <f t="shared" si="30"/>
        <v>36.537139763965705</v>
      </c>
      <c r="F256" s="32">
        <f t="shared" si="30"/>
        <v>38.034180061592991</v>
      </c>
      <c r="G256" s="32">
        <f t="shared" si="30"/>
        <v>40.361609899310388</v>
      </c>
      <c r="H256" s="32">
        <f t="shared" si="30"/>
        <v>36.431879118038793</v>
      </c>
      <c r="I256" s="32">
        <f t="shared" si="30"/>
        <v>36.572226645941349</v>
      </c>
      <c r="J256" s="32">
        <f t="shared" si="30"/>
        <v>40.969782520221472</v>
      </c>
      <c r="K256" s="32">
        <f t="shared" si="30"/>
        <v>43.472646767817075</v>
      </c>
      <c r="L256" s="32">
        <f t="shared" si="30"/>
        <v>40.408392408611242</v>
      </c>
      <c r="M256" s="32">
        <f t="shared" si="30"/>
        <v>40.373305526635612</v>
      </c>
      <c r="N256" s="32">
        <f t="shared" si="30"/>
        <v>40.373305526635612</v>
      </c>
      <c r="O256" s="32">
        <f t="shared" si="30"/>
        <v>35.765228360501645</v>
      </c>
      <c r="P256" s="32">
        <f t="shared" si="30"/>
        <v>37.390920558706263</v>
      </c>
      <c r="Q256" s="32">
        <f t="shared" si="30"/>
        <v>38.958134620284824</v>
      </c>
      <c r="R256" s="32">
        <f t="shared" si="30"/>
        <v>38.72422207378056</v>
      </c>
      <c r="S256" s="32">
        <f t="shared" si="30"/>
        <v>39.004917129585671</v>
      </c>
      <c r="T256" s="32">
        <f t="shared" si="30"/>
        <v>40.057523588854856</v>
      </c>
      <c r="U256" s="33">
        <f t="shared" si="27"/>
        <v>36.233053453510166</v>
      </c>
    </row>
    <row r="257" spans="1:21" s="28" customFormat="1" ht="24" customHeight="1">
      <c r="A257" s="47" t="str">
        <f t="shared" si="25"/>
        <v>486</v>
      </c>
      <c r="B257" s="142"/>
      <c r="C257" s="29" t="s">
        <v>1486</v>
      </c>
      <c r="D257" s="30">
        <v>2131.0765043204251</v>
      </c>
      <c r="E257" s="31">
        <f t="shared" si="30"/>
        <v>1967.341311908099</v>
      </c>
      <c r="F257" s="32">
        <f t="shared" si="30"/>
        <v>2047.9494066341674</v>
      </c>
      <c r="G257" s="32">
        <f t="shared" si="30"/>
        <v>2173.2698039036009</v>
      </c>
      <c r="H257" s="32">
        <f t="shared" si="30"/>
        <v>1961.6735552476723</v>
      </c>
      <c r="I257" s="32">
        <f t="shared" si="30"/>
        <v>1969.2305641282414</v>
      </c>
      <c r="J257" s="32">
        <f t="shared" si="30"/>
        <v>2206.0168423860664</v>
      </c>
      <c r="K257" s="32">
        <f t="shared" si="30"/>
        <v>2340.7835007562117</v>
      </c>
      <c r="L257" s="32">
        <f t="shared" si="30"/>
        <v>2175.7888068637908</v>
      </c>
      <c r="M257" s="32">
        <f t="shared" si="30"/>
        <v>2173.899554643649</v>
      </c>
      <c r="N257" s="32">
        <f t="shared" si="30"/>
        <v>2173.899554643649</v>
      </c>
      <c r="O257" s="32">
        <f t="shared" si="30"/>
        <v>1925.7777630649703</v>
      </c>
      <c r="P257" s="32">
        <f t="shared" si="30"/>
        <v>2013.3131159315597</v>
      </c>
      <c r="Q257" s="32">
        <f t="shared" si="30"/>
        <v>2097.6997150979123</v>
      </c>
      <c r="R257" s="32">
        <f t="shared" si="30"/>
        <v>2085.104700296964</v>
      </c>
      <c r="S257" s="32">
        <f t="shared" si="30"/>
        <v>2100.2187180581018</v>
      </c>
      <c r="T257" s="32">
        <f t="shared" si="30"/>
        <v>2156.8962846623685</v>
      </c>
      <c r="U257" s="33">
        <f t="shared" si="27"/>
        <v>1950.9677926668664</v>
      </c>
    </row>
    <row r="258" spans="1:21" s="28" customFormat="1" ht="24" customHeight="1">
      <c r="A258" s="47" t="str">
        <f t="shared" si="25"/>
        <v>4861</v>
      </c>
      <c r="B258" s="142"/>
      <c r="C258" s="29" t="s">
        <v>1487</v>
      </c>
      <c r="D258" s="30">
        <v>2457.6254398753267</v>
      </c>
      <c r="E258" s="31">
        <f t="shared" si="30"/>
        <v>2268.8007902395152</v>
      </c>
      <c r="F258" s="32">
        <f t="shared" si="30"/>
        <v>2361.7606177525304</v>
      </c>
      <c r="G258" s="32">
        <f t="shared" si="30"/>
        <v>2506.2840995891697</v>
      </c>
      <c r="H258" s="32">
        <f t="shared" si="30"/>
        <v>2262.2645523675064</v>
      </c>
      <c r="I258" s="32">
        <f t="shared" si="30"/>
        <v>2270.9795361968518</v>
      </c>
      <c r="J258" s="32">
        <f t="shared" si="30"/>
        <v>2544.0490295163322</v>
      </c>
      <c r="K258" s="32">
        <f t="shared" si="30"/>
        <v>2699.4662411396539</v>
      </c>
      <c r="L258" s="32">
        <f t="shared" si="30"/>
        <v>2509.1890941989518</v>
      </c>
      <c r="M258" s="32">
        <f t="shared" si="30"/>
        <v>2507.0103482416162</v>
      </c>
      <c r="N258" s="32">
        <f t="shared" si="30"/>
        <v>2507.0103482416162</v>
      </c>
      <c r="O258" s="32">
        <f t="shared" si="30"/>
        <v>2220.8683791781173</v>
      </c>
      <c r="P258" s="32">
        <f t="shared" si="30"/>
        <v>2321.8169418680313</v>
      </c>
      <c r="Q258" s="32">
        <f t="shared" si="30"/>
        <v>2419.1342612957192</v>
      </c>
      <c r="R258" s="32">
        <f t="shared" si="30"/>
        <v>2404.6092882468101</v>
      </c>
      <c r="S258" s="32">
        <f t="shared" si="30"/>
        <v>2422.0392559055003</v>
      </c>
      <c r="T258" s="32">
        <f t="shared" si="30"/>
        <v>2487.4016346255894</v>
      </c>
      <c r="U258" s="33">
        <f t="shared" si="27"/>
        <v>2249.9183252759344</v>
      </c>
    </row>
    <row r="259" spans="1:21" s="28" customFormat="1" ht="24" customHeight="1">
      <c r="A259" s="47" t="str">
        <f t="shared" si="25"/>
        <v>4862</v>
      </c>
      <c r="B259" s="142"/>
      <c r="C259" s="29" t="s">
        <v>1488</v>
      </c>
      <c r="D259" s="30">
        <v>1990.5484292916874</v>
      </c>
      <c r="E259" s="31">
        <f t="shared" si="30"/>
        <v>1837.6103112019002</v>
      </c>
      <c r="F259" s="32">
        <f t="shared" si="30"/>
        <v>1912.9029231845648</v>
      </c>
      <c r="G259" s="32">
        <f t="shared" si="30"/>
        <v>2029.9594058763628</v>
      </c>
      <c r="H259" s="32">
        <f t="shared" si="30"/>
        <v>1832.3162994218692</v>
      </c>
      <c r="I259" s="32">
        <f t="shared" si="30"/>
        <v>1839.3749817952441</v>
      </c>
      <c r="J259" s="32">
        <f t="shared" si="30"/>
        <v>2060.5470294943202</v>
      </c>
      <c r="K259" s="32">
        <f t="shared" si="30"/>
        <v>2186.4268651528373</v>
      </c>
      <c r="L259" s="32">
        <f t="shared" si="30"/>
        <v>2032.3123000008211</v>
      </c>
      <c r="M259" s="32">
        <f t="shared" si="30"/>
        <v>2030.5476294074779</v>
      </c>
      <c r="N259" s="32">
        <f t="shared" si="30"/>
        <v>2030.5476294074779</v>
      </c>
      <c r="O259" s="32">
        <f t="shared" si="30"/>
        <v>1798.787558148339</v>
      </c>
      <c r="P259" s="32">
        <f t="shared" si="30"/>
        <v>1880.5506289732634</v>
      </c>
      <c r="Q259" s="32">
        <f t="shared" si="30"/>
        <v>1959.3725821426153</v>
      </c>
      <c r="R259" s="32">
        <f t="shared" si="30"/>
        <v>1947.608111520324</v>
      </c>
      <c r="S259" s="32">
        <f t="shared" si="30"/>
        <v>1961.7254762670736</v>
      </c>
      <c r="T259" s="32">
        <f t="shared" si="30"/>
        <v>2014.6655940673845</v>
      </c>
      <c r="U259" s="33">
        <f t="shared" si="27"/>
        <v>1822.3164993929217</v>
      </c>
    </row>
    <row r="260" spans="1:21" s="28" customFormat="1" ht="24" customHeight="1">
      <c r="A260" s="47" t="str">
        <f t="shared" si="25"/>
        <v>4869</v>
      </c>
      <c r="B260" s="142"/>
      <c r="C260" s="29" t="s">
        <v>1489</v>
      </c>
      <c r="D260" s="30">
        <v>2457.6254398753267</v>
      </c>
      <c r="E260" s="31">
        <f t="shared" si="30"/>
        <v>2268.8007902395152</v>
      </c>
      <c r="F260" s="32">
        <f t="shared" si="30"/>
        <v>2361.7606177525304</v>
      </c>
      <c r="G260" s="32">
        <f t="shared" si="30"/>
        <v>2506.2840995891697</v>
      </c>
      <c r="H260" s="32">
        <f t="shared" si="30"/>
        <v>2262.2645523675064</v>
      </c>
      <c r="I260" s="32">
        <f t="shared" si="30"/>
        <v>2270.9795361968518</v>
      </c>
      <c r="J260" s="32">
        <f t="shared" si="30"/>
        <v>2544.0490295163322</v>
      </c>
      <c r="K260" s="32">
        <f t="shared" si="30"/>
        <v>2699.4662411396539</v>
      </c>
      <c r="L260" s="32">
        <f t="shared" si="30"/>
        <v>2509.1890941989518</v>
      </c>
      <c r="M260" s="32">
        <f t="shared" si="30"/>
        <v>2507.0103482416162</v>
      </c>
      <c r="N260" s="32">
        <f t="shared" si="30"/>
        <v>2507.0103482416162</v>
      </c>
      <c r="O260" s="32">
        <f t="shared" si="30"/>
        <v>2220.8683791781173</v>
      </c>
      <c r="P260" s="32">
        <f t="shared" si="30"/>
        <v>2321.8169418680313</v>
      </c>
      <c r="Q260" s="32">
        <f t="shared" si="30"/>
        <v>2419.1342612957192</v>
      </c>
      <c r="R260" s="32">
        <f t="shared" si="30"/>
        <v>2404.6092882468101</v>
      </c>
      <c r="S260" s="32">
        <f t="shared" si="30"/>
        <v>2422.0392559055003</v>
      </c>
      <c r="T260" s="32">
        <f t="shared" si="30"/>
        <v>2487.4016346255894</v>
      </c>
      <c r="U260" s="33">
        <f t="shared" si="27"/>
        <v>2249.9183252759344</v>
      </c>
    </row>
    <row r="261" spans="1:21" s="28" customFormat="1" ht="24" customHeight="1">
      <c r="A261" s="47" t="str">
        <f t="shared" si="25"/>
        <v>487</v>
      </c>
      <c r="B261" s="142"/>
      <c r="C261" s="29" t="s">
        <v>1490</v>
      </c>
      <c r="D261" s="30">
        <v>39.578002868521118</v>
      </c>
      <c r="E261" s="31">
        <f t="shared" si="30"/>
        <v>36.537139763965705</v>
      </c>
      <c r="F261" s="32">
        <f t="shared" si="30"/>
        <v>38.034180061592991</v>
      </c>
      <c r="G261" s="32">
        <f t="shared" si="30"/>
        <v>40.361609899310388</v>
      </c>
      <c r="H261" s="32">
        <f t="shared" si="30"/>
        <v>36.431879118038793</v>
      </c>
      <c r="I261" s="32">
        <f t="shared" si="30"/>
        <v>36.572226645941349</v>
      </c>
      <c r="J261" s="32">
        <f t="shared" si="30"/>
        <v>40.969782520221472</v>
      </c>
      <c r="K261" s="32">
        <f t="shared" si="30"/>
        <v>43.472646767817075</v>
      </c>
      <c r="L261" s="32">
        <f t="shared" si="30"/>
        <v>40.408392408611242</v>
      </c>
      <c r="M261" s="32">
        <f t="shared" si="30"/>
        <v>40.373305526635612</v>
      </c>
      <c r="N261" s="32">
        <f t="shared" si="30"/>
        <v>40.373305526635612</v>
      </c>
      <c r="O261" s="32">
        <f t="shared" si="30"/>
        <v>35.765228360501645</v>
      </c>
      <c r="P261" s="32">
        <f t="shared" si="30"/>
        <v>37.390920558706263</v>
      </c>
      <c r="Q261" s="32">
        <f t="shared" si="30"/>
        <v>38.958134620284824</v>
      </c>
      <c r="R261" s="32">
        <f t="shared" si="30"/>
        <v>38.72422207378056</v>
      </c>
      <c r="S261" s="32">
        <f t="shared" si="30"/>
        <v>39.004917129585671</v>
      </c>
      <c r="T261" s="32">
        <f t="shared" si="30"/>
        <v>40.057523588854856</v>
      </c>
      <c r="U261" s="33">
        <f t="shared" si="27"/>
        <v>36.233053453510166</v>
      </c>
    </row>
    <row r="262" spans="1:21" s="28" customFormat="1" ht="24" customHeight="1">
      <c r="A262" s="47" t="str">
        <f t="shared" si="25"/>
        <v>4871</v>
      </c>
      <c r="B262" s="142"/>
      <c r="C262" s="29" t="s">
        <v>1491</v>
      </c>
      <c r="D262" s="30">
        <v>39.578002868521118</v>
      </c>
      <c r="E262" s="31">
        <f t="shared" si="30"/>
        <v>36.537139763965705</v>
      </c>
      <c r="F262" s="32">
        <f t="shared" si="30"/>
        <v>38.034180061592991</v>
      </c>
      <c r="G262" s="32">
        <f t="shared" si="30"/>
        <v>40.361609899310388</v>
      </c>
      <c r="H262" s="32">
        <f t="shared" si="30"/>
        <v>36.431879118038793</v>
      </c>
      <c r="I262" s="32">
        <f t="shared" si="30"/>
        <v>36.572226645941349</v>
      </c>
      <c r="J262" s="32">
        <f t="shared" si="30"/>
        <v>40.969782520221472</v>
      </c>
      <c r="K262" s="32">
        <f t="shared" si="30"/>
        <v>43.472646767817075</v>
      </c>
      <c r="L262" s="32">
        <f t="shared" si="30"/>
        <v>40.408392408611242</v>
      </c>
      <c r="M262" s="32">
        <f t="shared" si="30"/>
        <v>40.373305526635612</v>
      </c>
      <c r="N262" s="32">
        <f t="shared" si="30"/>
        <v>40.373305526635612</v>
      </c>
      <c r="O262" s="32">
        <f t="shared" si="30"/>
        <v>35.765228360501645</v>
      </c>
      <c r="P262" s="32">
        <f t="shared" si="30"/>
        <v>37.390920558706263</v>
      </c>
      <c r="Q262" s="32">
        <f t="shared" si="30"/>
        <v>38.958134620284824</v>
      </c>
      <c r="R262" s="32">
        <f t="shared" si="30"/>
        <v>38.72422207378056</v>
      </c>
      <c r="S262" s="32">
        <f t="shared" si="30"/>
        <v>39.004917129585671</v>
      </c>
      <c r="T262" s="32">
        <f t="shared" si="30"/>
        <v>40.057523588854856</v>
      </c>
      <c r="U262" s="33">
        <f t="shared" si="27"/>
        <v>36.233053453510166</v>
      </c>
    </row>
    <row r="263" spans="1:21" s="28" customFormat="1" ht="24" customHeight="1">
      <c r="A263" s="47" t="str">
        <f t="shared" si="25"/>
        <v>4872</v>
      </c>
      <c r="B263" s="142"/>
      <c r="C263" s="29" t="s">
        <v>1492</v>
      </c>
      <c r="D263" s="30">
        <v>39.578002868521118</v>
      </c>
      <c r="E263" s="31">
        <f t="shared" ref="E263:T278" si="31">$D263*E$2</f>
        <v>36.537139763965705</v>
      </c>
      <c r="F263" s="32">
        <f t="shared" si="31"/>
        <v>38.034180061592991</v>
      </c>
      <c r="G263" s="32">
        <f t="shared" si="31"/>
        <v>40.361609899310388</v>
      </c>
      <c r="H263" s="32">
        <f t="shared" si="31"/>
        <v>36.431879118038793</v>
      </c>
      <c r="I263" s="32">
        <f t="shared" si="31"/>
        <v>36.572226645941349</v>
      </c>
      <c r="J263" s="32">
        <f t="shared" si="31"/>
        <v>40.969782520221472</v>
      </c>
      <c r="K263" s="32">
        <f t="shared" si="31"/>
        <v>43.472646767817075</v>
      </c>
      <c r="L263" s="32">
        <f t="shared" si="31"/>
        <v>40.408392408611242</v>
      </c>
      <c r="M263" s="32">
        <f t="shared" si="31"/>
        <v>40.373305526635612</v>
      </c>
      <c r="N263" s="32">
        <f t="shared" si="31"/>
        <v>40.373305526635612</v>
      </c>
      <c r="O263" s="32">
        <f t="shared" si="31"/>
        <v>35.765228360501645</v>
      </c>
      <c r="P263" s="32">
        <f t="shared" si="31"/>
        <v>37.390920558706263</v>
      </c>
      <c r="Q263" s="32">
        <f t="shared" si="31"/>
        <v>38.958134620284824</v>
      </c>
      <c r="R263" s="32">
        <f t="shared" si="31"/>
        <v>38.72422207378056</v>
      </c>
      <c r="S263" s="32">
        <f t="shared" si="31"/>
        <v>39.004917129585671</v>
      </c>
      <c r="T263" s="32">
        <f t="shared" si="31"/>
        <v>40.057523588854856</v>
      </c>
      <c r="U263" s="33">
        <f t="shared" si="27"/>
        <v>36.233053453510166</v>
      </c>
    </row>
    <row r="264" spans="1:21" s="28" customFormat="1" ht="24" customHeight="1">
      <c r="A264" s="47" t="str">
        <f t="shared" ref="A264:A327" si="32">_xlfn.TEXTAFTER(_xlfn.TEXTBEFORE($C264,"]"),"[")</f>
        <v>4879</v>
      </c>
      <c r="B264" s="142"/>
      <c r="C264" s="29" t="s">
        <v>1493</v>
      </c>
      <c r="D264" s="30">
        <v>39.578002868521118</v>
      </c>
      <c r="E264" s="31">
        <f t="shared" si="31"/>
        <v>36.537139763965705</v>
      </c>
      <c r="F264" s="32">
        <f t="shared" si="31"/>
        <v>38.034180061592991</v>
      </c>
      <c r="G264" s="32">
        <f t="shared" si="31"/>
        <v>40.361609899310388</v>
      </c>
      <c r="H264" s="32">
        <f t="shared" si="31"/>
        <v>36.431879118038793</v>
      </c>
      <c r="I264" s="32">
        <f t="shared" si="31"/>
        <v>36.572226645941349</v>
      </c>
      <c r="J264" s="32">
        <f t="shared" si="31"/>
        <v>40.969782520221472</v>
      </c>
      <c r="K264" s="32">
        <f t="shared" si="31"/>
        <v>43.472646767817075</v>
      </c>
      <c r="L264" s="32">
        <f t="shared" si="31"/>
        <v>40.408392408611242</v>
      </c>
      <c r="M264" s="32">
        <f t="shared" si="31"/>
        <v>40.373305526635612</v>
      </c>
      <c r="N264" s="32">
        <f t="shared" si="31"/>
        <v>40.373305526635612</v>
      </c>
      <c r="O264" s="32">
        <f t="shared" si="31"/>
        <v>35.765228360501645</v>
      </c>
      <c r="P264" s="32">
        <f t="shared" si="31"/>
        <v>37.390920558706263</v>
      </c>
      <c r="Q264" s="32">
        <f t="shared" si="31"/>
        <v>38.958134620284824</v>
      </c>
      <c r="R264" s="32">
        <f t="shared" si="31"/>
        <v>38.72422207378056</v>
      </c>
      <c r="S264" s="32">
        <f t="shared" si="31"/>
        <v>39.004917129585671</v>
      </c>
      <c r="T264" s="32">
        <f t="shared" si="31"/>
        <v>40.057523588854856</v>
      </c>
      <c r="U264" s="33">
        <f t="shared" si="27"/>
        <v>36.233053453510166</v>
      </c>
    </row>
    <row r="265" spans="1:21" s="28" customFormat="1" ht="24" customHeight="1">
      <c r="A265" s="47" t="str">
        <f t="shared" si="32"/>
        <v>488</v>
      </c>
      <c r="B265" s="142"/>
      <c r="C265" s="29" t="s">
        <v>1494</v>
      </c>
      <c r="D265" s="30">
        <v>83.241108061201885</v>
      </c>
      <c r="E265" s="31">
        <f t="shared" si="31"/>
        <v>76.845514652244276</v>
      </c>
      <c r="F265" s="32">
        <f t="shared" si="31"/>
        <v>79.994114484346497</v>
      </c>
      <c r="G265" s="32">
        <f t="shared" si="31"/>
        <v>84.889203285817857</v>
      </c>
      <c r="H265" s="32">
        <f t="shared" si="31"/>
        <v>76.6241287265496</v>
      </c>
      <c r="I265" s="32">
        <f t="shared" si="31"/>
        <v>76.919309960809187</v>
      </c>
      <c r="J265" s="32">
        <f t="shared" si="31"/>
        <v>86.168321967609387</v>
      </c>
      <c r="K265" s="32">
        <f t="shared" si="31"/>
        <v>91.432387311905259</v>
      </c>
      <c r="L265" s="32">
        <f t="shared" si="31"/>
        <v>84.987597030571067</v>
      </c>
      <c r="M265" s="32">
        <f t="shared" si="31"/>
        <v>84.913801722006184</v>
      </c>
      <c r="N265" s="32">
        <f t="shared" si="31"/>
        <v>84.913801722006184</v>
      </c>
      <c r="O265" s="32">
        <f t="shared" si="31"/>
        <v>75.222017863816589</v>
      </c>
      <c r="P265" s="32">
        <f t="shared" si="31"/>
        <v>78.64120049399007</v>
      </c>
      <c r="Q265" s="32">
        <f t="shared" si="31"/>
        <v>81.93739094322207</v>
      </c>
      <c r="R265" s="32">
        <f t="shared" si="31"/>
        <v>81.445422219456091</v>
      </c>
      <c r="S265" s="32">
        <f t="shared" si="31"/>
        <v>82.035784687975251</v>
      </c>
      <c r="T265" s="32">
        <f t="shared" si="31"/>
        <v>84.249643944922113</v>
      </c>
      <c r="U265" s="33">
        <f t="shared" si="27"/>
        <v>76.205955311348532</v>
      </c>
    </row>
    <row r="266" spans="1:21" s="28" customFormat="1" ht="24" customHeight="1">
      <c r="A266" s="47" t="str">
        <f t="shared" si="32"/>
        <v>4881</v>
      </c>
      <c r="B266" s="142"/>
      <c r="C266" s="29" t="s">
        <v>1495</v>
      </c>
      <c r="D266" s="30">
        <v>83.241108061201885</v>
      </c>
      <c r="E266" s="31">
        <f t="shared" si="31"/>
        <v>76.845514652244276</v>
      </c>
      <c r="F266" s="32">
        <f t="shared" si="31"/>
        <v>79.994114484346497</v>
      </c>
      <c r="G266" s="32">
        <f t="shared" si="31"/>
        <v>84.889203285817857</v>
      </c>
      <c r="H266" s="32">
        <f t="shared" si="31"/>
        <v>76.6241287265496</v>
      </c>
      <c r="I266" s="32">
        <f t="shared" si="31"/>
        <v>76.919309960809187</v>
      </c>
      <c r="J266" s="32">
        <f t="shared" si="31"/>
        <v>86.168321967609387</v>
      </c>
      <c r="K266" s="32">
        <f t="shared" si="31"/>
        <v>91.432387311905259</v>
      </c>
      <c r="L266" s="32">
        <f t="shared" si="31"/>
        <v>84.987597030571067</v>
      </c>
      <c r="M266" s="32">
        <f t="shared" si="31"/>
        <v>84.913801722006184</v>
      </c>
      <c r="N266" s="32">
        <f t="shared" si="31"/>
        <v>84.913801722006184</v>
      </c>
      <c r="O266" s="32">
        <f t="shared" si="31"/>
        <v>75.222017863816589</v>
      </c>
      <c r="P266" s="32">
        <f t="shared" si="31"/>
        <v>78.64120049399007</v>
      </c>
      <c r="Q266" s="32">
        <f t="shared" si="31"/>
        <v>81.93739094322207</v>
      </c>
      <c r="R266" s="32">
        <f t="shared" si="31"/>
        <v>81.445422219456091</v>
      </c>
      <c r="S266" s="32">
        <f t="shared" si="31"/>
        <v>82.035784687975251</v>
      </c>
      <c r="T266" s="32">
        <f t="shared" si="31"/>
        <v>84.249643944922113</v>
      </c>
      <c r="U266" s="33">
        <f t="shared" si="27"/>
        <v>76.205955311348532</v>
      </c>
    </row>
    <row r="267" spans="1:21" s="28" customFormat="1" ht="24" customHeight="1">
      <c r="A267" s="47" t="str">
        <f t="shared" si="32"/>
        <v>4882</v>
      </c>
      <c r="B267" s="142"/>
      <c r="C267" s="29" t="s">
        <v>1496</v>
      </c>
      <c r="D267" s="30">
        <v>83.241108061201885</v>
      </c>
      <c r="E267" s="31">
        <f t="shared" si="31"/>
        <v>76.845514652244276</v>
      </c>
      <c r="F267" s="32">
        <f t="shared" si="31"/>
        <v>79.994114484346497</v>
      </c>
      <c r="G267" s="32">
        <f t="shared" si="31"/>
        <v>84.889203285817857</v>
      </c>
      <c r="H267" s="32">
        <f t="shared" si="31"/>
        <v>76.6241287265496</v>
      </c>
      <c r="I267" s="32">
        <f t="shared" si="31"/>
        <v>76.919309960809187</v>
      </c>
      <c r="J267" s="32">
        <f t="shared" si="31"/>
        <v>86.168321967609387</v>
      </c>
      <c r="K267" s="32">
        <f t="shared" si="31"/>
        <v>91.432387311905259</v>
      </c>
      <c r="L267" s="32">
        <f t="shared" si="31"/>
        <v>84.987597030571067</v>
      </c>
      <c r="M267" s="32">
        <f t="shared" si="31"/>
        <v>84.913801722006184</v>
      </c>
      <c r="N267" s="32">
        <f t="shared" si="31"/>
        <v>84.913801722006184</v>
      </c>
      <c r="O267" s="32">
        <f t="shared" si="31"/>
        <v>75.222017863816589</v>
      </c>
      <c r="P267" s="32">
        <f t="shared" si="31"/>
        <v>78.64120049399007</v>
      </c>
      <c r="Q267" s="32">
        <f t="shared" si="31"/>
        <v>81.93739094322207</v>
      </c>
      <c r="R267" s="32">
        <f t="shared" si="31"/>
        <v>81.445422219456091</v>
      </c>
      <c r="S267" s="32">
        <f t="shared" si="31"/>
        <v>82.035784687975251</v>
      </c>
      <c r="T267" s="32">
        <f t="shared" si="31"/>
        <v>84.249643944922113</v>
      </c>
      <c r="U267" s="33">
        <f t="shared" si="27"/>
        <v>76.205955311348532</v>
      </c>
    </row>
    <row r="268" spans="1:21" s="28" customFormat="1" ht="24" customHeight="1">
      <c r="A268" s="47" t="str">
        <f t="shared" si="32"/>
        <v>4883</v>
      </c>
      <c r="B268" s="142"/>
      <c r="C268" s="29" t="s">
        <v>1497</v>
      </c>
      <c r="D268" s="30">
        <v>83.241108061201885</v>
      </c>
      <c r="E268" s="31">
        <f t="shared" si="31"/>
        <v>76.845514652244276</v>
      </c>
      <c r="F268" s="32">
        <f t="shared" si="31"/>
        <v>79.994114484346497</v>
      </c>
      <c r="G268" s="32">
        <f t="shared" si="31"/>
        <v>84.889203285817857</v>
      </c>
      <c r="H268" s="32">
        <f t="shared" si="31"/>
        <v>76.6241287265496</v>
      </c>
      <c r="I268" s="32">
        <f t="shared" si="31"/>
        <v>76.919309960809187</v>
      </c>
      <c r="J268" s="32">
        <f t="shared" si="31"/>
        <v>86.168321967609387</v>
      </c>
      <c r="K268" s="32">
        <f t="shared" si="31"/>
        <v>91.432387311905259</v>
      </c>
      <c r="L268" s="32">
        <f t="shared" si="31"/>
        <v>84.987597030571067</v>
      </c>
      <c r="M268" s="32">
        <f t="shared" si="31"/>
        <v>84.913801722006184</v>
      </c>
      <c r="N268" s="32">
        <f t="shared" si="31"/>
        <v>84.913801722006184</v>
      </c>
      <c r="O268" s="32">
        <f t="shared" si="31"/>
        <v>75.222017863816589</v>
      </c>
      <c r="P268" s="32">
        <f t="shared" si="31"/>
        <v>78.64120049399007</v>
      </c>
      <c r="Q268" s="32">
        <f t="shared" si="31"/>
        <v>81.93739094322207</v>
      </c>
      <c r="R268" s="32">
        <f t="shared" si="31"/>
        <v>81.445422219456091</v>
      </c>
      <c r="S268" s="32">
        <f t="shared" si="31"/>
        <v>82.035784687975251</v>
      </c>
      <c r="T268" s="32">
        <f t="shared" si="31"/>
        <v>84.249643944922113</v>
      </c>
      <c r="U268" s="33">
        <f t="shared" si="27"/>
        <v>76.205955311348532</v>
      </c>
    </row>
    <row r="269" spans="1:21" s="28" customFormat="1" ht="24" customHeight="1">
      <c r="A269" s="47" t="str">
        <f t="shared" si="32"/>
        <v>4884</v>
      </c>
      <c r="B269" s="142"/>
      <c r="C269" s="29" t="s">
        <v>1498</v>
      </c>
      <c r="D269" s="30">
        <v>83.241108061201885</v>
      </c>
      <c r="E269" s="31">
        <f t="shared" si="31"/>
        <v>76.845514652244276</v>
      </c>
      <c r="F269" s="32">
        <f t="shared" si="31"/>
        <v>79.994114484346497</v>
      </c>
      <c r="G269" s="32">
        <f t="shared" si="31"/>
        <v>84.889203285817857</v>
      </c>
      <c r="H269" s="32">
        <f t="shared" si="31"/>
        <v>76.6241287265496</v>
      </c>
      <c r="I269" s="32">
        <f t="shared" si="31"/>
        <v>76.919309960809187</v>
      </c>
      <c r="J269" s="32">
        <f t="shared" si="31"/>
        <v>86.168321967609387</v>
      </c>
      <c r="K269" s="32">
        <f t="shared" si="31"/>
        <v>91.432387311905259</v>
      </c>
      <c r="L269" s="32">
        <f t="shared" si="31"/>
        <v>84.987597030571067</v>
      </c>
      <c r="M269" s="32">
        <f t="shared" si="31"/>
        <v>84.913801722006184</v>
      </c>
      <c r="N269" s="32">
        <f t="shared" si="31"/>
        <v>84.913801722006184</v>
      </c>
      <c r="O269" s="32">
        <f t="shared" si="31"/>
        <v>75.222017863816589</v>
      </c>
      <c r="P269" s="32">
        <f t="shared" si="31"/>
        <v>78.64120049399007</v>
      </c>
      <c r="Q269" s="32">
        <f t="shared" si="31"/>
        <v>81.93739094322207</v>
      </c>
      <c r="R269" s="32">
        <f t="shared" si="31"/>
        <v>81.445422219456091</v>
      </c>
      <c r="S269" s="32">
        <f t="shared" si="31"/>
        <v>82.035784687975251</v>
      </c>
      <c r="T269" s="32">
        <f t="shared" si="31"/>
        <v>84.249643944922113</v>
      </c>
      <c r="U269" s="33">
        <f t="shared" si="27"/>
        <v>76.205955311348532</v>
      </c>
    </row>
    <row r="270" spans="1:21" s="28" customFormat="1" ht="24" customHeight="1">
      <c r="A270" s="47" t="str">
        <f t="shared" si="32"/>
        <v>4885</v>
      </c>
      <c r="B270" s="142"/>
      <c r="C270" s="29" t="s">
        <v>1499</v>
      </c>
      <c r="D270" s="30">
        <v>83.241108061201885</v>
      </c>
      <c r="E270" s="31">
        <f t="shared" si="31"/>
        <v>76.845514652244276</v>
      </c>
      <c r="F270" s="32">
        <f t="shared" si="31"/>
        <v>79.994114484346497</v>
      </c>
      <c r="G270" s="32">
        <f t="shared" si="31"/>
        <v>84.889203285817857</v>
      </c>
      <c r="H270" s="32">
        <f t="shared" si="31"/>
        <v>76.6241287265496</v>
      </c>
      <c r="I270" s="32">
        <f t="shared" si="31"/>
        <v>76.919309960809187</v>
      </c>
      <c r="J270" s="32">
        <f t="shared" si="31"/>
        <v>86.168321967609387</v>
      </c>
      <c r="K270" s="32">
        <f t="shared" si="31"/>
        <v>91.432387311905259</v>
      </c>
      <c r="L270" s="32">
        <f t="shared" si="31"/>
        <v>84.987597030571067</v>
      </c>
      <c r="M270" s="32">
        <f t="shared" si="31"/>
        <v>84.913801722006184</v>
      </c>
      <c r="N270" s="32">
        <f t="shared" si="31"/>
        <v>84.913801722006184</v>
      </c>
      <c r="O270" s="32">
        <f t="shared" si="31"/>
        <v>75.222017863816589</v>
      </c>
      <c r="P270" s="32">
        <f t="shared" si="31"/>
        <v>78.64120049399007</v>
      </c>
      <c r="Q270" s="32">
        <f t="shared" si="31"/>
        <v>81.93739094322207</v>
      </c>
      <c r="R270" s="32">
        <f t="shared" si="31"/>
        <v>81.445422219456091</v>
      </c>
      <c r="S270" s="32">
        <f t="shared" si="31"/>
        <v>82.035784687975251</v>
      </c>
      <c r="T270" s="32">
        <f t="shared" si="31"/>
        <v>84.249643944922113</v>
      </c>
      <c r="U270" s="33">
        <f t="shared" si="27"/>
        <v>76.205955311348532</v>
      </c>
    </row>
    <row r="271" spans="1:21" s="28" customFormat="1" ht="24" customHeight="1">
      <c r="A271" s="47" t="str">
        <f t="shared" si="32"/>
        <v>4889</v>
      </c>
      <c r="B271" s="142"/>
      <c r="C271" s="29" t="s">
        <v>1500</v>
      </c>
      <c r="D271" s="30">
        <v>83.241108061201885</v>
      </c>
      <c r="E271" s="31">
        <f t="shared" si="31"/>
        <v>76.845514652244276</v>
      </c>
      <c r="F271" s="32">
        <f t="shared" si="31"/>
        <v>79.994114484346497</v>
      </c>
      <c r="G271" s="32">
        <f t="shared" si="31"/>
        <v>84.889203285817857</v>
      </c>
      <c r="H271" s="32">
        <f t="shared" si="31"/>
        <v>76.6241287265496</v>
      </c>
      <c r="I271" s="32">
        <f t="shared" si="31"/>
        <v>76.919309960809187</v>
      </c>
      <c r="J271" s="32">
        <f t="shared" si="31"/>
        <v>86.168321967609387</v>
      </c>
      <c r="K271" s="32">
        <f t="shared" si="31"/>
        <v>91.432387311905259</v>
      </c>
      <c r="L271" s="32">
        <f t="shared" si="31"/>
        <v>84.987597030571067</v>
      </c>
      <c r="M271" s="32">
        <f t="shared" si="31"/>
        <v>84.913801722006184</v>
      </c>
      <c r="N271" s="32">
        <f t="shared" si="31"/>
        <v>84.913801722006184</v>
      </c>
      <c r="O271" s="32">
        <f t="shared" si="31"/>
        <v>75.222017863816589</v>
      </c>
      <c r="P271" s="32">
        <f t="shared" si="31"/>
        <v>78.64120049399007</v>
      </c>
      <c r="Q271" s="32">
        <f t="shared" si="31"/>
        <v>81.93739094322207</v>
      </c>
      <c r="R271" s="32">
        <f t="shared" si="31"/>
        <v>81.445422219456091</v>
      </c>
      <c r="S271" s="32">
        <f t="shared" si="31"/>
        <v>82.035784687975251</v>
      </c>
      <c r="T271" s="32">
        <f t="shared" si="31"/>
        <v>84.249643944922113</v>
      </c>
      <c r="U271" s="33">
        <f t="shared" si="27"/>
        <v>76.205955311348532</v>
      </c>
    </row>
    <row r="272" spans="1:21" s="28" customFormat="1" ht="24" customHeight="1">
      <c r="A272" s="47" t="str">
        <f t="shared" si="32"/>
        <v>491</v>
      </c>
      <c r="B272" s="142"/>
      <c r="C272" s="29" t="s">
        <v>1501</v>
      </c>
      <c r="D272" s="30">
        <v>57.697474125356557</v>
      </c>
      <c r="E272" s="31">
        <f t="shared" si="31"/>
        <v>53.264453063715678</v>
      </c>
      <c r="F272" s="32">
        <f t="shared" si="31"/>
        <v>55.4468634325235</v>
      </c>
      <c r="G272" s="32">
        <f t="shared" si="31"/>
        <v>58.839829552779385</v>
      </c>
      <c r="H272" s="32">
        <f t="shared" si="31"/>
        <v>53.111002334658878</v>
      </c>
      <c r="I272" s="32">
        <f t="shared" si="31"/>
        <v>53.315603306734616</v>
      </c>
      <c r="J272" s="32">
        <f t="shared" si="31"/>
        <v>59.726433765107565</v>
      </c>
      <c r="K272" s="32">
        <f t="shared" si="31"/>
        <v>63.375151100458126</v>
      </c>
      <c r="L272" s="32">
        <f t="shared" si="31"/>
        <v>58.908029876804633</v>
      </c>
      <c r="M272" s="32">
        <f t="shared" si="31"/>
        <v>58.856879633785709</v>
      </c>
      <c r="N272" s="32">
        <f t="shared" si="31"/>
        <v>58.856879633785709</v>
      </c>
      <c r="O272" s="32">
        <f t="shared" si="31"/>
        <v>52.139147717299153</v>
      </c>
      <c r="P272" s="32">
        <f t="shared" si="31"/>
        <v>54.509108977176382</v>
      </c>
      <c r="Q272" s="32">
        <f t="shared" si="31"/>
        <v>56.793819832022066</v>
      </c>
      <c r="R272" s="32">
        <f t="shared" si="31"/>
        <v>56.452818211895845</v>
      </c>
      <c r="S272" s="32">
        <f t="shared" si="31"/>
        <v>56.862020156047308</v>
      </c>
      <c r="T272" s="32">
        <f t="shared" si="31"/>
        <v>58.396527446615309</v>
      </c>
      <c r="U272" s="33">
        <f t="shared" si="27"/>
        <v>52.821150957551595</v>
      </c>
    </row>
    <row r="273" spans="1:21" s="28" customFormat="1" ht="24" customHeight="1">
      <c r="A273" s="47" t="str">
        <f t="shared" si="32"/>
        <v>4911</v>
      </c>
      <c r="B273" s="142"/>
      <c r="C273" s="29" t="s">
        <v>1502</v>
      </c>
      <c r="D273" s="30">
        <v>57.697474125356557</v>
      </c>
      <c r="E273" s="31">
        <f t="shared" si="31"/>
        <v>53.264453063715678</v>
      </c>
      <c r="F273" s="32">
        <f t="shared" si="31"/>
        <v>55.4468634325235</v>
      </c>
      <c r="G273" s="32">
        <f t="shared" si="31"/>
        <v>58.839829552779385</v>
      </c>
      <c r="H273" s="32">
        <f t="shared" si="31"/>
        <v>53.111002334658878</v>
      </c>
      <c r="I273" s="32">
        <f t="shared" si="31"/>
        <v>53.315603306734616</v>
      </c>
      <c r="J273" s="32">
        <f t="shared" si="31"/>
        <v>59.726433765107565</v>
      </c>
      <c r="K273" s="32">
        <f t="shared" si="31"/>
        <v>63.375151100458126</v>
      </c>
      <c r="L273" s="32">
        <f t="shared" si="31"/>
        <v>58.908029876804633</v>
      </c>
      <c r="M273" s="32">
        <f t="shared" si="31"/>
        <v>58.856879633785709</v>
      </c>
      <c r="N273" s="32">
        <f t="shared" si="31"/>
        <v>58.856879633785709</v>
      </c>
      <c r="O273" s="32">
        <f t="shared" si="31"/>
        <v>52.139147717299153</v>
      </c>
      <c r="P273" s="32">
        <f t="shared" si="31"/>
        <v>54.509108977176382</v>
      </c>
      <c r="Q273" s="32">
        <f t="shared" si="31"/>
        <v>56.793819832022066</v>
      </c>
      <c r="R273" s="32">
        <f t="shared" si="31"/>
        <v>56.452818211895845</v>
      </c>
      <c r="S273" s="32">
        <f t="shared" si="31"/>
        <v>56.862020156047308</v>
      </c>
      <c r="T273" s="32">
        <f t="shared" si="31"/>
        <v>58.396527446615309</v>
      </c>
      <c r="U273" s="33">
        <f t="shared" si="27"/>
        <v>52.821150957551595</v>
      </c>
    </row>
    <row r="274" spans="1:21" s="28" customFormat="1" ht="24" customHeight="1">
      <c r="A274" s="47" t="str">
        <f t="shared" si="32"/>
        <v>492</v>
      </c>
      <c r="B274" s="142"/>
      <c r="C274" s="29" t="s">
        <v>1503</v>
      </c>
      <c r="D274" s="30">
        <v>34.020011600474966</v>
      </c>
      <c r="E274" s="31">
        <f t="shared" si="31"/>
        <v>31.406180921951471</v>
      </c>
      <c r="F274" s="32">
        <f t="shared" si="31"/>
        <v>32.692989871378423</v>
      </c>
      <c r="G274" s="32">
        <f t="shared" si="31"/>
        <v>34.693575659940628</v>
      </c>
      <c r="H274" s="32">
        <f t="shared" si="31"/>
        <v>31.315702167694887</v>
      </c>
      <c r="I274" s="32">
        <f t="shared" si="31"/>
        <v>31.436340506703669</v>
      </c>
      <c r="J274" s="32">
        <f t="shared" si="31"/>
        <v>35.216341795645327</v>
      </c>
      <c r="K274" s="32">
        <f t="shared" si="31"/>
        <v>37.367725507968508</v>
      </c>
      <c r="L274" s="32">
        <f t="shared" si="31"/>
        <v>34.733788439610223</v>
      </c>
      <c r="M274" s="32">
        <f t="shared" si="31"/>
        <v>34.703628854858039</v>
      </c>
      <c r="N274" s="32">
        <f t="shared" si="31"/>
        <v>34.703628854858039</v>
      </c>
      <c r="O274" s="32">
        <f t="shared" si="31"/>
        <v>30.742670057403203</v>
      </c>
      <c r="P274" s="32">
        <f t="shared" si="31"/>
        <v>32.140064150921525</v>
      </c>
      <c r="Q274" s="32">
        <f t="shared" si="31"/>
        <v>33.487192269852869</v>
      </c>
      <c r="R274" s="32">
        <f t="shared" si="31"/>
        <v>33.286128371504908</v>
      </c>
      <c r="S274" s="32">
        <f t="shared" si="31"/>
        <v>33.527405049522457</v>
      </c>
      <c r="T274" s="32">
        <f t="shared" si="31"/>
        <v>34.432192592088285</v>
      </c>
      <c r="U274" s="33">
        <f t="shared" si="27"/>
        <v>31.144797854099124</v>
      </c>
    </row>
    <row r="275" spans="1:21" s="28" customFormat="1" ht="24" customHeight="1">
      <c r="A275" s="47" t="str">
        <f t="shared" si="32"/>
        <v>4921</v>
      </c>
      <c r="B275" s="142"/>
      <c r="C275" s="29" t="s">
        <v>1504</v>
      </c>
      <c r="D275" s="30">
        <v>34.020011600474966</v>
      </c>
      <c r="E275" s="31">
        <f t="shared" si="31"/>
        <v>31.406180921951471</v>
      </c>
      <c r="F275" s="32">
        <f t="shared" si="31"/>
        <v>32.692989871378423</v>
      </c>
      <c r="G275" s="32">
        <f t="shared" si="31"/>
        <v>34.693575659940628</v>
      </c>
      <c r="H275" s="32">
        <f t="shared" si="31"/>
        <v>31.315702167694887</v>
      </c>
      <c r="I275" s="32">
        <f t="shared" si="31"/>
        <v>31.436340506703669</v>
      </c>
      <c r="J275" s="32">
        <f t="shared" si="31"/>
        <v>35.216341795645327</v>
      </c>
      <c r="K275" s="32">
        <f t="shared" si="31"/>
        <v>37.367725507968508</v>
      </c>
      <c r="L275" s="32">
        <f t="shared" si="31"/>
        <v>34.733788439610223</v>
      </c>
      <c r="M275" s="32">
        <f t="shared" si="31"/>
        <v>34.703628854858039</v>
      </c>
      <c r="N275" s="32">
        <f t="shared" si="31"/>
        <v>34.703628854858039</v>
      </c>
      <c r="O275" s="32">
        <f t="shared" si="31"/>
        <v>30.742670057403203</v>
      </c>
      <c r="P275" s="32">
        <f t="shared" si="31"/>
        <v>32.140064150921525</v>
      </c>
      <c r="Q275" s="32">
        <f t="shared" si="31"/>
        <v>33.487192269852869</v>
      </c>
      <c r="R275" s="32">
        <f t="shared" si="31"/>
        <v>33.286128371504908</v>
      </c>
      <c r="S275" s="32">
        <f t="shared" si="31"/>
        <v>33.527405049522457</v>
      </c>
      <c r="T275" s="32">
        <f t="shared" si="31"/>
        <v>34.432192592088285</v>
      </c>
      <c r="U275" s="33">
        <f t="shared" si="27"/>
        <v>31.144797854099124</v>
      </c>
    </row>
    <row r="276" spans="1:21" s="28" customFormat="1" ht="24" customHeight="1">
      <c r="A276" s="47" t="str">
        <f t="shared" si="32"/>
        <v>4922</v>
      </c>
      <c r="B276" s="142"/>
      <c r="C276" s="29" t="s">
        <v>1505</v>
      </c>
      <c r="D276" s="30">
        <v>34.020011600474966</v>
      </c>
      <c r="E276" s="31">
        <f t="shared" si="31"/>
        <v>31.406180921951471</v>
      </c>
      <c r="F276" s="32">
        <f t="shared" si="31"/>
        <v>32.692989871378423</v>
      </c>
      <c r="G276" s="32">
        <f t="shared" si="31"/>
        <v>34.693575659940628</v>
      </c>
      <c r="H276" s="32">
        <f t="shared" si="31"/>
        <v>31.315702167694887</v>
      </c>
      <c r="I276" s="32">
        <f t="shared" si="31"/>
        <v>31.436340506703669</v>
      </c>
      <c r="J276" s="32">
        <f t="shared" si="31"/>
        <v>35.216341795645327</v>
      </c>
      <c r="K276" s="32">
        <f t="shared" si="31"/>
        <v>37.367725507968508</v>
      </c>
      <c r="L276" s="32">
        <f t="shared" si="31"/>
        <v>34.733788439610223</v>
      </c>
      <c r="M276" s="32">
        <f t="shared" si="31"/>
        <v>34.703628854858039</v>
      </c>
      <c r="N276" s="32">
        <f t="shared" si="31"/>
        <v>34.703628854858039</v>
      </c>
      <c r="O276" s="32">
        <f t="shared" si="31"/>
        <v>30.742670057403203</v>
      </c>
      <c r="P276" s="32">
        <f t="shared" si="31"/>
        <v>32.140064150921525</v>
      </c>
      <c r="Q276" s="32">
        <f t="shared" si="31"/>
        <v>33.487192269852869</v>
      </c>
      <c r="R276" s="32">
        <f t="shared" si="31"/>
        <v>33.286128371504908</v>
      </c>
      <c r="S276" s="32">
        <f t="shared" si="31"/>
        <v>33.527405049522457</v>
      </c>
      <c r="T276" s="32">
        <f t="shared" si="31"/>
        <v>34.432192592088285</v>
      </c>
      <c r="U276" s="33">
        <f t="shared" si="27"/>
        <v>31.144797854099124</v>
      </c>
    </row>
    <row r="277" spans="1:21" s="28" customFormat="1" ht="24" customHeight="1">
      <c r="A277" s="47" t="str">
        <f t="shared" si="32"/>
        <v>493</v>
      </c>
      <c r="B277" s="142"/>
      <c r="C277" s="29" t="s">
        <v>1506</v>
      </c>
      <c r="D277" s="30">
        <v>54.957235888252399</v>
      </c>
      <c r="E277" s="31">
        <f t="shared" si="31"/>
        <v>50.734753225443399</v>
      </c>
      <c r="F277" s="32">
        <f t="shared" si="31"/>
        <v>52.813513920980142</v>
      </c>
      <c r="G277" s="32">
        <f t="shared" si="31"/>
        <v>56.045337189822398</v>
      </c>
      <c r="H277" s="32">
        <f t="shared" si="31"/>
        <v>50.588590364038474</v>
      </c>
      <c r="I277" s="32">
        <f t="shared" si="31"/>
        <v>50.783474179245047</v>
      </c>
      <c r="J277" s="32">
        <f t="shared" si="31"/>
        <v>56.889833722384196</v>
      </c>
      <c r="K277" s="32">
        <f t="shared" si="31"/>
        <v>60.365261760234681</v>
      </c>
      <c r="L277" s="32">
        <f t="shared" si="31"/>
        <v>56.110298461557925</v>
      </c>
      <c r="M277" s="32">
        <f t="shared" si="31"/>
        <v>56.06157750775629</v>
      </c>
      <c r="N277" s="32">
        <f t="shared" si="31"/>
        <v>56.06157750775629</v>
      </c>
      <c r="O277" s="32">
        <f t="shared" si="31"/>
        <v>49.66289224180727</v>
      </c>
      <c r="P277" s="32">
        <f t="shared" si="31"/>
        <v>51.920296434616695</v>
      </c>
      <c r="Q277" s="32">
        <f t="shared" si="31"/>
        <v>54.096499037756715</v>
      </c>
      <c r="R277" s="32">
        <f t="shared" si="31"/>
        <v>53.771692679079102</v>
      </c>
      <c r="S277" s="32">
        <f t="shared" si="31"/>
        <v>54.161460309492234</v>
      </c>
      <c r="T277" s="32">
        <f t="shared" si="31"/>
        <v>55.623088923541509</v>
      </c>
      <c r="U277" s="33">
        <f t="shared" si="27"/>
        <v>50.312504959162503</v>
      </c>
    </row>
    <row r="278" spans="1:21" s="28" customFormat="1" ht="24" customHeight="1">
      <c r="A278" s="47" t="str">
        <f t="shared" si="32"/>
        <v>4931</v>
      </c>
      <c r="B278" s="142"/>
      <c r="C278" s="29" t="s">
        <v>1507</v>
      </c>
      <c r="D278" s="30">
        <v>54.957235888252399</v>
      </c>
      <c r="E278" s="31">
        <f t="shared" si="31"/>
        <v>50.734753225443399</v>
      </c>
      <c r="F278" s="32">
        <f t="shared" si="31"/>
        <v>52.813513920980142</v>
      </c>
      <c r="G278" s="32">
        <f t="shared" si="31"/>
        <v>56.045337189822398</v>
      </c>
      <c r="H278" s="32">
        <f t="shared" si="31"/>
        <v>50.588590364038474</v>
      </c>
      <c r="I278" s="32">
        <f t="shared" si="31"/>
        <v>50.783474179245047</v>
      </c>
      <c r="J278" s="32">
        <f t="shared" si="31"/>
        <v>56.889833722384196</v>
      </c>
      <c r="K278" s="32">
        <f t="shared" si="31"/>
        <v>60.365261760234681</v>
      </c>
      <c r="L278" s="32">
        <f t="shared" si="31"/>
        <v>56.110298461557925</v>
      </c>
      <c r="M278" s="32">
        <f t="shared" si="31"/>
        <v>56.06157750775629</v>
      </c>
      <c r="N278" s="32">
        <f t="shared" si="31"/>
        <v>56.06157750775629</v>
      </c>
      <c r="O278" s="32">
        <f t="shared" si="31"/>
        <v>49.66289224180727</v>
      </c>
      <c r="P278" s="32">
        <f t="shared" si="31"/>
        <v>51.920296434616695</v>
      </c>
      <c r="Q278" s="32">
        <f t="shared" si="31"/>
        <v>54.096499037756715</v>
      </c>
      <c r="R278" s="32">
        <f t="shared" si="31"/>
        <v>53.771692679079102</v>
      </c>
      <c r="S278" s="32">
        <f t="shared" si="31"/>
        <v>54.161460309492234</v>
      </c>
      <c r="T278" s="32">
        <f t="shared" ref="T278:U297" si="33">$D278*T$2</f>
        <v>55.623088923541509</v>
      </c>
      <c r="U278" s="33">
        <f t="shared" si="27"/>
        <v>50.312504959162503</v>
      </c>
    </row>
    <row r="279" spans="1:21" s="28" customFormat="1" ht="24" customHeight="1">
      <c r="A279" s="47" t="str">
        <f t="shared" si="32"/>
        <v>51</v>
      </c>
      <c r="B279" s="142"/>
      <c r="C279" s="29" t="s">
        <v>1508</v>
      </c>
      <c r="D279" s="30">
        <v>100.61370711679177</v>
      </c>
      <c r="E279" s="31">
        <f t="shared" ref="E279:S294" si="34">$D279*E$2</f>
        <v>92.883339548716734</v>
      </c>
      <c r="F279" s="32">
        <f t="shared" si="34"/>
        <v>96.689058966845991</v>
      </c>
      <c r="G279" s="32">
        <f t="shared" si="34"/>
        <v>102.60576337471878</v>
      </c>
      <c r="H279" s="32">
        <f t="shared" si="34"/>
        <v>92.615749902129522</v>
      </c>
      <c r="I279" s="32">
        <f t="shared" si="34"/>
        <v>92.972536097579152</v>
      </c>
      <c r="J279" s="32">
        <f t="shared" si="34"/>
        <v>104.15183688833379</v>
      </c>
      <c r="K279" s="32">
        <f t="shared" si="34"/>
        <v>110.51452404051861</v>
      </c>
      <c r="L279" s="32">
        <f t="shared" si="34"/>
        <v>102.72469210653531</v>
      </c>
      <c r="M279" s="32">
        <f t="shared" si="34"/>
        <v>102.63549555767294</v>
      </c>
      <c r="N279" s="32">
        <f t="shared" si="34"/>
        <v>102.63549555767294</v>
      </c>
      <c r="O279" s="32">
        <f t="shared" si="34"/>
        <v>90.92101547374385</v>
      </c>
      <c r="P279" s="32">
        <f t="shared" si="34"/>
        <v>95.053788904368574</v>
      </c>
      <c r="Q279" s="32">
        <f t="shared" si="34"/>
        <v>99.037901420222624</v>
      </c>
      <c r="R279" s="32">
        <f t="shared" si="34"/>
        <v>98.443257761139932</v>
      </c>
      <c r="S279" s="32">
        <f t="shared" si="34"/>
        <v>99.156830152039163</v>
      </c>
      <c r="T279" s="32">
        <f t="shared" si="33"/>
        <v>101.83272661791129</v>
      </c>
      <c r="U279" s="33">
        <f t="shared" si="27"/>
        <v>92.110302791909248</v>
      </c>
    </row>
    <row r="280" spans="1:21" s="28" customFormat="1" ht="24" customHeight="1">
      <c r="A280" s="47" t="str">
        <f t="shared" si="32"/>
        <v>511</v>
      </c>
      <c r="B280" s="142"/>
      <c r="C280" s="29" t="s">
        <v>1509</v>
      </c>
      <c r="D280" s="30">
        <v>79.18049456230375</v>
      </c>
      <c r="E280" s="31">
        <f t="shared" si="34"/>
        <v>73.096886824065265</v>
      </c>
      <c r="F280" s="32">
        <f t="shared" si="34"/>
        <v>76.091893710582681</v>
      </c>
      <c r="G280" s="32">
        <f t="shared" si="34"/>
        <v>80.748193479465186</v>
      </c>
      <c r="H280" s="32">
        <f t="shared" si="34"/>
        <v>72.886300402357023</v>
      </c>
      <c r="I280" s="32">
        <f t="shared" si="34"/>
        <v>73.167082297968022</v>
      </c>
      <c r="J280" s="32">
        <f t="shared" si="34"/>
        <v>81.96491502711288</v>
      </c>
      <c r="K280" s="32">
        <f t="shared" si="34"/>
        <v>86.972192165509171</v>
      </c>
      <c r="L280" s="32">
        <f t="shared" si="34"/>
        <v>80.841787444668853</v>
      </c>
      <c r="M280" s="32">
        <f t="shared" si="34"/>
        <v>80.771591970766124</v>
      </c>
      <c r="N280" s="32">
        <f t="shared" si="34"/>
        <v>80.771591970766124</v>
      </c>
      <c r="O280" s="32">
        <f t="shared" si="34"/>
        <v>71.552586398204738</v>
      </c>
      <c r="P280" s="32">
        <f t="shared" si="34"/>
        <v>74.804976689032216</v>
      </c>
      <c r="Q280" s="32">
        <f t="shared" si="34"/>
        <v>77.940374523355132</v>
      </c>
      <c r="R280" s="32">
        <f t="shared" si="34"/>
        <v>77.472404697336785</v>
      </c>
      <c r="S280" s="32">
        <f t="shared" si="34"/>
        <v>78.033968488558799</v>
      </c>
      <c r="T280" s="32">
        <f t="shared" si="33"/>
        <v>80.139832705641354</v>
      </c>
      <c r="U280" s="33">
        <f t="shared" si="27"/>
        <v>72.488526050241433</v>
      </c>
    </row>
    <row r="281" spans="1:21" s="28" customFormat="1" ht="24" customHeight="1">
      <c r="A281" s="47" t="str">
        <f t="shared" si="32"/>
        <v>5111</v>
      </c>
      <c r="B281" s="142"/>
      <c r="C281" s="29" t="s">
        <v>1510</v>
      </c>
      <c r="D281" s="30">
        <v>79.18049456230375</v>
      </c>
      <c r="E281" s="31">
        <f t="shared" si="34"/>
        <v>73.096886824065265</v>
      </c>
      <c r="F281" s="32">
        <f t="shared" si="34"/>
        <v>76.091893710582681</v>
      </c>
      <c r="G281" s="32">
        <f t="shared" si="34"/>
        <v>80.748193479465186</v>
      </c>
      <c r="H281" s="32">
        <f t="shared" si="34"/>
        <v>72.886300402357023</v>
      </c>
      <c r="I281" s="32">
        <f t="shared" si="34"/>
        <v>73.167082297968022</v>
      </c>
      <c r="J281" s="32">
        <f t="shared" si="34"/>
        <v>81.96491502711288</v>
      </c>
      <c r="K281" s="32">
        <f t="shared" si="34"/>
        <v>86.972192165509171</v>
      </c>
      <c r="L281" s="32">
        <f t="shared" si="34"/>
        <v>80.841787444668853</v>
      </c>
      <c r="M281" s="32">
        <f t="shared" si="34"/>
        <v>80.771591970766124</v>
      </c>
      <c r="N281" s="32">
        <f t="shared" si="34"/>
        <v>80.771591970766124</v>
      </c>
      <c r="O281" s="32">
        <f t="shared" si="34"/>
        <v>71.552586398204738</v>
      </c>
      <c r="P281" s="32">
        <f t="shared" si="34"/>
        <v>74.804976689032216</v>
      </c>
      <c r="Q281" s="32">
        <f t="shared" si="34"/>
        <v>77.940374523355132</v>
      </c>
      <c r="R281" s="32">
        <f t="shared" si="34"/>
        <v>77.472404697336785</v>
      </c>
      <c r="S281" s="32">
        <f t="shared" si="34"/>
        <v>78.033968488558799</v>
      </c>
      <c r="T281" s="32">
        <f t="shared" si="33"/>
        <v>80.139832705641354</v>
      </c>
      <c r="U281" s="33">
        <f t="shared" si="27"/>
        <v>72.488526050241433</v>
      </c>
    </row>
    <row r="282" spans="1:21" s="28" customFormat="1" ht="24" customHeight="1">
      <c r="A282" s="47" t="str">
        <f t="shared" si="32"/>
        <v>5112</v>
      </c>
      <c r="B282" s="142"/>
      <c r="C282" s="29" t="s">
        <v>1511</v>
      </c>
      <c r="D282" s="30">
        <v>93.989331297891226</v>
      </c>
      <c r="E282" s="31">
        <f t="shared" si="34"/>
        <v>86.767928775003583</v>
      </c>
      <c r="F282" s="32">
        <f t="shared" si="34"/>
        <v>90.323080786271362</v>
      </c>
      <c r="G282" s="32">
        <f t="shared" si="34"/>
        <v>95.850231178789173</v>
      </c>
      <c r="H282" s="32">
        <f t="shared" si="34"/>
        <v>86.517957149211327</v>
      </c>
      <c r="I282" s="32">
        <f t="shared" si="34"/>
        <v>86.851252650267682</v>
      </c>
      <c r="J282" s="32">
        <f t="shared" si="34"/>
        <v>97.294511683366707</v>
      </c>
      <c r="K282" s="32">
        <f t="shared" si="34"/>
        <v>103.23828145220499</v>
      </c>
      <c r="L282" s="32">
        <f t="shared" si="34"/>
        <v>95.961329679141301</v>
      </c>
      <c r="M282" s="32">
        <f t="shared" si="34"/>
        <v>95.87800580387723</v>
      </c>
      <c r="N282" s="32">
        <f t="shared" si="34"/>
        <v>95.87800580387723</v>
      </c>
      <c r="O282" s="32">
        <f t="shared" si="34"/>
        <v>84.93480351919365</v>
      </c>
      <c r="P282" s="32">
        <f t="shared" si="34"/>
        <v>88.795476406429728</v>
      </c>
      <c r="Q282" s="32">
        <f t="shared" si="34"/>
        <v>92.517276168225663</v>
      </c>
      <c r="R282" s="32">
        <f t="shared" si="34"/>
        <v>91.961783666465081</v>
      </c>
      <c r="S282" s="32">
        <f t="shared" si="34"/>
        <v>92.628374668577777</v>
      </c>
      <c r="T282" s="32">
        <f t="shared" si="33"/>
        <v>95.12809092650042</v>
      </c>
      <c r="U282" s="33">
        <f t="shared" si="33"/>
        <v>86.04578852271483</v>
      </c>
    </row>
    <row r="283" spans="1:21" s="28" customFormat="1" ht="24" customHeight="1">
      <c r="A283" s="47" t="str">
        <f t="shared" si="32"/>
        <v>512</v>
      </c>
      <c r="B283" s="142"/>
      <c r="C283" s="29" t="s">
        <v>1512</v>
      </c>
      <c r="D283" s="30">
        <v>34.298178281100625</v>
      </c>
      <c r="E283" s="31">
        <f t="shared" si="34"/>
        <v>31.662975458084613</v>
      </c>
      <c r="F283" s="32">
        <f t="shared" si="34"/>
        <v>32.960306078646347</v>
      </c>
      <c r="G283" s="32">
        <f t="shared" si="34"/>
        <v>34.9772497778009</v>
      </c>
      <c r="H283" s="32">
        <f t="shared" si="34"/>
        <v>31.571756898826369</v>
      </c>
      <c r="I283" s="32">
        <f t="shared" si="34"/>
        <v>31.693381644504033</v>
      </c>
      <c r="J283" s="32">
        <f t="shared" si="34"/>
        <v>35.504290342404097</v>
      </c>
      <c r="K283" s="32">
        <f t="shared" si="34"/>
        <v>37.673264973655741</v>
      </c>
      <c r="L283" s="32">
        <f t="shared" si="34"/>
        <v>35.017791359693454</v>
      </c>
      <c r="M283" s="32">
        <f t="shared" si="34"/>
        <v>34.987385173274042</v>
      </c>
      <c r="N283" s="32">
        <f t="shared" si="34"/>
        <v>34.987385173274042</v>
      </c>
      <c r="O283" s="32">
        <f t="shared" si="34"/>
        <v>30.994039356857478</v>
      </c>
      <c r="P283" s="32">
        <f t="shared" si="34"/>
        <v>32.402859327623723</v>
      </c>
      <c r="Q283" s="32">
        <f t="shared" si="34"/>
        <v>33.761002321024286</v>
      </c>
      <c r="R283" s="32">
        <f t="shared" si="34"/>
        <v>33.558294411561512</v>
      </c>
      <c r="S283" s="32">
        <f t="shared" si="34"/>
        <v>33.801543902916833</v>
      </c>
      <c r="T283" s="32">
        <f t="shared" si="33"/>
        <v>34.713729495499301</v>
      </c>
      <c r="U283" s="33">
        <f t="shared" si="33"/>
        <v>31.399455175783014</v>
      </c>
    </row>
    <row r="284" spans="1:21" s="28" customFormat="1" ht="24" customHeight="1">
      <c r="A284" s="47" t="str">
        <f t="shared" si="32"/>
        <v>5121</v>
      </c>
      <c r="B284" s="142"/>
      <c r="C284" s="29" t="s">
        <v>1513</v>
      </c>
      <c r="D284" s="30">
        <v>34.298178281100625</v>
      </c>
      <c r="E284" s="31">
        <f t="shared" si="34"/>
        <v>31.662975458084613</v>
      </c>
      <c r="F284" s="32">
        <f t="shared" si="34"/>
        <v>32.960306078646347</v>
      </c>
      <c r="G284" s="32">
        <f t="shared" si="34"/>
        <v>34.9772497778009</v>
      </c>
      <c r="H284" s="32">
        <f t="shared" si="34"/>
        <v>31.571756898826369</v>
      </c>
      <c r="I284" s="32">
        <f t="shared" si="34"/>
        <v>31.693381644504033</v>
      </c>
      <c r="J284" s="32">
        <f t="shared" si="34"/>
        <v>35.504290342404097</v>
      </c>
      <c r="K284" s="32">
        <f t="shared" si="34"/>
        <v>37.673264973655741</v>
      </c>
      <c r="L284" s="32">
        <f t="shared" si="34"/>
        <v>35.017791359693454</v>
      </c>
      <c r="M284" s="32">
        <f t="shared" si="34"/>
        <v>34.987385173274042</v>
      </c>
      <c r="N284" s="32">
        <f t="shared" si="34"/>
        <v>34.987385173274042</v>
      </c>
      <c r="O284" s="32">
        <f t="shared" si="34"/>
        <v>30.994039356857478</v>
      </c>
      <c r="P284" s="32">
        <f t="shared" si="34"/>
        <v>32.402859327623723</v>
      </c>
      <c r="Q284" s="32">
        <f t="shared" si="34"/>
        <v>33.761002321024286</v>
      </c>
      <c r="R284" s="32">
        <f t="shared" si="34"/>
        <v>33.558294411561512</v>
      </c>
      <c r="S284" s="32">
        <f t="shared" si="34"/>
        <v>33.801543902916833</v>
      </c>
      <c r="T284" s="32">
        <f t="shared" si="33"/>
        <v>34.713729495499301</v>
      </c>
      <c r="U284" s="33">
        <f t="shared" si="33"/>
        <v>31.399455175783014</v>
      </c>
    </row>
    <row r="285" spans="1:21" s="28" customFormat="1" ht="24" customHeight="1">
      <c r="A285" s="47" t="str">
        <f t="shared" si="32"/>
        <v>5122</v>
      </c>
      <c r="B285" s="142"/>
      <c r="C285" s="29" t="s">
        <v>1514</v>
      </c>
      <c r="D285" s="30">
        <v>53.27365237755857</v>
      </c>
      <c r="E285" s="31">
        <f t="shared" si="34"/>
        <v>49.180523057769783</v>
      </c>
      <c r="F285" s="32">
        <f t="shared" si="34"/>
        <v>51.195602107511959</v>
      </c>
      <c r="G285" s="32">
        <f t="shared" si="34"/>
        <v>54.328420317657972</v>
      </c>
      <c r="H285" s="32">
        <f t="shared" si="34"/>
        <v>49.038837812084786</v>
      </c>
      <c r="I285" s="32">
        <f t="shared" si="34"/>
        <v>49.227751472998122</v>
      </c>
      <c r="J285" s="32">
        <f t="shared" si="34"/>
        <v>55.147046181615735</v>
      </c>
      <c r="K285" s="32">
        <f t="shared" si="34"/>
        <v>58.516006467903424</v>
      </c>
      <c r="L285" s="32">
        <f t="shared" si="34"/>
        <v>54.39139153796242</v>
      </c>
      <c r="M285" s="32">
        <f t="shared" si="34"/>
        <v>54.344163122734102</v>
      </c>
      <c r="N285" s="32">
        <f t="shared" si="34"/>
        <v>54.344163122734102</v>
      </c>
      <c r="O285" s="32">
        <f t="shared" si="34"/>
        <v>48.141497922746481</v>
      </c>
      <c r="P285" s="32">
        <f t="shared" si="34"/>
        <v>50.329747828325864</v>
      </c>
      <c r="Q285" s="32">
        <f t="shared" si="34"/>
        <v>52.439283708524698</v>
      </c>
      <c r="R285" s="32">
        <f t="shared" si="34"/>
        <v>52.124427607002481</v>
      </c>
      <c r="S285" s="32">
        <f t="shared" si="34"/>
        <v>52.502254928829139</v>
      </c>
      <c r="T285" s="32">
        <f t="shared" si="33"/>
        <v>53.919107385679105</v>
      </c>
      <c r="U285" s="33">
        <f t="shared" si="33"/>
        <v>48.771210125790908</v>
      </c>
    </row>
    <row r="286" spans="1:21" s="28" customFormat="1" ht="24" customHeight="1">
      <c r="A286" s="47" t="str">
        <f t="shared" si="32"/>
        <v>515</v>
      </c>
      <c r="B286" s="142"/>
      <c r="C286" s="29" t="s">
        <v>1515</v>
      </c>
      <c r="D286" s="30">
        <v>65.465305309381677</v>
      </c>
      <c r="E286" s="31">
        <f t="shared" si="34"/>
        <v>60.43546506693508</v>
      </c>
      <c r="F286" s="32">
        <f t="shared" si="34"/>
        <v>62.911694109370337</v>
      </c>
      <c r="G286" s="32">
        <f t="shared" si="34"/>
        <v>66.76145644878136</v>
      </c>
      <c r="H286" s="32">
        <f t="shared" si="34"/>
        <v>60.261355212388857</v>
      </c>
      <c r="I286" s="32">
        <f t="shared" si="34"/>
        <v>60.493501685117167</v>
      </c>
      <c r="J286" s="32">
        <f t="shared" si="34"/>
        <v>67.767424497270682</v>
      </c>
      <c r="K286" s="32">
        <f t="shared" si="34"/>
        <v>71.9073699275921</v>
      </c>
      <c r="L286" s="32">
        <f t="shared" si="34"/>
        <v>66.83883860635747</v>
      </c>
      <c r="M286" s="32">
        <f t="shared" si="34"/>
        <v>66.780801988175398</v>
      </c>
      <c r="N286" s="32">
        <f t="shared" si="34"/>
        <v>66.780801988175398</v>
      </c>
      <c r="O286" s="32">
        <f t="shared" si="34"/>
        <v>59.158659466929414</v>
      </c>
      <c r="P286" s="32">
        <f t="shared" si="34"/>
        <v>61.847689442698929</v>
      </c>
      <c r="Q286" s="32">
        <f t="shared" si="34"/>
        <v>64.43999172149833</v>
      </c>
      <c r="R286" s="32">
        <f t="shared" si="34"/>
        <v>64.053080933617821</v>
      </c>
      <c r="S286" s="32">
        <f t="shared" si="34"/>
        <v>64.517373879074427</v>
      </c>
      <c r="T286" s="32">
        <f t="shared" si="33"/>
        <v>66.25847242453672</v>
      </c>
      <c r="U286" s="33">
        <f t="shared" si="33"/>
        <v>59.932481042690426</v>
      </c>
    </row>
    <row r="287" spans="1:21" s="28" customFormat="1" ht="24" customHeight="1">
      <c r="A287" s="47" t="str">
        <f t="shared" si="32"/>
        <v>5151</v>
      </c>
      <c r="B287" s="142"/>
      <c r="C287" s="29" t="s">
        <v>1516</v>
      </c>
      <c r="D287" s="30">
        <v>51.686652670190824</v>
      </c>
      <c r="E287" s="31">
        <f t="shared" si="34"/>
        <v>47.715455952031945</v>
      </c>
      <c r="F287" s="32">
        <f t="shared" si="34"/>
        <v>49.670506644048629</v>
      </c>
      <c r="G287" s="32">
        <f t="shared" si="34"/>
        <v>52.709999516793289</v>
      </c>
      <c r="H287" s="32">
        <f t="shared" si="34"/>
        <v>47.577991450249527</v>
      </c>
      <c r="I287" s="32">
        <f t="shared" si="34"/>
        <v>47.761277452626089</v>
      </c>
      <c r="J287" s="32">
        <f t="shared" si="34"/>
        <v>53.504238860425069</v>
      </c>
      <c r="K287" s="32">
        <f t="shared" si="34"/>
        <v>56.772839236140449</v>
      </c>
      <c r="L287" s="32">
        <f t="shared" si="34"/>
        <v>52.771094850918814</v>
      </c>
      <c r="M287" s="32">
        <f t="shared" si="34"/>
        <v>52.725273350324684</v>
      </c>
      <c r="N287" s="32">
        <f t="shared" si="34"/>
        <v>52.725273350324684</v>
      </c>
      <c r="O287" s="32">
        <f t="shared" si="34"/>
        <v>46.707382938960855</v>
      </c>
      <c r="P287" s="32">
        <f t="shared" si="34"/>
        <v>48.830445799822705</v>
      </c>
      <c r="Q287" s="32">
        <f t="shared" si="34"/>
        <v>50.87713949302767</v>
      </c>
      <c r="R287" s="32">
        <f t="shared" si="34"/>
        <v>50.571662822400057</v>
      </c>
      <c r="S287" s="32">
        <f t="shared" si="34"/>
        <v>50.938234827153188</v>
      </c>
      <c r="T287" s="32">
        <f t="shared" si="33"/>
        <v>52.312879844977417</v>
      </c>
      <c r="U287" s="33">
        <f t="shared" si="33"/>
        <v>47.318336280216066</v>
      </c>
    </row>
    <row r="288" spans="1:21" s="28" customFormat="1" ht="24" customHeight="1">
      <c r="A288" s="47" t="str">
        <f t="shared" si="32"/>
        <v>5152</v>
      </c>
      <c r="B288" s="142"/>
      <c r="C288" s="29" t="s">
        <v>1517</v>
      </c>
      <c r="D288" s="30">
        <v>140.97869041850421</v>
      </c>
      <c r="E288" s="31">
        <f t="shared" si="34"/>
        <v>130.14699434616048</v>
      </c>
      <c r="F288" s="32">
        <f t="shared" si="34"/>
        <v>135.47952164331434</v>
      </c>
      <c r="G288" s="32">
        <f t="shared" si="34"/>
        <v>143.76993517560814</v>
      </c>
      <c r="H288" s="32">
        <f t="shared" si="34"/>
        <v>129.77205102057937</v>
      </c>
      <c r="I288" s="32">
        <f t="shared" si="34"/>
        <v>130.27197545468755</v>
      </c>
      <c r="J288" s="32">
        <f t="shared" si="34"/>
        <v>145.9362743900769</v>
      </c>
      <c r="K288" s="32">
        <f t="shared" si="34"/>
        <v>154.85159346500595</v>
      </c>
      <c r="L288" s="32">
        <f t="shared" si="34"/>
        <v>143.93657665364421</v>
      </c>
      <c r="M288" s="32">
        <f t="shared" si="34"/>
        <v>143.8115955451172</v>
      </c>
      <c r="N288" s="32">
        <f t="shared" si="34"/>
        <v>143.8115955451172</v>
      </c>
      <c r="O288" s="32">
        <f t="shared" si="34"/>
        <v>127.39740995856556</v>
      </c>
      <c r="P288" s="32">
        <f t="shared" si="34"/>
        <v>133.18820132031851</v>
      </c>
      <c r="Q288" s="32">
        <f t="shared" si="34"/>
        <v>138.77069083452645</v>
      </c>
      <c r="R288" s="32">
        <f t="shared" si="34"/>
        <v>137.93748344434616</v>
      </c>
      <c r="S288" s="32">
        <f t="shared" si="34"/>
        <v>138.93733231256252</v>
      </c>
      <c r="T288" s="32">
        <f t="shared" si="33"/>
        <v>142.6867655683738</v>
      </c>
      <c r="U288" s="33">
        <f t="shared" si="33"/>
        <v>129.06382473892612</v>
      </c>
    </row>
    <row r="289" spans="1:21" s="28" customFormat="1" ht="24" customHeight="1">
      <c r="A289" s="47" t="str">
        <f t="shared" si="32"/>
        <v>517</v>
      </c>
      <c r="B289" s="142"/>
      <c r="C289" s="29" t="s">
        <v>1518</v>
      </c>
      <c r="D289" s="30">
        <v>160.99686887778071</v>
      </c>
      <c r="E289" s="31">
        <f t="shared" si="34"/>
        <v>148.62713308929872</v>
      </c>
      <c r="F289" s="32">
        <f t="shared" si="34"/>
        <v>154.71684916978217</v>
      </c>
      <c r="G289" s="32">
        <f t="shared" si="34"/>
        <v>164.18445463865874</v>
      </c>
      <c r="H289" s="32">
        <f t="shared" si="34"/>
        <v>148.19894992738972</v>
      </c>
      <c r="I289" s="32">
        <f t="shared" si="34"/>
        <v>148.76986080993507</v>
      </c>
      <c r="J289" s="32">
        <f t="shared" si="34"/>
        <v>166.65840179635512</v>
      </c>
      <c r="K289" s="32">
        <f t="shared" si="34"/>
        <v>176.83964586841338</v>
      </c>
      <c r="L289" s="32">
        <f t="shared" si="34"/>
        <v>164.37475826617384</v>
      </c>
      <c r="M289" s="32">
        <f t="shared" si="34"/>
        <v>164.23203054553755</v>
      </c>
      <c r="N289" s="32">
        <f t="shared" si="34"/>
        <v>164.23203054553755</v>
      </c>
      <c r="O289" s="32">
        <f t="shared" si="34"/>
        <v>145.48712323529946</v>
      </c>
      <c r="P289" s="32">
        <f t="shared" si="34"/>
        <v>152.10017429144943</v>
      </c>
      <c r="Q289" s="32">
        <f t="shared" si="34"/>
        <v>158.47534581320554</v>
      </c>
      <c r="R289" s="32">
        <f t="shared" si="34"/>
        <v>157.52382767563</v>
      </c>
      <c r="S289" s="32">
        <f t="shared" si="34"/>
        <v>158.66564944072064</v>
      </c>
      <c r="T289" s="32">
        <f t="shared" si="33"/>
        <v>162.94748105981057</v>
      </c>
      <c r="U289" s="33">
        <f t="shared" si="33"/>
        <v>147.39015951045053</v>
      </c>
    </row>
    <row r="290" spans="1:21" s="28" customFormat="1" ht="24" customHeight="1">
      <c r="A290" s="47" t="str">
        <f t="shared" si="32"/>
        <v>5173</v>
      </c>
      <c r="B290" s="142"/>
      <c r="C290" s="29" t="s">
        <v>1519</v>
      </c>
      <c r="D290" s="30">
        <v>160.99686887778071</v>
      </c>
      <c r="E290" s="31">
        <f t="shared" si="34"/>
        <v>148.62713308929872</v>
      </c>
      <c r="F290" s="32">
        <f t="shared" si="34"/>
        <v>154.71684916978217</v>
      </c>
      <c r="G290" s="32">
        <f t="shared" si="34"/>
        <v>164.18445463865874</v>
      </c>
      <c r="H290" s="32">
        <f t="shared" si="34"/>
        <v>148.19894992738972</v>
      </c>
      <c r="I290" s="32">
        <f t="shared" si="34"/>
        <v>148.76986080993507</v>
      </c>
      <c r="J290" s="32">
        <f t="shared" si="34"/>
        <v>166.65840179635512</v>
      </c>
      <c r="K290" s="32">
        <f t="shared" si="34"/>
        <v>176.83964586841338</v>
      </c>
      <c r="L290" s="32">
        <f t="shared" si="34"/>
        <v>164.37475826617384</v>
      </c>
      <c r="M290" s="32">
        <f t="shared" si="34"/>
        <v>164.23203054553755</v>
      </c>
      <c r="N290" s="32">
        <f t="shared" si="34"/>
        <v>164.23203054553755</v>
      </c>
      <c r="O290" s="32">
        <f t="shared" si="34"/>
        <v>145.48712323529946</v>
      </c>
      <c r="P290" s="32">
        <f t="shared" si="34"/>
        <v>152.10017429144943</v>
      </c>
      <c r="Q290" s="32">
        <f t="shared" si="34"/>
        <v>158.47534581320554</v>
      </c>
      <c r="R290" s="32">
        <f t="shared" si="34"/>
        <v>157.52382767563</v>
      </c>
      <c r="S290" s="32">
        <f t="shared" si="34"/>
        <v>158.66564944072064</v>
      </c>
      <c r="T290" s="32">
        <f t="shared" si="33"/>
        <v>162.94748105981057</v>
      </c>
      <c r="U290" s="33">
        <f t="shared" si="33"/>
        <v>147.39015951045053</v>
      </c>
    </row>
    <row r="291" spans="1:21" s="28" customFormat="1" ht="24" customHeight="1">
      <c r="A291" s="47" t="str">
        <f t="shared" si="32"/>
        <v>5174</v>
      </c>
      <c r="B291" s="142"/>
      <c r="C291" s="29" t="s">
        <v>1520</v>
      </c>
      <c r="D291" s="30">
        <v>160.99686887778071</v>
      </c>
      <c r="E291" s="31">
        <f t="shared" si="34"/>
        <v>148.62713308929872</v>
      </c>
      <c r="F291" s="32">
        <f t="shared" si="34"/>
        <v>154.71684916978217</v>
      </c>
      <c r="G291" s="32">
        <f t="shared" si="34"/>
        <v>164.18445463865874</v>
      </c>
      <c r="H291" s="32">
        <f t="shared" si="34"/>
        <v>148.19894992738972</v>
      </c>
      <c r="I291" s="32">
        <f t="shared" si="34"/>
        <v>148.76986080993507</v>
      </c>
      <c r="J291" s="32">
        <f t="shared" si="34"/>
        <v>166.65840179635512</v>
      </c>
      <c r="K291" s="32">
        <f t="shared" si="34"/>
        <v>176.83964586841338</v>
      </c>
      <c r="L291" s="32">
        <f t="shared" si="34"/>
        <v>164.37475826617384</v>
      </c>
      <c r="M291" s="32">
        <f t="shared" si="34"/>
        <v>164.23203054553755</v>
      </c>
      <c r="N291" s="32">
        <f t="shared" si="34"/>
        <v>164.23203054553755</v>
      </c>
      <c r="O291" s="32">
        <f t="shared" si="34"/>
        <v>145.48712323529946</v>
      </c>
      <c r="P291" s="32">
        <f t="shared" si="34"/>
        <v>152.10017429144943</v>
      </c>
      <c r="Q291" s="32">
        <f t="shared" si="34"/>
        <v>158.47534581320554</v>
      </c>
      <c r="R291" s="32">
        <f t="shared" si="34"/>
        <v>157.52382767563</v>
      </c>
      <c r="S291" s="32">
        <f t="shared" si="34"/>
        <v>158.66564944072064</v>
      </c>
      <c r="T291" s="32">
        <f t="shared" si="33"/>
        <v>162.94748105981057</v>
      </c>
      <c r="U291" s="33">
        <f t="shared" si="33"/>
        <v>147.39015951045053</v>
      </c>
    </row>
    <row r="292" spans="1:21" s="28" customFormat="1" ht="24" customHeight="1">
      <c r="A292" s="47" t="str">
        <f t="shared" si="32"/>
        <v>5179</v>
      </c>
      <c r="B292" s="142"/>
      <c r="C292" s="29" t="s">
        <v>1521</v>
      </c>
      <c r="D292" s="30">
        <v>160.99686887778071</v>
      </c>
      <c r="E292" s="31">
        <f t="shared" si="34"/>
        <v>148.62713308929872</v>
      </c>
      <c r="F292" s="32">
        <f t="shared" si="34"/>
        <v>154.71684916978217</v>
      </c>
      <c r="G292" s="32">
        <f t="shared" si="34"/>
        <v>164.18445463865874</v>
      </c>
      <c r="H292" s="32">
        <f t="shared" si="34"/>
        <v>148.19894992738972</v>
      </c>
      <c r="I292" s="32">
        <f t="shared" si="34"/>
        <v>148.76986080993507</v>
      </c>
      <c r="J292" s="32">
        <f t="shared" si="34"/>
        <v>166.65840179635512</v>
      </c>
      <c r="K292" s="32">
        <f t="shared" si="34"/>
        <v>176.83964586841338</v>
      </c>
      <c r="L292" s="32">
        <f t="shared" si="34"/>
        <v>164.37475826617384</v>
      </c>
      <c r="M292" s="32">
        <f t="shared" si="34"/>
        <v>164.23203054553755</v>
      </c>
      <c r="N292" s="32">
        <f t="shared" si="34"/>
        <v>164.23203054553755</v>
      </c>
      <c r="O292" s="32">
        <f t="shared" si="34"/>
        <v>145.48712323529946</v>
      </c>
      <c r="P292" s="32">
        <f t="shared" si="34"/>
        <v>152.10017429144943</v>
      </c>
      <c r="Q292" s="32">
        <f t="shared" si="34"/>
        <v>158.47534581320554</v>
      </c>
      <c r="R292" s="32">
        <f t="shared" si="34"/>
        <v>157.52382767563</v>
      </c>
      <c r="S292" s="32">
        <f t="shared" si="34"/>
        <v>158.66564944072064</v>
      </c>
      <c r="T292" s="32">
        <f t="shared" si="33"/>
        <v>162.94748105981057</v>
      </c>
      <c r="U292" s="33">
        <f t="shared" si="33"/>
        <v>147.39015951045053</v>
      </c>
    </row>
    <row r="293" spans="1:21" s="28" customFormat="1" ht="24" customHeight="1">
      <c r="A293" s="47" t="str">
        <f t="shared" si="32"/>
        <v>518</v>
      </c>
      <c r="B293" s="142"/>
      <c r="C293" s="29" t="s">
        <v>1522</v>
      </c>
      <c r="D293" s="30">
        <v>134.19144641041927</v>
      </c>
      <c r="E293" s="31">
        <f t="shared" si="34"/>
        <v>123.88122889661635</v>
      </c>
      <c r="F293" s="32">
        <f t="shared" si="34"/>
        <v>128.95702828802703</v>
      </c>
      <c r="G293" s="32">
        <f t="shared" si="34"/>
        <v>136.84831015436077</v>
      </c>
      <c r="H293" s="32">
        <f t="shared" si="34"/>
        <v>123.5243367519078</v>
      </c>
      <c r="I293" s="32">
        <f t="shared" si="34"/>
        <v>124.00019294485256</v>
      </c>
      <c r="J293" s="32">
        <f t="shared" si="34"/>
        <v>138.91035365712136</v>
      </c>
      <c r="K293" s="32">
        <f t="shared" si="34"/>
        <v>147.39645576463604</v>
      </c>
      <c r="L293" s="32">
        <f t="shared" si="34"/>
        <v>137.00692888534235</v>
      </c>
      <c r="M293" s="32">
        <f t="shared" si="34"/>
        <v>136.88796483710621</v>
      </c>
      <c r="N293" s="32">
        <f t="shared" si="34"/>
        <v>136.88796483710621</v>
      </c>
      <c r="O293" s="32">
        <f t="shared" si="34"/>
        <v>121.26401983542024</v>
      </c>
      <c r="P293" s="32">
        <f t="shared" si="34"/>
        <v>126.77602073703024</v>
      </c>
      <c r="Q293" s="32">
        <f t="shared" si="34"/>
        <v>132.08974822491331</v>
      </c>
      <c r="R293" s="32">
        <f t="shared" si="34"/>
        <v>131.29665457000536</v>
      </c>
      <c r="S293" s="32">
        <f t="shared" si="34"/>
        <v>132.24836695589488</v>
      </c>
      <c r="T293" s="32">
        <f t="shared" si="33"/>
        <v>135.81728840298049</v>
      </c>
      <c r="U293" s="33">
        <f t="shared" si="33"/>
        <v>122.85020714523607</v>
      </c>
    </row>
    <row r="294" spans="1:21" s="28" customFormat="1" ht="24" customHeight="1">
      <c r="A294" s="47" t="str">
        <f t="shared" si="32"/>
        <v>5182</v>
      </c>
      <c r="B294" s="142"/>
      <c r="C294" s="29" t="s">
        <v>1523</v>
      </c>
      <c r="D294" s="30">
        <v>134.19144641041927</v>
      </c>
      <c r="E294" s="31">
        <f t="shared" si="34"/>
        <v>123.88122889661635</v>
      </c>
      <c r="F294" s="32">
        <f t="shared" si="34"/>
        <v>128.95702828802703</v>
      </c>
      <c r="G294" s="32">
        <f t="shared" si="34"/>
        <v>136.84831015436077</v>
      </c>
      <c r="H294" s="32">
        <f t="shared" si="34"/>
        <v>123.5243367519078</v>
      </c>
      <c r="I294" s="32">
        <f t="shared" si="34"/>
        <v>124.00019294485256</v>
      </c>
      <c r="J294" s="32">
        <f t="shared" si="34"/>
        <v>138.91035365712136</v>
      </c>
      <c r="K294" s="32">
        <f t="shared" si="34"/>
        <v>147.39645576463604</v>
      </c>
      <c r="L294" s="32">
        <f t="shared" si="34"/>
        <v>137.00692888534235</v>
      </c>
      <c r="M294" s="32">
        <f t="shared" si="34"/>
        <v>136.88796483710621</v>
      </c>
      <c r="N294" s="32">
        <f t="shared" si="34"/>
        <v>136.88796483710621</v>
      </c>
      <c r="O294" s="32">
        <f t="shared" si="34"/>
        <v>121.26401983542024</v>
      </c>
      <c r="P294" s="32">
        <f t="shared" si="34"/>
        <v>126.77602073703024</v>
      </c>
      <c r="Q294" s="32">
        <f t="shared" si="34"/>
        <v>132.08974822491331</v>
      </c>
      <c r="R294" s="32">
        <f t="shared" si="34"/>
        <v>131.29665457000536</v>
      </c>
      <c r="S294" s="32">
        <f t="shared" si="34"/>
        <v>132.24836695589488</v>
      </c>
      <c r="T294" s="32">
        <f t="shared" si="33"/>
        <v>135.81728840298049</v>
      </c>
      <c r="U294" s="33">
        <f t="shared" si="33"/>
        <v>122.85020714523607</v>
      </c>
    </row>
    <row r="295" spans="1:21" s="28" customFormat="1" ht="24" customHeight="1">
      <c r="A295" s="47" t="str">
        <f t="shared" si="32"/>
        <v>519</v>
      </c>
      <c r="B295" s="142"/>
      <c r="C295" s="29" t="s">
        <v>1524</v>
      </c>
      <c r="D295" s="30">
        <v>121.20879624579565</v>
      </c>
      <c r="E295" s="31">
        <f t="shared" ref="E295:T310" si="35">$D295*E$2</f>
        <v>111.89606367371914</v>
      </c>
      <c r="F295" s="32">
        <f t="shared" si="35"/>
        <v>116.48079355535681</v>
      </c>
      <c r="G295" s="32">
        <f t="shared" si="35"/>
        <v>123.60861579321534</v>
      </c>
      <c r="H295" s="32">
        <f t="shared" si="35"/>
        <v>111.57369985391649</v>
      </c>
      <c r="I295" s="32">
        <f t="shared" si="35"/>
        <v>112.00351828032002</v>
      </c>
      <c r="J295" s="32">
        <f t="shared" si="35"/>
        <v>125.47116230763065</v>
      </c>
      <c r="K295" s="32">
        <f t="shared" si="35"/>
        <v>133.13625757849363</v>
      </c>
      <c r="L295" s="32">
        <f t="shared" si="35"/>
        <v>123.75188860201652</v>
      </c>
      <c r="M295" s="32">
        <f t="shared" si="35"/>
        <v>123.64443399541567</v>
      </c>
      <c r="N295" s="32">
        <f t="shared" si="35"/>
        <v>123.64443399541567</v>
      </c>
      <c r="O295" s="32">
        <f t="shared" si="35"/>
        <v>109.53206232849972</v>
      </c>
      <c r="P295" s="32">
        <f t="shared" si="35"/>
        <v>114.51079243434062</v>
      </c>
      <c r="Q295" s="32">
        <f t="shared" si="35"/>
        <v>119.31043152918005</v>
      </c>
      <c r="R295" s="32">
        <f t="shared" si="35"/>
        <v>118.59406748517416</v>
      </c>
      <c r="S295" s="32">
        <f t="shared" si="35"/>
        <v>119.45370433798122</v>
      </c>
      <c r="T295" s="32">
        <f t="shared" si="33"/>
        <v>122.67734253600771</v>
      </c>
      <c r="U295" s="33">
        <f t="shared" si="33"/>
        <v>110.96479041651149</v>
      </c>
    </row>
    <row r="296" spans="1:21" s="28" customFormat="1" ht="24" customHeight="1">
      <c r="A296" s="47" t="str">
        <f t="shared" si="32"/>
        <v>5191</v>
      </c>
      <c r="B296" s="142"/>
      <c r="C296" s="29" t="s">
        <v>1525</v>
      </c>
      <c r="D296" s="30">
        <v>121.20879624579565</v>
      </c>
      <c r="E296" s="31">
        <f t="shared" si="35"/>
        <v>111.89606367371914</v>
      </c>
      <c r="F296" s="32">
        <f t="shared" si="35"/>
        <v>116.48079355535681</v>
      </c>
      <c r="G296" s="32">
        <f t="shared" si="35"/>
        <v>123.60861579321534</v>
      </c>
      <c r="H296" s="32">
        <f t="shared" si="35"/>
        <v>111.57369985391649</v>
      </c>
      <c r="I296" s="32">
        <f t="shared" si="35"/>
        <v>112.00351828032002</v>
      </c>
      <c r="J296" s="32">
        <f t="shared" si="35"/>
        <v>125.47116230763065</v>
      </c>
      <c r="K296" s="32">
        <f t="shared" si="35"/>
        <v>133.13625757849363</v>
      </c>
      <c r="L296" s="32">
        <f t="shared" si="35"/>
        <v>123.75188860201652</v>
      </c>
      <c r="M296" s="32">
        <f t="shared" si="35"/>
        <v>123.64443399541567</v>
      </c>
      <c r="N296" s="32">
        <f t="shared" si="35"/>
        <v>123.64443399541567</v>
      </c>
      <c r="O296" s="32">
        <f t="shared" si="35"/>
        <v>109.53206232849972</v>
      </c>
      <c r="P296" s="32">
        <f t="shared" si="35"/>
        <v>114.51079243434062</v>
      </c>
      <c r="Q296" s="32">
        <f t="shared" si="35"/>
        <v>119.31043152918005</v>
      </c>
      <c r="R296" s="32">
        <f t="shared" si="35"/>
        <v>118.59406748517416</v>
      </c>
      <c r="S296" s="32">
        <f t="shared" si="35"/>
        <v>119.45370433798122</v>
      </c>
      <c r="T296" s="32">
        <f t="shared" si="33"/>
        <v>122.67734253600771</v>
      </c>
      <c r="U296" s="33">
        <f t="shared" si="33"/>
        <v>110.96479041651149</v>
      </c>
    </row>
    <row r="297" spans="1:21" s="28" customFormat="1" ht="24" customHeight="1">
      <c r="A297" s="47" t="str">
        <f t="shared" si="32"/>
        <v>52</v>
      </c>
      <c r="B297" s="142"/>
      <c r="C297" s="29" t="s">
        <v>1526</v>
      </c>
      <c r="D297" s="30">
        <v>113.92262846112311</v>
      </c>
      <c r="E297" s="31">
        <f t="shared" si="35"/>
        <v>105.16970783467747</v>
      </c>
      <c r="F297" s="32">
        <f t="shared" si="35"/>
        <v>109.47883798923533</v>
      </c>
      <c r="G297" s="32">
        <f t="shared" si="35"/>
        <v>116.17818877639947</v>
      </c>
      <c r="H297" s="32">
        <f t="shared" si="35"/>
        <v>104.86672212068513</v>
      </c>
      <c r="I297" s="32">
        <f t="shared" si="35"/>
        <v>105.27070307267492</v>
      </c>
      <c r="J297" s="32">
        <f t="shared" si="35"/>
        <v>117.92877290168859</v>
      </c>
      <c r="K297" s="32">
        <f t="shared" si="35"/>
        <v>125.13309987884</v>
      </c>
      <c r="L297" s="32">
        <f t="shared" si="35"/>
        <v>116.3128490937294</v>
      </c>
      <c r="M297" s="32">
        <f t="shared" si="35"/>
        <v>116.21185385573197</v>
      </c>
      <c r="N297" s="32">
        <f t="shared" si="35"/>
        <v>116.21185385573197</v>
      </c>
      <c r="O297" s="32">
        <f t="shared" si="35"/>
        <v>102.94781259873358</v>
      </c>
      <c r="P297" s="32">
        <f t="shared" si="35"/>
        <v>107.62725862594874</v>
      </c>
      <c r="Q297" s="32">
        <f t="shared" si="35"/>
        <v>112.13837925650149</v>
      </c>
      <c r="R297" s="32">
        <f t="shared" si="35"/>
        <v>111.46507766985182</v>
      </c>
      <c r="S297" s="32">
        <f t="shared" si="35"/>
        <v>112.27303957383143</v>
      </c>
      <c r="T297" s="32">
        <f t="shared" si="33"/>
        <v>115.30289671375492</v>
      </c>
      <c r="U297" s="33">
        <f t="shared" si="33"/>
        <v>104.29441577203291</v>
      </c>
    </row>
    <row r="298" spans="1:21" s="28" customFormat="1" ht="24" customHeight="1">
      <c r="A298" s="47" t="str">
        <f t="shared" si="32"/>
        <v>521</v>
      </c>
      <c r="B298" s="142"/>
      <c r="C298" s="29" t="s">
        <v>1527</v>
      </c>
      <c r="D298" s="30">
        <v>130.72692431325149</v>
      </c>
      <c r="E298" s="31">
        <f t="shared" si="35"/>
        <v>120.68289348540118</v>
      </c>
      <c r="F298" s="32">
        <f t="shared" si="35"/>
        <v>125.6276471237275</v>
      </c>
      <c r="G298" s="32">
        <f t="shared" si="35"/>
        <v>133.31519379581289</v>
      </c>
      <c r="H298" s="32">
        <f t="shared" si="35"/>
        <v>120.33521549520636</v>
      </c>
      <c r="I298" s="32">
        <f t="shared" si="35"/>
        <v>120.79878614879946</v>
      </c>
      <c r="J298" s="32">
        <f t="shared" si="35"/>
        <v>135.32399996138295</v>
      </c>
      <c r="K298" s="32">
        <f t="shared" si="35"/>
        <v>143.59100995045975</v>
      </c>
      <c r="L298" s="32">
        <f t="shared" si="35"/>
        <v>133.46971734701057</v>
      </c>
      <c r="M298" s="32">
        <f t="shared" si="35"/>
        <v>133.35382468361234</v>
      </c>
      <c r="N298" s="32">
        <f t="shared" si="35"/>
        <v>133.35382468361234</v>
      </c>
      <c r="O298" s="32">
        <f t="shared" si="35"/>
        <v>118.13325489063918</v>
      </c>
      <c r="P298" s="32">
        <f t="shared" si="35"/>
        <v>123.50294829475914</v>
      </c>
      <c r="Q298" s="32">
        <f t="shared" si="35"/>
        <v>128.67948725988199</v>
      </c>
      <c r="R298" s="32">
        <f t="shared" si="35"/>
        <v>127.9068695038935</v>
      </c>
      <c r="S298" s="32">
        <f t="shared" si="35"/>
        <v>128.83401081107968</v>
      </c>
      <c r="T298" s="32">
        <f t="shared" si="35"/>
        <v>132.31079071302787</v>
      </c>
      <c r="U298" s="33">
        <f t="shared" ref="U298:U361" si="36">$D298*U$2</f>
        <v>119.67849040261615</v>
      </c>
    </row>
    <row r="299" spans="1:21" s="28" customFormat="1" ht="24" customHeight="1">
      <c r="A299" s="47" t="str">
        <f t="shared" si="32"/>
        <v>5211</v>
      </c>
      <c r="B299" s="142"/>
      <c r="C299" s="29" t="s">
        <v>1528</v>
      </c>
      <c r="D299" s="30">
        <v>130.72692431325149</v>
      </c>
      <c r="E299" s="31">
        <f t="shared" si="35"/>
        <v>120.68289348540118</v>
      </c>
      <c r="F299" s="32">
        <f t="shared" si="35"/>
        <v>125.6276471237275</v>
      </c>
      <c r="G299" s="32">
        <f t="shared" si="35"/>
        <v>133.31519379581289</v>
      </c>
      <c r="H299" s="32">
        <f t="shared" si="35"/>
        <v>120.33521549520636</v>
      </c>
      <c r="I299" s="32">
        <f t="shared" si="35"/>
        <v>120.79878614879946</v>
      </c>
      <c r="J299" s="32">
        <f t="shared" si="35"/>
        <v>135.32399996138295</v>
      </c>
      <c r="K299" s="32">
        <f t="shared" si="35"/>
        <v>143.59100995045975</v>
      </c>
      <c r="L299" s="32">
        <f t="shared" si="35"/>
        <v>133.46971734701057</v>
      </c>
      <c r="M299" s="32">
        <f t="shared" si="35"/>
        <v>133.35382468361234</v>
      </c>
      <c r="N299" s="32">
        <f t="shared" si="35"/>
        <v>133.35382468361234</v>
      </c>
      <c r="O299" s="32">
        <f t="shared" si="35"/>
        <v>118.13325489063918</v>
      </c>
      <c r="P299" s="32">
        <f t="shared" si="35"/>
        <v>123.50294829475914</v>
      </c>
      <c r="Q299" s="32">
        <f t="shared" si="35"/>
        <v>128.67948725988199</v>
      </c>
      <c r="R299" s="32">
        <f t="shared" si="35"/>
        <v>127.9068695038935</v>
      </c>
      <c r="S299" s="32">
        <f t="shared" si="35"/>
        <v>128.83401081107968</v>
      </c>
      <c r="T299" s="32">
        <f t="shared" si="35"/>
        <v>132.31079071302787</v>
      </c>
      <c r="U299" s="33">
        <f t="shared" si="36"/>
        <v>119.67849040261615</v>
      </c>
    </row>
    <row r="300" spans="1:21" s="28" customFormat="1" ht="24" customHeight="1">
      <c r="A300" s="47" t="str">
        <f t="shared" si="32"/>
        <v>522</v>
      </c>
      <c r="B300" s="142"/>
      <c r="C300" s="29" t="s">
        <v>1529</v>
      </c>
      <c r="D300" s="30">
        <v>113.92262846112311</v>
      </c>
      <c r="E300" s="31">
        <f t="shared" si="35"/>
        <v>105.16970783467747</v>
      </c>
      <c r="F300" s="32">
        <f t="shared" si="35"/>
        <v>109.47883798923533</v>
      </c>
      <c r="G300" s="32">
        <f t="shared" si="35"/>
        <v>116.17818877639947</v>
      </c>
      <c r="H300" s="32">
        <f t="shared" si="35"/>
        <v>104.86672212068513</v>
      </c>
      <c r="I300" s="32">
        <f t="shared" si="35"/>
        <v>105.27070307267492</v>
      </c>
      <c r="J300" s="32">
        <f t="shared" si="35"/>
        <v>117.92877290168859</v>
      </c>
      <c r="K300" s="32">
        <f t="shared" si="35"/>
        <v>125.13309987884</v>
      </c>
      <c r="L300" s="32">
        <f t="shared" si="35"/>
        <v>116.3128490937294</v>
      </c>
      <c r="M300" s="32">
        <f t="shared" si="35"/>
        <v>116.21185385573197</v>
      </c>
      <c r="N300" s="32">
        <f t="shared" si="35"/>
        <v>116.21185385573197</v>
      </c>
      <c r="O300" s="32">
        <f t="shared" si="35"/>
        <v>102.94781259873358</v>
      </c>
      <c r="P300" s="32">
        <f t="shared" si="35"/>
        <v>107.62725862594874</v>
      </c>
      <c r="Q300" s="32">
        <f t="shared" si="35"/>
        <v>112.13837925650149</v>
      </c>
      <c r="R300" s="32">
        <f t="shared" si="35"/>
        <v>111.46507766985182</v>
      </c>
      <c r="S300" s="32">
        <f t="shared" si="35"/>
        <v>112.27303957383143</v>
      </c>
      <c r="T300" s="32">
        <f t="shared" si="35"/>
        <v>115.30289671375492</v>
      </c>
      <c r="U300" s="33">
        <f t="shared" si="36"/>
        <v>104.29441577203291</v>
      </c>
    </row>
    <row r="301" spans="1:21" s="28" customFormat="1" ht="24" customHeight="1">
      <c r="A301" s="47" t="str">
        <f t="shared" si="32"/>
        <v>5221</v>
      </c>
      <c r="B301" s="142"/>
      <c r="C301" s="29" t="s">
        <v>1530</v>
      </c>
      <c r="D301" s="30">
        <v>130.72692431325149</v>
      </c>
      <c r="E301" s="31">
        <f t="shared" si="35"/>
        <v>120.68289348540118</v>
      </c>
      <c r="F301" s="32">
        <f t="shared" si="35"/>
        <v>125.6276471237275</v>
      </c>
      <c r="G301" s="32">
        <f t="shared" si="35"/>
        <v>133.31519379581289</v>
      </c>
      <c r="H301" s="32">
        <f t="shared" si="35"/>
        <v>120.33521549520636</v>
      </c>
      <c r="I301" s="32">
        <f t="shared" si="35"/>
        <v>120.79878614879946</v>
      </c>
      <c r="J301" s="32">
        <f t="shared" si="35"/>
        <v>135.32399996138295</v>
      </c>
      <c r="K301" s="32">
        <f t="shared" si="35"/>
        <v>143.59100995045975</v>
      </c>
      <c r="L301" s="32">
        <f t="shared" si="35"/>
        <v>133.46971734701057</v>
      </c>
      <c r="M301" s="32">
        <f t="shared" si="35"/>
        <v>133.35382468361234</v>
      </c>
      <c r="N301" s="32">
        <f t="shared" si="35"/>
        <v>133.35382468361234</v>
      </c>
      <c r="O301" s="32">
        <f t="shared" si="35"/>
        <v>118.13325489063918</v>
      </c>
      <c r="P301" s="32">
        <f t="shared" si="35"/>
        <v>123.50294829475914</v>
      </c>
      <c r="Q301" s="32">
        <f t="shared" si="35"/>
        <v>128.67948725988199</v>
      </c>
      <c r="R301" s="32">
        <f t="shared" si="35"/>
        <v>127.9068695038935</v>
      </c>
      <c r="S301" s="32">
        <f t="shared" si="35"/>
        <v>128.83401081107968</v>
      </c>
      <c r="T301" s="32">
        <f t="shared" si="35"/>
        <v>132.31079071302787</v>
      </c>
      <c r="U301" s="33">
        <f t="shared" si="36"/>
        <v>119.67849040261615</v>
      </c>
    </row>
    <row r="302" spans="1:21" s="28" customFormat="1" ht="24" customHeight="1">
      <c r="A302" s="47" t="str">
        <f t="shared" si="32"/>
        <v>5222</v>
      </c>
      <c r="B302" s="142"/>
      <c r="C302" s="29" t="s">
        <v>1531</v>
      </c>
      <c r="D302" s="30">
        <v>97.242916789626747</v>
      </c>
      <c r="E302" s="31">
        <f t="shared" si="35"/>
        <v>89.771534293969836</v>
      </c>
      <c r="F302" s="32">
        <f t="shared" si="35"/>
        <v>93.449753368754784</v>
      </c>
      <c r="G302" s="32">
        <f t="shared" si="35"/>
        <v>99.168234586584461</v>
      </c>
      <c r="H302" s="32">
        <f t="shared" si="35"/>
        <v>89.512909515274018</v>
      </c>
      <c r="I302" s="32">
        <f t="shared" si="35"/>
        <v>89.857742553535118</v>
      </c>
      <c r="J302" s="32">
        <f t="shared" si="35"/>
        <v>100.66251108571585</v>
      </c>
      <c r="K302" s="32">
        <f t="shared" si="35"/>
        <v>106.81203360137192</v>
      </c>
      <c r="L302" s="32">
        <f t="shared" si="35"/>
        <v>99.283178932671504</v>
      </c>
      <c r="M302" s="32">
        <f t="shared" si="35"/>
        <v>99.19697067310625</v>
      </c>
      <c r="N302" s="32">
        <f t="shared" si="35"/>
        <v>99.19697067310625</v>
      </c>
      <c r="O302" s="32">
        <f t="shared" si="35"/>
        <v>87.874952583533855</v>
      </c>
      <c r="P302" s="32">
        <f t="shared" si="35"/>
        <v>91.869268610058114</v>
      </c>
      <c r="Q302" s="32">
        <f t="shared" si="35"/>
        <v>95.719904203973613</v>
      </c>
      <c r="R302" s="32">
        <f t="shared" si="35"/>
        <v>95.145182473538455</v>
      </c>
      <c r="S302" s="32">
        <f t="shared" si="35"/>
        <v>95.834848550060627</v>
      </c>
      <c r="T302" s="32">
        <f t="shared" si="35"/>
        <v>98.421096337018795</v>
      </c>
      <c r="U302" s="33">
        <f t="shared" si="36"/>
        <v>89.024396044404142</v>
      </c>
    </row>
    <row r="303" spans="1:21" s="28" customFormat="1" ht="24" customHeight="1">
      <c r="A303" s="47" t="str">
        <f t="shared" si="32"/>
        <v>5223</v>
      </c>
      <c r="B303" s="142"/>
      <c r="C303" s="29" t="s">
        <v>1532</v>
      </c>
      <c r="D303" s="30">
        <v>67.395509067206476</v>
      </c>
      <c r="E303" s="31">
        <f t="shared" si="35"/>
        <v>62.2173671175984</v>
      </c>
      <c r="F303" s="32">
        <f t="shared" si="35"/>
        <v>64.766606231251615</v>
      </c>
      <c r="G303" s="32">
        <f t="shared" si="35"/>
        <v>68.729876415759307</v>
      </c>
      <c r="H303" s="32">
        <f t="shared" si="35"/>
        <v>62.038123742419664</v>
      </c>
      <c r="I303" s="32">
        <f t="shared" si="35"/>
        <v>62.277114909324652</v>
      </c>
      <c r="J303" s="32">
        <f t="shared" si="35"/>
        <v>69.765504805680919</v>
      </c>
      <c r="K303" s="32">
        <f t="shared" si="35"/>
        <v>74.027513948819873</v>
      </c>
      <c r="L303" s="32">
        <f t="shared" si="35"/>
        <v>68.809540138060981</v>
      </c>
      <c r="M303" s="32">
        <f t="shared" si="35"/>
        <v>68.749792346334743</v>
      </c>
      <c r="N303" s="32">
        <f t="shared" si="35"/>
        <v>68.749792346334743</v>
      </c>
      <c r="O303" s="32">
        <f t="shared" si="35"/>
        <v>60.902915699620976</v>
      </c>
      <c r="P303" s="32">
        <f t="shared" si="35"/>
        <v>63.671230049603743</v>
      </c>
      <c r="Q303" s="32">
        <f t="shared" si="35"/>
        <v>66.339964746709441</v>
      </c>
      <c r="R303" s="32">
        <f t="shared" si="35"/>
        <v>65.941646135201125</v>
      </c>
      <c r="S303" s="32">
        <f t="shared" si="35"/>
        <v>66.419628469011101</v>
      </c>
      <c r="T303" s="32">
        <f t="shared" si="35"/>
        <v>68.212062220798515</v>
      </c>
      <c r="U303" s="33">
        <f t="shared" si="36"/>
        <v>61.699552922637601</v>
      </c>
    </row>
    <row r="304" spans="1:21" s="28" customFormat="1" ht="24" customHeight="1">
      <c r="A304" s="47" t="str">
        <f t="shared" si="32"/>
        <v>523</v>
      </c>
      <c r="B304" s="142"/>
      <c r="C304" s="29" t="s">
        <v>1533</v>
      </c>
      <c r="D304" s="30">
        <v>103.70358484843699</v>
      </c>
      <c r="E304" s="31">
        <f t="shared" si="35"/>
        <v>95.735815326984962</v>
      </c>
      <c r="F304" s="32">
        <f t="shared" si="35"/>
        <v>99.658409552930578</v>
      </c>
      <c r="G304" s="32">
        <f t="shared" si="35"/>
        <v>105.75681776358037</v>
      </c>
      <c r="H304" s="32">
        <f t="shared" si="35"/>
        <v>95.46000792047316</v>
      </c>
      <c r="I304" s="32">
        <f t="shared" si="35"/>
        <v>95.827751129155573</v>
      </c>
      <c r="J304" s="32">
        <f t="shared" si="35"/>
        <v>107.35037166787079</v>
      </c>
      <c r="K304" s="32">
        <f t="shared" si="35"/>
        <v>113.90845888937361</v>
      </c>
      <c r="L304" s="32">
        <f t="shared" si="35"/>
        <v>105.87939883314118</v>
      </c>
      <c r="M304" s="32">
        <f t="shared" si="35"/>
        <v>105.7874630309706</v>
      </c>
      <c r="N304" s="32">
        <f t="shared" si="35"/>
        <v>105.7874630309706</v>
      </c>
      <c r="O304" s="32">
        <f t="shared" si="35"/>
        <v>93.713227679231764</v>
      </c>
      <c r="P304" s="32">
        <f t="shared" si="35"/>
        <v>97.972919846469566</v>
      </c>
      <c r="Q304" s="32">
        <f t="shared" si="35"/>
        <v>102.07938567675639</v>
      </c>
      <c r="R304" s="32">
        <f t="shared" si="35"/>
        <v>101.46648032895237</v>
      </c>
      <c r="S304" s="32">
        <f t="shared" si="35"/>
        <v>102.20196674631718</v>
      </c>
      <c r="T304" s="32">
        <f t="shared" si="35"/>
        <v>104.96004081143519</v>
      </c>
      <c r="U304" s="33">
        <f t="shared" si="36"/>
        <v>94.939038374839768</v>
      </c>
    </row>
    <row r="305" spans="1:21" s="28" customFormat="1" ht="24" customHeight="1">
      <c r="A305" s="47" t="str">
        <f t="shared" si="32"/>
        <v>5231</v>
      </c>
      <c r="B305" s="142"/>
      <c r="C305" s="29" t="s">
        <v>1534</v>
      </c>
      <c r="D305" s="30">
        <v>103.70358484843699</v>
      </c>
      <c r="E305" s="31">
        <f t="shared" si="35"/>
        <v>95.735815326984962</v>
      </c>
      <c r="F305" s="32">
        <f t="shared" si="35"/>
        <v>99.658409552930578</v>
      </c>
      <c r="G305" s="32">
        <f t="shared" si="35"/>
        <v>105.75681776358037</v>
      </c>
      <c r="H305" s="32">
        <f t="shared" si="35"/>
        <v>95.46000792047316</v>
      </c>
      <c r="I305" s="32">
        <f t="shared" si="35"/>
        <v>95.827751129155573</v>
      </c>
      <c r="J305" s="32">
        <f t="shared" si="35"/>
        <v>107.35037166787079</v>
      </c>
      <c r="K305" s="32">
        <f t="shared" si="35"/>
        <v>113.90845888937361</v>
      </c>
      <c r="L305" s="32">
        <f t="shared" si="35"/>
        <v>105.87939883314118</v>
      </c>
      <c r="M305" s="32">
        <f t="shared" si="35"/>
        <v>105.7874630309706</v>
      </c>
      <c r="N305" s="32">
        <f t="shared" si="35"/>
        <v>105.7874630309706</v>
      </c>
      <c r="O305" s="32">
        <f t="shared" si="35"/>
        <v>93.713227679231764</v>
      </c>
      <c r="P305" s="32">
        <f t="shared" si="35"/>
        <v>97.972919846469566</v>
      </c>
      <c r="Q305" s="32">
        <f t="shared" si="35"/>
        <v>102.07938567675639</v>
      </c>
      <c r="R305" s="32">
        <f t="shared" si="35"/>
        <v>101.46648032895237</v>
      </c>
      <c r="S305" s="32">
        <f t="shared" si="35"/>
        <v>102.20196674631718</v>
      </c>
      <c r="T305" s="32">
        <f t="shared" si="35"/>
        <v>104.96004081143519</v>
      </c>
      <c r="U305" s="33">
        <f t="shared" si="36"/>
        <v>94.939038374839768</v>
      </c>
    </row>
    <row r="306" spans="1:21" s="28" customFormat="1" ht="24" customHeight="1">
      <c r="A306" s="47" t="str">
        <f t="shared" si="32"/>
        <v>5232</v>
      </c>
      <c r="B306" s="142"/>
      <c r="C306" s="29" t="s">
        <v>1535</v>
      </c>
      <c r="D306" s="30">
        <v>103.70358484843699</v>
      </c>
      <c r="E306" s="31">
        <f t="shared" si="35"/>
        <v>95.735815326984962</v>
      </c>
      <c r="F306" s="32">
        <f t="shared" si="35"/>
        <v>99.658409552930578</v>
      </c>
      <c r="G306" s="32">
        <f t="shared" si="35"/>
        <v>105.75681776358037</v>
      </c>
      <c r="H306" s="32">
        <f t="shared" si="35"/>
        <v>95.46000792047316</v>
      </c>
      <c r="I306" s="32">
        <f t="shared" si="35"/>
        <v>95.827751129155573</v>
      </c>
      <c r="J306" s="32">
        <f t="shared" si="35"/>
        <v>107.35037166787079</v>
      </c>
      <c r="K306" s="32">
        <f t="shared" si="35"/>
        <v>113.90845888937361</v>
      </c>
      <c r="L306" s="32">
        <f t="shared" si="35"/>
        <v>105.87939883314118</v>
      </c>
      <c r="M306" s="32">
        <f t="shared" si="35"/>
        <v>105.7874630309706</v>
      </c>
      <c r="N306" s="32">
        <f t="shared" si="35"/>
        <v>105.7874630309706</v>
      </c>
      <c r="O306" s="32">
        <f t="shared" si="35"/>
        <v>93.713227679231764</v>
      </c>
      <c r="P306" s="32">
        <f t="shared" si="35"/>
        <v>97.972919846469566</v>
      </c>
      <c r="Q306" s="32">
        <f t="shared" si="35"/>
        <v>102.07938567675639</v>
      </c>
      <c r="R306" s="32">
        <f t="shared" si="35"/>
        <v>101.46648032895237</v>
      </c>
      <c r="S306" s="32">
        <f t="shared" si="35"/>
        <v>102.20196674631718</v>
      </c>
      <c r="T306" s="32">
        <f t="shared" si="35"/>
        <v>104.96004081143519</v>
      </c>
      <c r="U306" s="33">
        <f t="shared" si="36"/>
        <v>94.939038374839768</v>
      </c>
    </row>
    <row r="307" spans="1:21" s="28" customFormat="1" ht="24" customHeight="1">
      <c r="A307" s="47" t="str">
        <f t="shared" si="32"/>
        <v>5239</v>
      </c>
      <c r="B307" s="142"/>
      <c r="C307" s="29" t="s">
        <v>1536</v>
      </c>
      <c r="D307" s="30">
        <v>103.70358484843699</v>
      </c>
      <c r="E307" s="31">
        <f t="shared" si="35"/>
        <v>95.735815326984962</v>
      </c>
      <c r="F307" s="32">
        <f t="shared" si="35"/>
        <v>99.658409552930578</v>
      </c>
      <c r="G307" s="32">
        <f t="shared" si="35"/>
        <v>105.75681776358037</v>
      </c>
      <c r="H307" s="32">
        <f t="shared" si="35"/>
        <v>95.46000792047316</v>
      </c>
      <c r="I307" s="32">
        <f t="shared" si="35"/>
        <v>95.827751129155573</v>
      </c>
      <c r="J307" s="32">
        <f t="shared" si="35"/>
        <v>107.35037166787079</v>
      </c>
      <c r="K307" s="32">
        <f t="shared" si="35"/>
        <v>113.90845888937361</v>
      </c>
      <c r="L307" s="32">
        <f t="shared" si="35"/>
        <v>105.87939883314118</v>
      </c>
      <c r="M307" s="32">
        <f t="shared" si="35"/>
        <v>105.7874630309706</v>
      </c>
      <c r="N307" s="32">
        <f t="shared" si="35"/>
        <v>105.7874630309706</v>
      </c>
      <c r="O307" s="32">
        <f t="shared" si="35"/>
        <v>93.713227679231764</v>
      </c>
      <c r="P307" s="32">
        <f t="shared" si="35"/>
        <v>97.972919846469566</v>
      </c>
      <c r="Q307" s="32">
        <f t="shared" si="35"/>
        <v>102.07938567675639</v>
      </c>
      <c r="R307" s="32">
        <f t="shared" si="35"/>
        <v>101.46648032895237</v>
      </c>
      <c r="S307" s="32">
        <f t="shared" si="35"/>
        <v>102.20196674631718</v>
      </c>
      <c r="T307" s="32">
        <f t="shared" si="35"/>
        <v>104.96004081143519</v>
      </c>
      <c r="U307" s="33">
        <f t="shared" si="36"/>
        <v>94.939038374839768</v>
      </c>
    </row>
    <row r="308" spans="1:21" s="28" customFormat="1" ht="24" customHeight="1">
      <c r="A308" s="47" t="str">
        <f t="shared" si="32"/>
        <v>524</v>
      </c>
      <c r="B308" s="142"/>
      <c r="C308" s="29" t="s">
        <v>1537</v>
      </c>
      <c r="D308" s="30">
        <v>104.38481128153836</v>
      </c>
      <c r="E308" s="31">
        <f t="shared" si="35"/>
        <v>96.364701667708559</v>
      </c>
      <c r="F308" s="32">
        <f t="shared" si="35"/>
        <v>100.31306332374785</v>
      </c>
      <c r="G308" s="32">
        <f t="shared" si="35"/>
        <v>106.45153183587139</v>
      </c>
      <c r="H308" s="32">
        <f t="shared" si="35"/>
        <v>96.087082488768303</v>
      </c>
      <c r="I308" s="32">
        <f t="shared" si="35"/>
        <v>96.457241394021992</v>
      </c>
      <c r="J308" s="32">
        <f t="shared" si="35"/>
        <v>108.05555375863736</v>
      </c>
      <c r="K308" s="32">
        <f t="shared" si="35"/>
        <v>114.65672090232803</v>
      </c>
      <c r="L308" s="32">
        <f t="shared" si="35"/>
        <v>106.57491813762263</v>
      </c>
      <c r="M308" s="32">
        <f t="shared" si="35"/>
        <v>106.48237841130924</v>
      </c>
      <c r="N308" s="32">
        <f t="shared" si="35"/>
        <v>106.48237841130924</v>
      </c>
      <c r="O308" s="32">
        <f t="shared" si="35"/>
        <v>94.32882768881332</v>
      </c>
      <c r="P308" s="32">
        <f t="shared" si="35"/>
        <v>98.61650167466847</v>
      </c>
      <c r="Q308" s="32">
        <f t="shared" si="35"/>
        <v>102.74994278333459</v>
      </c>
      <c r="R308" s="32">
        <f t="shared" si="35"/>
        <v>102.13301127457845</v>
      </c>
      <c r="S308" s="32">
        <f t="shared" si="35"/>
        <v>102.87332908508581</v>
      </c>
      <c r="T308" s="32">
        <f t="shared" si="35"/>
        <v>105.64952087448845</v>
      </c>
      <c r="U308" s="33">
        <f t="shared" si="36"/>
        <v>95.562690706325597</v>
      </c>
    </row>
    <row r="309" spans="1:21" s="28" customFormat="1" ht="24" customHeight="1">
      <c r="A309" s="47" t="str">
        <f t="shared" si="32"/>
        <v>5241</v>
      </c>
      <c r="B309" s="142"/>
      <c r="C309" s="29" t="s">
        <v>1538</v>
      </c>
      <c r="D309" s="30">
        <v>117.88244926816748</v>
      </c>
      <c r="E309" s="31">
        <f t="shared" si="35"/>
        <v>108.82528709035317</v>
      </c>
      <c r="F309" s="32">
        <f t="shared" si="35"/>
        <v>113.28419770096946</v>
      </c>
      <c r="G309" s="32">
        <f t="shared" si="35"/>
        <v>120.21641029091191</v>
      </c>
      <c r="H309" s="32">
        <f t="shared" si="35"/>
        <v>108.51176993804422</v>
      </c>
      <c r="I309" s="32">
        <f t="shared" si="35"/>
        <v>108.9297928077895</v>
      </c>
      <c r="J309" s="32">
        <f t="shared" si="35"/>
        <v>122.02784272647477</v>
      </c>
      <c r="K309" s="32">
        <f t="shared" si="35"/>
        <v>129.48258390359885</v>
      </c>
      <c r="L309" s="32">
        <f t="shared" si="35"/>
        <v>120.35575124749367</v>
      </c>
      <c r="M309" s="32">
        <f t="shared" si="35"/>
        <v>120.25124553005737</v>
      </c>
      <c r="N309" s="32">
        <f t="shared" si="35"/>
        <v>120.25124553005737</v>
      </c>
      <c r="O309" s="32">
        <f t="shared" si="35"/>
        <v>106.52616130675416</v>
      </c>
      <c r="P309" s="32">
        <f t="shared" si="35"/>
        <v>111.36825954797025</v>
      </c>
      <c r="Q309" s="32">
        <f t="shared" si="35"/>
        <v>116.03618159345918</v>
      </c>
      <c r="R309" s="32">
        <f t="shared" si="35"/>
        <v>115.33947681055038</v>
      </c>
      <c r="S309" s="32">
        <f t="shared" si="35"/>
        <v>116.17552255004092</v>
      </c>
      <c r="T309" s="32">
        <f t="shared" si="35"/>
        <v>119.31069407313049</v>
      </c>
      <c r="U309" s="33">
        <f t="shared" si="36"/>
        <v>107.91957087257175</v>
      </c>
    </row>
    <row r="310" spans="1:21" s="28" customFormat="1" ht="24" customHeight="1">
      <c r="A310" s="47" t="str">
        <f t="shared" si="32"/>
        <v>5242</v>
      </c>
      <c r="B310" s="142"/>
      <c r="C310" s="29" t="s">
        <v>1539</v>
      </c>
      <c r="D310" s="30">
        <v>88.453570218743138</v>
      </c>
      <c r="E310" s="31">
        <f t="shared" si="35"/>
        <v>81.65749212865056</v>
      </c>
      <c r="F310" s="32">
        <f t="shared" si="35"/>
        <v>85.003253649926918</v>
      </c>
      <c r="G310" s="32">
        <f t="shared" si="35"/>
        <v>90.204867265036199</v>
      </c>
      <c r="H310" s="32">
        <f t="shared" si="35"/>
        <v>81.422243271685829</v>
      </c>
      <c r="I310" s="32">
        <f t="shared" si="35"/>
        <v>81.735908414305484</v>
      </c>
      <c r="J310" s="32">
        <f t="shared" si="35"/>
        <v>91.564082883054724</v>
      </c>
      <c r="K310" s="32">
        <f t="shared" si="35"/>
        <v>97.157777926438598</v>
      </c>
      <c r="L310" s="32">
        <f t="shared" si="35"/>
        <v>90.309422312576089</v>
      </c>
      <c r="M310" s="32">
        <f t="shared" si="35"/>
        <v>90.231006026921193</v>
      </c>
      <c r="N310" s="32">
        <f t="shared" si="35"/>
        <v>90.231006026921193</v>
      </c>
      <c r="O310" s="32">
        <f t="shared" si="35"/>
        <v>79.932333844242464</v>
      </c>
      <c r="P310" s="32">
        <f t="shared" si="35"/>
        <v>83.56562174625347</v>
      </c>
      <c r="Q310" s="32">
        <f t="shared" si="35"/>
        <v>87.068215838839649</v>
      </c>
      <c r="R310" s="32">
        <f t="shared" si="35"/>
        <v>86.545440601140214</v>
      </c>
      <c r="S310" s="32">
        <f t="shared" si="35"/>
        <v>87.172770886379539</v>
      </c>
      <c r="T310" s="32">
        <f t="shared" si="35"/>
        <v>89.525259456026959</v>
      </c>
      <c r="U310" s="33">
        <f t="shared" si="36"/>
        <v>80.977884319641319</v>
      </c>
    </row>
    <row r="311" spans="1:21" s="28" customFormat="1" ht="24" customHeight="1">
      <c r="A311" s="47" t="str">
        <f t="shared" si="32"/>
        <v>526</v>
      </c>
      <c r="B311" s="142"/>
      <c r="C311" s="29" t="s">
        <v>1540</v>
      </c>
      <c r="D311" s="30">
        <v>103.70358484843699</v>
      </c>
      <c r="E311" s="31">
        <f t="shared" ref="E311:T326" si="37">$D311*E$2</f>
        <v>95.735815326984962</v>
      </c>
      <c r="F311" s="32">
        <f t="shared" si="37"/>
        <v>99.658409552930578</v>
      </c>
      <c r="G311" s="32">
        <f t="shared" si="37"/>
        <v>105.75681776358037</v>
      </c>
      <c r="H311" s="32">
        <f t="shared" si="37"/>
        <v>95.46000792047316</v>
      </c>
      <c r="I311" s="32">
        <f t="shared" si="37"/>
        <v>95.827751129155573</v>
      </c>
      <c r="J311" s="32">
        <f t="shared" si="37"/>
        <v>107.35037166787079</v>
      </c>
      <c r="K311" s="32">
        <f t="shared" si="37"/>
        <v>113.90845888937361</v>
      </c>
      <c r="L311" s="32">
        <f t="shared" si="37"/>
        <v>105.87939883314118</v>
      </c>
      <c r="M311" s="32">
        <f t="shared" si="37"/>
        <v>105.7874630309706</v>
      </c>
      <c r="N311" s="32">
        <f t="shared" si="37"/>
        <v>105.7874630309706</v>
      </c>
      <c r="O311" s="32">
        <f t="shared" si="37"/>
        <v>93.713227679231764</v>
      </c>
      <c r="P311" s="32">
        <f t="shared" si="37"/>
        <v>97.972919846469566</v>
      </c>
      <c r="Q311" s="32">
        <f t="shared" si="37"/>
        <v>102.07938567675639</v>
      </c>
      <c r="R311" s="32">
        <f t="shared" si="37"/>
        <v>101.46648032895237</v>
      </c>
      <c r="S311" s="32">
        <f t="shared" si="37"/>
        <v>102.20196674631718</v>
      </c>
      <c r="T311" s="32">
        <f t="shared" si="37"/>
        <v>104.96004081143519</v>
      </c>
      <c r="U311" s="33">
        <f t="shared" si="36"/>
        <v>94.939038374839768</v>
      </c>
    </row>
    <row r="312" spans="1:21" s="28" customFormat="1" ht="24" customHeight="1">
      <c r="A312" s="47" t="str">
        <f t="shared" si="32"/>
        <v>5261</v>
      </c>
      <c r="B312" s="142"/>
      <c r="C312" s="29" t="s">
        <v>1541</v>
      </c>
      <c r="D312" s="30">
        <v>103.70358484843699</v>
      </c>
      <c r="E312" s="31">
        <f t="shared" si="37"/>
        <v>95.735815326984962</v>
      </c>
      <c r="F312" s="32">
        <f t="shared" si="37"/>
        <v>99.658409552930578</v>
      </c>
      <c r="G312" s="32">
        <f t="shared" si="37"/>
        <v>105.75681776358037</v>
      </c>
      <c r="H312" s="32">
        <f t="shared" si="37"/>
        <v>95.46000792047316</v>
      </c>
      <c r="I312" s="32">
        <f t="shared" si="37"/>
        <v>95.827751129155573</v>
      </c>
      <c r="J312" s="32">
        <f t="shared" si="37"/>
        <v>107.35037166787079</v>
      </c>
      <c r="K312" s="32">
        <f t="shared" si="37"/>
        <v>113.90845888937361</v>
      </c>
      <c r="L312" s="32">
        <f t="shared" si="37"/>
        <v>105.87939883314118</v>
      </c>
      <c r="M312" s="32">
        <f t="shared" si="37"/>
        <v>105.7874630309706</v>
      </c>
      <c r="N312" s="32">
        <f t="shared" si="37"/>
        <v>105.7874630309706</v>
      </c>
      <c r="O312" s="32">
        <f t="shared" si="37"/>
        <v>93.713227679231764</v>
      </c>
      <c r="P312" s="32">
        <f t="shared" si="37"/>
        <v>97.972919846469566</v>
      </c>
      <c r="Q312" s="32">
        <f t="shared" si="37"/>
        <v>102.07938567675639</v>
      </c>
      <c r="R312" s="32">
        <f t="shared" si="37"/>
        <v>101.46648032895237</v>
      </c>
      <c r="S312" s="32">
        <f t="shared" si="37"/>
        <v>102.20196674631718</v>
      </c>
      <c r="T312" s="32">
        <f t="shared" si="37"/>
        <v>104.96004081143519</v>
      </c>
      <c r="U312" s="33">
        <f t="shared" si="36"/>
        <v>94.939038374839768</v>
      </c>
    </row>
    <row r="313" spans="1:21" s="28" customFormat="1" ht="24" customHeight="1">
      <c r="A313" s="47" t="str">
        <f t="shared" si="32"/>
        <v>5269</v>
      </c>
      <c r="B313" s="142"/>
      <c r="C313" s="29" t="s">
        <v>1542</v>
      </c>
      <c r="D313" s="30">
        <v>103.70358484843699</v>
      </c>
      <c r="E313" s="31">
        <f t="shared" si="37"/>
        <v>95.735815326984962</v>
      </c>
      <c r="F313" s="32">
        <f t="shared" si="37"/>
        <v>99.658409552930578</v>
      </c>
      <c r="G313" s="32">
        <f t="shared" si="37"/>
        <v>105.75681776358037</v>
      </c>
      <c r="H313" s="32">
        <f t="shared" si="37"/>
        <v>95.46000792047316</v>
      </c>
      <c r="I313" s="32">
        <f t="shared" si="37"/>
        <v>95.827751129155573</v>
      </c>
      <c r="J313" s="32">
        <f t="shared" si="37"/>
        <v>107.35037166787079</v>
      </c>
      <c r="K313" s="32">
        <f t="shared" si="37"/>
        <v>113.90845888937361</v>
      </c>
      <c r="L313" s="32">
        <f t="shared" si="37"/>
        <v>105.87939883314118</v>
      </c>
      <c r="M313" s="32">
        <f t="shared" si="37"/>
        <v>105.7874630309706</v>
      </c>
      <c r="N313" s="32">
        <f t="shared" si="37"/>
        <v>105.7874630309706</v>
      </c>
      <c r="O313" s="32">
        <f t="shared" si="37"/>
        <v>93.713227679231764</v>
      </c>
      <c r="P313" s="32">
        <f t="shared" si="37"/>
        <v>97.972919846469566</v>
      </c>
      <c r="Q313" s="32">
        <f t="shared" si="37"/>
        <v>102.07938567675639</v>
      </c>
      <c r="R313" s="32">
        <f t="shared" si="37"/>
        <v>101.46648032895237</v>
      </c>
      <c r="S313" s="32">
        <f t="shared" si="37"/>
        <v>102.20196674631718</v>
      </c>
      <c r="T313" s="32">
        <f t="shared" si="37"/>
        <v>104.96004081143519</v>
      </c>
      <c r="U313" s="33">
        <f t="shared" si="36"/>
        <v>94.939038374839768</v>
      </c>
    </row>
    <row r="314" spans="1:21" s="28" customFormat="1" ht="24" customHeight="1">
      <c r="A314" s="47" t="str">
        <f t="shared" si="32"/>
        <v>53</v>
      </c>
      <c r="B314" s="142"/>
      <c r="C314" s="29" t="s">
        <v>1543</v>
      </c>
      <c r="D314" s="30">
        <v>214.33392533179938</v>
      </c>
      <c r="E314" s="31">
        <f t="shared" si="37"/>
        <v>197.86618875193295</v>
      </c>
      <c r="F314" s="32">
        <f t="shared" si="37"/>
        <v>205.97338214509799</v>
      </c>
      <c r="G314" s="32">
        <f t="shared" si="37"/>
        <v>218.57753437353412</v>
      </c>
      <c r="H314" s="32">
        <f t="shared" si="37"/>
        <v>197.29615171647606</v>
      </c>
      <c r="I314" s="32">
        <f t="shared" si="37"/>
        <v>198.05620109708528</v>
      </c>
      <c r="J314" s="32">
        <f t="shared" si="37"/>
        <v>221.87108168950743</v>
      </c>
      <c r="K314" s="32">
        <f t="shared" si="37"/>
        <v>235.42529564370514</v>
      </c>
      <c r="L314" s="32">
        <f t="shared" si="37"/>
        <v>218.83088416707054</v>
      </c>
      <c r="M314" s="32">
        <f t="shared" si="37"/>
        <v>218.6408718219183</v>
      </c>
      <c r="N314" s="32">
        <f t="shared" si="37"/>
        <v>218.6408718219183</v>
      </c>
      <c r="O314" s="32">
        <f t="shared" si="37"/>
        <v>193.68591715858227</v>
      </c>
      <c r="P314" s="32">
        <f t="shared" si="37"/>
        <v>202.48982248397238</v>
      </c>
      <c r="Q314" s="32">
        <f t="shared" si="37"/>
        <v>210.977040567442</v>
      </c>
      <c r="R314" s="32">
        <f t="shared" si="37"/>
        <v>209.71029159975996</v>
      </c>
      <c r="S314" s="32">
        <f t="shared" si="37"/>
        <v>211.23039036097839</v>
      </c>
      <c r="T314" s="32">
        <f t="shared" si="37"/>
        <v>216.93076071554754</v>
      </c>
      <c r="U314" s="33">
        <f t="shared" si="36"/>
        <v>196.21941509394634</v>
      </c>
    </row>
    <row r="315" spans="1:21" s="28" customFormat="1" ht="24" customHeight="1">
      <c r="A315" s="47" t="str">
        <f t="shared" si="32"/>
        <v>531</v>
      </c>
      <c r="B315" s="142"/>
      <c r="C315" s="29" t="s">
        <v>1544</v>
      </c>
      <c r="D315" s="30">
        <v>242.82817043407761</v>
      </c>
      <c r="E315" s="31">
        <f t="shared" si="37"/>
        <v>224.17115970332694</v>
      </c>
      <c r="F315" s="32">
        <f t="shared" si="37"/>
        <v>233.35614960154265</v>
      </c>
      <c r="G315" s="32">
        <f t="shared" si="37"/>
        <v>247.63593858392483</v>
      </c>
      <c r="H315" s="32">
        <f t="shared" si="37"/>
        <v>223.52534010110864</v>
      </c>
      <c r="I315" s="32">
        <f t="shared" si="37"/>
        <v>224.38643290406637</v>
      </c>
      <c r="J315" s="32">
        <f t="shared" si="37"/>
        <v>251.36734073007497</v>
      </c>
      <c r="K315" s="32">
        <f t="shared" si="37"/>
        <v>266.72349571615439</v>
      </c>
      <c r="L315" s="32">
        <f t="shared" si="37"/>
        <v>247.92296951824409</v>
      </c>
      <c r="M315" s="32">
        <f t="shared" si="37"/>
        <v>247.70769631750471</v>
      </c>
      <c r="N315" s="32">
        <f t="shared" si="37"/>
        <v>247.70769631750471</v>
      </c>
      <c r="O315" s="32">
        <f t="shared" si="37"/>
        <v>219.43514928705946</v>
      </c>
      <c r="P315" s="32">
        <f t="shared" si="37"/>
        <v>229.40947425465305</v>
      </c>
      <c r="Q315" s="32">
        <f t="shared" si="37"/>
        <v>239.02501055434766</v>
      </c>
      <c r="R315" s="32">
        <f t="shared" si="37"/>
        <v>237.58985588275144</v>
      </c>
      <c r="S315" s="32">
        <f t="shared" si="37"/>
        <v>239.31204148866689</v>
      </c>
      <c r="T315" s="32">
        <f t="shared" si="37"/>
        <v>245.77023751084982</v>
      </c>
      <c r="U315" s="33">
        <f t="shared" si="36"/>
        <v>222.30545863025188</v>
      </c>
    </row>
    <row r="316" spans="1:21" s="28" customFormat="1" ht="24" customHeight="1">
      <c r="A316" s="47" t="str">
        <f t="shared" si="32"/>
        <v>5311</v>
      </c>
      <c r="B316" s="142"/>
      <c r="C316" s="29" t="s">
        <v>1545</v>
      </c>
      <c r="D316" s="30">
        <v>457.06939446407773</v>
      </c>
      <c r="E316" s="31">
        <f t="shared" si="37"/>
        <v>421.95176959390619</v>
      </c>
      <c r="F316" s="32">
        <f t="shared" si="37"/>
        <v>439.24044645306759</v>
      </c>
      <c r="G316" s="32">
        <f t="shared" si="37"/>
        <v>466.11893625754487</v>
      </c>
      <c r="H316" s="32">
        <f t="shared" si="37"/>
        <v>420.73615950224644</v>
      </c>
      <c r="I316" s="32">
        <f t="shared" si="37"/>
        <v>422.35697295779283</v>
      </c>
      <c r="J316" s="32">
        <f t="shared" si="37"/>
        <v>473.1424612315792</v>
      </c>
      <c r="K316" s="32">
        <f t="shared" si="37"/>
        <v>502.04696785548958</v>
      </c>
      <c r="L316" s="32">
        <f t="shared" si="37"/>
        <v>466.65920740939373</v>
      </c>
      <c r="M316" s="32">
        <f t="shared" si="37"/>
        <v>466.2540040455072</v>
      </c>
      <c r="N316" s="32">
        <f t="shared" si="37"/>
        <v>466.2540040455072</v>
      </c>
      <c r="O316" s="32">
        <f t="shared" si="37"/>
        <v>413.03729558840115</v>
      </c>
      <c r="P316" s="32">
        <f t="shared" si="37"/>
        <v>431.81171811514662</v>
      </c>
      <c r="Q316" s="32">
        <f t="shared" si="37"/>
        <v>449.91080170208124</v>
      </c>
      <c r="R316" s="32">
        <f t="shared" si="37"/>
        <v>447.20944594283725</v>
      </c>
      <c r="S316" s="32">
        <f t="shared" si="37"/>
        <v>450.45107285392999</v>
      </c>
      <c r="T316" s="32">
        <f t="shared" si="37"/>
        <v>462.60717377052782</v>
      </c>
      <c r="U316" s="33">
        <f t="shared" si="36"/>
        <v>418.44000710688908</v>
      </c>
    </row>
    <row r="317" spans="1:21" s="28" customFormat="1" ht="24" customHeight="1">
      <c r="A317" s="47" t="str">
        <f t="shared" si="32"/>
        <v>5312</v>
      </c>
      <c r="B317" s="142"/>
      <c r="C317" s="29" t="s">
        <v>1546</v>
      </c>
      <c r="D317" s="30">
        <v>69.540500074745623</v>
      </c>
      <c r="E317" s="31">
        <f t="shared" si="37"/>
        <v>64.197553851508658</v>
      </c>
      <c r="F317" s="32">
        <f t="shared" si="37"/>
        <v>66.827927376794548</v>
      </c>
      <c r="G317" s="32">
        <f t="shared" si="37"/>
        <v>70.917336216887435</v>
      </c>
      <c r="H317" s="32">
        <f t="shared" si="37"/>
        <v>64.012605713011993</v>
      </c>
      <c r="I317" s="32">
        <f t="shared" si="37"/>
        <v>64.259203231007547</v>
      </c>
      <c r="J317" s="32">
        <f t="shared" si="37"/>
        <v>71.985925461534833</v>
      </c>
      <c r="K317" s="32">
        <f t="shared" si="37"/>
        <v>76.383581199122176</v>
      </c>
      <c r="L317" s="32">
        <f t="shared" si="37"/>
        <v>70.999535389552634</v>
      </c>
      <c r="M317" s="32">
        <f t="shared" si="37"/>
        <v>70.937886010053759</v>
      </c>
      <c r="N317" s="32">
        <f t="shared" si="37"/>
        <v>70.937886010053759</v>
      </c>
      <c r="O317" s="32">
        <f t="shared" si="37"/>
        <v>62.841267502533121</v>
      </c>
      <c r="P317" s="32">
        <f t="shared" si="37"/>
        <v>65.697688752648261</v>
      </c>
      <c r="Q317" s="32">
        <f t="shared" si="37"/>
        <v>68.451361036931928</v>
      </c>
      <c r="R317" s="32">
        <f t="shared" si="37"/>
        <v>68.040365173606006</v>
      </c>
      <c r="S317" s="32">
        <f t="shared" si="37"/>
        <v>68.533560209597113</v>
      </c>
      <c r="T317" s="32">
        <f t="shared" si="37"/>
        <v>70.38304159456375</v>
      </c>
      <c r="U317" s="33">
        <f t="shared" si="36"/>
        <v>63.663259229184966</v>
      </c>
    </row>
    <row r="318" spans="1:21" s="28" customFormat="1" ht="24" customHeight="1">
      <c r="A318" s="47" t="str">
        <f t="shared" si="32"/>
        <v>5313</v>
      </c>
      <c r="B318" s="142"/>
      <c r="C318" s="29" t="s">
        <v>1547</v>
      </c>
      <c r="D318" s="30">
        <v>69.540500074745623</v>
      </c>
      <c r="E318" s="31">
        <f t="shared" si="37"/>
        <v>64.197553851508658</v>
      </c>
      <c r="F318" s="32">
        <f t="shared" si="37"/>
        <v>66.827927376794548</v>
      </c>
      <c r="G318" s="32">
        <f t="shared" si="37"/>
        <v>70.917336216887435</v>
      </c>
      <c r="H318" s="32">
        <f t="shared" si="37"/>
        <v>64.012605713011993</v>
      </c>
      <c r="I318" s="32">
        <f t="shared" si="37"/>
        <v>64.259203231007547</v>
      </c>
      <c r="J318" s="32">
        <f t="shared" si="37"/>
        <v>71.985925461534833</v>
      </c>
      <c r="K318" s="32">
        <f t="shared" si="37"/>
        <v>76.383581199122176</v>
      </c>
      <c r="L318" s="32">
        <f t="shared" si="37"/>
        <v>70.999535389552634</v>
      </c>
      <c r="M318" s="32">
        <f t="shared" si="37"/>
        <v>70.937886010053759</v>
      </c>
      <c r="N318" s="32">
        <f t="shared" si="37"/>
        <v>70.937886010053759</v>
      </c>
      <c r="O318" s="32">
        <f t="shared" si="37"/>
        <v>62.841267502533121</v>
      </c>
      <c r="P318" s="32">
        <f t="shared" si="37"/>
        <v>65.697688752648261</v>
      </c>
      <c r="Q318" s="32">
        <f t="shared" si="37"/>
        <v>68.451361036931928</v>
      </c>
      <c r="R318" s="32">
        <f t="shared" si="37"/>
        <v>68.040365173606006</v>
      </c>
      <c r="S318" s="32">
        <f t="shared" si="37"/>
        <v>68.533560209597113</v>
      </c>
      <c r="T318" s="32">
        <f t="shared" si="37"/>
        <v>70.38304159456375</v>
      </c>
      <c r="U318" s="33">
        <f t="shared" si="36"/>
        <v>63.663259229184966</v>
      </c>
    </row>
    <row r="319" spans="1:21" s="28" customFormat="1" ht="24" customHeight="1">
      <c r="A319" s="47" t="str">
        <f t="shared" si="32"/>
        <v>532</v>
      </c>
      <c r="B319" s="142"/>
      <c r="C319" s="29" t="s">
        <v>1548</v>
      </c>
      <c r="D319" s="30">
        <v>112.07549002082301</v>
      </c>
      <c r="E319" s="31">
        <f t="shared" si="37"/>
        <v>103.46448901449499</v>
      </c>
      <c r="F319" s="32">
        <f t="shared" si="37"/>
        <v>107.70375104837956</v>
      </c>
      <c r="G319" s="32">
        <f t="shared" si="37"/>
        <v>114.29447874168444</v>
      </c>
      <c r="H319" s="32">
        <f t="shared" si="37"/>
        <v>103.16641590273748</v>
      </c>
      <c r="I319" s="32">
        <f t="shared" si="37"/>
        <v>103.56384671841417</v>
      </c>
      <c r="J319" s="32">
        <f t="shared" si="37"/>
        <v>116.01667894295005</v>
      </c>
      <c r="K319" s="32">
        <f t="shared" si="37"/>
        <v>123.1041951558508</v>
      </c>
      <c r="L319" s="32">
        <f t="shared" si="37"/>
        <v>114.42695568024334</v>
      </c>
      <c r="M319" s="32">
        <f t="shared" si="37"/>
        <v>114.3275979763242</v>
      </c>
      <c r="N319" s="32">
        <f t="shared" si="37"/>
        <v>114.3275979763242</v>
      </c>
      <c r="O319" s="32">
        <f t="shared" si="37"/>
        <v>101.27861952827327</v>
      </c>
      <c r="P319" s="32">
        <f t="shared" si="37"/>
        <v>105.88219314319477</v>
      </c>
      <c r="Q319" s="32">
        <f t="shared" si="37"/>
        <v>110.32017058491768</v>
      </c>
      <c r="R319" s="32">
        <f t="shared" si="37"/>
        <v>109.65778589212321</v>
      </c>
      <c r="S319" s="32">
        <f t="shared" si="37"/>
        <v>110.45264752347657</v>
      </c>
      <c r="T319" s="32">
        <f t="shared" si="37"/>
        <v>113.43337864105166</v>
      </c>
      <c r="U319" s="33">
        <f t="shared" si="36"/>
        <v>102.60338891386219</v>
      </c>
    </row>
    <row r="320" spans="1:21" s="28" customFormat="1" ht="24" customHeight="1">
      <c r="A320" s="47" t="str">
        <f t="shared" si="32"/>
        <v>5321</v>
      </c>
      <c r="B320" s="142"/>
      <c r="C320" s="29" t="s">
        <v>1549</v>
      </c>
      <c r="D320" s="30">
        <v>166.75504506479476</v>
      </c>
      <c r="E320" s="31">
        <f t="shared" si="37"/>
        <v>153.94289621229868</v>
      </c>
      <c r="F320" s="32">
        <f t="shared" si="37"/>
        <v>160.25041564737367</v>
      </c>
      <c r="G320" s="32">
        <f t="shared" si="37"/>
        <v>170.05663726909179</v>
      </c>
      <c r="H320" s="32">
        <f t="shared" si="37"/>
        <v>153.49939875201997</v>
      </c>
      <c r="I320" s="32">
        <f t="shared" si="37"/>
        <v>154.09072869905827</v>
      </c>
      <c r="J320" s="32">
        <f t="shared" si="37"/>
        <v>172.61906703959102</v>
      </c>
      <c r="K320" s="32">
        <f t="shared" si="37"/>
        <v>183.16445109510698</v>
      </c>
      <c r="L320" s="32">
        <f t="shared" si="37"/>
        <v>170.25374725143789</v>
      </c>
      <c r="M320" s="32">
        <f t="shared" si="37"/>
        <v>170.10591476467835</v>
      </c>
      <c r="N320" s="32">
        <f t="shared" si="37"/>
        <v>170.10591476467835</v>
      </c>
      <c r="O320" s="32">
        <f t="shared" si="37"/>
        <v>150.69058150358816</v>
      </c>
      <c r="P320" s="32">
        <f t="shared" si="37"/>
        <v>157.54015339011488</v>
      </c>
      <c r="Q320" s="32">
        <f t="shared" si="37"/>
        <v>164.14333779870901</v>
      </c>
      <c r="R320" s="32">
        <f t="shared" si="37"/>
        <v>163.15778788697855</v>
      </c>
      <c r="S320" s="32">
        <f t="shared" si="37"/>
        <v>164.3404477810551</v>
      </c>
      <c r="T320" s="32">
        <f t="shared" si="37"/>
        <v>168.7754223838422</v>
      </c>
      <c r="U320" s="33">
        <f t="shared" si="36"/>
        <v>152.66168132704908</v>
      </c>
    </row>
    <row r="321" spans="1:21" s="28" customFormat="1" ht="24" customHeight="1">
      <c r="A321" s="47" t="str">
        <f t="shared" si="32"/>
        <v>5322</v>
      </c>
      <c r="B321" s="142"/>
      <c r="C321" s="29" t="s">
        <v>1550</v>
      </c>
      <c r="D321" s="30">
        <v>89.307247864978578</v>
      </c>
      <c r="E321" s="31">
        <f t="shared" si="37"/>
        <v>82.445579884808808</v>
      </c>
      <c r="F321" s="32">
        <f t="shared" si="37"/>
        <v>85.823631813507788</v>
      </c>
      <c r="G321" s="32">
        <f t="shared" si="37"/>
        <v>91.075446921406922</v>
      </c>
      <c r="H321" s="32">
        <f t="shared" si="37"/>
        <v>82.208060608572168</v>
      </c>
      <c r="I321" s="32">
        <f t="shared" si="37"/>
        <v>82.524752976887711</v>
      </c>
      <c r="J321" s="32">
        <f t="shared" si="37"/>
        <v>92.447780517440876</v>
      </c>
      <c r="K321" s="32">
        <f t="shared" si="37"/>
        <v>98.095461085734442</v>
      </c>
      <c r="L321" s="32">
        <f t="shared" si="37"/>
        <v>91.18101104417876</v>
      </c>
      <c r="M321" s="32">
        <f t="shared" si="37"/>
        <v>91.101837952099899</v>
      </c>
      <c r="N321" s="32">
        <f t="shared" si="37"/>
        <v>91.101837952099899</v>
      </c>
      <c r="O321" s="32">
        <f t="shared" si="37"/>
        <v>80.703771859073427</v>
      </c>
      <c r="P321" s="32">
        <f t="shared" si="37"/>
        <v>84.37212512539493</v>
      </c>
      <c r="Q321" s="32">
        <f t="shared" si="37"/>
        <v>87.908523238251661</v>
      </c>
      <c r="R321" s="32">
        <f t="shared" si="37"/>
        <v>87.380702624392441</v>
      </c>
      <c r="S321" s="32">
        <f t="shared" si="37"/>
        <v>88.014087361023499</v>
      </c>
      <c r="T321" s="32">
        <f t="shared" si="37"/>
        <v>90.389280123389966</v>
      </c>
      <c r="U321" s="33">
        <f t="shared" si="36"/>
        <v>81.759413086791852</v>
      </c>
    </row>
    <row r="322" spans="1:21" s="28" customFormat="1" ht="24" customHeight="1">
      <c r="A322" s="47" t="str">
        <f t="shared" si="32"/>
        <v>5323</v>
      </c>
      <c r="B322" s="142"/>
      <c r="C322" s="29" t="s">
        <v>1551</v>
      </c>
      <c r="D322" s="30">
        <v>89.307247864978578</v>
      </c>
      <c r="E322" s="31">
        <f t="shared" si="37"/>
        <v>82.445579884808808</v>
      </c>
      <c r="F322" s="32">
        <f t="shared" si="37"/>
        <v>85.823631813507788</v>
      </c>
      <c r="G322" s="32">
        <f t="shared" si="37"/>
        <v>91.075446921406922</v>
      </c>
      <c r="H322" s="32">
        <f t="shared" si="37"/>
        <v>82.208060608572168</v>
      </c>
      <c r="I322" s="32">
        <f t="shared" si="37"/>
        <v>82.524752976887711</v>
      </c>
      <c r="J322" s="32">
        <f t="shared" si="37"/>
        <v>92.447780517440876</v>
      </c>
      <c r="K322" s="32">
        <f t="shared" si="37"/>
        <v>98.095461085734442</v>
      </c>
      <c r="L322" s="32">
        <f t="shared" si="37"/>
        <v>91.18101104417876</v>
      </c>
      <c r="M322" s="32">
        <f t="shared" si="37"/>
        <v>91.101837952099899</v>
      </c>
      <c r="N322" s="32">
        <f t="shared" si="37"/>
        <v>91.101837952099899</v>
      </c>
      <c r="O322" s="32">
        <f t="shared" si="37"/>
        <v>80.703771859073427</v>
      </c>
      <c r="P322" s="32">
        <f t="shared" si="37"/>
        <v>84.37212512539493</v>
      </c>
      <c r="Q322" s="32">
        <f t="shared" si="37"/>
        <v>87.908523238251661</v>
      </c>
      <c r="R322" s="32">
        <f t="shared" si="37"/>
        <v>87.380702624392441</v>
      </c>
      <c r="S322" s="32">
        <f t="shared" si="37"/>
        <v>88.014087361023499</v>
      </c>
      <c r="T322" s="32">
        <f t="shared" si="37"/>
        <v>90.389280123389966</v>
      </c>
      <c r="U322" s="33">
        <f t="shared" si="36"/>
        <v>81.759413086791852</v>
      </c>
    </row>
    <row r="323" spans="1:21" s="28" customFormat="1" ht="24" customHeight="1">
      <c r="A323" s="47" t="str">
        <f t="shared" si="32"/>
        <v>5324</v>
      </c>
      <c r="B323" s="142"/>
      <c r="C323" s="29" t="s">
        <v>1552</v>
      </c>
      <c r="D323" s="30">
        <v>89.307247864978578</v>
      </c>
      <c r="E323" s="31">
        <f t="shared" si="37"/>
        <v>82.445579884808808</v>
      </c>
      <c r="F323" s="32">
        <f t="shared" si="37"/>
        <v>85.823631813507788</v>
      </c>
      <c r="G323" s="32">
        <f t="shared" si="37"/>
        <v>91.075446921406922</v>
      </c>
      <c r="H323" s="32">
        <f t="shared" si="37"/>
        <v>82.208060608572168</v>
      </c>
      <c r="I323" s="32">
        <f t="shared" si="37"/>
        <v>82.524752976887711</v>
      </c>
      <c r="J323" s="32">
        <f t="shared" si="37"/>
        <v>92.447780517440876</v>
      </c>
      <c r="K323" s="32">
        <f t="shared" si="37"/>
        <v>98.095461085734442</v>
      </c>
      <c r="L323" s="32">
        <f t="shared" si="37"/>
        <v>91.18101104417876</v>
      </c>
      <c r="M323" s="32">
        <f t="shared" si="37"/>
        <v>91.101837952099899</v>
      </c>
      <c r="N323" s="32">
        <f t="shared" si="37"/>
        <v>91.101837952099899</v>
      </c>
      <c r="O323" s="32">
        <f t="shared" si="37"/>
        <v>80.703771859073427</v>
      </c>
      <c r="P323" s="32">
        <f t="shared" si="37"/>
        <v>84.37212512539493</v>
      </c>
      <c r="Q323" s="32">
        <f t="shared" si="37"/>
        <v>87.908523238251661</v>
      </c>
      <c r="R323" s="32">
        <f t="shared" si="37"/>
        <v>87.380702624392441</v>
      </c>
      <c r="S323" s="32">
        <f t="shared" si="37"/>
        <v>88.014087361023499</v>
      </c>
      <c r="T323" s="32">
        <f t="shared" si="37"/>
        <v>90.389280123389966</v>
      </c>
      <c r="U323" s="33">
        <f t="shared" si="36"/>
        <v>81.759413086791852</v>
      </c>
    </row>
    <row r="324" spans="1:21" s="28" customFormat="1" ht="24" customHeight="1">
      <c r="A324" s="47" t="str">
        <f t="shared" si="32"/>
        <v>533</v>
      </c>
      <c r="B324" s="142"/>
      <c r="C324" s="29" t="s">
        <v>1553</v>
      </c>
      <c r="D324" s="30">
        <v>131.96798638585946</v>
      </c>
      <c r="E324" s="31">
        <f t="shared" si="37"/>
        <v>121.82860208907354</v>
      </c>
      <c r="F324" s="32">
        <f t="shared" si="37"/>
        <v>126.82029897364508</v>
      </c>
      <c r="G324" s="32">
        <f t="shared" si="37"/>
        <v>134.58082772387735</v>
      </c>
      <c r="H324" s="32">
        <f t="shared" si="37"/>
        <v>121.47762340187711</v>
      </c>
      <c r="I324" s="32">
        <f t="shared" si="37"/>
        <v>121.94559498480571</v>
      </c>
      <c r="J324" s="32">
        <f t="shared" si="37"/>
        <v>136.60870458323453</v>
      </c>
      <c r="K324" s="32">
        <f t="shared" si="37"/>
        <v>144.95419781212755</v>
      </c>
      <c r="L324" s="32">
        <f t="shared" si="37"/>
        <v>134.73681825152019</v>
      </c>
      <c r="M324" s="32">
        <f t="shared" si="37"/>
        <v>134.61982535578809</v>
      </c>
      <c r="N324" s="32">
        <f t="shared" si="37"/>
        <v>134.61982535578809</v>
      </c>
      <c r="O324" s="32">
        <f t="shared" si="37"/>
        <v>119.25475838296637</v>
      </c>
      <c r="P324" s="32">
        <f t="shared" si="37"/>
        <v>124.67542921855573</v>
      </c>
      <c r="Q324" s="32">
        <f t="shared" si="37"/>
        <v>129.90111189459157</v>
      </c>
      <c r="R324" s="32">
        <f t="shared" si="37"/>
        <v>129.12115925637727</v>
      </c>
      <c r="S324" s="32">
        <f t="shared" si="37"/>
        <v>130.05710242223441</v>
      </c>
      <c r="T324" s="32">
        <f t="shared" si="37"/>
        <v>133.56688929419877</v>
      </c>
      <c r="U324" s="33">
        <f t="shared" si="36"/>
        <v>120.81466365939497</v>
      </c>
    </row>
    <row r="325" spans="1:21" s="28" customFormat="1" ht="24" customHeight="1">
      <c r="A325" s="47" t="str">
        <f t="shared" si="32"/>
        <v>5331</v>
      </c>
      <c r="B325" s="142"/>
      <c r="C325" s="29" t="s">
        <v>1554</v>
      </c>
      <c r="D325" s="30">
        <v>131.96798638585946</v>
      </c>
      <c r="E325" s="31">
        <f t="shared" si="37"/>
        <v>121.82860208907354</v>
      </c>
      <c r="F325" s="32">
        <f t="shared" si="37"/>
        <v>126.82029897364508</v>
      </c>
      <c r="G325" s="32">
        <f t="shared" si="37"/>
        <v>134.58082772387735</v>
      </c>
      <c r="H325" s="32">
        <f t="shared" si="37"/>
        <v>121.47762340187711</v>
      </c>
      <c r="I325" s="32">
        <f t="shared" si="37"/>
        <v>121.94559498480571</v>
      </c>
      <c r="J325" s="32">
        <f t="shared" si="37"/>
        <v>136.60870458323453</v>
      </c>
      <c r="K325" s="32">
        <f t="shared" si="37"/>
        <v>144.95419781212755</v>
      </c>
      <c r="L325" s="32">
        <f t="shared" si="37"/>
        <v>134.73681825152019</v>
      </c>
      <c r="M325" s="32">
        <f t="shared" si="37"/>
        <v>134.61982535578809</v>
      </c>
      <c r="N325" s="32">
        <f t="shared" si="37"/>
        <v>134.61982535578809</v>
      </c>
      <c r="O325" s="32">
        <f t="shared" si="37"/>
        <v>119.25475838296637</v>
      </c>
      <c r="P325" s="32">
        <f t="shared" si="37"/>
        <v>124.67542921855573</v>
      </c>
      <c r="Q325" s="32">
        <f t="shared" si="37"/>
        <v>129.90111189459157</v>
      </c>
      <c r="R325" s="32">
        <f t="shared" si="37"/>
        <v>129.12115925637727</v>
      </c>
      <c r="S325" s="32">
        <f t="shared" si="37"/>
        <v>130.05710242223441</v>
      </c>
      <c r="T325" s="32">
        <f t="shared" si="37"/>
        <v>133.56688929419877</v>
      </c>
      <c r="U325" s="33">
        <f t="shared" si="36"/>
        <v>120.81466365939497</v>
      </c>
    </row>
    <row r="326" spans="1:21" s="28" customFormat="1" ht="24" customHeight="1">
      <c r="A326" s="47" t="str">
        <f t="shared" si="32"/>
        <v>54</v>
      </c>
      <c r="B326" s="142"/>
      <c r="C326" s="29" t="s">
        <v>1555</v>
      </c>
      <c r="D326" s="30">
        <v>69.474031310786003</v>
      </c>
      <c r="E326" s="31">
        <f t="shared" si="37"/>
        <v>64.136192025678326</v>
      </c>
      <c r="F326" s="32">
        <f t="shared" si="37"/>
        <v>66.764051366039027</v>
      </c>
      <c r="G326" s="32">
        <f t="shared" si="37"/>
        <v>70.849551434256043</v>
      </c>
      <c r="H326" s="32">
        <f t="shared" si="37"/>
        <v>63.951420665809209</v>
      </c>
      <c r="I326" s="32">
        <f t="shared" si="37"/>
        <v>64.197782478968037</v>
      </c>
      <c r="J326" s="32">
        <f t="shared" si="37"/>
        <v>71.917119291277587</v>
      </c>
      <c r="K326" s="32">
        <f t="shared" si="37"/>
        <v>76.310571625943126</v>
      </c>
      <c r="L326" s="32">
        <f t="shared" si="37"/>
        <v>70.931672038642319</v>
      </c>
      <c r="M326" s="32">
        <f t="shared" si="37"/>
        <v>70.870081585352636</v>
      </c>
      <c r="N326" s="32">
        <f t="shared" si="37"/>
        <v>70.870081585352636</v>
      </c>
      <c r="O326" s="32">
        <f t="shared" si="37"/>
        <v>62.781202053304838</v>
      </c>
      <c r="P326" s="32">
        <f t="shared" si="37"/>
        <v>65.634893055727787</v>
      </c>
      <c r="Q326" s="32">
        <f t="shared" si="37"/>
        <v>68.385933302667894</v>
      </c>
      <c r="R326" s="32">
        <f t="shared" si="37"/>
        <v>67.975330280736529</v>
      </c>
      <c r="S326" s="32">
        <f t="shared" si="37"/>
        <v>68.46805390705417</v>
      </c>
      <c r="T326" s="32">
        <f t="shared" ref="T326:T345" si="38">$D326*T$2</f>
        <v>70.315767505745285</v>
      </c>
      <c r="U326" s="33">
        <f t="shared" si="36"/>
        <v>63.602408097167555</v>
      </c>
    </row>
    <row r="327" spans="1:21" s="28" customFormat="1" ht="24" customHeight="1">
      <c r="A327" s="47" t="str">
        <f t="shared" si="32"/>
        <v>541</v>
      </c>
      <c r="B327" s="142"/>
      <c r="C327" s="29" t="s">
        <v>1556</v>
      </c>
      <c r="D327" s="30">
        <v>69.474031310786003</v>
      </c>
      <c r="E327" s="31">
        <f t="shared" ref="E327:S342" si="39">$D327*E$2</f>
        <v>64.136192025678326</v>
      </c>
      <c r="F327" s="32">
        <f t="shared" si="39"/>
        <v>66.764051366039027</v>
      </c>
      <c r="G327" s="32">
        <f t="shared" si="39"/>
        <v>70.849551434256043</v>
      </c>
      <c r="H327" s="32">
        <f t="shared" si="39"/>
        <v>63.951420665809209</v>
      </c>
      <c r="I327" s="32">
        <f t="shared" si="39"/>
        <v>64.197782478968037</v>
      </c>
      <c r="J327" s="32">
        <f t="shared" si="39"/>
        <v>71.917119291277587</v>
      </c>
      <c r="K327" s="32">
        <f t="shared" si="39"/>
        <v>76.310571625943126</v>
      </c>
      <c r="L327" s="32">
        <f t="shared" si="39"/>
        <v>70.931672038642319</v>
      </c>
      <c r="M327" s="32">
        <f t="shared" si="39"/>
        <v>70.870081585352636</v>
      </c>
      <c r="N327" s="32">
        <f t="shared" si="39"/>
        <v>70.870081585352636</v>
      </c>
      <c r="O327" s="32">
        <f t="shared" si="39"/>
        <v>62.781202053304838</v>
      </c>
      <c r="P327" s="32">
        <f t="shared" si="39"/>
        <v>65.634893055727787</v>
      </c>
      <c r="Q327" s="32">
        <f t="shared" si="39"/>
        <v>68.385933302667894</v>
      </c>
      <c r="R327" s="32">
        <f t="shared" si="39"/>
        <v>67.975330280736529</v>
      </c>
      <c r="S327" s="32">
        <f t="shared" si="39"/>
        <v>68.46805390705417</v>
      </c>
      <c r="T327" s="32">
        <f t="shared" si="38"/>
        <v>70.315767505745285</v>
      </c>
      <c r="U327" s="33">
        <f t="shared" si="36"/>
        <v>63.602408097167555</v>
      </c>
    </row>
    <row r="328" spans="1:21" s="28" customFormat="1" ht="24" customHeight="1">
      <c r="A328" s="47" t="str">
        <f t="shared" ref="A328:A391" si="40">_xlfn.TEXTAFTER(_xlfn.TEXTBEFORE($C328,"]"),"[")</f>
        <v>5411</v>
      </c>
      <c r="B328" s="142"/>
      <c r="C328" s="29" t="s">
        <v>1557</v>
      </c>
      <c r="D328" s="30">
        <v>96.244329189681821</v>
      </c>
      <c r="E328" s="31">
        <f t="shared" si="39"/>
        <v>88.849670327590417</v>
      </c>
      <c r="F328" s="32">
        <f t="shared" si="39"/>
        <v>92.490117767389265</v>
      </c>
      <c r="G328" s="32">
        <f t="shared" si="39"/>
        <v>98.149875896451505</v>
      </c>
      <c r="H328" s="32">
        <f t="shared" si="39"/>
        <v>88.593701366979559</v>
      </c>
      <c r="I328" s="32">
        <f t="shared" si="39"/>
        <v>88.934993314460712</v>
      </c>
      <c r="J328" s="32">
        <f t="shared" si="39"/>
        <v>99.628807668869797</v>
      </c>
      <c r="K328" s="32">
        <f t="shared" si="39"/>
        <v>105.71518073228349</v>
      </c>
      <c r="L328" s="32">
        <f t="shared" si="39"/>
        <v>98.263639878945227</v>
      </c>
      <c r="M328" s="32">
        <f t="shared" si="39"/>
        <v>98.17831689207496</v>
      </c>
      <c r="N328" s="32">
        <f t="shared" si="39"/>
        <v>98.17831689207496</v>
      </c>
      <c r="O328" s="32">
        <f t="shared" si="39"/>
        <v>86.972564616444146</v>
      </c>
      <c r="P328" s="32">
        <f t="shared" si="39"/>
        <v>90.925863008100691</v>
      </c>
      <c r="Q328" s="32">
        <f t="shared" si="39"/>
        <v>94.736956421640116</v>
      </c>
      <c r="R328" s="32">
        <f t="shared" si="39"/>
        <v>94.168136509171532</v>
      </c>
      <c r="S328" s="32">
        <f t="shared" si="39"/>
        <v>94.850720404133824</v>
      </c>
      <c r="T328" s="32">
        <f t="shared" si="38"/>
        <v>97.410410010242387</v>
      </c>
      <c r="U328" s="33">
        <f t="shared" si="36"/>
        <v>88.110204441381285</v>
      </c>
    </row>
    <row r="329" spans="1:21" s="28" customFormat="1" ht="24" customHeight="1">
      <c r="A329" s="47" t="str">
        <f t="shared" si="40"/>
        <v>5412</v>
      </c>
      <c r="B329" s="142"/>
      <c r="C329" s="29" t="s">
        <v>1558</v>
      </c>
      <c r="D329" s="30">
        <v>59.343216492316579</v>
      </c>
      <c r="E329" s="31">
        <f t="shared" si="39"/>
        <v>54.783749504136217</v>
      </c>
      <c r="F329" s="32">
        <f t="shared" si="39"/>
        <v>57.028410175240403</v>
      </c>
      <c r="G329" s="32">
        <f t="shared" si="39"/>
        <v>60.518156062347657</v>
      </c>
      <c r="H329" s="32">
        <f t="shared" si="39"/>
        <v>54.62592180069921</v>
      </c>
      <c r="I329" s="32">
        <f t="shared" si="39"/>
        <v>54.836358738615225</v>
      </c>
      <c r="J329" s="32">
        <f t="shared" si="39"/>
        <v>61.430049459983735</v>
      </c>
      <c r="K329" s="32">
        <f t="shared" si="39"/>
        <v>65.182841519486018</v>
      </c>
      <c r="L329" s="32">
        <f t="shared" si="39"/>
        <v>60.588301708319669</v>
      </c>
      <c r="M329" s="32">
        <f t="shared" si="39"/>
        <v>60.535692473840676</v>
      </c>
      <c r="N329" s="32">
        <f t="shared" si="39"/>
        <v>60.535692473840676</v>
      </c>
      <c r="O329" s="32">
        <f t="shared" si="39"/>
        <v>53.62634634559813</v>
      </c>
      <c r="P329" s="32">
        <f t="shared" si="39"/>
        <v>56.063907543125318</v>
      </c>
      <c r="Q329" s="32">
        <f t="shared" si="39"/>
        <v>58.413786683187503</v>
      </c>
      <c r="R329" s="32">
        <f t="shared" si="39"/>
        <v>58.063058453327471</v>
      </c>
      <c r="S329" s="32">
        <f t="shared" si="39"/>
        <v>58.483932329159508</v>
      </c>
      <c r="T329" s="32">
        <f t="shared" si="38"/>
        <v>60.062209363529632</v>
      </c>
      <c r="U329" s="33">
        <f t="shared" si="36"/>
        <v>54.327802805318186</v>
      </c>
    </row>
    <row r="330" spans="1:21" s="28" customFormat="1" ht="24" customHeight="1">
      <c r="A330" s="47" t="str">
        <f t="shared" si="40"/>
        <v>5413</v>
      </c>
      <c r="B330" s="142"/>
      <c r="C330" s="29" t="s">
        <v>1559</v>
      </c>
      <c r="D330" s="30">
        <v>66.368963722031069</v>
      </c>
      <c r="E330" s="31">
        <f t="shared" si="39"/>
        <v>61.269693459700065</v>
      </c>
      <c r="F330" s="32">
        <f t="shared" si="39"/>
        <v>63.780103435001486</v>
      </c>
      <c r="G330" s="32">
        <f t="shared" si="39"/>
        <v>67.683006443477893</v>
      </c>
      <c r="H330" s="32">
        <f t="shared" si="39"/>
        <v>61.093180258311691</v>
      </c>
      <c r="I330" s="32">
        <f t="shared" si="39"/>
        <v>61.328531193496197</v>
      </c>
      <c r="J330" s="32">
        <f t="shared" si="39"/>
        <v>68.702860495944094</v>
      </c>
      <c r="K330" s="32">
        <f t="shared" si="39"/>
        <v>72.899952173401147</v>
      </c>
      <c r="L330" s="32">
        <f t="shared" si="39"/>
        <v>67.761456755206055</v>
      </c>
      <c r="M330" s="32">
        <f t="shared" si="39"/>
        <v>67.702619021409944</v>
      </c>
      <c r="N330" s="32">
        <f t="shared" si="39"/>
        <v>67.702619021409944</v>
      </c>
      <c r="O330" s="32">
        <f t="shared" si="39"/>
        <v>59.975263316185277</v>
      </c>
      <c r="P330" s="32">
        <f t="shared" si="39"/>
        <v>62.701411648739153</v>
      </c>
      <c r="Q330" s="32">
        <f t="shared" si="39"/>
        <v>65.329497091632831</v>
      </c>
      <c r="R330" s="32">
        <f t="shared" si="39"/>
        <v>64.93724553299198</v>
      </c>
      <c r="S330" s="32">
        <f t="shared" si="39"/>
        <v>65.407947403360993</v>
      </c>
      <c r="T330" s="32">
        <f t="shared" si="38"/>
        <v>67.173079417244807</v>
      </c>
      <c r="U330" s="33">
        <f t="shared" si="36"/>
        <v>60.759766433466972</v>
      </c>
    </row>
    <row r="331" spans="1:21" s="28" customFormat="1" ht="24" customHeight="1">
      <c r="A331" s="47" t="str">
        <f t="shared" si="40"/>
        <v>5414</v>
      </c>
      <c r="B331" s="142"/>
      <c r="C331" s="29" t="s">
        <v>1560</v>
      </c>
      <c r="D331" s="30">
        <v>26.090134976425315</v>
      </c>
      <c r="E331" s="31">
        <f t="shared" si="39"/>
        <v>24.085573778473012</v>
      </c>
      <c r="F331" s="32">
        <f t="shared" si="39"/>
        <v>25.072434675926456</v>
      </c>
      <c r="G331" s="32">
        <f t="shared" si="39"/>
        <v>26.606694977436096</v>
      </c>
      <c r="H331" s="32">
        <f t="shared" si="39"/>
        <v>24.016185121620818</v>
      </c>
      <c r="I331" s="32">
        <f t="shared" si="39"/>
        <v>24.108703330757077</v>
      </c>
      <c r="J331" s="32">
        <f t="shared" si="39"/>
        <v>27.007607217026557</v>
      </c>
      <c r="K331" s="32">
        <f t="shared" si="39"/>
        <v>28.657515279956527</v>
      </c>
      <c r="L331" s="32">
        <f t="shared" si="39"/>
        <v>26.637534380481515</v>
      </c>
      <c r="M331" s="32">
        <f t="shared" si="39"/>
        <v>26.614404828197458</v>
      </c>
      <c r="N331" s="32">
        <f t="shared" si="39"/>
        <v>26.614404828197458</v>
      </c>
      <c r="O331" s="32">
        <f t="shared" si="39"/>
        <v>23.576723628223583</v>
      </c>
      <c r="P331" s="32">
        <f t="shared" si="39"/>
        <v>24.648392884051926</v>
      </c>
      <c r="Q331" s="32">
        <f t="shared" si="39"/>
        <v>25.681512886073499</v>
      </c>
      <c r="R331" s="32">
        <f t="shared" si="39"/>
        <v>25.527315870846397</v>
      </c>
      <c r="S331" s="32">
        <f t="shared" si="39"/>
        <v>25.712352289118918</v>
      </c>
      <c r="T331" s="32">
        <f t="shared" si="38"/>
        <v>26.406238857640869</v>
      </c>
      <c r="U331" s="33">
        <f t="shared" si="36"/>
        <v>23.885117658677782</v>
      </c>
    </row>
    <row r="332" spans="1:21" s="28" customFormat="1" ht="24" customHeight="1">
      <c r="A332" s="47" t="str">
        <f t="shared" si="40"/>
        <v>5415</v>
      </c>
      <c r="B332" s="142"/>
      <c r="C332" s="29" t="s">
        <v>1561</v>
      </c>
      <c r="D332" s="30">
        <v>75.629511379990291</v>
      </c>
      <c r="E332" s="31">
        <f t="shared" si="39"/>
        <v>69.818733318879907</v>
      </c>
      <c r="F332" s="32">
        <f t="shared" si="39"/>
        <v>72.679424056657339</v>
      </c>
      <c r="G332" s="32">
        <f t="shared" si="39"/>
        <v>77.126904188045643</v>
      </c>
      <c r="H332" s="32">
        <f t="shared" si="39"/>
        <v>69.617591001379935</v>
      </c>
      <c r="I332" s="32">
        <f t="shared" si="39"/>
        <v>69.885780758046579</v>
      </c>
      <c r="J332" s="32">
        <f t="shared" si="39"/>
        <v>78.289059800267722</v>
      </c>
      <c r="K332" s="32">
        <f t="shared" si="39"/>
        <v>83.071777127489327</v>
      </c>
      <c r="L332" s="32">
        <f t="shared" si="39"/>
        <v>77.216300773601191</v>
      </c>
      <c r="M332" s="32">
        <f t="shared" si="39"/>
        <v>77.149253334434547</v>
      </c>
      <c r="N332" s="32">
        <f t="shared" si="39"/>
        <v>77.149253334434547</v>
      </c>
      <c r="O332" s="32">
        <f t="shared" si="39"/>
        <v>68.343689657213446</v>
      </c>
      <c r="P332" s="32">
        <f t="shared" si="39"/>
        <v>71.450221005268588</v>
      </c>
      <c r="Q332" s="32">
        <f t="shared" si="39"/>
        <v>74.445006621379335</v>
      </c>
      <c r="R332" s="32">
        <f t="shared" si="39"/>
        <v>73.99802369360161</v>
      </c>
      <c r="S332" s="32">
        <f t="shared" si="39"/>
        <v>74.534403206934869</v>
      </c>
      <c r="T332" s="32">
        <f t="shared" si="38"/>
        <v>76.545826381934617</v>
      </c>
      <c r="U332" s="33">
        <f t="shared" si="36"/>
        <v>69.237655512768882</v>
      </c>
    </row>
    <row r="333" spans="1:21" s="28" customFormat="1" ht="24" customHeight="1">
      <c r="A333" s="47" t="str">
        <f t="shared" si="40"/>
        <v>5416</v>
      </c>
      <c r="B333" s="142"/>
      <c r="C333" s="29" t="s">
        <v>1562</v>
      </c>
      <c r="D333" s="30">
        <v>58.023773280508806</v>
      </c>
      <c r="E333" s="31">
        <f t="shared" si="39"/>
        <v>53.565681952810131</v>
      </c>
      <c r="F333" s="32">
        <f t="shared" si="39"/>
        <v>55.760434606446402</v>
      </c>
      <c r="G333" s="32">
        <f t="shared" si="39"/>
        <v>59.172589122646528</v>
      </c>
      <c r="H333" s="32">
        <f t="shared" si="39"/>
        <v>53.411363406851329</v>
      </c>
      <c r="I333" s="32">
        <f t="shared" si="39"/>
        <v>53.617121468129731</v>
      </c>
      <c r="J333" s="32">
        <f t="shared" si="39"/>
        <v>60.064207388186269</v>
      </c>
      <c r="K333" s="32">
        <f t="shared" si="39"/>
        <v>63.733559480984404</v>
      </c>
      <c r="L333" s="32">
        <f t="shared" si="39"/>
        <v>59.241175143072667</v>
      </c>
      <c r="M333" s="32">
        <f t="shared" si="39"/>
        <v>59.18973562775308</v>
      </c>
      <c r="N333" s="32">
        <f t="shared" si="39"/>
        <v>59.18973562775308</v>
      </c>
      <c r="O333" s="32">
        <f t="shared" si="39"/>
        <v>52.434012615778933</v>
      </c>
      <c r="P333" s="32">
        <f t="shared" si="39"/>
        <v>54.817376825587061</v>
      </c>
      <c r="Q333" s="32">
        <f t="shared" si="39"/>
        <v>57.115008509862534</v>
      </c>
      <c r="R333" s="32">
        <f t="shared" si="39"/>
        <v>56.772078407731868</v>
      </c>
      <c r="S333" s="32">
        <f t="shared" si="39"/>
        <v>57.183594530288666</v>
      </c>
      <c r="T333" s="32">
        <f t="shared" si="38"/>
        <v>58.726779989876668</v>
      </c>
      <c r="U333" s="33">
        <f t="shared" si="36"/>
        <v>53.119872820040264</v>
      </c>
    </row>
    <row r="334" spans="1:21" s="28" customFormat="1" ht="24" customHeight="1">
      <c r="A334" s="47" t="str">
        <f t="shared" si="40"/>
        <v>5417</v>
      </c>
      <c r="B334" s="142"/>
      <c r="C334" s="29" t="s">
        <v>1563</v>
      </c>
      <c r="D334" s="30">
        <v>82.574060230048431</v>
      </c>
      <c r="E334" s="31">
        <f t="shared" si="39"/>
        <v>76.229717540978498</v>
      </c>
      <c r="F334" s="32">
        <f t="shared" si="39"/>
        <v>79.353086249443706</v>
      </c>
      <c r="G334" s="32">
        <f t="shared" si="39"/>
        <v>84.208948538385656</v>
      </c>
      <c r="H334" s="32">
        <f t="shared" si="39"/>
        <v>76.010105678664544</v>
      </c>
      <c r="I334" s="32">
        <f t="shared" si="39"/>
        <v>76.302921495083169</v>
      </c>
      <c r="J334" s="32">
        <f t="shared" si="39"/>
        <v>85.477817076199656</v>
      </c>
      <c r="K334" s="32">
        <f t="shared" si="39"/>
        <v>90.6996991356649</v>
      </c>
      <c r="L334" s="32">
        <f t="shared" si="39"/>
        <v>84.306553810525202</v>
      </c>
      <c r="M334" s="32">
        <f t="shared" si="39"/>
        <v>84.233349856420574</v>
      </c>
      <c r="N334" s="32">
        <f t="shared" si="39"/>
        <v>84.233349856420574</v>
      </c>
      <c r="O334" s="32">
        <f t="shared" si="39"/>
        <v>74.61923055067615</v>
      </c>
      <c r="P334" s="32">
        <f t="shared" si="39"/>
        <v>78.011013757525049</v>
      </c>
      <c r="Q334" s="32">
        <f t="shared" si="39"/>
        <v>81.280790374199555</v>
      </c>
      <c r="R334" s="32">
        <f t="shared" si="39"/>
        <v>80.792764013501866</v>
      </c>
      <c r="S334" s="32">
        <f t="shared" si="39"/>
        <v>81.378395646339101</v>
      </c>
      <c r="T334" s="32">
        <f t="shared" si="38"/>
        <v>83.574514269478684</v>
      </c>
      <c r="U334" s="33">
        <f t="shared" si="36"/>
        <v>75.595283272071512</v>
      </c>
    </row>
    <row r="335" spans="1:21" s="28" customFormat="1" ht="24" customHeight="1">
      <c r="A335" s="47" t="str">
        <f t="shared" si="40"/>
        <v>5418</v>
      </c>
      <c r="B335" s="142"/>
      <c r="C335" s="29" t="s">
        <v>1564</v>
      </c>
      <c r="D335" s="30">
        <v>61.206554208413628</v>
      </c>
      <c r="E335" s="31">
        <f t="shared" si="39"/>
        <v>56.503922974906658</v>
      </c>
      <c r="F335" s="32">
        <f t="shared" si="39"/>
        <v>58.819064505248555</v>
      </c>
      <c r="G335" s="32">
        <f t="shared" si="39"/>
        <v>62.418386103201946</v>
      </c>
      <c r="H335" s="32">
        <f t="shared" si="39"/>
        <v>56.341139586054496</v>
      </c>
      <c r="I335" s="32">
        <f t="shared" si="39"/>
        <v>56.558184104524052</v>
      </c>
      <c r="J335" s="32">
        <f t="shared" si="39"/>
        <v>63.358912349903342</v>
      </c>
      <c r="K335" s="32">
        <f t="shared" si="39"/>
        <v>67.229539595943692</v>
      </c>
      <c r="L335" s="32">
        <f t="shared" si="39"/>
        <v>62.490734276025137</v>
      </c>
      <c r="M335" s="32">
        <f t="shared" si="39"/>
        <v>62.436473146407764</v>
      </c>
      <c r="N335" s="32">
        <f t="shared" si="39"/>
        <v>62.436473146407764</v>
      </c>
      <c r="O335" s="32">
        <f t="shared" si="39"/>
        <v>55.310178123324128</v>
      </c>
      <c r="P335" s="32">
        <f t="shared" si="39"/>
        <v>57.824277128929765</v>
      </c>
      <c r="Q335" s="32">
        <f t="shared" si="39"/>
        <v>60.247940918506437</v>
      </c>
      <c r="R335" s="32">
        <f t="shared" si="39"/>
        <v>59.886200054390514</v>
      </c>
      <c r="S335" s="32">
        <f t="shared" si="39"/>
        <v>60.32028909132962</v>
      </c>
      <c r="T335" s="32">
        <f t="shared" si="38"/>
        <v>61.948122979851263</v>
      </c>
      <c r="U335" s="33">
        <f t="shared" si="36"/>
        <v>56.033659851555967</v>
      </c>
    </row>
    <row r="336" spans="1:21" s="28" customFormat="1" ht="24" customHeight="1">
      <c r="A336" s="47" t="str">
        <f t="shared" si="40"/>
        <v>5419</v>
      </c>
      <c r="B336" s="142"/>
      <c r="C336" s="29" t="s">
        <v>1565</v>
      </c>
      <c r="D336" s="30">
        <v>59.094718979327844</v>
      </c>
      <c r="E336" s="31">
        <f t="shared" si="39"/>
        <v>54.554344589663167</v>
      </c>
      <c r="F336" s="32">
        <f t="shared" si="39"/>
        <v>56.789605827651933</v>
      </c>
      <c r="G336" s="32">
        <f t="shared" si="39"/>
        <v>60.264738533587575</v>
      </c>
      <c r="H336" s="32">
        <f t="shared" si="39"/>
        <v>54.397177783867086</v>
      </c>
      <c r="I336" s="32">
        <f t="shared" si="39"/>
        <v>54.606733524928529</v>
      </c>
      <c r="J336" s="32">
        <f t="shared" si="39"/>
        <v>61.172813411520515</v>
      </c>
      <c r="K336" s="32">
        <f t="shared" si="39"/>
        <v>64.909890793782978</v>
      </c>
      <c r="L336" s="32">
        <f t="shared" si="39"/>
        <v>60.334590447274728</v>
      </c>
      <c r="M336" s="32">
        <f t="shared" si="39"/>
        <v>60.282201512009379</v>
      </c>
      <c r="N336" s="32">
        <f t="shared" si="39"/>
        <v>60.282201512009379</v>
      </c>
      <c r="O336" s="32">
        <f t="shared" si="39"/>
        <v>53.401788013825211</v>
      </c>
      <c r="P336" s="32">
        <f t="shared" si="39"/>
        <v>55.82914201445363</v>
      </c>
      <c r="Q336" s="32">
        <f t="shared" si="39"/>
        <v>58.169181122973121</v>
      </c>
      <c r="R336" s="32">
        <f t="shared" si="39"/>
        <v>57.819921554537373</v>
      </c>
      <c r="S336" s="32">
        <f t="shared" si="39"/>
        <v>58.239033036660267</v>
      </c>
      <c r="T336" s="32">
        <f t="shared" si="38"/>
        <v>59.810701094621116</v>
      </c>
      <c r="U336" s="33">
        <f t="shared" si="36"/>
        <v>54.1003071506967</v>
      </c>
    </row>
    <row r="337" spans="1:21" s="28" customFormat="1" ht="24" customHeight="1">
      <c r="A337" s="47" t="str">
        <f t="shared" si="40"/>
        <v>55</v>
      </c>
      <c r="B337" s="142"/>
      <c r="C337" s="29" t="s">
        <v>1566</v>
      </c>
      <c r="D337" s="30">
        <v>32.204538973424157</v>
      </c>
      <c r="E337" s="31">
        <f t="shared" si="39"/>
        <v>29.730194962463667</v>
      </c>
      <c r="F337" s="32">
        <f t="shared" si="39"/>
        <v>30.948333552474988</v>
      </c>
      <c r="G337" s="32">
        <f t="shared" si="39"/>
        <v>32.842158391633198</v>
      </c>
      <c r="H337" s="32">
        <f t="shared" si="39"/>
        <v>29.644544592853496</v>
      </c>
      <c r="I337" s="32">
        <f t="shared" si="39"/>
        <v>29.758745085667059</v>
      </c>
      <c r="J337" s="32">
        <f t="shared" si="39"/>
        <v>33.3370271938253</v>
      </c>
      <c r="K337" s="32">
        <f t="shared" si="39"/>
        <v>35.373602649000468</v>
      </c>
      <c r="L337" s="32">
        <f t="shared" si="39"/>
        <v>32.880225222571056</v>
      </c>
      <c r="M337" s="32">
        <f t="shared" si="39"/>
        <v>32.851675099367668</v>
      </c>
      <c r="N337" s="32">
        <f t="shared" si="39"/>
        <v>32.851675099367668</v>
      </c>
      <c r="O337" s="32">
        <f t="shared" si="39"/>
        <v>29.102092251989085</v>
      </c>
      <c r="P337" s="32">
        <f t="shared" si="39"/>
        <v>30.424914627079495</v>
      </c>
      <c r="Q337" s="32">
        <f t="shared" si="39"/>
        <v>31.700153463497596</v>
      </c>
      <c r="R337" s="32">
        <f t="shared" si="39"/>
        <v>31.509819308808325</v>
      </c>
      <c r="S337" s="32">
        <f t="shared" si="39"/>
        <v>31.738220294435447</v>
      </c>
      <c r="T337" s="32">
        <f t="shared" si="38"/>
        <v>32.594723990537155</v>
      </c>
      <c r="U337" s="33">
        <f t="shared" si="36"/>
        <v>29.48276056136762</v>
      </c>
    </row>
    <row r="338" spans="1:21" s="28" customFormat="1" ht="24" customHeight="1">
      <c r="A338" s="47" t="str">
        <f t="shared" si="40"/>
        <v>551</v>
      </c>
      <c r="B338" s="142"/>
      <c r="C338" s="29" t="s">
        <v>1567</v>
      </c>
      <c r="D338" s="30">
        <v>32.204538973424157</v>
      </c>
      <c r="E338" s="31">
        <f t="shared" si="39"/>
        <v>29.730194962463667</v>
      </c>
      <c r="F338" s="32">
        <f t="shared" si="39"/>
        <v>30.948333552474988</v>
      </c>
      <c r="G338" s="32">
        <f t="shared" si="39"/>
        <v>32.842158391633198</v>
      </c>
      <c r="H338" s="32">
        <f t="shared" si="39"/>
        <v>29.644544592853496</v>
      </c>
      <c r="I338" s="32">
        <f t="shared" si="39"/>
        <v>29.758745085667059</v>
      </c>
      <c r="J338" s="32">
        <f t="shared" si="39"/>
        <v>33.3370271938253</v>
      </c>
      <c r="K338" s="32">
        <f t="shared" si="39"/>
        <v>35.373602649000468</v>
      </c>
      <c r="L338" s="32">
        <f t="shared" si="39"/>
        <v>32.880225222571056</v>
      </c>
      <c r="M338" s="32">
        <f t="shared" si="39"/>
        <v>32.851675099367668</v>
      </c>
      <c r="N338" s="32">
        <f t="shared" si="39"/>
        <v>32.851675099367668</v>
      </c>
      <c r="O338" s="32">
        <f t="shared" si="39"/>
        <v>29.102092251989085</v>
      </c>
      <c r="P338" s="32">
        <f t="shared" si="39"/>
        <v>30.424914627079495</v>
      </c>
      <c r="Q338" s="32">
        <f t="shared" si="39"/>
        <v>31.700153463497596</v>
      </c>
      <c r="R338" s="32">
        <f t="shared" si="39"/>
        <v>31.509819308808325</v>
      </c>
      <c r="S338" s="32">
        <f t="shared" si="39"/>
        <v>31.738220294435447</v>
      </c>
      <c r="T338" s="32">
        <f t="shared" si="38"/>
        <v>32.594723990537155</v>
      </c>
      <c r="U338" s="33">
        <f t="shared" si="36"/>
        <v>29.48276056136762</v>
      </c>
    </row>
    <row r="339" spans="1:21" s="28" customFormat="1" ht="24" customHeight="1">
      <c r="A339" s="47" t="str">
        <f t="shared" si="40"/>
        <v>5511</v>
      </c>
      <c r="B339" s="142"/>
      <c r="C339" s="29" t="s">
        <v>1568</v>
      </c>
      <c r="D339" s="30">
        <v>32.204538973424157</v>
      </c>
      <c r="E339" s="31">
        <f t="shared" si="39"/>
        <v>29.730194962463667</v>
      </c>
      <c r="F339" s="32">
        <f t="shared" si="39"/>
        <v>30.948333552474988</v>
      </c>
      <c r="G339" s="32">
        <f t="shared" si="39"/>
        <v>32.842158391633198</v>
      </c>
      <c r="H339" s="32">
        <f t="shared" si="39"/>
        <v>29.644544592853496</v>
      </c>
      <c r="I339" s="32">
        <f t="shared" si="39"/>
        <v>29.758745085667059</v>
      </c>
      <c r="J339" s="32">
        <f t="shared" si="39"/>
        <v>33.3370271938253</v>
      </c>
      <c r="K339" s="32">
        <f t="shared" si="39"/>
        <v>35.373602649000468</v>
      </c>
      <c r="L339" s="32">
        <f t="shared" si="39"/>
        <v>32.880225222571056</v>
      </c>
      <c r="M339" s="32">
        <f t="shared" si="39"/>
        <v>32.851675099367668</v>
      </c>
      <c r="N339" s="32">
        <f t="shared" si="39"/>
        <v>32.851675099367668</v>
      </c>
      <c r="O339" s="32">
        <f t="shared" si="39"/>
        <v>29.102092251989085</v>
      </c>
      <c r="P339" s="32">
        <f t="shared" si="39"/>
        <v>30.424914627079495</v>
      </c>
      <c r="Q339" s="32">
        <f t="shared" si="39"/>
        <v>31.700153463497596</v>
      </c>
      <c r="R339" s="32">
        <f t="shared" si="39"/>
        <v>31.509819308808325</v>
      </c>
      <c r="S339" s="32">
        <f t="shared" si="39"/>
        <v>31.738220294435447</v>
      </c>
      <c r="T339" s="32">
        <f t="shared" si="38"/>
        <v>32.594723990537155</v>
      </c>
      <c r="U339" s="33">
        <f t="shared" si="36"/>
        <v>29.48276056136762</v>
      </c>
    </row>
    <row r="340" spans="1:21" s="28" customFormat="1" ht="24" customHeight="1">
      <c r="A340" s="47" t="str">
        <f t="shared" si="40"/>
        <v>56</v>
      </c>
      <c r="B340" s="142"/>
      <c r="C340" s="29" t="s">
        <v>1569</v>
      </c>
      <c r="D340" s="30">
        <v>42.920041599101751</v>
      </c>
      <c r="E340" s="31">
        <f t="shared" si="39"/>
        <v>39.622402469147119</v>
      </c>
      <c r="F340" s="32">
        <f t="shared" si="39"/>
        <v>41.245855579278633</v>
      </c>
      <c r="G340" s="32">
        <f t="shared" si="39"/>
        <v>43.769817836436204</v>
      </c>
      <c r="H340" s="32">
        <f t="shared" si="39"/>
        <v>39.508253422340999</v>
      </c>
      <c r="I340" s="32">
        <f t="shared" si="39"/>
        <v>39.660452151415832</v>
      </c>
      <c r="J340" s="32">
        <f t="shared" si="39"/>
        <v>44.429345662427131</v>
      </c>
      <c r="K340" s="32">
        <f t="shared" si="39"/>
        <v>47.143556330928249</v>
      </c>
      <c r="L340" s="32">
        <f t="shared" si="39"/>
        <v>43.820550746127815</v>
      </c>
      <c r="M340" s="32">
        <f t="shared" si="39"/>
        <v>43.782501063859115</v>
      </c>
      <c r="N340" s="32">
        <f t="shared" si="39"/>
        <v>43.782501063859115</v>
      </c>
      <c r="O340" s="32">
        <f t="shared" si="39"/>
        <v>38.785309459235563</v>
      </c>
      <c r="P340" s="32">
        <f t="shared" si="39"/>
        <v>40.548278071018991</v>
      </c>
      <c r="Q340" s="32">
        <f t="shared" si="39"/>
        <v>42.247830545687918</v>
      </c>
      <c r="R340" s="32">
        <f t="shared" si="39"/>
        <v>41.994165997229871</v>
      </c>
      <c r="S340" s="32">
        <f t="shared" si="39"/>
        <v>42.298563455379529</v>
      </c>
      <c r="T340" s="32">
        <f t="shared" si="38"/>
        <v>43.44005392344075</v>
      </c>
      <c r="U340" s="33">
        <f t="shared" si="36"/>
        <v>39.292638556151658</v>
      </c>
    </row>
    <row r="341" spans="1:21" s="28" customFormat="1" ht="24" customHeight="1">
      <c r="A341" s="47" t="str">
        <f t="shared" si="40"/>
        <v>561</v>
      </c>
      <c r="B341" s="142"/>
      <c r="C341" s="29" t="s">
        <v>1570</v>
      </c>
      <c r="D341" s="30">
        <v>40.153968297384637</v>
      </c>
      <c r="E341" s="31">
        <f t="shared" si="39"/>
        <v>37.068852529855079</v>
      </c>
      <c r="F341" s="32">
        <f t="shared" si="39"/>
        <v>38.587678753869632</v>
      </c>
      <c r="G341" s="32">
        <f t="shared" si="39"/>
        <v>40.948978899017241</v>
      </c>
      <c r="H341" s="32">
        <f t="shared" si="39"/>
        <v>36.962060060979056</v>
      </c>
      <c r="I341" s="32">
        <f t="shared" si="39"/>
        <v>37.104450019480424</v>
      </c>
      <c r="J341" s="32">
        <f t="shared" si="39"/>
        <v>41.56600205252316</v>
      </c>
      <c r="K341" s="32">
        <f t="shared" si="39"/>
        <v>44.105289645797484</v>
      </c>
      <c r="L341" s="32">
        <f t="shared" si="39"/>
        <v>40.9964422185177</v>
      </c>
      <c r="M341" s="32">
        <f t="shared" si="39"/>
        <v>40.960844728892368</v>
      </c>
      <c r="N341" s="32">
        <f t="shared" si="39"/>
        <v>40.960844728892368</v>
      </c>
      <c r="O341" s="32">
        <f t="shared" si="39"/>
        <v>36.28570775809758</v>
      </c>
      <c r="P341" s="32">
        <f t="shared" si="39"/>
        <v>37.935058110738375</v>
      </c>
      <c r="Q341" s="32">
        <f t="shared" si="39"/>
        <v>39.525079314003612</v>
      </c>
      <c r="R341" s="32">
        <f t="shared" si="39"/>
        <v>39.287762716501334</v>
      </c>
      <c r="S341" s="32">
        <f t="shared" si="39"/>
        <v>39.572542633504064</v>
      </c>
      <c r="T341" s="32">
        <f t="shared" si="38"/>
        <v>40.640467322264293</v>
      </c>
      <c r="U341" s="33">
        <f t="shared" si="36"/>
        <v>36.760340953102123</v>
      </c>
    </row>
    <row r="342" spans="1:21" s="28" customFormat="1" ht="24" customHeight="1">
      <c r="A342" s="47" t="str">
        <f t="shared" si="40"/>
        <v>5611</v>
      </c>
      <c r="B342" s="142"/>
      <c r="C342" s="29" t="s">
        <v>1571</v>
      </c>
      <c r="D342" s="30">
        <v>62.55398774553322</v>
      </c>
      <c r="E342" s="31">
        <f t="shared" si="39"/>
        <v>57.747830294635264</v>
      </c>
      <c r="F342" s="32">
        <f t="shared" si="39"/>
        <v>60.113938578154261</v>
      </c>
      <c r="G342" s="32">
        <f t="shared" si="39"/>
        <v>63.792497550187676</v>
      </c>
      <c r="H342" s="32">
        <f t="shared" si="39"/>
        <v>57.581463305950344</v>
      </c>
      <c r="I342" s="32">
        <f t="shared" si="39"/>
        <v>57.80328595753025</v>
      </c>
      <c r="J342" s="32">
        <f t="shared" si="39"/>
        <v>64.753729040367276</v>
      </c>
      <c r="K342" s="32">
        <f t="shared" si="39"/>
        <v>68.709566326875574</v>
      </c>
      <c r="L342" s="32">
        <f t="shared" si="39"/>
        <v>63.866438434047652</v>
      </c>
      <c r="M342" s="32">
        <f t="shared" si="39"/>
        <v>63.810982771152688</v>
      </c>
      <c r="N342" s="32">
        <f t="shared" si="39"/>
        <v>63.810982771152688</v>
      </c>
      <c r="O342" s="32">
        <f t="shared" si="39"/>
        <v>56.527805710945792</v>
      </c>
      <c r="P342" s="32">
        <f t="shared" si="39"/>
        <v>59.097251425079691</v>
      </c>
      <c r="Q342" s="32">
        <f t="shared" si="39"/>
        <v>61.574271034388637</v>
      </c>
      <c r="R342" s="32">
        <f t="shared" si="39"/>
        <v>61.204566615088794</v>
      </c>
      <c r="S342" s="32">
        <f t="shared" si="39"/>
        <v>61.648211918248606</v>
      </c>
      <c r="T342" s="32">
        <f t="shared" si="38"/>
        <v>63.311881805097897</v>
      </c>
      <c r="U342" s="33">
        <f t="shared" si="36"/>
        <v>57.267214549545479</v>
      </c>
    </row>
    <row r="343" spans="1:21" s="28" customFormat="1" ht="24" customHeight="1">
      <c r="A343" s="47" t="str">
        <f t="shared" si="40"/>
        <v>5612</v>
      </c>
      <c r="B343" s="142"/>
      <c r="C343" s="29" t="s">
        <v>1572</v>
      </c>
      <c r="D343" s="30">
        <v>137.42479311188472</v>
      </c>
      <c r="E343" s="31">
        <f t="shared" ref="E343:T358" si="41">$D343*E$2</f>
        <v>126.86615061510869</v>
      </c>
      <c r="F343" s="32">
        <f t="shared" si="41"/>
        <v>132.06425153659845</v>
      </c>
      <c r="G343" s="32">
        <f t="shared" si="41"/>
        <v>140.14567406297698</v>
      </c>
      <c r="H343" s="32">
        <f t="shared" si="41"/>
        <v>126.50065914406645</v>
      </c>
      <c r="I343" s="32">
        <f t="shared" si="41"/>
        <v>126.98798110545611</v>
      </c>
      <c r="J343" s="32">
        <f t="shared" si="41"/>
        <v>142.2574025623322</v>
      </c>
      <c r="K343" s="32">
        <f t="shared" si="41"/>
        <v>150.94797754044785</v>
      </c>
      <c r="L343" s="32">
        <f t="shared" si="41"/>
        <v>140.30811471677353</v>
      </c>
      <c r="M343" s="32">
        <f t="shared" si="41"/>
        <v>140.18628422642615</v>
      </c>
      <c r="N343" s="32">
        <f t="shared" si="41"/>
        <v>140.18628422642615</v>
      </c>
      <c r="O343" s="32">
        <f t="shared" si="41"/>
        <v>124.18587982746556</v>
      </c>
      <c r="P343" s="32">
        <f t="shared" si="41"/>
        <v>129.83069254689579</v>
      </c>
      <c r="Q343" s="32">
        <f t="shared" si="41"/>
        <v>135.27245444908039</v>
      </c>
      <c r="R343" s="32">
        <f t="shared" si="41"/>
        <v>134.4602511800976</v>
      </c>
      <c r="S343" s="32">
        <f t="shared" si="41"/>
        <v>135.43489510287694</v>
      </c>
      <c r="T343" s="32">
        <f t="shared" si="38"/>
        <v>139.08980981329941</v>
      </c>
      <c r="U343" s="33">
        <f t="shared" si="36"/>
        <v>125.8102863654311</v>
      </c>
    </row>
    <row r="344" spans="1:21" s="28" customFormat="1" ht="24" customHeight="1">
      <c r="A344" s="47" t="str">
        <f t="shared" si="40"/>
        <v>5613</v>
      </c>
      <c r="B344" s="142"/>
      <c r="C344" s="29" t="s">
        <v>1573</v>
      </c>
      <c r="D344" s="30">
        <v>32.548455143622959</v>
      </c>
      <c r="E344" s="31">
        <f t="shared" si="41"/>
        <v>30.047687313439155</v>
      </c>
      <c r="F344" s="32">
        <f t="shared" si="41"/>
        <v>31.278834552914262</v>
      </c>
      <c r="G344" s="32">
        <f t="shared" si="41"/>
        <v>33.192883776785699</v>
      </c>
      <c r="H344" s="32">
        <f t="shared" si="41"/>
        <v>29.961122273163564</v>
      </c>
      <c r="I344" s="32">
        <f t="shared" si="41"/>
        <v>30.076542326864359</v>
      </c>
      <c r="J344" s="32">
        <f t="shared" si="41"/>
        <v>33.693037342822464</v>
      </c>
      <c r="K344" s="32">
        <f t="shared" si="41"/>
        <v>35.751361633819897</v>
      </c>
      <c r="L344" s="32">
        <f t="shared" si="41"/>
        <v>33.231357128019297</v>
      </c>
      <c r="M344" s="32">
        <f t="shared" si="41"/>
        <v>33.202502114594111</v>
      </c>
      <c r="N344" s="32">
        <f t="shared" si="41"/>
        <v>33.202502114594111</v>
      </c>
      <c r="O344" s="32">
        <f t="shared" si="41"/>
        <v>29.41287701808481</v>
      </c>
      <c r="P344" s="32">
        <f t="shared" si="41"/>
        <v>30.7498259734523</v>
      </c>
      <c r="Q344" s="32">
        <f t="shared" si="41"/>
        <v>32.038683239777797</v>
      </c>
      <c r="R344" s="32">
        <f t="shared" si="41"/>
        <v>31.846316483609812</v>
      </c>
      <c r="S344" s="32">
        <f t="shared" si="41"/>
        <v>32.077156591011395</v>
      </c>
      <c r="T344" s="32">
        <f t="shared" si="38"/>
        <v>32.942806993767327</v>
      </c>
      <c r="U344" s="33">
        <f t="shared" si="36"/>
        <v>29.79761053042078</v>
      </c>
    </row>
    <row r="345" spans="1:21" s="28" customFormat="1" ht="24" customHeight="1">
      <c r="A345" s="47" t="str">
        <f t="shared" si="40"/>
        <v>5614</v>
      </c>
      <c r="B345" s="142"/>
      <c r="C345" s="29" t="s">
        <v>1574</v>
      </c>
      <c r="D345" s="30">
        <v>45.405087648790129</v>
      </c>
      <c r="E345" s="31">
        <f t="shared" si="41"/>
        <v>41.916517084757785</v>
      </c>
      <c r="F345" s="32">
        <f t="shared" si="41"/>
        <v>43.633967208589098</v>
      </c>
      <c r="G345" s="32">
        <f t="shared" si="41"/>
        <v>46.304065447983071</v>
      </c>
      <c r="H345" s="32">
        <f t="shared" si="41"/>
        <v>41.795758872925894</v>
      </c>
      <c r="I345" s="32">
        <f t="shared" si="41"/>
        <v>41.956769822035085</v>
      </c>
      <c r="J345" s="32">
        <f t="shared" si="41"/>
        <v>47.001779560789537</v>
      </c>
      <c r="K345" s="32">
        <f t="shared" si="41"/>
        <v>49.873141486570006</v>
      </c>
      <c r="L345" s="32">
        <f t="shared" si="41"/>
        <v>46.357735764352796</v>
      </c>
      <c r="M345" s="32">
        <f t="shared" si="41"/>
        <v>46.317483027075511</v>
      </c>
      <c r="N345" s="32">
        <f t="shared" si="41"/>
        <v>46.317483027075511</v>
      </c>
      <c r="O345" s="32">
        <f t="shared" si="41"/>
        <v>41.03095686465727</v>
      </c>
      <c r="P345" s="32">
        <f t="shared" si="41"/>
        <v>42.896000358505326</v>
      </c>
      <c r="Q345" s="32">
        <f t="shared" si="41"/>
        <v>44.69395595689123</v>
      </c>
      <c r="R345" s="32">
        <f t="shared" si="41"/>
        <v>44.425604375042582</v>
      </c>
      <c r="S345" s="32">
        <f t="shared" si="41"/>
        <v>44.747626273260956</v>
      </c>
      <c r="T345" s="32">
        <f t="shared" si="38"/>
        <v>45.955208391579845</v>
      </c>
      <c r="U345" s="33">
        <f t="shared" si="36"/>
        <v>41.567660028354553</v>
      </c>
    </row>
    <row r="346" spans="1:21" s="28" customFormat="1" ht="24" customHeight="1">
      <c r="A346" s="47" t="str">
        <f t="shared" si="40"/>
        <v>5615</v>
      </c>
      <c r="B346" s="142"/>
      <c r="C346" s="29" t="s">
        <v>1575</v>
      </c>
      <c r="D346" s="30">
        <v>26.049492238362603</v>
      </c>
      <c r="E346" s="31">
        <f t="shared" si="41"/>
        <v>24.048053709410389</v>
      </c>
      <c r="F346" s="32">
        <f t="shared" si="41"/>
        <v>25.03337729289456</v>
      </c>
      <c r="G346" s="32">
        <f t="shared" si="41"/>
        <v>26.565247551592591</v>
      </c>
      <c r="H346" s="32">
        <f t="shared" si="41"/>
        <v>23.978773144946661</v>
      </c>
      <c r="I346" s="32">
        <f t="shared" si="41"/>
        <v>24.071147230898301</v>
      </c>
      <c r="J346" s="32">
        <f t="shared" si="41"/>
        <v>26.965535257383035</v>
      </c>
      <c r="K346" s="32">
        <f t="shared" si="41"/>
        <v>28.612873123520625</v>
      </c>
      <c r="L346" s="32">
        <f t="shared" si="41"/>
        <v>26.596038913576471</v>
      </c>
      <c r="M346" s="32">
        <f t="shared" si="41"/>
        <v>26.572945392088567</v>
      </c>
      <c r="N346" s="32">
        <f t="shared" si="41"/>
        <v>26.572945392088567</v>
      </c>
      <c r="O346" s="32">
        <f t="shared" si="41"/>
        <v>23.53999623667637</v>
      </c>
      <c r="P346" s="32">
        <f t="shared" si="41"/>
        <v>24.609996065616201</v>
      </c>
      <c r="Q346" s="32">
        <f t="shared" si="41"/>
        <v>25.641506692076192</v>
      </c>
      <c r="R346" s="32">
        <f t="shared" si="41"/>
        <v>25.487549882156788</v>
      </c>
      <c r="S346" s="32">
        <f t="shared" si="41"/>
        <v>25.672298054060068</v>
      </c>
      <c r="T346" s="32">
        <f t="shared" si="41"/>
        <v>26.365103698697375</v>
      </c>
      <c r="U346" s="33">
        <f t="shared" si="36"/>
        <v>23.847909856515169</v>
      </c>
    </row>
    <row r="347" spans="1:21" s="28" customFormat="1" ht="24" customHeight="1">
      <c r="A347" s="47" t="str">
        <f t="shared" si="40"/>
        <v>5616</v>
      </c>
      <c r="B347" s="142"/>
      <c r="C347" s="29" t="s">
        <v>1576</v>
      </c>
      <c r="D347" s="30">
        <v>33.963211314906516</v>
      </c>
      <c r="E347" s="31">
        <f t="shared" si="41"/>
        <v>31.353744724517711</v>
      </c>
      <c r="F347" s="32">
        <f t="shared" si="41"/>
        <v>32.63840519978605</v>
      </c>
      <c r="G347" s="32">
        <f t="shared" si="41"/>
        <v>34.635650782429778</v>
      </c>
      <c r="H347" s="32">
        <f t="shared" si="41"/>
        <v>31.263417034850409</v>
      </c>
      <c r="I347" s="32">
        <f t="shared" si="41"/>
        <v>31.383853954406817</v>
      </c>
      <c r="J347" s="32">
        <f t="shared" si="41"/>
        <v>35.157544100507536</v>
      </c>
      <c r="K347" s="32">
        <f t="shared" si="41"/>
        <v>37.305335832596782</v>
      </c>
      <c r="L347" s="32">
        <f t="shared" si="41"/>
        <v>34.675796422281913</v>
      </c>
      <c r="M347" s="32">
        <f t="shared" si="41"/>
        <v>34.64568719239282</v>
      </c>
      <c r="N347" s="32">
        <f t="shared" si="41"/>
        <v>34.64568719239282</v>
      </c>
      <c r="O347" s="32">
        <f t="shared" si="41"/>
        <v>30.691341666957481</v>
      </c>
      <c r="P347" s="32">
        <f t="shared" si="41"/>
        <v>32.086402651819185</v>
      </c>
      <c r="Q347" s="32">
        <f t="shared" si="41"/>
        <v>33.431281586865722</v>
      </c>
      <c r="R347" s="32">
        <f t="shared" si="41"/>
        <v>33.230553387605042</v>
      </c>
      <c r="S347" s="32">
        <f t="shared" si="41"/>
        <v>33.471427226717857</v>
      </c>
      <c r="T347" s="32">
        <f t="shared" si="41"/>
        <v>34.374704123390906</v>
      </c>
      <c r="U347" s="33">
        <f t="shared" si="36"/>
        <v>31.092798065478835</v>
      </c>
    </row>
    <row r="348" spans="1:21" s="28" customFormat="1" ht="24" customHeight="1">
      <c r="A348" s="47" t="str">
        <f t="shared" si="40"/>
        <v>5617</v>
      </c>
      <c r="B348" s="142"/>
      <c r="C348" s="29" t="s">
        <v>1577</v>
      </c>
      <c r="D348" s="30">
        <v>29.060966269108651</v>
      </c>
      <c r="E348" s="31">
        <f t="shared" si="41"/>
        <v>26.828149711789422</v>
      </c>
      <c r="F348" s="32">
        <f t="shared" si="41"/>
        <v>27.92738247846966</v>
      </c>
      <c r="G348" s="32">
        <f t="shared" si="41"/>
        <v>29.636345920417828</v>
      </c>
      <c r="H348" s="32">
        <f t="shared" si="41"/>
        <v>26.750859907882219</v>
      </c>
      <c r="I348" s="32">
        <f t="shared" si="41"/>
        <v>26.853912979758494</v>
      </c>
      <c r="J348" s="32">
        <f t="shared" si="41"/>
        <v>30.082909231881676</v>
      </c>
      <c r="K348" s="32">
        <f t="shared" si="41"/>
        <v>31.92068901367519</v>
      </c>
      <c r="L348" s="32">
        <f t="shared" si="41"/>
        <v>29.670696944376587</v>
      </c>
      <c r="M348" s="32">
        <f t="shared" si="41"/>
        <v>29.644933676407526</v>
      </c>
      <c r="N348" s="32">
        <f t="shared" si="41"/>
        <v>29.644933676407526</v>
      </c>
      <c r="O348" s="32">
        <f t="shared" si="41"/>
        <v>26.261357816469928</v>
      </c>
      <c r="P348" s="32">
        <f t="shared" si="41"/>
        <v>27.455055899036743</v>
      </c>
      <c r="Q348" s="32">
        <f t="shared" si="41"/>
        <v>28.605815201655115</v>
      </c>
      <c r="R348" s="32">
        <f t="shared" si="41"/>
        <v>28.434060081861329</v>
      </c>
      <c r="S348" s="32">
        <f t="shared" si="41"/>
        <v>28.640166225613871</v>
      </c>
      <c r="T348" s="32">
        <f t="shared" si="41"/>
        <v>29.413064264685911</v>
      </c>
      <c r="U348" s="33">
        <f t="shared" si="36"/>
        <v>26.604868056057501</v>
      </c>
    </row>
    <row r="349" spans="1:21" s="28" customFormat="1" ht="24" customHeight="1">
      <c r="A349" s="47" t="str">
        <f t="shared" si="40"/>
        <v>5619</v>
      </c>
      <c r="B349" s="142"/>
      <c r="C349" s="29" t="s">
        <v>1578</v>
      </c>
      <c r="D349" s="30">
        <v>137.42479311188472</v>
      </c>
      <c r="E349" s="31">
        <f t="shared" si="41"/>
        <v>126.86615061510869</v>
      </c>
      <c r="F349" s="32">
        <f t="shared" si="41"/>
        <v>132.06425153659845</v>
      </c>
      <c r="G349" s="32">
        <f t="shared" si="41"/>
        <v>140.14567406297698</v>
      </c>
      <c r="H349" s="32">
        <f t="shared" si="41"/>
        <v>126.50065914406645</v>
      </c>
      <c r="I349" s="32">
        <f t="shared" si="41"/>
        <v>126.98798110545611</v>
      </c>
      <c r="J349" s="32">
        <f t="shared" si="41"/>
        <v>142.2574025623322</v>
      </c>
      <c r="K349" s="32">
        <f t="shared" si="41"/>
        <v>150.94797754044785</v>
      </c>
      <c r="L349" s="32">
        <f t="shared" si="41"/>
        <v>140.30811471677353</v>
      </c>
      <c r="M349" s="32">
        <f t="shared" si="41"/>
        <v>140.18628422642615</v>
      </c>
      <c r="N349" s="32">
        <f t="shared" si="41"/>
        <v>140.18628422642615</v>
      </c>
      <c r="O349" s="32">
        <f t="shared" si="41"/>
        <v>124.18587982746556</v>
      </c>
      <c r="P349" s="32">
        <f t="shared" si="41"/>
        <v>129.83069254689579</v>
      </c>
      <c r="Q349" s="32">
        <f t="shared" si="41"/>
        <v>135.27245444908039</v>
      </c>
      <c r="R349" s="32">
        <f t="shared" si="41"/>
        <v>134.4602511800976</v>
      </c>
      <c r="S349" s="32">
        <f t="shared" si="41"/>
        <v>135.43489510287694</v>
      </c>
      <c r="T349" s="32">
        <f t="shared" si="41"/>
        <v>139.08980981329941</v>
      </c>
      <c r="U349" s="33">
        <f t="shared" si="36"/>
        <v>125.8102863654311</v>
      </c>
    </row>
    <row r="350" spans="1:21" s="28" customFormat="1" ht="24" customHeight="1">
      <c r="A350" s="47" t="str">
        <f t="shared" si="40"/>
        <v>562</v>
      </c>
      <c r="B350" s="142"/>
      <c r="C350" s="29" t="s">
        <v>1579</v>
      </c>
      <c r="D350" s="30">
        <v>87.668111396604061</v>
      </c>
      <c r="E350" s="31">
        <f t="shared" si="41"/>
        <v>80.93238179757418</v>
      </c>
      <c r="F350" s="32">
        <f t="shared" si="41"/>
        <v>84.248433292481209</v>
      </c>
      <c r="G350" s="32">
        <f t="shared" si="41"/>
        <v>89.403857100969432</v>
      </c>
      <c r="H350" s="32">
        <f t="shared" si="41"/>
        <v>80.699221926838533</v>
      </c>
      <c r="I350" s="32">
        <f t="shared" si="41"/>
        <v>81.010101754486072</v>
      </c>
      <c r="J350" s="32">
        <f t="shared" si="41"/>
        <v>90.751003020775414</v>
      </c>
      <c r="K350" s="32">
        <f t="shared" si="41"/>
        <v>96.295026613823069</v>
      </c>
      <c r="L350" s="32">
        <f t="shared" si="41"/>
        <v>89.507483710185284</v>
      </c>
      <c r="M350" s="32">
        <f t="shared" si="41"/>
        <v>89.42976375327342</v>
      </c>
      <c r="N350" s="32">
        <f t="shared" si="41"/>
        <v>89.42976375327342</v>
      </c>
      <c r="O350" s="32">
        <f t="shared" si="41"/>
        <v>79.222542745512769</v>
      </c>
      <c r="P350" s="32">
        <f t="shared" si="41"/>
        <v>82.823567415763335</v>
      </c>
      <c r="Q350" s="32">
        <f t="shared" si="41"/>
        <v>86.29505882449412</v>
      </c>
      <c r="R350" s="32">
        <f t="shared" si="41"/>
        <v>85.776925778414892</v>
      </c>
      <c r="S350" s="32">
        <f t="shared" si="41"/>
        <v>86.398685433709957</v>
      </c>
      <c r="T350" s="32">
        <f t="shared" si="41"/>
        <v>88.730284141066463</v>
      </c>
      <c r="U350" s="33">
        <f t="shared" si="36"/>
        <v>80.258808837671211</v>
      </c>
    </row>
    <row r="351" spans="1:21" s="28" customFormat="1" ht="24" customHeight="1">
      <c r="A351" s="47" t="str">
        <f t="shared" si="40"/>
        <v>5621</v>
      </c>
      <c r="B351" s="142"/>
      <c r="C351" s="29" t="s">
        <v>1580</v>
      </c>
      <c r="D351" s="30">
        <v>87.668111396604061</v>
      </c>
      <c r="E351" s="31">
        <f t="shared" si="41"/>
        <v>80.93238179757418</v>
      </c>
      <c r="F351" s="32">
        <f t="shared" si="41"/>
        <v>84.248433292481209</v>
      </c>
      <c r="G351" s="32">
        <f t="shared" si="41"/>
        <v>89.403857100969432</v>
      </c>
      <c r="H351" s="32">
        <f t="shared" si="41"/>
        <v>80.699221926838533</v>
      </c>
      <c r="I351" s="32">
        <f t="shared" si="41"/>
        <v>81.010101754486072</v>
      </c>
      <c r="J351" s="32">
        <f t="shared" si="41"/>
        <v>90.751003020775414</v>
      </c>
      <c r="K351" s="32">
        <f t="shared" si="41"/>
        <v>96.295026613823069</v>
      </c>
      <c r="L351" s="32">
        <f t="shared" si="41"/>
        <v>89.507483710185284</v>
      </c>
      <c r="M351" s="32">
        <f t="shared" si="41"/>
        <v>89.42976375327342</v>
      </c>
      <c r="N351" s="32">
        <f t="shared" si="41"/>
        <v>89.42976375327342</v>
      </c>
      <c r="O351" s="32">
        <f t="shared" si="41"/>
        <v>79.222542745512769</v>
      </c>
      <c r="P351" s="32">
        <f t="shared" si="41"/>
        <v>82.823567415763335</v>
      </c>
      <c r="Q351" s="32">
        <f t="shared" si="41"/>
        <v>86.29505882449412</v>
      </c>
      <c r="R351" s="32">
        <f t="shared" si="41"/>
        <v>85.776925778414892</v>
      </c>
      <c r="S351" s="32">
        <f t="shared" si="41"/>
        <v>86.398685433709957</v>
      </c>
      <c r="T351" s="32">
        <f t="shared" si="41"/>
        <v>88.730284141066463</v>
      </c>
      <c r="U351" s="33">
        <f t="shared" si="36"/>
        <v>80.258808837671211</v>
      </c>
    </row>
    <row r="352" spans="1:21" s="28" customFormat="1" ht="24" customHeight="1">
      <c r="A352" s="47" t="str">
        <f t="shared" si="40"/>
        <v>5622</v>
      </c>
      <c r="B352" s="142"/>
      <c r="C352" s="29" t="s">
        <v>1581</v>
      </c>
      <c r="D352" s="30">
        <v>87.668111396604061</v>
      </c>
      <c r="E352" s="31">
        <f t="shared" si="41"/>
        <v>80.93238179757418</v>
      </c>
      <c r="F352" s="32">
        <f t="shared" si="41"/>
        <v>84.248433292481209</v>
      </c>
      <c r="G352" s="32">
        <f t="shared" si="41"/>
        <v>89.403857100969432</v>
      </c>
      <c r="H352" s="32">
        <f t="shared" si="41"/>
        <v>80.699221926838533</v>
      </c>
      <c r="I352" s="32">
        <f t="shared" si="41"/>
        <v>81.010101754486072</v>
      </c>
      <c r="J352" s="32">
        <f t="shared" si="41"/>
        <v>90.751003020775414</v>
      </c>
      <c r="K352" s="32">
        <f t="shared" si="41"/>
        <v>96.295026613823069</v>
      </c>
      <c r="L352" s="32">
        <f t="shared" si="41"/>
        <v>89.507483710185284</v>
      </c>
      <c r="M352" s="32">
        <f t="shared" si="41"/>
        <v>89.42976375327342</v>
      </c>
      <c r="N352" s="32">
        <f t="shared" si="41"/>
        <v>89.42976375327342</v>
      </c>
      <c r="O352" s="32">
        <f t="shared" si="41"/>
        <v>79.222542745512769</v>
      </c>
      <c r="P352" s="32">
        <f t="shared" si="41"/>
        <v>82.823567415763335</v>
      </c>
      <c r="Q352" s="32">
        <f t="shared" si="41"/>
        <v>86.29505882449412</v>
      </c>
      <c r="R352" s="32">
        <f t="shared" si="41"/>
        <v>85.776925778414892</v>
      </c>
      <c r="S352" s="32">
        <f t="shared" si="41"/>
        <v>86.398685433709957</v>
      </c>
      <c r="T352" s="32">
        <f t="shared" si="41"/>
        <v>88.730284141066463</v>
      </c>
      <c r="U352" s="33">
        <f t="shared" si="36"/>
        <v>80.258808837671211</v>
      </c>
    </row>
    <row r="353" spans="1:21" s="28" customFormat="1" ht="24" customHeight="1">
      <c r="A353" s="47" t="str">
        <f t="shared" si="40"/>
        <v>5629</v>
      </c>
      <c r="B353" s="142"/>
      <c r="C353" s="29" t="s">
        <v>1582</v>
      </c>
      <c r="D353" s="30">
        <v>87.668111396604061</v>
      </c>
      <c r="E353" s="31">
        <f t="shared" si="41"/>
        <v>80.93238179757418</v>
      </c>
      <c r="F353" s="32">
        <f t="shared" si="41"/>
        <v>84.248433292481209</v>
      </c>
      <c r="G353" s="32">
        <f t="shared" si="41"/>
        <v>89.403857100969432</v>
      </c>
      <c r="H353" s="32">
        <f t="shared" si="41"/>
        <v>80.699221926838533</v>
      </c>
      <c r="I353" s="32">
        <f t="shared" si="41"/>
        <v>81.010101754486072</v>
      </c>
      <c r="J353" s="32">
        <f t="shared" si="41"/>
        <v>90.751003020775414</v>
      </c>
      <c r="K353" s="32">
        <f t="shared" si="41"/>
        <v>96.295026613823069</v>
      </c>
      <c r="L353" s="32">
        <f t="shared" si="41"/>
        <v>89.507483710185284</v>
      </c>
      <c r="M353" s="32">
        <f t="shared" si="41"/>
        <v>89.42976375327342</v>
      </c>
      <c r="N353" s="32">
        <f t="shared" si="41"/>
        <v>89.42976375327342</v>
      </c>
      <c r="O353" s="32">
        <f t="shared" si="41"/>
        <v>79.222542745512769</v>
      </c>
      <c r="P353" s="32">
        <f t="shared" si="41"/>
        <v>82.823567415763335</v>
      </c>
      <c r="Q353" s="32">
        <f t="shared" si="41"/>
        <v>86.29505882449412</v>
      </c>
      <c r="R353" s="32">
        <f t="shared" si="41"/>
        <v>85.776925778414892</v>
      </c>
      <c r="S353" s="32">
        <f t="shared" si="41"/>
        <v>86.398685433709957</v>
      </c>
      <c r="T353" s="32">
        <f t="shared" si="41"/>
        <v>88.730284141066463</v>
      </c>
      <c r="U353" s="33">
        <f t="shared" si="36"/>
        <v>80.258808837671211</v>
      </c>
    </row>
    <row r="354" spans="1:21" s="28" customFormat="1" ht="24" customHeight="1">
      <c r="A354" s="47" t="str">
        <f t="shared" si="40"/>
        <v>61</v>
      </c>
      <c r="B354" s="142"/>
      <c r="C354" s="29" t="s">
        <v>1583</v>
      </c>
      <c r="D354" s="30">
        <v>30.097961662025096</v>
      </c>
      <c r="E354" s="31">
        <f t="shared" si="41"/>
        <v>27.785470517779665</v>
      </c>
      <c r="F354" s="32">
        <f t="shared" si="41"/>
        <v>28.923927696485109</v>
      </c>
      <c r="G354" s="32">
        <f t="shared" si="41"/>
        <v>30.693872841503719</v>
      </c>
      <c r="H354" s="32">
        <f t="shared" si="41"/>
        <v>27.70542274740194</v>
      </c>
      <c r="I354" s="32">
        <f t="shared" si="41"/>
        <v>27.812153107905576</v>
      </c>
      <c r="J354" s="32">
        <f t="shared" si="41"/>
        <v>31.156371070352808</v>
      </c>
      <c r="K354" s="32">
        <f t="shared" si="41"/>
        <v>33.05972916600097</v>
      </c>
      <c r="L354" s="32">
        <f t="shared" si="41"/>
        <v>30.729449628338266</v>
      </c>
      <c r="M354" s="32">
        <f t="shared" si="41"/>
        <v>30.702767038212365</v>
      </c>
      <c r="N354" s="32">
        <f t="shared" si="41"/>
        <v>30.702767038212365</v>
      </c>
      <c r="O354" s="32">
        <f t="shared" si="41"/>
        <v>27.198453535009673</v>
      </c>
      <c r="P354" s="32">
        <f t="shared" si="41"/>
        <v>28.434746877510111</v>
      </c>
      <c r="Q354" s="32">
        <f t="shared" si="41"/>
        <v>29.626569236467372</v>
      </c>
      <c r="R354" s="32">
        <f t="shared" si="41"/>
        <v>29.448685302294646</v>
      </c>
      <c r="S354" s="32">
        <f t="shared" si="41"/>
        <v>29.662146023301915</v>
      </c>
      <c r="T354" s="32">
        <f t="shared" si="41"/>
        <v>30.462623727079183</v>
      </c>
      <c r="U354" s="33">
        <f t="shared" si="36"/>
        <v>27.554221403355122</v>
      </c>
    </row>
    <row r="355" spans="1:21" s="28" customFormat="1" ht="24" customHeight="1">
      <c r="A355" s="47" t="str">
        <f t="shared" si="40"/>
        <v>611</v>
      </c>
      <c r="B355" s="142"/>
      <c r="C355" s="29" t="s">
        <v>1584</v>
      </c>
      <c r="D355" s="30">
        <v>30.097961662025096</v>
      </c>
      <c r="E355" s="31">
        <f t="shared" si="41"/>
        <v>27.785470517779665</v>
      </c>
      <c r="F355" s="32">
        <f t="shared" si="41"/>
        <v>28.923927696485109</v>
      </c>
      <c r="G355" s="32">
        <f t="shared" si="41"/>
        <v>30.693872841503719</v>
      </c>
      <c r="H355" s="32">
        <f t="shared" si="41"/>
        <v>27.70542274740194</v>
      </c>
      <c r="I355" s="32">
        <f t="shared" si="41"/>
        <v>27.812153107905576</v>
      </c>
      <c r="J355" s="32">
        <f t="shared" si="41"/>
        <v>31.156371070352808</v>
      </c>
      <c r="K355" s="32">
        <f t="shared" si="41"/>
        <v>33.05972916600097</v>
      </c>
      <c r="L355" s="32">
        <f t="shared" si="41"/>
        <v>30.729449628338266</v>
      </c>
      <c r="M355" s="32">
        <f t="shared" si="41"/>
        <v>30.702767038212365</v>
      </c>
      <c r="N355" s="32">
        <f t="shared" si="41"/>
        <v>30.702767038212365</v>
      </c>
      <c r="O355" s="32">
        <f t="shared" si="41"/>
        <v>27.198453535009673</v>
      </c>
      <c r="P355" s="32">
        <f t="shared" si="41"/>
        <v>28.434746877510111</v>
      </c>
      <c r="Q355" s="32">
        <f t="shared" si="41"/>
        <v>29.626569236467372</v>
      </c>
      <c r="R355" s="32">
        <f t="shared" si="41"/>
        <v>29.448685302294646</v>
      </c>
      <c r="S355" s="32">
        <f t="shared" si="41"/>
        <v>29.662146023301915</v>
      </c>
      <c r="T355" s="32">
        <f t="shared" si="41"/>
        <v>30.462623727079183</v>
      </c>
      <c r="U355" s="33">
        <f t="shared" si="36"/>
        <v>27.554221403355122</v>
      </c>
    </row>
    <row r="356" spans="1:21" s="28" customFormat="1" ht="24" customHeight="1">
      <c r="A356" s="47" t="str">
        <f t="shared" si="40"/>
        <v>6114</v>
      </c>
      <c r="B356" s="142"/>
      <c r="C356" s="29" t="s">
        <v>1585</v>
      </c>
      <c r="D356" s="30">
        <v>30.097961662025096</v>
      </c>
      <c r="E356" s="31">
        <f t="shared" si="41"/>
        <v>27.785470517779665</v>
      </c>
      <c r="F356" s="32">
        <f t="shared" si="41"/>
        <v>28.923927696485109</v>
      </c>
      <c r="G356" s="32">
        <f t="shared" si="41"/>
        <v>30.693872841503719</v>
      </c>
      <c r="H356" s="32">
        <f t="shared" si="41"/>
        <v>27.70542274740194</v>
      </c>
      <c r="I356" s="32">
        <f t="shared" si="41"/>
        <v>27.812153107905576</v>
      </c>
      <c r="J356" s="32">
        <f t="shared" si="41"/>
        <v>31.156371070352808</v>
      </c>
      <c r="K356" s="32">
        <f t="shared" si="41"/>
        <v>33.05972916600097</v>
      </c>
      <c r="L356" s="32">
        <f t="shared" si="41"/>
        <v>30.729449628338266</v>
      </c>
      <c r="M356" s="32">
        <f t="shared" si="41"/>
        <v>30.702767038212365</v>
      </c>
      <c r="N356" s="32">
        <f t="shared" si="41"/>
        <v>30.702767038212365</v>
      </c>
      <c r="O356" s="32">
        <f t="shared" si="41"/>
        <v>27.198453535009673</v>
      </c>
      <c r="P356" s="32">
        <f t="shared" si="41"/>
        <v>28.434746877510111</v>
      </c>
      <c r="Q356" s="32">
        <f t="shared" si="41"/>
        <v>29.626569236467372</v>
      </c>
      <c r="R356" s="32">
        <f t="shared" si="41"/>
        <v>29.448685302294646</v>
      </c>
      <c r="S356" s="32">
        <f t="shared" si="41"/>
        <v>29.662146023301915</v>
      </c>
      <c r="T356" s="32">
        <f t="shared" si="41"/>
        <v>30.462623727079183</v>
      </c>
      <c r="U356" s="33">
        <f t="shared" si="36"/>
        <v>27.554221403355122</v>
      </c>
    </row>
    <row r="357" spans="1:21" s="28" customFormat="1" ht="24" customHeight="1">
      <c r="A357" s="47" t="str">
        <f t="shared" si="40"/>
        <v>6115</v>
      </c>
      <c r="B357" s="142"/>
      <c r="C357" s="29" t="s">
        <v>1586</v>
      </c>
      <c r="D357" s="30">
        <v>30.097961662025096</v>
      </c>
      <c r="E357" s="31">
        <f t="shared" si="41"/>
        <v>27.785470517779665</v>
      </c>
      <c r="F357" s="32">
        <f t="shared" si="41"/>
        <v>28.923927696485109</v>
      </c>
      <c r="G357" s="32">
        <f t="shared" si="41"/>
        <v>30.693872841503719</v>
      </c>
      <c r="H357" s="32">
        <f t="shared" si="41"/>
        <v>27.70542274740194</v>
      </c>
      <c r="I357" s="32">
        <f t="shared" si="41"/>
        <v>27.812153107905576</v>
      </c>
      <c r="J357" s="32">
        <f t="shared" si="41"/>
        <v>31.156371070352808</v>
      </c>
      <c r="K357" s="32">
        <f t="shared" si="41"/>
        <v>33.05972916600097</v>
      </c>
      <c r="L357" s="32">
        <f t="shared" si="41"/>
        <v>30.729449628338266</v>
      </c>
      <c r="M357" s="32">
        <f t="shared" si="41"/>
        <v>30.702767038212365</v>
      </c>
      <c r="N357" s="32">
        <f t="shared" si="41"/>
        <v>30.702767038212365</v>
      </c>
      <c r="O357" s="32">
        <f t="shared" si="41"/>
        <v>27.198453535009673</v>
      </c>
      <c r="P357" s="32">
        <f t="shared" si="41"/>
        <v>28.434746877510111</v>
      </c>
      <c r="Q357" s="32">
        <f t="shared" si="41"/>
        <v>29.626569236467372</v>
      </c>
      <c r="R357" s="32">
        <f t="shared" si="41"/>
        <v>29.448685302294646</v>
      </c>
      <c r="S357" s="32">
        <f t="shared" si="41"/>
        <v>29.662146023301915</v>
      </c>
      <c r="T357" s="32">
        <f t="shared" si="41"/>
        <v>30.462623727079183</v>
      </c>
      <c r="U357" s="33">
        <f t="shared" si="36"/>
        <v>27.554221403355122</v>
      </c>
    </row>
    <row r="358" spans="1:21" s="28" customFormat="1" ht="24" customHeight="1">
      <c r="A358" s="47" t="str">
        <f t="shared" si="40"/>
        <v>6116</v>
      </c>
      <c r="B358" s="142"/>
      <c r="C358" s="29" t="s">
        <v>1587</v>
      </c>
      <c r="D358" s="30">
        <v>30.097961662025096</v>
      </c>
      <c r="E358" s="31">
        <f t="shared" si="41"/>
        <v>27.785470517779665</v>
      </c>
      <c r="F358" s="32">
        <f t="shared" si="41"/>
        <v>28.923927696485109</v>
      </c>
      <c r="G358" s="32">
        <f t="shared" si="41"/>
        <v>30.693872841503719</v>
      </c>
      <c r="H358" s="32">
        <f t="shared" si="41"/>
        <v>27.70542274740194</v>
      </c>
      <c r="I358" s="32">
        <f t="shared" si="41"/>
        <v>27.812153107905576</v>
      </c>
      <c r="J358" s="32">
        <f t="shared" si="41"/>
        <v>31.156371070352808</v>
      </c>
      <c r="K358" s="32">
        <f t="shared" si="41"/>
        <v>33.05972916600097</v>
      </c>
      <c r="L358" s="32">
        <f t="shared" si="41"/>
        <v>30.729449628338266</v>
      </c>
      <c r="M358" s="32">
        <f t="shared" si="41"/>
        <v>30.702767038212365</v>
      </c>
      <c r="N358" s="32">
        <f t="shared" si="41"/>
        <v>30.702767038212365</v>
      </c>
      <c r="O358" s="32">
        <f t="shared" si="41"/>
        <v>27.198453535009673</v>
      </c>
      <c r="P358" s="32">
        <f t="shared" si="41"/>
        <v>28.434746877510111</v>
      </c>
      <c r="Q358" s="32">
        <f t="shared" si="41"/>
        <v>29.626569236467372</v>
      </c>
      <c r="R358" s="32">
        <f t="shared" si="41"/>
        <v>29.448685302294646</v>
      </c>
      <c r="S358" s="32">
        <f t="shared" si="41"/>
        <v>29.662146023301915</v>
      </c>
      <c r="T358" s="32">
        <f t="shared" si="41"/>
        <v>30.462623727079183</v>
      </c>
      <c r="U358" s="33">
        <f t="shared" si="36"/>
        <v>27.554221403355122</v>
      </c>
    </row>
    <row r="359" spans="1:21" s="28" customFormat="1" ht="24" customHeight="1">
      <c r="A359" s="47" t="str">
        <f t="shared" si="40"/>
        <v>6117</v>
      </c>
      <c r="B359" s="142"/>
      <c r="C359" s="29" t="s">
        <v>1588</v>
      </c>
      <c r="D359" s="30">
        <v>30.097961662025096</v>
      </c>
      <c r="E359" s="31">
        <f t="shared" ref="E359:T374" si="42">$D359*E$2</f>
        <v>27.785470517779665</v>
      </c>
      <c r="F359" s="32">
        <f t="shared" si="42"/>
        <v>28.923927696485109</v>
      </c>
      <c r="G359" s="32">
        <f t="shared" si="42"/>
        <v>30.693872841503719</v>
      </c>
      <c r="H359" s="32">
        <f t="shared" si="42"/>
        <v>27.70542274740194</v>
      </c>
      <c r="I359" s="32">
        <f t="shared" si="42"/>
        <v>27.812153107905576</v>
      </c>
      <c r="J359" s="32">
        <f t="shared" si="42"/>
        <v>31.156371070352808</v>
      </c>
      <c r="K359" s="32">
        <f t="shared" si="42"/>
        <v>33.05972916600097</v>
      </c>
      <c r="L359" s="32">
        <f t="shared" si="42"/>
        <v>30.729449628338266</v>
      </c>
      <c r="M359" s="32">
        <f t="shared" si="42"/>
        <v>30.702767038212365</v>
      </c>
      <c r="N359" s="32">
        <f t="shared" si="42"/>
        <v>30.702767038212365</v>
      </c>
      <c r="O359" s="32">
        <f t="shared" si="42"/>
        <v>27.198453535009673</v>
      </c>
      <c r="P359" s="32">
        <f t="shared" si="42"/>
        <v>28.434746877510111</v>
      </c>
      <c r="Q359" s="32">
        <f t="shared" si="42"/>
        <v>29.626569236467372</v>
      </c>
      <c r="R359" s="32">
        <f t="shared" si="42"/>
        <v>29.448685302294646</v>
      </c>
      <c r="S359" s="32">
        <f t="shared" si="42"/>
        <v>29.662146023301915</v>
      </c>
      <c r="T359" s="32">
        <f t="shared" si="42"/>
        <v>30.462623727079183</v>
      </c>
      <c r="U359" s="33">
        <f t="shared" si="36"/>
        <v>27.554221403355122</v>
      </c>
    </row>
    <row r="360" spans="1:21" s="28" customFormat="1" ht="24" customHeight="1">
      <c r="A360" s="47" t="str">
        <f t="shared" si="40"/>
        <v>62</v>
      </c>
      <c r="B360" s="142"/>
      <c r="C360" s="29" t="s">
        <v>1589</v>
      </c>
      <c r="D360" s="30">
        <v>69.240851657802452</v>
      </c>
      <c r="E360" s="31">
        <f t="shared" si="42"/>
        <v>63.920928067072936</v>
      </c>
      <c r="F360" s="32">
        <f t="shared" si="42"/>
        <v>66.539967373278245</v>
      </c>
      <c r="G360" s="32">
        <f t="shared" si="42"/>
        <v>70.611755044644269</v>
      </c>
      <c r="H360" s="32">
        <f t="shared" si="42"/>
        <v>63.736776865855383</v>
      </c>
      <c r="I360" s="32">
        <f t="shared" si="42"/>
        <v>63.982311800812134</v>
      </c>
      <c r="J360" s="32">
        <f t="shared" si="42"/>
        <v>71.675739762790172</v>
      </c>
      <c r="K360" s="32">
        <f t="shared" si="42"/>
        <v>76.054446102852154</v>
      </c>
      <c r="L360" s="32">
        <f t="shared" si="42"/>
        <v>70.693600022963196</v>
      </c>
      <c r="M360" s="32">
        <f t="shared" si="42"/>
        <v>70.632216289224019</v>
      </c>
      <c r="N360" s="32">
        <f t="shared" si="42"/>
        <v>70.632216289224019</v>
      </c>
      <c r="O360" s="32">
        <f t="shared" si="42"/>
        <v>62.570485924810839</v>
      </c>
      <c r="P360" s="32">
        <f t="shared" si="42"/>
        <v>65.41459892139315</v>
      </c>
      <c r="Q360" s="32">
        <f t="shared" si="42"/>
        <v>68.156405695076813</v>
      </c>
      <c r="R360" s="32">
        <f t="shared" si="42"/>
        <v>67.747180803482237</v>
      </c>
      <c r="S360" s="32">
        <f t="shared" si="42"/>
        <v>68.238250673395726</v>
      </c>
      <c r="T360" s="32">
        <f t="shared" si="42"/>
        <v>70.079762685571339</v>
      </c>
      <c r="U360" s="33">
        <f t="shared" si="36"/>
        <v>63.388935707999991</v>
      </c>
    </row>
    <row r="361" spans="1:21" s="28" customFormat="1" ht="24" customHeight="1">
      <c r="A361" s="47" t="str">
        <f t="shared" si="40"/>
        <v>621</v>
      </c>
      <c r="B361" s="142"/>
      <c r="C361" s="29" t="s">
        <v>1590</v>
      </c>
      <c r="D361" s="30">
        <v>97.964704790476546</v>
      </c>
      <c r="E361" s="31">
        <f t="shared" si="42"/>
        <v>90.437865769931648</v>
      </c>
      <c r="F361" s="32">
        <f t="shared" si="42"/>
        <v>94.143386518507597</v>
      </c>
      <c r="G361" s="32">
        <f t="shared" si="42"/>
        <v>99.904313307309252</v>
      </c>
      <c r="H361" s="32">
        <f t="shared" si="42"/>
        <v>90.177321342297404</v>
      </c>
      <c r="I361" s="32">
        <f t="shared" si="42"/>
        <v>90.5247139124764</v>
      </c>
      <c r="J361" s="32">
        <f t="shared" si="42"/>
        <v>101.40968111141824</v>
      </c>
      <c r="K361" s="32">
        <f t="shared" si="42"/>
        <v>107.60484861294364</v>
      </c>
      <c r="L361" s="32">
        <f t="shared" si="42"/>
        <v>100.02011083070225</v>
      </c>
      <c r="M361" s="32">
        <f t="shared" si="42"/>
        <v>99.933262688157527</v>
      </c>
      <c r="N361" s="32">
        <f t="shared" si="42"/>
        <v>99.933262688157527</v>
      </c>
      <c r="O361" s="32">
        <f t="shared" si="42"/>
        <v>88.527206633947173</v>
      </c>
      <c r="P361" s="32">
        <f t="shared" si="42"/>
        <v>92.551170571853859</v>
      </c>
      <c r="Q361" s="32">
        <f t="shared" si="42"/>
        <v>96.430387605519314</v>
      </c>
      <c r="R361" s="32">
        <f t="shared" si="42"/>
        <v>95.85139998855432</v>
      </c>
      <c r="S361" s="32">
        <f t="shared" si="42"/>
        <v>96.546185128912313</v>
      </c>
      <c r="T361" s="32">
        <f t="shared" si="42"/>
        <v>99.151629405254781</v>
      </c>
      <c r="U361" s="33">
        <f t="shared" si="36"/>
        <v>89.685181867877162</v>
      </c>
    </row>
    <row r="362" spans="1:21" s="28" customFormat="1" ht="24" customHeight="1">
      <c r="A362" s="47" t="str">
        <f t="shared" si="40"/>
        <v>6211</v>
      </c>
      <c r="B362" s="142"/>
      <c r="C362" s="29" t="s">
        <v>1591</v>
      </c>
      <c r="D362" s="30">
        <v>197.61443827399023</v>
      </c>
      <c r="E362" s="31">
        <f t="shared" si="42"/>
        <v>182.43129585341174</v>
      </c>
      <c r="F362" s="32">
        <f t="shared" si="42"/>
        <v>189.90607366046578</v>
      </c>
      <c r="G362" s="32">
        <f t="shared" si="42"/>
        <v>201.52701728237002</v>
      </c>
      <c r="H362" s="32">
        <f t="shared" si="42"/>
        <v>181.90572553885329</v>
      </c>
      <c r="I362" s="32">
        <f t="shared" si="42"/>
        <v>182.60648595826461</v>
      </c>
      <c r="J362" s="32">
        <f t="shared" si="42"/>
        <v>204.56364576648573</v>
      </c>
      <c r="K362" s="32">
        <f t="shared" si="42"/>
        <v>217.06053991265415</v>
      </c>
      <c r="L362" s="32">
        <f t="shared" si="42"/>
        <v>201.76060408884047</v>
      </c>
      <c r="M362" s="32">
        <f t="shared" si="42"/>
        <v>201.58541398398768</v>
      </c>
      <c r="N362" s="32">
        <f t="shared" si="42"/>
        <v>201.58541398398768</v>
      </c>
      <c r="O362" s="32">
        <f t="shared" si="42"/>
        <v>178.57711354664954</v>
      </c>
      <c r="P362" s="32">
        <f t="shared" si="42"/>
        <v>186.69425507149722</v>
      </c>
      <c r="Q362" s="32">
        <f t="shared" si="42"/>
        <v>194.51941308825693</v>
      </c>
      <c r="R362" s="32">
        <f t="shared" si="42"/>
        <v>193.35147905590472</v>
      </c>
      <c r="S362" s="32">
        <f t="shared" si="42"/>
        <v>194.75299989472734</v>
      </c>
      <c r="T362" s="32">
        <f t="shared" si="42"/>
        <v>200.00870304031221</v>
      </c>
      <c r="U362" s="33">
        <f t="shared" ref="U362:U413" si="43">$D362*U$2</f>
        <v>180.91298161135393</v>
      </c>
    </row>
    <row r="363" spans="1:21" s="28" customFormat="1" ht="24" customHeight="1">
      <c r="A363" s="47" t="str">
        <f t="shared" si="40"/>
        <v>6212</v>
      </c>
      <c r="B363" s="142"/>
      <c r="C363" s="29" t="s">
        <v>1592</v>
      </c>
      <c r="D363" s="30">
        <v>81.015727821528102</v>
      </c>
      <c r="E363" s="31">
        <f t="shared" si="42"/>
        <v>74.791115163845674</v>
      </c>
      <c r="F363" s="32">
        <f t="shared" si="42"/>
        <v>77.85553985685857</v>
      </c>
      <c r="G363" s="32">
        <f t="shared" si="42"/>
        <v>82.619762621777014</v>
      </c>
      <c r="H363" s="32">
        <f t="shared" si="42"/>
        <v>74.575647802618207</v>
      </c>
      <c r="I363" s="32">
        <f t="shared" si="42"/>
        <v>74.862937617588173</v>
      </c>
      <c r="J363" s="32">
        <f t="shared" si="42"/>
        <v>83.864685153313502</v>
      </c>
      <c r="K363" s="32">
        <f t="shared" si="42"/>
        <v>88.988020186944425</v>
      </c>
      <c r="L363" s="32">
        <f t="shared" si="42"/>
        <v>82.715525893433679</v>
      </c>
      <c r="M363" s="32">
        <f t="shared" si="42"/>
        <v>82.643703439691208</v>
      </c>
      <c r="N363" s="32">
        <f t="shared" si="42"/>
        <v>82.643703439691208</v>
      </c>
      <c r="O363" s="32">
        <f t="shared" si="42"/>
        <v>73.211021181510901</v>
      </c>
      <c r="P363" s="32">
        <f t="shared" si="42"/>
        <v>76.538794871579583</v>
      </c>
      <c r="Q363" s="32">
        <f t="shared" si="42"/>
        <v>79.746864472077448</v>
      </c>
      <c r="R363" s="32">
        <f t="shared" si="42"/>
        <v>79.26804811379418</v>
      </c>
      <c r="S363" s="32">
        <f t="shared" si="42"/>
        <v>79.842627743734099</v>
      </c>
      <c r="T363" s="32">
        <f t="shared" si="42"/>
        <v>81.997301356008791</v>
      </c>
      <c r="U363" s="33">
        <f t="shared" si="43"/>
        <v>74.168653898077437</v>
      </c>
    </row>
    <row r="364" spans="1:21" s="28" customFormat="1" ht="24" customHeight="1">
      <c r="A364" s="47" t="str">
        <f t="shared" si="40"/>
        <v>6213</v>
      </c>
      <c r="B364" s="142"/>
      <c r="C364" s="29" t="s">
        <v>1593</v>
      </c>
      <c r="D364" s="30">
        <v>51.659102224520154</v>
      </c>
      <c r="E364" s="31">
        <f t="shared" si="42"/>
        <v>47.690022266371436</v>
      </c>
      <c r="F364" s="32">
        <f t="shared" si="42"/>
        <v>49.644030861152345</v>
      </c>
      <c r="G364" s="32">
        <f t="shared" si="42"/>
        <v>52.681903598350772</v>
      </c>
      <c r="H364" s="32">
        <f t="shared" si="42"/>
        <v>47.552631037050901</v>
      </c>
      <c r="I364" s="32">
        <f t="shared" si="42"/>
        <v>47.735819342811617</v>
      </c>
      <c r="J364" s="32">
        <f t="shared" si="42"/>
        <v>53.475719589980521</v>
      </c>
      <c r="K364" s="32">
        <f t="shared" si="42"/>
        <v>56.742577709379844</v>
      </c>
      <c r="L364" s="32">
        <f t="shared" si="42"/>
        <v>52.742966366937679</v>
      </c>
      <c r="M364" s="32">
        <f t="shared" si="42"/>
        <v>52.697169290497513</v>
      </c>
      <c r="N364" s="32">
        <f t="shared" si="42"/>
        <v>52.697169290497513</v>
      </c>
      <c r="O364" s="32">
        <f t="shared" si="42"/>
        <v>46.682486584687531</v>
      </c>
      <c r="P364" s="32">
        <f t="shared" si="42"/>
        <v>48.804417793082415</v>
      </c>
      <c r="Q364" s="32">
        <f t="shared" si="42"/>
        <v>50.850020540743685</v>
      </c>
      <c r="R364" s="32">
        <f t="shared" si="42"/>
        <v>50.544706697809161</v>
      </c>
      <c r="S364" s="32">
        <f t="shared" si="42"/>
        <v>50.911083309330586</v>
      </c>
      <c r="T364" s="32">
        <f t="shared" si="42"/>
        <v>52.284995602535915</v>
      </c>
      <c r="U364" s="33">
        <f t="shared" si="43"/>
        <v>47.293114270556565</v>
      </c>
    </row>
    <row r="365" spans="1:21" s="28" customFormat="1" ht="24" customHeight="1">
      <c r="A365" s="47" t="str">
        <f t="shared" si="40"/>
        <v>6214</v>
      </c>
      <c r="B365" s="142"/>
      <c r="C365" s="29" t="s">
        <v>1594</v>
      </c>
      <c r="D365" s="30">
        <v>51.659102224520154</v>
      </c>
      <c r="E365" s="31">
        <f t="shared" si="42"/>
        <v>47.690022266371436</v>
      </c>
      <c r="F365" s="32">
        <f t="shared" si="42"/>
        <v>49.644030861152345</v>
      </c>
      <c r="G365" s="32">
        <f t="shared" si="42"/>
        <v>52.681903598350772</v>
      </c>
      <c r="H365" s="32">
        <f t="shared" si="42"/>
        <v>47.552631037050901</v>
      </c>
      <c r="I365" s="32">
        <f t="shared" si="42"/>
        <v>47.735819342811617</v>
      </c>
      <c r="J365" s="32">
        <f t="shared" si="42"/>
        <v>53.475719589980521</v>
      </c>
      <c r="K365" s="32">
        <f t="shared" si="42"/>
        <v>56.742577709379844</v>
      </c>
      <c r="L365" s="32">
        <f t="shared" si="42"/>
        <v>52.742966366937679</v>
      </c>
      <c r="M365" s="32">
        <f t="shared" si="42"/>
        <v>52.697169290497513</v>
      </c>
      <c r="N365" s="32">
        <f t="shared" si="42"/>
        <v>52.697169290497513</v>
      </c>
      <c r="O365" s="32">
        <f t="shared" si="42"/>
        <v>46.682486584687531</v>
      </c>
      <c r="P365" s="32">
        <f t="shared" si="42"/>
        <v>48.804417793082415</v>
      </c>
      <c r="Q365" s="32">
        <f t="shared" si="42"/>
        <v>50.850020540743685</v>
      </c>
      <c r="R365" s="32">
        <f t="shared" si="42"/>
        <v>50.544706697809161</v>
      </c>
      <c r="S365" s="32">
        <f t="shared" si="42"/>
        <v>50.911083309330586</v>
      </c>
      <c r="T365" s="32">
        <f t="shared" si="42"/>
        <v>52.284995602535915</v>
      </c>
      <c r="U365" s="33">
        <f t="shared" si="43"/>
        <v>47.293114270556565</v>
      </c>
    </row>
    <row r="366" spans="1:21" s="28" customFormat="1" ht="24" customHeight="1">
      <c r="A366" s="47" t="str">
        <f t="shared" si="40"/>
        <v>6215</v>
      </c>
      <c r="B366" s="142"/>
      <c r="C366" s="29" t="s">
        <v>1595</v>
      </c>
      <c r="D366" s="30">
        <v>51.659102224520154</v>
      </c>
      <c r="E366" s="31">
        <f t="shared" si="42"/>
        <v>47.690022266371436</v>
      </c>
      <c r="F366" s="32">
        <f t="shared" si="42"/>
        <v>49.644030861152345</v>
      </c>
      <c r="G366" s="32">
        <f t="shared" si="42"/>
        <v>52.681903598350772</v>
      </c>
      <c r="H366" s="32">
        <f t="shared" si="42"/>
        <v>47.552631037050901</v>
      </c>
      <c r="I366" s="32">
        <f t="shared" si="42"/>
        <v>47.735819342811617</v>
      </c>
      <c r="J366" s="32">
        <f t="shared" si="42"/>
        <v>53.475719589980521</v>
      </c>
      <c r="K366" s="32">
        <f t="shared" si="42"/>
        <v>56.742577709379844</v>
      </c>
      <c r="L366" s="32">
        <f t="shared" si="42"/>
        <v>52.742966366937679</v>
      </c>
      <c r="M366" s="32">
        <f t="shared" si="42"/>
        <v>52.697169290497513</v>
      </c>
      <c r="N366" s="32">
        <f t="shared" si="42"/>
        <v>52.697169290497513</v>
      </c>
      <c r="O366" s="32">
        <f t="shared" si="42"/>
        <v>46.682486584687531</v>
      </c>
      <c r="P366" s="32">
        <f t="shared" si="42"/>
        <v>48.804417793082415</v>
      </c>
      <c r="Q366" s="32">
        <f t="shared" si="42"/>
        <v>50.850020540743685</v>
      </c>
      <c r="R366" s="32">
        <f t="shared" si="42"/>
        <v>50.544706697809161</v>
      </c>
      <c r="S366" s="32">
        <f t="shared" si="42"/>
        <v>50.911083309330586</v>
      </c>
      <c r="T366" s="32">
        <f t="shared" si="42"/>
        <v>52.284995602535915</v>
      </c>
      <c r="U366" s="33">
        <f t="shared" si="43"/>
        <v>47.293114270556565</v>
      </c>
    </row>
    <row r="367" spans="1:21" s="28" customFormat="1" ht="24" customHeight="1">
      <c r="A367" s="47" t="str">
        <f t="shared" si="40"/>
        <v>6216</v>
      </c>
      <c r="B367" s="142"/>
      <c r="C367" s="29" t="s">
        <v>1596</v>
      </c>
      <c r="D367" s="30">
        <v>51.659102224520154</v>
      </c>
      <c r="E367" s="31">
        <f t="shared" si="42"/>
        <v>47.690022266371436</v>
      </c>
      <c r="F367" s="32">
        <f t="shared" si="42"/>
        <v>49.644030861152345</v>
      </c>
      <c r="G367" s="32">
        <f t="shared" si="42"/>
        <v>52.681903598350772</v>
      </c>
      <c r="H367" s="32">
        <f t="shared" si="42"/>
        <v>47.552631037050901</v>
      </c>
      <c r="I367" s="32">
        <f t="shared" si="42"/>
        <v>47.735819342811617</v>
      </c>
      <c r="J367" s="32">
        <f t="shared" si="42"/>
        <v>53.475719589980521</v>
      </c>
      <c r="K367" s="32">
        <f t="shared" si="42"/>
        <v>56.742577709379844</v>
      </c>
      <c r="L367" s="32">
        <f t="shared" si="42"/>
        <v>52.742966366937679</v>
      </c>
      <c r="M367" s="32">
        <f t="shared" si="42"/>
        <v>52.697169290497513</v>
      </c>
      <c r="N367" s="32">
        <f t="shared" si="42"/>
        <v>52.697169290497513</v>
      </c>
      <c r="O367" s="32">
        <f t="shared" si="42"/>
        <v>46.682486584687531</v>
      </c>
      <c r="P367" s="32">
        <f t="shared" si="42"/>
        <v>48.804417793082415</v>
      </c>
      <c r="Q367" s="32">
        <f t="shared" si="42"/>
        <v>50.850020540743685</v>
      </c>
      <c r="R367" s="32">
        <f t="shared" si="42"/>
        <v>50.544706697809161</v>
      </c>
      <c r="S367" s="32">
        <f t="shared" si="42"/>
        <v>50.911083309330586</v>
      </c>
      <c r="T367" s="32">
        <f t="shared" si="42"/>
        <v>52.284995602535915</v>
      </c>
      <c r="U367" s="33">
        <f t="shared" si="43"/>
        <v>47.293114270556565</v>
      </c>
    </row>
    <row r="368" spans="1:21" s="28" customFormat="1" ht="24" customHeight="1">
      <c r="A368" s="47" t="str">
        <f t="shared" si="40"/>
        <v>6219</v>
      </c>
      <c r="B368" s="142"/>
      <c r="C368" s="29" t="s">
        <v>1597</v>
      </c>
      <c r="D368" s="30">
        <v>51.659102224520154</v>
      </c>
      <c r="E368" s="31">
        <f t="shared" si="42"/>
        <v>47.690022266371436</v>
      </c>
      <c r="F368" s="32">
        <f t="shared" si="42"/>
        <v>49.644030861152345</v>
      </c>
      <c r="G368" s="32">
        <f t="shared" si="42"/>
        <v>52.681903598350772</v>
      </c>
      <c r="H368" s="32">
        <f t="shared" si="42"/>
        <v>47.552631037050901</v>
      </c>
      <c r="I368" s="32">
        <f t="shared" si="42"/>
        <v>47.735819342811617</v>
      </c>
      <c r="J368" s="32">
        <f t="shared" si="42"/>
        <v>53.475719589980521</v>
      </c>
      <c r="K368" s="32">
        <f t="shared" si="42"/>
        <v>56.742577709379844</v>
      </c>
      <c r="L368" s="32">
        <f t="shared" si="42"/>
        <v>52.742966366937679</v>
      </c>
      <c r="M368" s="32">
        <f t="shared" si="42"/>
        <v>52.697169290497513</v>
      </c>
      <c r="N368" s="32">
        <f t="shared" si="42"/>
        <v>52.697169290497513</v>
      </c>
      <c r="O368" s="32">
        <f t="shared" si="42"/>
        <v>46.682486584687531</v>
      </c>
      <c r="P368" s="32">
        <f t="shared" si="42"/>
        <v>48.804417793082415</v>
      </c>
      <c r="Q368" s="32">
        <f t="shared" si="42"/>
        <v>50.850020540743685</v>
      </c>
      <c r="R368" s="32">
        <f t="shared" si="42"/>
        <v>50.544706697809161</v>
      </c>
      <c r="S368" s="32">
        <f t="shared" si="42"/>
        <v>50.911083309330586</v>
      </c>
      <c r="T368" s="32">
        <f t="shared" si="42"/>
        <v>52.284995602535915</v>
      </c>
      <c r="U368" s="33">
        <f t="shared" si="43"/>
        <v>47.293114270556565</v>
      </c>
    </row>
    <row r="369" spans="1:21" s="28" customFormat="1" ht="24" customHeight="1">
      <c r="A369" s="47" t="str">
        <f t="shared" si="40"/>
        <v>623</v>
      </c>
      <c r="B369" s="142"/>
      <c r="C369" s="29" t="s">
        <v>1598</v>
      </c>
      <c r="D369" s="30">
        <v>51.967753891662348</v>
      </c>
      <c r="E369" s="31">
        <f t="shared" si="42"/>
        <v>47.974959561924685</v>
      </c>
      <c r="F369" s="32">
        <f t="shared" si="42"/>
        <v>49.940642924257077</v>
      </c>
      <c r="G369" s="32">
        <f t="shared" si="42"/>
        <v>52.996666276633192</v>
      </c>
      <c r="H369" s="32">
        <f t="shared" si="42"/>
        <v>47.836747450510693</v>
      </c>
      <c r="I369" s="32">
        <f t="shared" si="42"/>
        <v>48.021030265729358</v>
      </c>
      <c r="J369" s="32">
        <f t="shared" si="42"/>
        <v>53.795225142580726</v>
      </c>
      <c r="K369" s="32">
        <f t="shared" si="42"/>
        <v>57.081602013980181</v>
      </c>
      <c r="L369" s="32">
        <f t="shared" si="42"/>
        <v>53.058093881706085</v>
      </c>
      <c r="M369" s="32">
        <f t="shared" si="42"/>
        <v>53.012023177901433</v>
      </c>
      <c r="N369" s="32">
        <f t="shared" si="42"/>
        <v>53.012023177901433</v>
      </c>
      <c r="O369" s="32">
        <f t="shared" si="42"/>
        <v>46.96140407822206</v>
      </c>
      <c r="P369" s="32">
        <f t="shared" si="42"/>
        <v>49.096013354504876</v>
      </c>
      <c r="Q369" s="32">
        <f t="shared" si="42"/>
        <v>51.153838124446594</v>
      </c>
      <c r="R369" s="32">
        <f t="shared" si="42"/>
        <v>50.846700099082156</v>
      </c>
      <c r="S369" s="32">
        <f t="shared" si="42"/>
        <v>51.21526572951948</v>
      </c>
      <c r="T369" s="32">
        <f t="shared" si="42"/>
        <v>52.597386843659436</v>
      </c>
      <c r="U369" s="33">
        <f t="shared" si="43"/>
        <v>47.575680128950928</v>
      </c>
    </row>
    <row r="370" spans="1:21" s="28" customFormat="1" ht="24" customHeight="1">
      <c r="A370" s="47" t="str">
        <f t="shared" si="40"/>
        <v>6231</v>
      </c>
      <c r="B370" s="142"/>
      <c r="C370" s="29" t="s">
        <v>1599</v>
      </c>
      <c r="D370" s="30">
        <v>51.967753891662348</v>
      </c>
      <c r="E370" s="31">
        <f t="shared" si="42"/>
        <v>47.974959561924685</v>
      </c>
      <c r="F370" s="32">
        <f t="shared" si="42"/>
        <v>49.940642924257077</v>
      </c>
      <c r="G370" s="32">
        <f t="shared" si="42"/>
        <v>52.996666276633192</v>
      </c>
      <c r="H370" s="32">
        <f t="shared" si="42"/>
        <v>47.836747450510693</v>
      </c>
      <c r="I370" s="32">
        <f t="shared" si="42"/>
        <v>48.021030265729358</v>
      </c>
      <c r="J370" s="32">
        <f t="shared" si="42"/>
        <v>53.795225142580726</v>
      </c>
      <c r="K370" s="32">
        <f t="shared" si="42"/>
        <v>57.081602013980181</v>
      </c>
      <c r="L370" s="32">
        <f t="shared" si="42"/>
        <v>53.058093881706085</v>
      </c>
      <c r="M370" s="32">
        <f t="shared" si="42"/>
        <v>53.012023177901433</v>
      </c>
      <c r="N370" s="32">
        <f t="shared" si="42"/>
        <v>53.012023177901433</v>
      </c>
      <c r="O370" s="32">
        <f t="shared" si="42"/>
        <v>46.96140407822206</v>
      </c>
      <c r="P370" s="32">
        <f t="shared" si="42"/>
        <v>49.096013354504876</v>
      </c>
      <c r="Q370" s="32">
        <f t="shared" si="42"/>
        <v>51.153838124446594</v>
      </c>
      <c r="R370" s="32">
        <f t="shared" si="42"/>
        <v>50.846700099082156</v>
      </c>
      <c r="S370" s="32">
        <f t="shared" si="42"/>
        <v>51.21526572951948</v>
      </c>
      <c r="T370" s="32">
        <f t="shared" si="42"/>
        <v>52.597386843659436</v>
      </c>
      <c r="U370" s="33">
        <f t="shared" si="43"/>
        <v>47.575680128950928</v>
      </c>
    </row>
    <row r="371" spans="1:21" s="28" customFormat="1" ht="24" customHeight="1">
      <c r="A371" s="47" t="str">
        <f t="shared" si="40"/>
        <v>6232</v>
      </c>
      <c r="B371" s="142"/>
      <c r="C371" s="29" t="s">
        <v>1600</v>
      </c>
      <c r="D371" s="30">
        <v>51.967753891662348</v>
      </c>
      <c r="E371" s="31">
        <f t="shared" si="42"/>
        <v>47.974959561924685</v>
      </c>
      <c r="F371" s="32">
        <f t="shared" si="42"/>
        <v>49.940642924257077</v>
      </c>
      <c r="G371" s="32">
        <f t="shared" si="42"/>
        <v>52.996666276633192</v>
      </c>
      <c r="H371" s="32">
        <f t="shared" si="42"/>
        <v>47.836747450510693</v>
      </c>
      <c r="I371" s="32">
        <f t="shared" si="42"/>
        <v>48.021030265729358</v>
      </c>
      <c r="J371" s="32">
        <f t="shared" si="42"/>
        <v>53.795225142580726</v>
      </c>
      <c r="K371" s="32">
        <f t="shared" si="42"/>
        <v>57.081602013980181</v>
      </c>
      <c r="L371" s="32">
        <f t="shared" si="42"/>
        <v>53.058093881706085</v>
      </c>
      <c r="M371" s="32">
        <f t="shared" si="42"/>
        <v>53.012023177901433</v>
      </c>
      <c r="N371" s="32">
        <f t="shared" si="42"/>
        <v>53.012023177901433</v>
      </c>
      <c r="O371" s="32">
        <f t="shared" si="42"/>
        <v>46.96140407822206</v>
      </c>
      <c r="P371" s="32">
        <f t="shared" si="42"/>
        <v>49.096013354504876</v>
      </c>
      <c r="Q371" s="32">
        <f t="shared" si="42"/>
        <v>51.153838124446594</v>
      </c>
      <c r="R371" s="32">
        <f t="shared" si="42"/>
        <v>50.846700099082156</v>
      </c>
      <c r="S371" s="32">
        <f t="shared" si="42"/>
        <v>51.21526572951948</v>
      </c>
      <c r="T371" s="32">
        <f t="shared" si="42"/>
        <v>52.597386843659436</v>
      </c>
      <c r="U371" s="33">
        <f t="shared" si="43"/>
        <v>47.575680128950928</v>
      </c>
    </row>
    <row r="372" spans="1:21" s="28" customFormat="1" ht="24" customHeight="1">
      <c r="A372" s="47" t="str">
        <f t="shared" si="40"/>
        <v>6233</v>
      </c>
      <c r="B372" s="142"/>
      <c r="C372" s="29" t="s">
        <v>1601</v>
      </c>
      <c r="D372" s="30">
        <v>51.967753891662348</v>
      </c>
      <c r="E372" s="31">
        <f t="shared" si="42"/>
        <v>47.974959561924685</v>
      </c>
      <c r="F372" s="32">
        <f t="shared" si="42"/>
        <v>49.940642924257077</v>
      </c>
      <c r="G372" s="32">
        <f t="shared" si="42"/>
        <v>52.996666276633192</v>
      </c>
      <c r="H372" s="32">
        <f t="shared" si="42"/>
        <v>47.836747450510693</v>
      </c>
      <c r="I372" s="32">
        <f t="shared" si="42"/>
        <v>48.021030265729358</v>
      </c>
      <c r="J372" s="32">
        <f t="shared" si="42"/>
        <v>53.795225142580726</v>
      </c>
      <c r="K372" s="32">
        <f t="shared" si="42"/>
        <v>57.081602013980181</v>
      </c>
      <c r="L372" s="32">
        <f t="shared" si="42"/>
        <v>53.058093881706085</v>
      </c>
      <c r="M372" s="32">
        <f t="shared" si="42"/>
        <v>53.012023177901433</v>
      </c>
      <c r="N372" s="32">
        <f t="shared" si="42"/>
        <v>53.012023177901433</v>
      </c>
      <c r="O372" s="32">
        <f t="shared" si="42"/>
        <v>46.96140407822206</v>
      </c>
      <c r="P372" s="32">
        <f t="shared" si="42"/>
        <v>49.096013354504876</v>
      </c>
      <c r="Q372" s="32">
        <f t="shared" si="42"/>
        <v>51.153838124446594</v>
      </c>
      <c r="R372" s="32">
        <f t="shared" si="42"/>
        <v>50.846700099082156</v>
      </c>
      <c r="S372" s="32">
        <f t="shared" si="42"/>
        <v>51.21526572951948</v>
      </c>
      <c r="T372" s="32">
        <f t="shared" si="42"/>
        <v>52.597386843659436</v>
      </c>
      <c r="U372" s="33">
        <f t="shared" si="43"/>
        <v>47.575680128950928</v>
      </c>
    </row>
    <row r="373" spans="1:21" s="28" customFormat="1" ht="24" customHeight="1">
      <c r="A373" s="47" t="str">
        <f t="shared" si="40"/>
        <v>6239</v>
      </c>
      <c r="B373" s="142"/>
      <c r="C373" s="29" t="s">
        <v>1602</v>
      </c>
      <c r="D373" s="30">
        <v>51.967753891662348</v>
      </c>
      <c r="E373" s="31">
        <f t="shared" si="42"/>
        <v>47.974959561924685</v>
      </c>
      <c r="F373" s="32">
        <f t="shared" si="42"/>
        <v>49.940642924257077</v>
      </c>
      <c r="G373" s="32">
        <f t="shared" si="42"/>
        <v>52.996666276633192</v>
      </c>
      <c r="H373" s="32">
        <f t="shared" si="42"/>
        <v>47.836747450510693</v>
      </c>
      <c r="I373" s="32">
        <f t="shared" si="42"/>
        <v>48.021030265729358</v>
      </c>
      <c r="J373" s="32">
        <f t="shared" si="42"/>
        <v>53.795225142580726</v>
      </c>
      <c r="K373" s="32">
        <f t="shared" si="42"/>
        <v>57.081602013980181</v>
      </c>
      <c r="L373" s="32">
        <f t="shared" si="42"/>
        <v>53.058093881706085</v>
      </c>
      <c r="M373" s="32">
        <f t="shared" si="42"/>
        <v>53.012023177901433</v>
      </c>
      <c r="N373" s="32">
        <f t="shared" si="42"/>
        <v>53.012023177901433</v>
      </c>
      <c r="O373" s="32">
        <f t="shared" si="42"/>
        <v>46.96140407822206</v>
      </c>
      <c r="P373" s="32">
        <f t="shared" si="42"/>
        <v>49.096013354504876</v>
      </c>
      <c r="Q373" s="32">
        <f t="shared" si="42"/>
        <v>51.153838124446594</v>
      </c>
      <c r="R373" s="32">
        <f t="shared" si="42"/>
        <v>50.846700099082156</v>
      </c>
      <c r="S373" s="32">
        <f t="shared" si="42"/>
        <v>51.21526572951948</v>
      </c>
      <c r="T373" s="32">
        <f t="shared" si="42"/>
        <v>52.597386843659436</v>
      </c>
      <c r="U373" s="33">
        <f t="shared" si="43"/>
        <v>47.575680128950928</v>
      </c>
    </row>
    <row r="374" spans="1:21" s="28" customFormat="1" ht="24" customHeight="1">
      <c r="A374" s="47" t="str">
        <f t="shared" si="40"/>
        <v>624</v>
      </c>
      <c r="B374" s="142"/>
      <c r="C374" s="29" t="s">
        <v>1603</v>
      </c>
      <c r="D374" s="30">
        <v>28.288468011590762</v>
      </c>
      <c r="E374" s="31">
        <f t="shared" si="42"/>
        <v>26.115004157272317</v>
      </c>
      <c r="F374" s="32">
        <f t="shared" si="42"/>
        <v>27.185017131706015</v>
      </c>
      <c r="G374" s="32">
        <f t="shared" si="42"/>
        <v>28.848552927895891</v>
      </c>
      <c r="H374" s="32">
        <f t="shared" si="42"/>
        <v>26.03976887000745</v>
      </c>
      <c r="I374" s="32">
        <f t="shared" si="42"/>
        <v>26.140082586360609</v>
      </c>
      <c r="J374" s="32">
        <f t="shared" si="42"/>
        <v>29.283245698759583</v>
      </c>
      <c r="K374" s="32">
        <f t="shared" si="42"/>
        <v>31.072173640390915</v>
      </c>
      <c r="L374" s="32">
        <f t="shared" si="42"/>
        <v>28.881990833346947</v>
      </c>
      <c r="M374" s="32">
        <f t="shared" si="42"/>
        <v>28.856912404258665</v>
      </c>
      <c r="N374" s="32">
        <f t="shared" si="42"/>
        <v>28.856912404258665</v>
      </c>
      <c r="O374" s="32">
        <f t="shared" si="42"/>
        <v>25.563278717329947</v>
      </c>
      <c r="P374" s="32">
        <f t="shared" si="42"/>
        <v>26.725245931754035</v>
      </c>
      <c r="Q374" s="32">
        <f t="shared" si="42"/>
        <v>27.845415764364311</v>
      </c>
      <c r="R374" s="32">
        <f t="shared" si="42"/>
        <v>27.678226237109044</v>
      </c>
      <c r="S374" s="32">
        <f t="shared" si="42"/>
        <v>27.87885366981536</v>
      </c>
      <c r="T374" s="32">
        <f t="shared" ref="T374:T393" si="44">$D374*T$2</f>
        <v>28.631206542464053</v>
      </c>
      <c r="U374" s="33">
        <f t="shared" si="43"/>
        <v>25.897657771840475</v>
      </c>
    </row>
    <row r="375" spans="1:21" s="28" customFormat="1" ht="24" customHeight="1">
      <c r="A375" s="47" t="str">
        <f t="shared" si="40"/>
        <v>6241</v>
      </c>
      <c r="B375" s="142"/>
      <c r="C375" s="29" t="s">
        <v>1604</v>
      </c>
      <c r="D375" s="30">
        <v>28.288468011590762</v>
      </c>
      <c r="E375" s="31">
        <f t="shared" ref="E375:S390" si="45">$D375*E$2</f>
        <v>26.115004157272317</v>
      </c>
      <c r="F375" s="32">
        <f t="shared" si="45"/>
        <v>27.185017131706015</v>
      </c>
      <c r="G375" s="32">
        <f t="shared" si="45"/>
        <v>28.848552927895891</v>
      </c>
      <c r="H375" s="32">
        <f t="shared" si="45"/>
        <v>26.03976887000745</v>
      </c>
      <c r="I375" s="32">
        <f t="shared" si="45"/>
        <v>26.140082586360609</v>
      </c>
      <c r="J375" s="32">
        <f t="shared" si="45"/>
        <v>29.283245698759583</v>
      </c>
      <c r="K375" s="32">
        <f t="shared" si="45"/>
        <v>31.072173640390915</v>
      </c>
      <c r="L375" s="32">
        <f t="shared" si="45"/>
        <v>28.881990833346947</v>
      </c>
      <c r="M375" s="32">
        <f t="shared" si="45"/>
        <v>28.856912404258665</v>
      </c>
      <c r="N375" s="32">
        <f t="shared" si="45"/>
        <v>28.856912404258665</v>
      </c>
      <c r="O375" s="32">
        <f t="shared" si="45"/>
        <v>25.563278717329947</v>
      </c>
      <c r="P375" s="32">
        <f t="shared" si="45"/>
        <v>26.725245931754035</v>
      </c>
      <c r="Q375" s="32">
        <f t="shared" si="45"/>
        <v>27.845415764364311</v>
      </c>
      <c r="R375" s="32">
        <f t="shared" si="45"/>
        <v>27.678226237109044</v>
      </c>
      <c r="S375" s="32">
        <f t="shared" si="45"/>
        <v>27.87885366981536</v>
      </c>
      <c r="T375" s="32">
        <f t="shared" si="44"/>
        <v>28.631206542464053</v>
      </c>
      <c r="U375" s="33">
        <f t="shared" si="43"/>
        <v>25.897657771840475</v>
      </c>
    </row>
    <row r="376" spans="1:21" s="28" customFormat="1" ht="24" customHeight="1">
      <c r="A376" s="47" t="str">
        <f t="shared" si="40"/>
        <v>6244</v>
      </c>
      <c r="B376" s="142"/>
      <c r="C376" s="29" t="s">
        <v>1605</v>
      </c>
      <c r="D376" s="30">
        <v>28.288468011590762</v>
      </c>
      <c r="E376" s="31">
        <f t="shared" si="45"/>
        <v>26.115004157272317</v>
      </c>
      <c r="F376" s="32">
        <f t="shared" si="45"/>
        <v>27.185017131706015</v>
      </c>
      <c r="G376" s="32">
        <f t="shared" si="45"/>
        <v>28.848552927895891</v>
      </c>
      <c r="H376" s="32">
        <f t="shared" si="45"/>
        <v>26.03976887000745</v>
      </c>
      <c r="I376" s="32">
        <f t="shared" si="45"/>
        <v>26.140082586360609</v>
      </c>
      <c r="J376" s="32">
        <f t="shared" si="45"/>
        <v>29.283245698759583</v>
      </c>
      <c r="K376" s="32">
        <f t="shared" si="45"/>
        <v>31.072173640390915</v>
      </c>
      <c r="L376" s="32">
        <f t="shared" si="45"/>
        <v>28.881990833346947</v>
      </c>
      <c r="M376" s="32">
        <f t="shared" si="45"/>
        <v>28.856912404258665</v>
      </c>
      <c r="N376" s="32">
        <f t="shared" si="45"/>
        <v>28.856912404258665</v>
      </c>
      <c r="O376" s="32">
        <f t="shared" si="45"/>
        <v>25.563278717329947</v>
      </c>
      <c r="P376" s="32">
        <f t="shared" si="45"/>
        <v>26.725245931754035</v>
      </c>
      <c r="Q376" s="32">
        <f t="shared" si="45"/>
        <v>27.845415764364311</v>
      </c>
      <c r="R376" s="32">
        <f t="shared" si="45"/>
        <v>27.678226237109044</v>
      </c>
      <c r="S376" s="32">
        <f t="shared" si="45"/>
        <v>27.87885366981536</v>
      </c>
      <c r="T376" s="32">
        <f t="shared" si="44"/>
        <v>28.631206542464053</v>
      </c>
      <c r="U376" s="33">
        <f t="shared" si="43"/>
        <v>25.897657771840475</v>
      </c>
    </row>
    <row r="377" spans="1:21" s="28" customFormat="1" ht="24" customHeight="1">
      <c r="A377" s="47" t="str">
        <f t="shared" si="40"/>
        <v>71</v>
      </c>
      <c r="B377" s="142"/>
      <c r="C377" s="29" t="s">
        <v>1606</v>
      </c>
      <c r="D377" s="30">
        <v>37.126944709412818</v>
      </c>
      <c r="E377" s="31">
        <f t="shared" si="45"/>
        <v>34.274401676183693</v>
      </c>
      <c r="F377" s="32">
        <f t="shared" si="45"/>
        <v>35.678730554081113</v>
      </c>
      <c r="G377" s="32">
        <f t="shared" si="45"/>
        <v>37.862023106437235</v>
      </c>
      <c r="H377" s="32">
        <f t="shared" si="45"/>
        <v>34.175659801956535</v>
      </c>
      <c r="I377" s="32">
        <f t="shared" si="45"/>
        <v>34.307315634259417</v>
      </c>
      <c r="J377" s="32">
        <f t="shared" si="45"/>
        <v>38.432531713083065</v>
      </c>
      <c r="K377" s="32">
        <f t="shared" si="45"/>
        <v>40.780394055817801</v>
      </c>
      <c r="L377" s="32">
        <f t="shared" si="45"/>
        <v>37.905908383871534</v>
      </c>
      <c r="M377" s="32">
        <f t="shared" si="45"/>
        <v>37.872994425795824</v>
      </c>
      <c r="N377" s="32">
        <f t="shared" si="45"/>
        <v>37.872994425795824</v>
      </c>
      <c r="O377" s="32">
        <f t="shared" si="45"/>
        <v>33.550294598517844</v>
      </c>
      <c r="P377" s="32">
        <f t="shared" si="45"/>
        <v>35.075307989359565</v>
      </c>
      <c r="Q377" s="32">
        <f t="shared" si="45"/>
        <v>36.54546478340842</v>
      </c>
      <c r="R377" s="32">
        <f t="shared" si="45"/>
        <v>36.326038396236946</v>
      </c>
      <c r="S377" s="32">
        <f t="shared" si="45"/>
        <v>36.589350060842712</v>
      </c>
      <c r="T377" s="32">
        <f t="shared" si="44"/>
        <v>37.576768803114334</v>
      </c>
      <c r="U377" s="33">
        <f t="shared" si="43"/>
        <v>33.989147372860785</v>
      </c>
    </row>
    <row r="378" spans="1:21" s="28" customFormat="1" ht="24" customHeight="1">
      <c r="A378" s="47" t="str">
        <f t="shared" si="40"/>
        <v>711</v>
      </c>
      <c r="B378" s="142"/>
      <c r="C378" s="29" t="s">
        <v>1607</v>
      </c>
      <c r="D378" s="30">
        <v>40.157285568126774</v>
      </c>
      <c r="E378" s="31">
        <f t="shared" si="45"/>
        <v>37.071914927549649</v>
      </c>
      <c r="F378" s="32">
        <f t="shared" si="45"/>
        <v>38.590866627526083</v>
      </c>
      <c r="G378" s="32">
        <f t="shared" si="45"/>
        <v>40.952361848583173</v>
      </c>
      <c r="H378" s="32">
        <f t="shared" si="45"/>
        <v>36.965113636145063</v>
      </c>
      <c r="I378" s="32">
        <f t="shared" si="45"/>
        <v>37.107515358017849</v>
      </c>
      <c r="J378" s="32">
        <f t="shared" si="45"/>
        <v>41.5694359766986</v>
      </c>
      <c r="K378" s="32">
        <f t="shared" si="45"/>
        <v>44.108933350096692</v>
      </c>
      <c r="L378" s="32">
        <f t="shared" si="45"/>
        <v>40.999829089207445</v>
      </c>
      <c r="M378" s="32">
        <f t="shared" si="45"/>
        <v>40.964228658739252</v>
      </c>
      <c r="N378" s="32">
        <f t="shared" si="45"/>
        <v>40.964228658739252</v>
      </c>
      <c r="O378" s="32">
        <f t="shared" si="45"/>
        <v>36.288705457249307</v>
      </c>
      <c r="P378" s="32">
        <f t="shared" si="45"/>
        <v>37.938192068942456</v>
      </c>
      <c r="Q378" s="32">
        <f t="shared" si="45"/>
        <v>39.528344629855283</v>
      </c>
      <c r="R378" s="32">
        <f t="shared" si="45"/>
        <v>39.291008426733967</v>
      </c>
      <c r="S378" s="32">
        <f t="shared" si="45"/>
        <v>39.575811870479548</v>
      </c>
      <c r="T378" s="32">
        <f t="shared" si="44"/>
        <v>40.643824784525471</v>
      </c>
      <c r="U378" s="33">
        <f t="shared" si="43"/>
        <v>36.763377863491939</v>
      </c>
    </row>
    <row r="379" spans="1:21" s="28" customFormat="1" ht="24" customHeight="1">
      <c r="A379" s="47" t="str">
        <f t="shared" si="40"/>
        <v>7111</v>
      </c>
      <c r="B379" s="142"/>
      <c r="C379" s="29" t="s">
        <v>1608</v>
      </c>
      <c r="D379" s="30">
        <v>40.157285568126774</v>
      </c>
      <c r="E379" s="31">
        <f t="shared" si="45"/>
        <v>37.071914927549649</v>
      </c>
      <c r="F379" s="32">
        <f t="shared" si="45"/>
        <v>38.590866627526083</v>
      </c>
      <c r="G379" s="32">
        <f t="shared" si="45"/>
        <v>40.952361848583173</v>
      </c>
      <c r="H379" s="32">
        <f t="shared" si="45"/>
        <v>36.965113636145063</v>
      </c>
      <c r="I379" s="32">
        <f t="shared" si="45"/>
        <v>37.107515358017849</v>
      </c>
      <c r="J379" s="32">
        <f t="shared" si="45"/>
        <v>41.5694359766986</v>
      </c>
      <c r="K379" s="32">
        <f t="shared" si="45"/>
        <v>44.108933350096692</v>
      </c>
      <c r="L379" s="32">
        <f t="shared" si="45"/>
        <v>40.999829089207445</v>
      </c>
      <c r="M379" s="32">
        <f t="shared" si="45"/>
        <v>40.964228658739252</v>
      </c>
      <c r="N379" s="32">
        <f t="shared" si="45"/>
        <v>40.964228658739252</v>
      </c>
      <c r="O379" s="32">
        <f t="shared" si="45"/>
        <v>36.288705457249307</v>
      </c>
      <c r="P379" s="32">
        <f t="shared" si="45"/>
        <v>37.938192068942456</v>
      </c>
      <c r="Q379" s="32">
        <f t="shared" si="45"/>
        <v>39.528344629855283</v>
      </c>
      <c r="R379" s="32">
        <f t="shared" si="45"/>
        <v>39.291008426733967</v>
      </c>
      <c r="S379" s="32">
        <f t="shared" si="45"/>
        <v>39.575811870479548</v>
      </c>
      <c r="T379" s="32">
        <f t="shared" si="44"/>
        <v>40.643824784525471</v>
      </c>
      <c r="U379" s="33">
        <f t="shared" si="43"/>
        <v>36.763377863491939</v>
      </c>
    </row>
    <row r="380" spans="1:21" s="28" customFormat="1" ht="24" customHeight="1">
      <c r="A380" s="47" t="str">
        <f t="shared" si="40"/>
        <v>7112</v>
      </c>
      <c r="B380" s="142"/>
      <c r="C380" s="29" t="s">
        <v>1609</v>
      </c>
      <c r="D380" s="30">
        <v>40.157285568126774</v>
      </c>
      <c r="E380" s="31">
        <f t="shared" si="45"/>
        <v>37.071914927549649</v>
      </c>
      <c r="F380" s="32">
        <f t="shared" si="45"/>
        <v>38.590866627526083</v>
      </c>
      <c r="G380" s="32">
        <f t="shared" si="45"/>
        <v>40.952361848583173</v>
      </c>
      <c r="H380" s="32">
        <f t="shared" si="45"/>
        <v>36.965113636145063</v>
      </c>
      <c r="I380" s="32">
        <f t="shared" si="45"/>
        <v>37.107515358017849</v>
      </c>
      <c r="J380" s="32">
        <f t="shared" si="45"/>
        <v>41.5694359766986</v>
      </c>
      <c r="K380" s="32">
        <f t="shared" si="45"/>
        <v>44.108933350096692</v>
      </c>
      <c r="L380" s="32">
        <f t="shared" si="45"/>
        <v>40.999829089207445</v>
      </c>
      <c r="M380" s="32">
        <f t="shared" si="45"/>
        <v>40.964228658739252</v>
      </c>
      <c r="N380" s="32">
        <f t="shared" si="45"/>
        <v>40.964228658739252</v>
      </c>
      <c r="O380" s="32">
        <f t="shared" si="45"/>
        <v>36.288705457249307</v>
      </c>
      <c r="P380" s="32">
        <f t="shared" si="45"/>
        <v>37.938192068942456</v>
      </c>
      <c r="Q380" s="32">
        <f t="shared" si="45"/>
        <v>39.528344629855283</v>
      </c>
      <c r="R380" s="32">
        <f t="shared" si="45"/>
        <v>39.291008426733967</v>
      </c>
      <c r="S380" s="32">
        <f t="shared" si="45"/>
        <v>39.575811870479548</v>
      </c>
      <c r="T380" s="32">
        <f t="shared" si="44"/>
        <v>40.643824784525471</v>
      </c>
      <c r="U380" s="33">
        <f t="shared" si="43"/>
        <v>36.763377863491939</v>
      </c>
    </row>
    <row r="381" spans="1:21" s="28" customFormat="1" ht="24" customHeight="1">
      <c r="A381" s="47" t="str">
        <f t="shared" si="40"/>
        <v>7113</v>
      </c>
      <c r="B381" s="142"/>
      <c r="C381" s="29" t="s">
        <v>1610</v>
      </c>
      <c r="D381" s="30">
        <v>40.157285568126774</v>
      </c>
      <c r="E381" s="31">
        <f t="shared" si="45"/>
        <v>37.071914927549649</v>
      </c>
      <c r="F381" s="32">
        <f t="shared" si="45"/>
        <v>38.590866627526083</v>
      </c>
      <c r="G381" s="32">
        <f t="shared" si="45"/>
        <v>40.952361848583173</v>
      </c>
      <c r="H381" s="32">
        <f t="shared" si="45"/>
        <v>36.965113636145063</v>
      </c>
      <c r="I381" s="32">
        <f t="shared" si="45"/>
        <v>37.107515358017849</v>
      </c>
      <c r="J381" s="32">
        <f t="shared" si="45"/>
        <v>41.5694359766986</v>
      </c>
      <c r="K381" s="32">
        <f t="shared" si="45"/>
        <v>44.108933350096692</v>
      </c>
      <c r="L381" s="32">
        <f t="shared" si="45"/>
        <v>40.999829089207445</v>
      </c>
      <c r="M381" s="32">
        <f t="shared" si="45"/>
        <v>40.964228658739252</v>
      </c>
      <c r="N381" s="32">
        <f t="shared" si="45"/>
        <v>40.964228658739252</v>
      </c>
      <c r="O381" s="32">
        <f t="shared" si="45"/>
        <v>36.288705457249307</v>
      </c>
      <c r="P381" s="32">
        <f t="shared" si="45"/>
        <v>37.938192068942456</v>
      </c>
      <c r="Q381" s="32">
        <f t="shared" si="45"/>
        <v>39.528344629855283</v>
      </c>
      <c r="R381" s="32">
        <f t="shared" si="45"/>
        <v>39.291008426733967</v>
      </c>
      <c r="S381" s="32">
        <f t="shared" si="45"/>
        <v>39.575811870479548</v>
      </c>
      <c r="T381" s="32">
        <f t="shared" si="44"/>
        <v>40.643824784525471</v>
      </c>
      <c r="U381" s="33">
        <f t="shared" si="43"/>
        <v>36.763377863491939</v>
      </c>
    </row>
    <row r="382" spans="1:21" s="28" customFormat="1" ht="24" customHeight="1">
      <c r="A382" s="47" t="str">
        <f t="shared" si="40"/>
        <v>7114</v>
      </c>
      <c r="B382" s="142"/>
      <c r="C382" s="29" t="s">
        <v>1611</v>
      </c>
      <c r="D382" s="30">
        <v>40.157285568126774</v>
      </c>
      <c r="E382" s="31">
        <f t="shared" si="45"/>
        <v>37.071914927549649</v>
      </c>
      <c r="F382" s="32">
        <f t="shared" si="45"/>
        <v>38.590866627526083</v>
      </c>
      <c r="G382" s="32">
        <f t="shared" si="45"/>
        <v>40.952361848583173</v>
      </c>
      <c r="H382" s="32">
        <f t="shared" si="45"/>
        <v>36.965113636145063</v>
      </c>
      <c r="I382" s="32">
        <f t="shared" si="45"/>
        <v>37.107515358017849</v>
      </c>
      <c r="J382" s="32">
        <f t="shared" si="45"/>
        <v>41.5694359766986</v>
      </c>
      <c r="K382" s="32">
        <f t="shared" si="45"/>
        <v>44.108933350096692</v>
      </c>
      <c r="L382" s="32">
        <f t="shared" si="45"/>
        <v>40.999829089207445</v>
      </c>
      <c r="M382" s="32">
        <f t="shared" si="45"/>
        <v>40.964228658739252</v>
      </c>
      <c r="N382" s="32">
        <f t="shared" si="45"/>
        <v>40.964228658739252</v>
      </c>
      <c r="O382" s="32">
        <f t="shared" si="45"/>
        <v>36.288705457249307</v>
      </c>
      <c r="P382" s="32">
        <f t="shared" si="45"/>
        <v>37.938192068942456</v>
      </c>
      <c r="Q382" s="32">
        <f t="shared" si="45"/>
        <v>39.528344629855283</v>
      </c>
      <c r="R382" s="32">
        <f t="shared" si="45"/>
        <v>39.291008426733967</v>
      </c>
      <c r="S382" s="32">
        <f t="shared" si="45"/>
        <v>39.575811870479548</v>
      </c>
      <c r="T382" s="32">
        <f t="shared" si="44"/>
        <v>40.643824784525471</v>
      </c>
      <c r="U382" s="33">
        <f t="shared" si="43"/>
        <v>36.763377863491939</v>
      </c>
    </row>
    <row r="383" spans="1:21" s="28" customFormat="1" ht="24" customHeight="1">
      <c r="A383" s="47" t="str">
        <f t="shared" si="40"/>
        <v>7115</v>
      </c>
      <c r="B383" s="142"/>
      <c r="C383" s="29" t="s">
        <v>1612</v>
      </c>
      <c r="D383" s="30">
        <v>40.157285568126774</v>
      </c>
      <c r="E383" s="31">
        <f t="shared" si="45"/>
        <v>37.071914927549649</v>
      </c>
      <c r="F383" s="32">
        <f t="shared" si="45"/>
        <v>38.590866627526083</v>
      </c>
      <c r="G383" s="32">
        <f t="shared" si="45"/>
        <v>40.952361848583173</v>
      </c>
      <c r="H383" s="32">
        <f t="shared" si="45"/>
        <v>36.965113636145063</v>
      </c>
      <c r="I383" s="32">
        <f t="shared" si="45"/>
        <v>37.107515358017849</v>
      </c>
      <c r="J383" s="32">
        <f t="shared" si="45"/>
        <v>41.5694359766986</v>
      </c>
      <c r="K383" s="32">
        <f t="shared" si="45"/>
        <v>44.108933350096692</v>
      </c>
      <c r="L383" s="32">
        <f t="shared" si="45"/>
        <v>40.999829089207445</v>
      </c>
      <c r="M383" s="32">
        <f t="shared" si="45"/>
        <v>40.964228658739252</v>
      </c>
      <c r="N383" s="32">
        <f t="shared" si="45"/>
        <v>40.964228658739252</v>
      </c>
      <c r="O383" s="32">
        <f t="shared" si="45"/>
        <v>36.288705457249307</v>
      </c>
      <c r="P383" s="32">
        <f t="shared" si="45"/>
        <v>37.938192068942456</v>
      </c>
      <c r="Q383" s="32">
        <f t="shared" si="45"/>
        <v>39.528344629855283</v>
      </c>
      <c r="R383" s="32">
        <f t="shared" si="45"/>
        <v>39.291008426733967</v>
      </c>
      <c r="S383" s="32">
        <f t="shared" si="45"/>
        <v>39.575811870479548</v>
      </c>
      <c r="T383" s="32">
        <f t="shared" si="44"/>
        <v>40.643824784525471</v>
      </c>
      <c r="U383" s="33">
        <f t="shared" si="43"/>
        <v>36.763377863491939</v>
      </c>
    </row>
    <row r="384" spans="1:21" s="28" customFormat="1" ht="24" customHeight="1">
      <c r="A384" s="47" t="str">
        <f t="shared" si="40"/>
        <v>712</v>
      </c>
      <c r="B384" s="142"/>
      <c r="C384" s="29" t="s">
        <v>1613</v>
      </c>
      <c r="D384" s="30">
        <v>40.157285568126774</v>
      </c>
      <c r="E384" s="31">
        <f t="shared" si="45"/>
        <v>37.071914927549649</v>
      </c>
      <c r="F384" s="32">
        <f t="shared" si="45"/>
        <v>38.590866627526083</v>
      </c>
      <c r="G384" s="32">
        <f t="shared" si="45"/>
        <v>40.952361848583173</v>
      </c>
      <c r="H384" s="32">
        <f t="shared" si="45"/>
        <v>36.965113636145063</v>
      </c>
      <c r="I384" s="32">
        <f t="shared" si="45"/>
        <v>37.107515358017849</v>
      </c>
      <c r="J384" s="32">
        <f t="shared" si="45"/>
        <v>41.5694359766986</v>
      </c>
      <c r="K384" s="32">
        <f t="shared" si="45"/>
        <v>44.108933350096692</v>
      </c>
      <c r="L384" s="32">
        <f t="shared" si="45"/>
        <v>40.999829089207445</v>
      </c>
      <c r="M384" s="32">
        <f t="shared" si="45"/>
        <v>40.964228658739252</v>
      </c>
      <c r="N384" s="32">
        <f t="shared" si="45"/>
        <v>40.964228658739252</v>
      </c>
      <c r="O384" s="32">
        <f t="shared" si="45"/>
        <v>36.288705457249307</v>
      </c>
      <c r="P384" s="32">
        <f t="shared" si="45"/>
        <v>37.938192068942456</v>
      </c>
      <c r="Q384" s="32">
        <f t="shared" si="45"/>
        <v>39.528344629855283</v>
      </c>
      <c r="R384" s="32">
        <f t="shared" si="45"/>
        <v>39.291008426733967</v>
      </c>
      <c r="S384" s="32">
        <f t="shared" si="45"/>
        <v>39.575811870479548</v>
      </c>
      <c r="T384" s="32">
        <f t="shared" si="44"/>
        <v>40.643824784525471</v>
      </c>
      <c r="U384" s="33">
        <f t="shared" si="43"/>
        <v>36.763377863491939</v>
      </c>
    </row>
    <row r="385" spans="1:21" s="28" customFormat="1" ht="24" customHeight="1">
      <c r="A385" s="47" t="str">
        <f t="shared" si="40"/>
        <v>7121</v>
      </c>
      <c r="B385" s="142"/>
      <c r="C385" s="29" t="s">
        <v>1614</v>
      </c>
      <c r="D385" s="30">
        <v>40.157285568126774</v>
      </c>
      <c r="E385" s="31">
        <f t="shared" si="45"/>
        <v>37.071914927549649</v>
      </c>
      <c r="F385" s="32">
        <f t="shared" si="45"/>
        <v>38.590866627526083</v>
      </c>
      <c r="G385" s="32">
        <f t="shared" si="45"/>
        <v>40.952361848583173</v>
      </c>
      <c r="H385" s="32">
        <f t="shared" si="45"/>
        <v>36.965113636145063</v>
      </c>
      <c r="I385" s="32">
        <f t="shared" si="45"/>
        <v>37.107515358017849</v>
      </c>
      <c r="J385" s="32">
        <f t="shared" si="45"/>
        <v>41.5694359766986</v>
      </c>
      <c r="K385" s="32">
        <f t="shared" si="45"/>
        <v>44.108933350096692</v>
      </c>
      <c r="L385" s="32">
        <f t="shared" si="45"/>
        <v>40.999829089207445</v>
      </c>
      <c r="M385" s="32">
        <f t="shared" si="45"/>
        <v>40.964228658739252</v>
      </c>
      <c r="N385" s="32">
        <f t="shared" si="45"/>
        <v>40.964228658739252</v>
      </c>
      <c r="O385" s="32">
        <f t="shared" si="45"/>
        <v>36.288705457249307</v>
      </c>
      <c r="P385" s="32">
        <f t="shared" si="45"/>
        <v>37.938192068942456</v>
      </c>
      <c r="Q385" s="32">
        <f t="shared" si="45"/>
        <v>39.528344629855283</v>
      </c>
      <c r="R385" s="32">
        <f t="shared" si="45"/>
        <v>39.291008426733967</v>
      </c>
      <c r="S385" s="32">
        <f t="shared" si="45"/>
        <v>39.575811870479548</v>
      </c>
      <c r="T385" s="32">
        <f t="shared" si="44"/>
        <v>40.643824784525471</v>
      </c>
      <c r="U385" s="33">
        <f t="shared" si="43"/>
        <v>36.763377863491939</v>
      </c>
    </row>
    <row r="386" spans="1:21" s="28" customFormat="1" ht="24" customHeight="1">
      <c r="A386" s="47" t="str">
        <f t="shared" si="40"/>
        <v>713</v>
      </c>
      <c r="B386" s="142"/>
      <c r="C386" s="29" t="s">
        <v>1615</v>
      </c>
      <c r="D386" s="30">
        <v>34.898156609846161</v>
      </c>
      <c r="E386" s="31">
        <f t="shared" si="45"/>
        <v>32.216856161099109</v>
      </c>
      <c r="F386" s="32">
        <f t="shared" si="45"/>
        <v>33.536880997405355</v>
      </c>
      <c r="G386" s="32">
        <f t="shared" si="45"/>
        <v>35.589107110100201</v>
      </c>
      <c r="H386" s="32">
        <f t="shared" si="45"/>
        <v>32.124041914796329</v>
      </c>
      <c r="I386" s="32">
        <f t="shared" si="45"/>
        <v>32.24779424320004</v>
      </c>
      <c r="J386" s="32">
        <f t="shared" si="45"/>
        <v>36.125367199849613</v>
      </c>
      <c r="K386" s="32">
        <f t="shared" si="45"/>
        <v>38.332283723049109</v>
      </c>
      <c r="L386" s="32">
        <f t="shared" si="45"/>
        <v>35.630357886234769</v>
      </c>
      <c r="M386" s="32">
        <f t="shared" si="45"/>
        <v>35.599419804133852</v>
      </c>
      <c r="N386" s="32">
        <f t="shared" si="45"/>
        <v>35.599419804133852</v>
      </c>
      <c r="O386" s="32">
        <f t="shared" si="45"/>
        <v>31.536218354878709</v>
      </c>
      <c r="P386" s="32">
        <f t="shared" si="45"/>
        <v>32.969682825555012</v>
      </c>
      <c r="Q386" s="32">
        <f t="shared" si="45"/>
        <v>34.351583826063106</v>
      </c>
      <c r="R386" s="32">
        <f t="shared" si="45"/>
        <v>34.145329945390259</v>
      </c>
      <c r="S386" s="32">
        <f t="shared" si="45"/>
        <v>34.392834602197674</v>
      </c>
      <c r="T386" s="32">
        <f t="shared" si="44"/>
        <v>35.320977065225499</v>
      </c>
      <c r="U386" s="33">
        <f t="shared" si="43"/>
        <v>31.948726116224407</v>
      </c>
    </row>
    <row r="387" spans="1:21" s="28" customFormat="1" ht="24" customHeight="1">
      <c r="A387" s="47" t="str">
        <f t="shared" si="40"/>
        <v>7131</v>
      </c>
      <c r="B387" s="142"/>
      <c r="C387" s="29" t="s">
        <v>1616</v>
      </c>
      <c r="D387" s="30">
        <v>29.029287269554061</v>
      </c>
      <c r="E387" s="31">
        <f t="shared" si="45"/>
        <v>26.798904677921652</v>
      </c>
      <c r="F387" s="32">
        <f t="shared" si="45"/>
        <v>27.896939184571455</v>
      </c>
      <c r="G387" s="32">
        <f t="shared" si="45"/>
        <v>29.604039706628559</v>
      </c>
      <c r="H387" s="32">
        <f t="shared" si="45"/>
        <v>26.721699126672839</v>
      </c>
      <c r="I387" s="32">
        <f t="shared" si="45"/>
        <v>26.824639861671258</v>
      </c>
      <c r="J387" s="32">
        <f t="shared" si="45"/>
        <v>30.05011622495504</v>
      </c>
      <c r="K387" s="32">
        <f t="shared" si="45"/>
        <v>31.885892665760178</v>
      </c>
      <c r="L387" s="32">
        <f t="shared" si="45"/>
        <v>29.638353284961369</v>
      </c>
      <c r="M387" s="32">
        <f t="shared" si="45"/>
        <v>29.612618101211769</v>
      </c>
      <c r="N387" s="32">
        <f t="shared" si="45"/>
        <v>29.612618101211769</v>
      </c>
      <c r="O387" s="32">
        <f t="shared" si="45"/>
        <v>26.23273063543035</v>
      </c>
      <c r="P387" s="32">
        <f t="shared" si="45"/>
        <v>27.425127482495366</v>
      </c>
      <c r="Q387" s="32">
        <f t="shared" si="45"/>
        <v>28.574632356644379</v>
      </c>
      <c r="R387" s="32">
        <f t="shared" si="45"/>
        <v>28.403064464980343</v>
      </c>
      <c r="S387" s="32">
        <f t="shared" si="45"/>
        <v>28.608945934977182</v>
      </c>
      <c r="T387" s="32">
        <f t="shared" si="44"/>
        <v>29.381001447465323</v>
      </c>
      <c r="U387" s="33">
        <f t="shared" si="43"/>
        <v>26.575866418758412</v>
      </c>
    </row>
    <row r="388" spans="1:21" s="28" customFormat="1" ht="24" customHeight="1">
      <c r="A388" s="47" t="str">
        <f t="shared" si="40"/>
        <v>7132</v>
      </c>
      <c r="B388" s="142"/>
      <c r="C388" s="29" t="s">
        <v>1617</v>
      </c>
      <c r="D388" s="30">
        <v>64.062740794141391</v>
      </c>
      <c r="E388" s="31">
        <f t="shared" si="45"/>
        <v>59.140662600738082</v>
      </c>
      <c r="F388" s="32">
        <f t="shared" si="45"/>
        <v>61.563839557490482</v>
      </c>
      <c r="G388" s="32">
        <f t="shared" si="45"/>
        <v>65.331122482441458</v>
      </c>
      <c r="H388" s="32">
        <f t="shared" si="45"/>
        <v>58.97028297096643</v>
      </c>
      <c r="I388" s="32">
        <f t="shared" si="45"/>
        <v>59.197455810661971</v>
      </c>
      <c r="J388" s="32">
        <f t="shared" si="45"/>
        <v>66.315538121122117</v>
      </c>
      <c r="K388" s="32">
        <f t="shared" si="45"/>
        <v>70.36678709569253</v>
      </c>
      <c r="L388" s="32">
        <f t="shared" si="45"/>
        <v>65.406846762339967</v>
      </c>
      <c r="M388" s="32">
        <f t="shared" si="45"/>
        <v>65.350053552416099</v>
      </c>
      <c r="N388" s="32">
        <f t="shared" si="45"/>
        <v>65.350053552416099</v>
      </c>
      <c r="O388" s="32">
        <f t="shared" si="45"/>
        <v>57.891211982412635</v>
      </c>
      <c r="P388" s="32">
        <f t="shared" si="45"/>
        <v>60.522630708885927</v>
      </c>
      <c r="Q388" s="32">
        <f t="shared" si="45"/>
        <v>63.059394085486097</v>
      </c>
      <c r="R388" s="32">
        <f t="shared" si="45"/>
        <v>62.680772685993539</v>
      </c>
      <c r="S388" s="32">
        <f t="shared" si="45"/>
        <v>63.135118365384606</v>
      </c>
      <c r="T388" s="32">
        <f t="shared" si="44"/>
        <v>64.838914663101136</v>
      </c>
      <c r="U388" s="33">
        <f t="shared" si="43"/>
        <v>58.64845478139776</v>
      </c>
    </row>
    <row r="389" spans="1:21" s="28" customFormat="1" ht="24" customHeight="1">
      <c r="A389" s="47" t="str">
        <f t="shared" si="40"/>
        <v>7139</v>
      </c>
      <c r="B389" s="142"/>
      <c r="C389" s="29" t="s">
        <v>1618</v>
      </c>
      <c r="D389" s="30">
        <v>29.029287269554061</v>
      </c>
      <c r="E389" s="31">
        <f t="shared" si="45"/>
        <v>26.798904677921652</v>
      </c>
      <c r="F389" s="32">
        <f t="shared" si="45"/>
        <v>27.896939184571455</v>
      </c>
      <c r="G389" s="32">
        <f t="shared" si="45"/>
        <v>29.604039706628559</v>
      </c>
      <c r="H389" s="32">
        <f t="shared" si="45"/>
        <v>26.721699126672839</v>
      </c>
      <c r="I389" s="32">
        <f t="shared" si="45"/>
        <v>26.824639861671258</v>
      </c>
      <c r="J389" s="32">
        <f t="shared" si="45"/>
        <v>30.05011622495504</v>
      </c>
      <c r="K389" s="32">
        <f t="shared" si="45"/>
        <v>31.885892665760178</v>
      </c>
      <c r="L389" s="32">
        <f t="shared" si="45"/>
        <v>29.638353284961369</v>
      </c>
      <c r="M389" s="32">
        <f t="shared" si="45"/>
        <v>29.612618101211769</v>
      </c>
      <c r="N389" s="32">
        <f t="shared" si="45"/>
        <v>29.612618101211769</v>
      </c>
      <c r="O389" s="32">
        <f t="shared" si="45"/>
        <v>26.23273063543035</v>
      </c>
      <c r="P389" s="32">
        <f t="shared" si="45"/>
        <v>27.425127482495366</v>
      </c>
      <c r="Q389" s="32">
        <f t="shared" si="45"/>
        <v>28.574632356644379</v>
      </c>
      <c r="R389" s="32">
        <f t="shared" si="45"/>
        <v>28.403064464980343</v>
      </c>
      <c r="S389" s="32">
        <f t="shared" si="45"/>
        <v>28.608945934977182</v>
      </c>
      <c r="T389" s="32">
        <f t="shared" si="44"/>
        <v>29.381001447465323</v>
      </c>
      <c r="U389" s="33">
        <f t="shared" si="43"/>
        <v>26.575866418758412</v>
      </c>
    </row>
    <row r="390" spans="1:21" s="28" customFormat="1" ht="24" customHeight="1">
      <c r="A390" s="47" t="str">
        <f t="shared" si="40"/>
        <v>72</v>
      </c>
      <c r="B390" s="142"/>
      <c r="C390" s="29" t="s">
        <v>1619</v>
      </c>
      <c r="D390" s="30">
        <v>25.964801114844487</v>
      </c>
      <c r="E390" s="31">
        <f t="shared" si="45"/>
        <v>23.969869587108203</v>
      </c>
      <c r="F390" s="32">
        <f t="shared" si="45"/>
        <v>24.951989723839915</v>
      </c>
      <c r="G390" s="32">
        <f t="shared" si="45"/>
        <v>26.478879623914985</v>
      </c>
      <c r="H390" s="32">
        <f t="shared" si="45"/>
        <v>23.900814264994256</v>
      </c>
      <c r="I390" s="32">
        <f t="shared" si="45"/>
        <v>23.992888027812857</v>
      </c>
      <c r="J390" s="32">
        <f t="shared" si="45"/>
        <v>26.877865929462242</v>
      </c>
      <c r="K390" s="32">
        <f t="shared" si="45"/>
        <v>28.519848033060565</v>
      </c>
      <c r="L390" s="32">
        <f t="shared" si="45"/>
        <v>26.509570878187851</v>
      </c>
      <c r="M390" s="32">
        <f t="shared" si="45"/>
        <v>26.486552437483208</v>
      </c>
      <c r="N390" s="32">
        <f t="shared" si="45"/>
        <v>26.486552437483208</v>
      </c>
      <c r="O390" s="32">
        <f t="shared" si="45"/>
        <v>23.463463891605919</v>
      </c>
      <c r="P390" s="32">
        <f t="shared" si="45"/>
        <v>24.529984977588004</v>
      </c>
      <c r="Q390" s="32">
        <f t="shared" si="45"/>
        <v>25.558141995729013</v>
      </c>
      <c r="R390" s="32">
        <f t="shared" si="45"/>
        <v>25.404685724364683</v>
      </c>
      <c r="S390" s="32">
        <f t="shared" si="45"/>
        <v>25.58883325000188</v>
      </c>
      <c r="T390" s="32">
        <f t="shared" si="44"/>
        <v>26.279386471141361</v>
      </c>
      <c r="U390" s="33">
        <f t="shared" si="43"/>
        <v>23.77037643433458</v>
      </c>
    </row>
    <row r="391" spans="1:21" s="28" customFormat="1" ht="24" customHeight="1">
      <c r="A391" s="47" t="str">
        <f t="shared" si="40"/>
        <v>721</v>
      </c>
      <c r="B391" s="142"/>
      <c r="C391" s="29" t="s">
        <v>1620</v>
      </c>
      <c r="D391" s="30">
        <v>48.485213201047067</v>
      </c>
      <c r="E391" s="31">
        <f t="shared" ref="E391:T406" si="46">$D391*E$2</f>
        <v>44.759989964559992</v>
      </c>
      <c r="F391" s="32">
        <f t="shared" si="46"/>
        <v>46.593946019445937</v>
      </c>
      <c r="G391" s="32">
        <f t="shared" si="46"/>
        <v>49.445174573526415</v>
      </c>
      <c r="H391" s="32">
        <f t="shared" si="46"/>
        <v>44.631039929450829</v>
      </c>
      <c r="I391" s="32">
        <f t="shared" si="46"/>
        <v>44.802973309596382</v>
      </c>
      <c r="J391" s="32">
        <f t="shared" si="46"/>
        <v>50.190219220823835</v>
      </c>
      <c r="K391" s="32">
        <f t="shared" si="46"/>
        <v>53.256364500086271</v>
      </c>
      <c r="L391" s="32">
        <f t="shared" si="46"/>
        <v>49.502485700241607</v>
      </c>
      <c r="M391" s="32">
        <f t="shared" si="46"/>
        <v>49.459502355205224</v>
      </c>
      <c r="N391" s="32">
        <f t="shared" si="46"/>
        <v>49.459502355205224</v>
      </c>
      <c r="O391" s="32">
        <f t="shared" si="46"/>
        <v>43.814356373759431</v>
      </c>
      <c r="P391" s="32">
        <f t="shared" si="46"/>
        <v>45.805918027112128</v>
      </c>
      <c r="Q391" s="32">
        <f t="shared" si="46"/>
        <v>47.725840772070853</v>
      </c>
      <c r="R391" s="32">
        <f t="shared" si="46"/>
        <v>47.439285138494924</v>
      </c>
      <c r="S391" s="32">
        <f t="shared" si="46"/>
        <v>47.783151898786038</v>
      </c>
      <c r="T391" s="32">
        <f t="shared" si="44"/>
        <v>49.07265224987772</v>
      </c>
      <c r="U391" s="33">
        <f t="shared" si="43"/>
        <v>44.387467640911289</v>
      </c>
    </row>
    <row r="392" spans="1:21" s="28" customFormat="1" ht="24" customHeight="1">
      <c r="A392" s="47" t="str">
        <f t="shared" ref="A392:A413" si="47">_xlfn.TEXTAFTER(_xlfn.TEXTBEFORE($C392,"]"),"[")</f>
        <v>7211</v>
      </c>
      <c r="B392" s="142"/>
      <c r="C392" s="29" t="s">
        <v>1621</v>
      </c>
      <c r="D392" s="30">
        <v>47.423377589101051</v>
      </c>
      <c r="E392" s="31">
        <f t="shared" si="46"/>
        <v>43.779737467006989</v>
      </c>
      <c r="F392" s="32">
        <f t="shared" si="46"/>
        <v>45.573529527114843</v>
      </c>
      <c r="G392" s="32">
        <f t="shared" si="46"/>
        <v>48.362315620563741</v>
      </c>
      <c r="H392" s="32">
        <f t="shared" si="46"/>
        <v>43.65361146278066</v>
      </c>
      <c r="I392" s="32">
        <f t="shared" si="46"/>
        <v>43.82177946841577</v>
      </c>
      <c r="J392" s="32">
        <f t="shared" si="46"/>
        <v>49.091043644982555</v>
      </c>
      <c r="K392" s="32">
        <f t="shared" si="46"/>
        <v>52.090039745475352</v>
      </c>
      <c r="L392" s="32">
        <f t="shared" si="46"/>
        <v>48.418371622442109</v>
      </c>
      <c r="M392" s="32">
        <f t="shared" si="46"/>
        <v>48.376329621033342</v>
      </c>
      <c r="N392" s="32">
        <f t="shared" si="46"/>
        <v>48.376329621033342</v>
      </c>
      <c r="O392" s="32">
        <f t="shared" si="46"/>
        <v>42.854813436013885</v>
      </c>
      <c r="P392" s="32">
        <f t="shared" si="46"/>
        <v>44.802759501287241</v>
      </c>
      <c r="Q392" s="32">
        <f t="shared" si="46"/>
        <v>46.680635564212643</v>
      </c>
      <c r="R392" s="32">
        <f t="shared" si="46"/>
        <v>46.400355554820791</v>
      </c>
      <c r="S392" s="32">
        <f t="shared" si="46"/>
        <v>46.736691566091011</v>
      </c>
      <c r="T392" s="32">
        <f t="shared" si="44"/>
        <v>47.997951608354342</v>
      </c>
      <c r="U392" s="33">
        <f t="shared" si="43"/>
        <v>43.415373454797589</v>
      </c>
    </row>
    <row r="393" spans="1:21" s="28" customFormat="1" ht="24" customHeight="1">
      <c r="A393" s="47" t="str">
        <f t="shared" si="47"/>
        <v>7212</v>
      </c>
      <c r="B393" s="142"/>
      <c r="C393" s="29" t="s">
        <v>1622</v>
      </c>
      <c r="D393" s="30">
        <v>54.215891760028377</v>
      </c>
      <c r="E393" s="31">
        <f t="shared" si="46"/>
        <v>50.050368161444631</v>
      </c>
      <c r="F393" s="32">
        <f t="shared" si="46"/>
        <v>52.101087471516635</v>
      </c>
      <c r="G393" s="32">
        <f t="shared" si="46"/>
        <v>55.289315148894175</v>
      </c>
      <c r="H393" s="32">
        <f t="shared" si="46"/>
        <v>49.906176959955189</v>
      </c>
      <c r="I393" s="32">
        <f t="shared" si="46"/>
        <v>50.098431895274445</v>
      </c>
      <c r="J393" s="32">
        <f t="shared" si="46"/>
        <v>56.122419868610926</v>
      </c>
      <c r="K393" s="32">
        <f t="shared" si="46"/>
        <v>59.550966215137549</v>
      </c>
      <c r="L393" s="32">
        <f t="shared" si="46"/>
        <v>55.353400127333927</v>
      </c>
      <c r="M393" s="32">
        <f t="shared" si="46"/>
        <v>55.305336393504128</v>
      </c>
      <c r="N393" s="32">
        <f t="shared" si="46"/>
        <v>55.305336393504128</v>
      </c>
      <c r="O393" s="32">
        <f t="shared" si="46"/>
        <v>48.992966017188756</v>
      </c>
      <c r="P393" s="32">
        <f t="shared" si="46"/>
        <v>51.219919017970064</v>
      </c>
      <c r="Q393" s="32">
        <f t="shared" si="46"/>
        <v>53.366765795701689</v>
      </c>
      <c r="R393" s="32">
        <f t="shared" si="46"/>
        <v>53.046340903502937</v>
      </c>
      <c r="S393" s="32">
        <f t="shared" si="46"/>
        <v>53.430850774141433</v>
      </c>
      <c r="T393" s="32">
        <f t="shared" si="44"/>
        <v>54.872762789035811</v>
      </c>
      <c r="U393" s="33">
        <f t="shared" si="43"/>
        <v>49.633815801586259</v>
      </c>
    </row>
    <row r="394" spans="1:21" s="28" customFormat="1" ht="24" customHeight="1">
      <c r="A394" s="47" t="str">
        <f t="shared" si="47"/>
        <v>7213</v>
      </c>
      <c r="B394" s="142"/>
      <c r="C394" s="29" t="s">
        <v>1623</v>
      </c>
      <c r="D394" s="30">
        <v>54.215891760028377</v>
      </c>
      <c r="E394" s="31">
        <f t="shared" si="46"/>
        <v>50.050368161444631</v>
      </c>
      <c r="F394" s="32">
        <f t="shared" si="46"/>
        <v>52.101087471516635</v>
      </c>
      <c r="G394" s="32">
        <f t="shared" si="46"/>
        <v>55.289315148894175</v>
      </c>
      <c r="H394" s="32">
        <f t="shared" si="46"/>
        <v>49.906176959955189</v>
      </c>
      <c r="I394" s="32">
        <f t="shared" si="46"/>
        <v>50.098431895274445</v>
      </c>
      <c r="J394" s="32">
        <f t="shared" si="46"/>
        <v>56.122419868610926</v>
      </c>
      <c r="K394" s="32">
        <f t="shared" si="46"/>
        <v>59.550966215137549</v>
      </c>
      <c r="L394" s="32">
        <f t="shared" si="46"/>
        <v>55.353400127333927</v>
      </c>
      <c r="M394" s="32">
        <f t="shared" si="46"/>
        <v>55.305336393504128</v>
      </c>
      <c r="N394" s="32">
        <f t="shared" si="46"/>
        <v>55.305336393504128</v>
      </c>
      <c r="O394" s="32">
        <f t="shared" si="46"/>
        <v>48.992966017188756</v>
      </c>
      <c r="P394" s="32">
        <f t="shared" si="46"/>
        <v>51.219919017970064</v>
      </c>
      <c r="Q394" s="32">
        <f t="shared" si="46"/>
        <v>53.366765795701689</v>
      </c>
      <c r="R394" s="32">
        <f t="shared" si="46"/>
        <v>53.046340903502937</v>
      </c>
      <c r="S394" s="32">
        <f t="shared" si="46"/>
        <v>53.430850774141433</v>
      </c>
      <c r="T394" s="32">
        <f t="shared" si="46"/>
        <v>54.872762789035811</v>
      </c>
      <c r="U394" s="33">
        <f t="shared" si="43"/>
        <v>49.633815801586259</v>
      </c>
    </row>
    <row r="395" spans="1:21" s="28" customFormat="1" ht="24" customHeight="1">
      <c r="A395" s="47" t="str">
        <f t="shared" si="47"/>
        <v>722</v>
      </c>
      <c r="B395" s="142"/>
      <c r="C395" s="29" t="s">
        <v>1624</v>
      </c>
      <c r="D395" s="30">
        <v>22.707891845534693</v>
      </c>
      <c r="E395" s="31">
        <f t="shared" si="46"/>
        <v>20.963195663549165</v>
      </c>
      <c r="F395" s="32">
        <f t="shared" si="46"/>
        <v>21.822123014680503</v>
      </c>
      <c r="G395" s="32">
        <f t="shared" si="46"/>
        <v>23.157486630892496</v>
      </c>
      <c r="H395" s="32">
        <f t="shared" si="46"/>
        <v>20.90280233417274</v>
      </c>
      <c r="I395" s="32">
        <f t="shared" si="46"/>
        <v>20.983326773341307</v>
      </c>
      <c r="J395" s="32">
        <f t="shared" si="46"/>
        <v>23.506425867289604</v>
      </c>
      <c r="K395" s="32">
        <f t="shared" si="46"/>
        <v>24.942445032462306</v>
      </c>
      <c r="L395" s="32">
        <f t="shared" si="46"/>
        <v>23.184328110615354</v>
      </c>
      <c r="M395" s="32">
        <f t="shared" si="46"/>
        <v>23.164197000823219</v>
      </c>
      <c r="N395" s="32">
        <f t="shared" si="46"/>
        <v>23.164197000823219</v>
      </c>
      <c r="O395" s="32">
        <f t="shared" si="46"/>
        <v>20.52031124812207</v>
      </c>
      <c r="P395" s="32">
        <f t="shared" si="46"/>
        <v>21.453052668491253</v>
      </c>
      <c r="Q395" s="32">
        <f t="shared" si="46"/>
        <v>22.352242239206873</v>
      </c>
      <c r="R395" s="32">
        <f t="shared" si="46"/>
        <v>22.218034840592601</v>
      </c>
      <c r="S395" s="32">
        <f t="shared" si="46"/>
        <v>22.379083718929728</v>
      </c>
      <c r="T395" s="32">
        <f t="shared" si="46"/>
        <v>22.983017012693949</v>
      </c>
      <c r="U395" s="33">
        <f t="shared" si="43"/>
        <v>20.788726045350611</v>
      </c>
    </row>
    <row r="396" spans="1:21" s="28" customFormat="1" ht="24" customHeight="1">
      <c r="A396" s="47" t="str">
        <f t="shared" si="47"/>
        <v>7223</v>
      </c>
      <c r="B396" s="142"/>
      <c r="C396" s="29" t="s">
        <v>1625</v>
      </c>
      <c r="D396" s="30">
        <v>22.707891845534693</v>
      </c>
      <c r="E396" s="31">
        <f t="shared" si="46"/>
        <v>20.963195663549165</v>
      </c>
      <c r="F396" s="32">
        <f t="shared" si="46"/>
        <v>21.822123014680503</v>
      </c>
      <c r="G396" s="32">
        <f t="shared" si="46"/>
        <v>23.157486630892496</v>
      </c>
      <c r="H396" s="32">
        <f t="shared" si="46"/>
        <v>20.90280233417274</v>
      </c>
      <c r="I396" s="32">
        <f t="shared" si="46"/>
        <v>20.983326773341307</v>
      </c>
      <c r="J396" s="32">
        <f t="shared" si="46"/>
        <v>23.506425867289604</v>
      </c>
      <c r="K396" s="32">
        <f t="shared" si="46"/>
        <v>24.942445032462306</v>
      </c>
      <c r="L396" s="32">
        <f t="shared" si="46"/>
        <v>23.184328110615354</v>
      </c>
      <c r="M396" s="32">
        <f t="shared" si="46"/>
        <v>23.164197000823219</v>
      </c>
      <c r="N396" s="32">
        <f t="shared" si="46"/>
        <v>23.164197000823219</v>
      </c>
      <c r="O396" s="32">
        <f t="shared" si="46"/>
        <v>20.52031124812207</v>
      </c>
      <c r="P396" s="32">
        <f t="shared" si="46"/>
        <v>21.453052668491253</v>
      </c>
      <c r="Q396" s="32">
        <f t="shared" si="46"/>
        <v>22.352242239206873</v>
      </c>
      <c r="R396" s="32">
        <f t="shared" si="46"/>
        <v>22.218034840592601</v>
      </c>
      <c r="S396" s="32">
        <f t="shared" si="46"/>
        <v>22.379083718929728</v>
      </c>
      <c r="T396" s="32">
        <f t="shared" si="46"/>
        <v>22.983017012693949</v>
      </c>
      <c r="U396" s="33">
        <f t="shared" si="43"/>
        <v>20.788726045350611</v>
      </c>
    </row>
    <row r="397" spans="1:21" s="28" customFormat="1" ht="24" customHeight="1">
      <c r="A397" s="47" t="str">
        <f t="shared" si="47"/>
        <v>7224</v>
      </c>
      <c r="B397" s="142"/>
      <c r="C397" s="29" t="s">
        <v>1626</v>
      </c>
      <c r="D397" s="30">
        <v>22.707891845534693</v>
      </c>
      <c r="E397" s="31">
        <f t="shared" si="46"/>
        <v>20.963195663549165</v>
      </c>
      <c r="F397" s="32">
        <f t="shared" si="46"/>
        <v>21.822123014680503</v>
      </c>
      <c r="G397" s="32">
        <f t="shared" si="46"/>
        <v>23.157486630892496</v>
      </c>
      <c r="H397" s="32">
        <f t="shared" si="46"/>
        <v>20.90280233417274</v>
      </c>
      <c r="I397" s="32">
        <f t="shared" si="46"/>
        <v>20.983326773341307</v>
      </c>
      <c r="J397" s="32">
        <f t="shared" si="46"/>
        <v>23.506425867289604</v>
      </c>
      <c r="K397" s="32">
        <f t="shared" si="46"/>
        <v>24.942445032462306</v>
      </c>
      <c r="L397" s="32">
        <f t="shared" si="46"/>
        <v>23.184328110615354</v>
      </c>
      <c r="M397" s="32">
        <f t="shared" si="46"/>
        <v>23.164197000823219</v>
      </c>
      <c r="N397" s="32">
        <f t="shared" si="46"/>
        <v>23.164197000823219</v>
      </c>
      <c r="O397" s="32">
        <f t="shared" si="46"/>
        <v>20.52031124812207</v>
      </c>
      <c r="P397" s="32">
        <f t="shared" si="46"/>
        <v>21.453052668491253</v>
      </c>
      <c r="Q397" s="32">
        <f t="shared" si="46"/>
        <v>22.352242239206873</v>
      </c>
      <c r="R397" s="32">
        <f t="shared" si="46"/>
        <v>22.218034840592601</v>
      </c>
      <c r="S397" s="32">
        <f t="shared" si="46"/>
        <v>22.379083718929728</v>
      </c>
      <c r="T397" s="32">
        <f t="shared" si="46"/>
        <v>22.983017012693949</v>
      </c>
      <c r="U397" s="33">
        <f t="shared" si="43"/>
        <v>20.788726045350611</v>
      </c>
    </row>
    <row r="398" spans="1:21" s="28" customFormat="1" ht="24" customHeight="1">
      <c r="A398" s="47" t="str">
        <f t="shared" si="47"/>
        <v>7225</v>
      </c>
      <c r="B398" s="142"/>
      <c r="C398" s="29" t="s">
        <v>1627</v>
      </c>
      <c r="D398" s="30">
        <v>22.707891845534693</v>
      </c>
      <c r="E398" s="31">
        <f t="shared" si="46"/>
        <v>20.963195663549165</v>
      </c>
      <c r="F398" s="32">
        <f t="shared" si="46"/>
        <v>21.822123014680503</v>
      </c>
      <c r="G398" s="32">
        <f t="shared" si="46"/>
        <v>23.157486630892496</v>
      </c>
      <c r="H398" s="32">
        <f t="shared" si="46"/>
        <v>20.90280233417274</v>
      </c>
      <c r="I398" s="32">
        <f t="shared" si="46"/>
        <v>20.983326773341307</v>
      </c>
      <c r="J398" s="32">
        <f t="shared" si="46"/>
        <v>23.506425867289604</v>
      </c>
      <c r="K398" s="32">
        <f t="shared" si="46"/>
        <v>24.942445032462306</v>
      </c>
      <c r="L398" s="32">
        <f t="shared" si="46"/>
        <v>23.184328110615354</v>
      </c>
      <c r="M398" s="32">
        <f t="shared" si="46"/>
        <v>23.164197000823219</v>
      </c>
      <c r="N398" s="32">
        <f t="shared" si="46"/>
        <v>23.164197000823219</v>
      </c>
      <c r="O398" s="32">
        <f t="shared" si="46"/>
        <v>20.52031124812207</v>
      </c>
      <c r="P398" s="32">
        <f t="shared" si="46"/>
        <v>21.453052668491253</v>
      </c>
      <c r="Q398" s="32">
        <f t="shared" si="46"/>
        <v>22.352242239206873</v>
      </c>
      <c r="R398" s="32">
        <f t="shared" si="46"/>
        <v>22.218034840592601</v>
      </c>
      <c r="S398" s="32">
        <f t="shared" si="46"/>
        <v>22.379083718929728</v>
      </c>
      <c r="T398" s="32">
        <f t="shared" si="46"/>
        <v>22.983017012693949</v>
      </c>
      <c r="U398" s="33">
        <f t="shared" si="43"/>
        <v>20.788726045350611</v>
      </c>
    </row>
    <row r="399" spans="1:21" s="28" customFormat="1" ht="24" customHeight="1">
      <c r="A399" s="47" t="str">
        <f t="shared" si="47"/>
        <v>81</v>
      </c>
      <c r="B399" s="142"/>
      <c r="C399" s="29" t="s">
        <v>1628</v>
      </c>
      <c r="D399" s="30">
        <v>32.752503474380696</v>
      </c>
      <c r="E399" s="31">
        <f t="shared" si="46"/>
        <v>30.236058171975554</v>
      </c>
      <c r="F399" s="32">
        <f t="shared" si="46"/>
        <v>31.474923551621163</v>
      </c>
      <c r="G399" s="32">
        <f t="shared" si="46"/>
        <v>33.400972071538938</v>
      </c>
      <c r="H399" s="32">
        <f t="shared" si="46"/>
        <v>30.148950449969224</v>
      </c>
      <c r="I399" s="32">
        <f t="shared" si="46"/>
        <v>30.265094079311002</v>
      </c>
      <c r="J399" s="32">
        <f t="shared" si="46"/>
        <v>33.904261132019968</v>
      </c>
      <c r="K399" s="32">
        <f t="shared" si="46"/>
        <v>35.975489188614965</v>
      </c>
      <c r="L399" s="32">
        <f t="shared" si="46"/>
        <v>33.439686614652864</v>
      </c>
      <c r="M399" s="32">
        <f t="shared" si="46"/>
        <v>33.410650707317423</v>
      </c>
      <c r="N399" s="32">
        <f t="shared" si="46"/>
        <v>33.410650707317423</v>
      </c>
      <c r="O399" s="32">
        <f t="shared" si="46"/>
        <v>29.597268210595789</v>
      </c>
      <c r="P399" s="32">
        <f t="shared" si="46"/>
        <v>30.942598583804688</v>
      </c>
      <c r="Q399" s="32">
        <f t="shared" si="46"/>
        <v>32.239535778121187</v>
      </c>
      <c r="R399" s="32">
        <f t="shared" si="46"/>
        <v>32.045963062551557</v>
      </c>
      <c r="S399" s="32">
        <f t="shared" si="46"/>
        <v>32.278250321235106</v>
      </c>
      <c r="T399" s="32">
        <f t="shared" si="46"/>
        <v>33.149327541298426</v>
      </c>
      <c r="U399" s="33">
        <f t="shared" si="43"/>
        <v>29.984413641735042</v>
      </c>
    </row>
    <row r="400" spans="1:21" s="28" customFormat="1" ht="24" customHeight="1">
      <c r="A400" s="47" t="str">
        <f t="shared" si="47"/>
        <v>811</v>
      </c>
      <c r="B400" s="142"/>
      <c r="C400" s="29" t="s">
        <v>1629</v>
      </c>
      <c r="D400" s="30">
        <v>37.589281964333651</v>
      </c>
      <c r="E400" s="31">
        <f t="shared" si="46"/>
        <v>34.701216565182712</v>
      </c>
      <c r="F400" s="32">
        <f t="shared" si="46"/>
        <v>36.12303337707241</v>
      </c>
      <c r="G400" s="32">
        <f t="shared" si="46"/>
        <v>38.333514201807155</v>
      </c>
      <c r="H400" s="32">
        <f t="shared" si="46"/>
        <v>34.601245070596718</v>
      </c>
      <c r="I400" s="32">
        <f t="shared" si="46"/>
        <v>34.734540396711381</v>
      </c>
      <c r="J400" s="32">
        <f t="shared" si="46"/>
        <v>38.911127281637341</v>
      </c>
      <c r="K400" s="32">
        <f t="shared" si="46"/>
        <v>41.288227264015418</v>
      </c>
      <c r="L400" s="32">
        <f t="shared" si="46"/>
        <v>38.377945977178705</v>
      </c>
      <c r="M400" s="32">
        <f t="shared" si="46"/>
        <v>38.34462214565005</v>
      </c>
      <c r="N400" s="32">
        <f t="shared" si="46"/>
        <v>38.34462214565005</v>
      </c>
      <c r="O400" s="32">
        <f t="shared" si="46"/>
        <v>33.968092271552095</v>
      </c>
      <c r="P400" s="32">
        <f t="shared" si="46"/>
        <v>35.512096465713554</v>
      </c>
      <c r="Q400" s="32">
        <f t="shared" si="46"/>
        <v>37.000560940660577</v>
      </c>
      <c r="R400" s="32">
        <f t="shared" si="46"/>
        <v>36.778402063802808</v>
      </c>
      <c r="S400" s="32">
        <f t="shared" si="46"/>
        <v>37.044992716032127</v>
      </c>
      <c r="T400" s="32">
        <f t="shared" si="46"/>
        <v>38.044707661892069</v>
      </c>
      <c r="U400" s="33">
        <f t="shared" si="43"/>
        <v>34.412410025267626</v>
      </c>
    </row>
    <row r="401" spans="1:21" s="28" customFormat="1" ht="24" customHeight="1">
      <c r="A401" s="47" t="str">
        <f t="shared" si="47"/>
        <v>8111</v>
      </c>
      <c r="B401" s="142"/>
      <c r="C401" s="29" t="s">
        <v>1630</v>
      </c>
      <c r="D401" s="30">
        <v>38.795542959056895</v>
      </c>
      <c r="E401" s="31">
        <f t="shared" si="46"/>
        <v>35.814797932651807</v>
      </c>
      <c r="F401" s="32">
        <f t="shared" si="46"/>
        <v>37.282241637958933</v>
      </c>
      <c r="G401" s="32">
        <f t="shared" si="46"/>
        <v>39.563658023553579</v>
      </c>
      <c r="H401" s="32">
        <f t="shared" si="46"/>
        <v>35.711618297122406</v>
      </c>
      <c r="I401" s="32">
        <f t="shared" si="46"/>
        <v>35.849191144494945</v>
      </c>
      <c r="J401" s="32">
        <f t="shared" si="46"/>
        <v>40.159807028834599</v>
      </c>
      <c r="K401" s="32">
        <f t="shared" si="46"/>
        <v>42.613189473644937</v>
      </c>
      <c r="L401" s="32">
        <f t="shared" si="46"/>
        <v>39.60951563934443</v>
      </c>
      <c r="M401" s="32">
        <f t="shared" si="46"/>
        <v>39.575122427501306</v>
      </c>
      <c r="N401" s="32">
        <f t="shared" si="46"/>
        <v>39.575122427501306</v>
      </c>
      <c r="O401" s="32">
        <f t="shared" si="46"/>
        <v>35.058147272102829</v>
      </c>
      <c r="P401" s="32">
        <f t="shared" si="46"/>
        <v>36.651699420834774</v>
      </c>
      <c r="Q401" s="32">
        <f t="shared" si="46"/>
        <v>38.187929549828169</v>
      </c>
      <c r="R401" s="32">
        <f t="shared" si="46"/>
        <v>37.958641470873928</v>
      </c>
      <c r="S401" s="32">
        <f t="shared" si="46"/>
        <v>38.233787165619013</v>
      </c>
      <c r="T401" s="32">
        <f t="shared" si="46"/>
        <v>39.265583520913083</v>
      </c>
      <c r="U401" s="33">
        <f t="shared" si="43"/>
        <v>35.516723430011304</v>
      </c>
    </row>
    <row r="402" spans="1:21" s="28" customFormat="1" ht="24" customHeight="1">
      <c r="A402" s="47" t="str">
        <f t="shared" si="47"/>
        <v>8112</v>
      </c>
      <c r="B402" s="142"/>
      <c r="C402" s="29" t="s">
        <v>1631</v>
      </c>
      <c r="D402" s="30">
        <v>35.694509224329472</v>
      </c>
      <c r="E402" s="31">
        <f t="shared" si="46"/>
        <v>32.952023291018101</v>
      </c>
      <c r="F402" s="32">
        <f t="shared" si="46"/>
        <v>34.302170212032934</v>
      </c>
      <c r="G402" s="32">
        <f t="shared" si="46"/>
        <v>36.401226753298161</v>
      </c>
      <c r="H402" s="32">
        <f t="shared" si="46"/>
        <v>32.857091085634245</v>
      </c>
      <c r="I402" s="32">
        <f t="shared" si="46"/>
        <v>32.983667359479391</v>
      </c>
      <c r="J402" s="32">
        <f t="shared" si="46"/>
        <v>36.949723939960442</v>
      </c>
      <c r="K402" s="32">
        <f t="shared" si="46"/>
        <v>39.207000823532105</v>
      </c>
      <c r="L402" s="32">
        <f t="shared" si="46"/>
        <v>36.443418844579881</v>
      </c>
      <c r="M402" s="32">
        <f t="shared" si="46"/>
        <v>36.411774776118605</v>
      </c>
      <c r="N402" s="32">
        <f t="shared" si="46"/>
        <v>36.411774776118605</v>
      </c>
      <c r="O402" s="32">
        <f t="shared" si="46"/>
        <v>32.255853784869835</v>
      </c>
      <c r="P402" s="32">
        <f t="shared" si="46"/>
        <v>33.722028956909369</v>
      </c>
      <c r="Q402" s="32">
        <f t="shared" si="46"/>
        <v>35.135464014846768</v>
      </c>
      <c r="R402" s="32">
        <f t="shared" si="46"/>
        <v>34.924503558438204</v>
      </c>
      <c r="S402" s="32">
        <f t="shared" si="46"/>
        <v>35.177656106128481</v>
      </c>
      <c r="T402" s="32">
        <f t="shared" si="46"/>
        <v>36.126978159967031</v>
      </c>
      <c r="U402" s="33">
        <f t="shared" si="43"/>
        <v>32.677774697686964</v>
      </c>
    </row>
    <row r="403" spans="1:21" s="28" customFormat="1" ht="24" customHeight="1">
      <c r="A403" s="47" t="str">
        <f t="shared" si="47"/>
        <v>8113</v>
      </c>
      <c r="B403" s="142"/>
      <c r="C403" s="29" t="s">
        <v>1632</v>
      </c>
      <c r="D403" s="30">
        <v>35.694509224329472</v>
      </c>
      <c r="E403" s="31">
        <f t="shared" si="46"/>
        <v>32.952023291018101</v>
      </c>
      <c r="F403" s="32">
        <f t="shared" si="46"/>
        <v>34.302170212032934</v>
      </c>
      <c r="G403" s="32">
        <f t="shared" si="46"/>
        <v>36.401226753298161</v>
      </c>
      <c r="H403" s="32">
        <f t="shared" si="46"/>
        <v>32.857091085634245</v>
      </c>
      <c r="I403" s="32">
        <f t="shared" si="46"/>
        <v>32.983667359479391</v>
      </c>
      <c r="J403" s="32">
        <f t="shared" si="46"/>
        <v>36.949723939960442</v>
      </c>
      <c r="K403" s="32">
        <f t="shared" si="46"/>
        <v>39.207000823532105</v>
      </c>
      <c r="L403" s="32">
        <f t="shared" si="46"/>
        <v>36.443418844579881</v>
      </c>
      <c r="M403" s="32">
        <f t="shared" si="46"/>
        <v>36.411774776118605</v>
      </c>
      <c r="N403" s="32">
        <f t="shared" si="46"/>
        <v>36.411774776118605</v>
      </c>
      <c r="O403" s="32">
        <f t="shared" si="46"/>
        <v>32.255853784869835</v>
      </c>
      <c r="P403" s="32">
        <f t="shared" si="46"/>
        <v>33.722028956909369</v>
      </c>
      <c r="Q403" s="32">
        <f t="shared" si="46"/>
        <v>35.135464014846768</v>
      </c>
      <c r="R403" s="32">
        <f t="shared" si="46"/>
        <v>34.924503558438204</v>
      </c>
      <c r="S403" s="32">
        <f t="shared" si="46"/>
        <v>35.177656106128481</v>
      </c>
      <c r="T403" s="32">
        <f t="shared" si="46"/>
        <v>36.126978159967031</v>
      </c>
      <c r="U403" s="33">
        <f t="shared" si="43"/>
        <v>32.677774697686964</v>
      </c>
    </row>
    <row r="404" spans="1:21" s="28" customFormat="1" ht="24" customHeight="1">
      <c r="A404" s="47" t="str">
        <f t="shared" si="47"/>
        <v>8114</v>
      </c>
      <c r="B404" s="142"/>
      <c r="C404" s="29" t="s">
        <v>1633</v>
      </c>
      <c r="D404" s="30">
        <v>35.694509224329472</v>
      </c>
      <c r="E404" s="31">
        <f t="shared" si="46"/>
        <v>32.952023291018101</v>
      </c>
      <c r="F404" s="32">
        <f t="shared" si="46"/>
        <v>34.302170212032934</v>
      </c>
      <c r="G404" s="32">
        <f t="shared" si="46"/>
        <v>36.401226753298161</v>
      </c>
      <c r="H404" s="32">
        <f t="shared" si="46"/>
        <v>32.857091085634245</v>
      </c>
      <c r="I404" s="32">
        <f t="shared" si="46"/>
        <v>32.983667359479391</v>
      </c>
      <c r="J404" s="32">
        <f t="shared" si="46"/>
        <v>36.949723939960442</v>
      </c>
      <c r="K404" s="32">
        <f t="shared" si="46"/>
        <v>39.207000823532105</v>
      </c>
      <c r="L404" s="32">
        <f t="shared" si="46"/>
        <v>36.443418844579881</v>
      </c>
      <c r="M404" s="32">
        <f t="shared" si="46"/>
        <v>36.411774776118605</v>
      </c>
      <c r="N404" s="32">
        <f t="shared" si="46"/>
        <v>36.411774776118605</v>
      </c>
      <c r="O404" s="32">
        <f t="shared" si="46"/>
        <v>32.255853784869835</v>
      </c>
      <c r="P404" s="32">
        <f t="shared" si="46"/>
        <v>33.722028956909369</v>
      </c>
      <c r="Q404" s="32">
        <f t="shared" si="46"/>
        <v>35.135464014846768</v>
      </c>
      <c r="R404" s="32">
        <f t="shared" si="46"/>
        <v>34.924503558438204</v>
      </c>
      <c r="S404" s="32">
        <f t="shared" si="46"/>
        <v>35.177656106128481</v>
      </c>
      <c r="T404" s="32">
        <f t="shared" si="46"/>
        <v>36.126978159967031</v>
      </c>
      <c r="U404" s="33">
        <f t="shared" si="43"/>
        <v>32.677774697686964</v>
      </c>
    </row>
    <row r="405" spans="1:21" s="28" customFormat="1" ht="24" customHeight="1">
      <c r="A405" s="47" t="str">
        <f t="shared" si="47"/>
        <v>812</v>
      </c>
      <c r="B405" s="142"/>
      <c r="C405" s="29" t="s">
        <v>1634</v>
      </c>
      <c r="D405" s="30">
        <v>29.222413110069031</v>
      </c>
      <c r="E405" s="31">
        <f t="shared" si="46"/>
        <v>26.977192244638189</v>
      </c>
      <c r="F405" s="32">
        <f t="shared" si="46"/>
        <v>28.08253174761953</v>
      </c>
      <c r="G405" s="32">
        <f t="shared" si="46"/>
        <v>29.800989256160818</v>
      </c>
      <c r="H405" s="32">
        <f t="shared" si="46"/>
        <v>26.899473060834815</v>
      </c>
      <c r="I405" s="32">
        <f t="shared" si="46"/>
        <v>27.003098639239319</v>
      </c>
      <c r="J405" s="32">
        <f t="shared" si="46"/>
        <v>30.250033429246987</v>
      </c>
      <c r="K405" s="32">
        <f t="shared" si="46"/>
        <v>32.098022910793908</v>
      </c>
      <c r="L405" s="32">
        <f t="shared" si="46"/>
        <v>29.835531115628985</v>
      </c>
      <c r="M405" s="32">
        <f t="shared" si="46"/>
        <v>29.809624721027866</v>
      </c>
      <c r="N405" s="32">
        <f t="shared" si="46"/>
        <v>29.809624721027866</v>
      </c>
      <c r="O405" s="32">
        <f t="shared" si="46"/>
        <v>26.407251563413443</v>
      </c>
      <c r="P405" s="32">
        <f t="shared" si="46"/>
        <v>27.607581179932232</v>
      </c>
      <c r="Q405" s="32">
        <f t="shared" si="46"/>
        <v>28.764733472115822</v>
      </c>
      <c r="R405" s="32">
        <f t="shared" si="46"/>
        <v>28.592024174774984</v>
      </c>
      <c r="S405" s="32">
        <f t="shared" si="46"/>
        <v>28.799275331583985</v>
      </c>
      <c r="T405" s="32">
        <f t="shared" si="46"/>
        <v>29.576467169617739</v>
      </c>
      <c r="U405" s="33">
        <f t="shared" si="43"/>
        <v>26.752670158095107</v>
      </c>
    </row>
    <row r="406" spans="1:21" s="28" customFormat="1" ht="24" customHeight="1">
      <c r="A406" s="47" t="str">
        <f t="shared" si="47"/>
        <v>8121</v>
      </c>
      <c r="B406" s="142"/>
      <c r="C406" s="29" t="s">
        <v>1635</v>
      </c>
      <c r="D406" s="30">
        <v>26.626183595540379</v>
      </c>
      <c r="E406" s="31">
        <f t="shared" si="46"/>
        <v>24.580436628979943</v>
      </c>
      <c r="F406" s="32">
        <f t="shared" si="46"/>
        <v>25.587573597132774</v>
      </c>
      <c r="G406" s="32">
        <f t="shared" si="46"/>
        <v>27.153356852307869</v>
      </c>
      <c r="H406" s="32">
        <f t="shared" si="46"/>
        <v>24.5096223109067</v>
      </c>
      <c r="I406" s="32">
        <f t="shared" si="46"/>
        <v>24.604041401671029</v>
      </c>
      <c r="J406" s="32">
        <f t="shared" si="46"/>
        <v>27.562506245619957</v>
      </c>
      <c r="K406" s="32">
        <f t="shared" si="46"/>
        <v>29.246313364250469</v>
      </c>
      <c r="L406" s="32">
        <f t="shared" si="46"/>
        <v>27.184829882562646</v>
      </c>
      <c r="M406" s="32">
        <f t="shared" si="46"/>
        <v>27.16122510987157</v>
      </c>
      <c r="N406" s="32">
        <f t="shared" si="46"/>
        <v>27.16122510987157</v>
      </c>
      <c r="O406" s="32">
        <f t="shared" si="46"/>
        <v>24.061131629776142</v>
      </c>
      <c r="P406" s="32">
        <f t="shared" si="46"/>
        <v>25.154819431129603</v>
      </c>
      <c r="Q406" s="32">
        <f t="shared" si="46"/>
        <v>26.209165944664598</v>
      </c>
      <c r="R406" s="32">
        <f t="shared" si="46"/>
        <v>26.051800793390719</v>
      </c>
      <c r="S406" s="32">
        <f t="shared" si="46"/>
        <v>26.240638974919371</v>
      </c>
      <c r="T406" s="32">
        <f t="shared" si="46"/>
        <v>26.948782155651831</v>
      </c>
      <c r="U406" s="33">
        <f t="shared" si="43"/>
        <v>24.375861932323904</v>
      </c>
    </row>
    <row r="407" spans="1:21" s="28" customFormat="1" ht="24" customHeight="1">
      <c r="A407" s="47" t="str">
        <f t="shared" si="47"/>
        <v>8122</v>
      </c>
      <c r="B407" s="142"/>
      <c r="C407" s="29" t="s">
        <v>1636</v>
      </c>
      <c r="D407" s="30">
        <v>64.647392550417621</v>
      </c>
      <c r="E407" s="31">
        <f t="shared" ref="E407:T413" si="48">$D407*E$2</f>
        <v>59.680394304818151</v>
      </c>
      <c r="F407" s="32">
        <f t="shared" si="48"/>
        <v>62.125685748805587</v>
      </c>
      <c r="G407" s="32">
        <f t="shared" si="48"/>
        <v>65.927349790629776</v>
      </c>
      <c r="H407" s="32">
        <f t="shared" si="48"/>
        <v>59.508459750162785</v>
      </c>
      <c r="I407" s="32">
        <f t="shared" si="48"/>
        <v>59.737705823036606</v>
      </c>
      <c r="J407" s="32">
        <f t="shared" si="48"/>
        <v>66.92074943974967</v>
      </c>
      <c r="K407" s="32">
        <f t="shared" si="48"/>
        <v>71.008971072666156</v>
      </c>
      <c r="L407" s="32">
        <f t="shared" si="48"/>
        <v>66.003765148254388</v>
      </c>
      <c r="M407" s="32">
        <f t="shared" si="48"/>
        <v>65.946453630035947</v>
      </c>
      <c r="N407" s="32">
        <f t="shared" si="48"/>
        <v>65.946453630035947</v>
      </c>
      <c r="O407" s="32">
        <f t="shared" si="48"/>
        <v>58.419540904012131</v>
      </c>
      <c r="P407" s="32">
        <f t="shared" si="48"/>
        <v>61.074974581467224</v>
      </c>
      <c r="Q407" s="32">
        <f t="shared" si="48"/>
        <v>63.634889061891577</v>
      </c>
      <c r="R407" s="32">
        <f t="shared" si="48"/>
        <v>63.252812273768534</v>
      </c>
      <c r="S407" s="32">
        <f t="shared" si="48"/>
        <v>63.711304419516175</v>
      </c>
      <c r="T407" s="32">
        <f t="shared" si="48"/>
        <v>65.430649966069836</v>
      </c>
      <c r="U407" s="33">
        <f t="shared" si="43"/>
        <v>59.183694480258204</v>
      </c>
    </row>
    <row r="408" spans="1:21" s="28" customFormat="1" ht="24" customHeight="1">
      <c r="A408" s="47" t="str">
        <f t="shared" si="47"/>
        <v>8123</v>
      </c>
      <c r="B408" s="142"/>
      <c r="C408" s="29" t="s">
        <v>1637</v>
      </c>
      <c r="D408" s="30">
        <v>30.16798620808035</v>
      </c>
      <c r="E408" s="31">
        <f t="shared" si="48"/>
        <v>27.850114927317669</v>
      </c>
      <c r="F408" s="32">
        <f t="shared" si="48"/>
        <v>28.991220788616221</v>
      </c>
      <c r="G408" s="32">
        <f t="shared" si="48"/>
        <v>30.765283807353804</v>
      </c>
      <c r="H408" s="32">
        <f t="shared" si="48"/>
        <v>27.769880921445118</v>
      </c>
      <c r="I408" s="32">
        <f t="shared" si="48"/>
        <v>27.876859595941859</v>
      </c>
      <c r="J408" s="32">
        <f t="shared" si="48"/>
        <v>31.22885806350634</v>
      </c>
      <c r="K408" s="32">
        <f t="shared" si="48"/>
        <v>33.13664442536485</v>
      </c>
      <c r="L408" s="32">
        <f t="shared" si="48"/>
        <v>30.800943365519384</v>
      </c>
      <c r="M408" s="32">
        <f t="shared" si="48"/>
        <v>30.774198696895205</v>
      </c>
      <c r="N408" s="32">
        <f t="shared" si="48"/>
        <v>30.774198696895205</v>
      </c>
      <c r="O408" s="32">
        <f t="shared" si="48"/>
        <v>27.26173221758561</v>
      </c>
      <c r="P408" s="32">
        <f t="shared" si="48"/>
        <v>28.500901863839498</v>
      </c>
      <c r="Q408" s="32">
        <f t="shared" si="48"/>
        <v>29.695497062386419</v>
      </c>
      <c r="R408" s="32">
        <f t="shared" si="48"/>
        <v>29.517199271558518</v>
      </c>
      <c r="S408" s="32">
        <f t="shared" si="48"/>
        <v>29.731156620551996</v>
      </c>
      <c r="T408" s="32">
        <f t="shared" si="48"/>
        <v>30.53349667927754</v>
      </c>
      <c r="U408" s="33">
        <f t="shared" si="43"/>
        <v>27.618327799241406</v>
      </c>
    </row>
    <row r="409" spans="1:21" s="28" customFormat="1" ht="24" customHeight="1">
      <c r="A409" s="47" t="str">
        <f t="shared" si="47"/>
        <v>8129</v>
      </c>
      <c r="B409" s="142"/>
      <c r="C409" s="29" t="s">
        <v>1638</v>
      </c>
      <c r="D409" s="30">
        <v>26.626183595540379</v>
      </c>
      <c r="E409" s="31">
        <f t="shared" si="48"/>
        <v>24.580436628979943</v>
      </c>
      <c r="F409" s="32">
        <f t="shared" si="48"/>
        <v>25.587573597132774</v>
      </c>
      <c r="G409" s="32">
        <f t="shared" si="48"/>
        <v>27.153356852307869</v>
      </c>
      <c r="H409" s="32">
        <f t="shared" si="48"/>
        <v>24.5096223109067</v>
      </c>
      <c r="I409" s="32">
        <f t="shared" si="48"/>
        <v>24.604041401671029</v>
      </c>
      <c r="J409" s="32">
        <f t="shared" si="48"/>
        <v>27.562506245619957</v>
      </c>
      <c r="K409" s="32">
        <f t="shared" si="48"/>
        <v>29.246313364250469</v>
      </c>
      <c r="L409" s="32">
        <f t="shared" si="48"/>
        <v>27.184829882562646</v>
      </c>
      <c r="M409" s="32">
        <f t="shared" si="48"/>
        <v>27.16122510987157</v>
      </c>
      <c r="N409" s="32">
        <f t="shared" si="48"/>
        <v>27.16122510987157</v>
      </c>
      <c r="O409" s="32">
        <f t="shared" si="48"/>
        <v>24.061131629776142</v>
      </c>
      <c r="P409" s="32">
        <f t="shared" si="48"/>
        <v>25.154819431129603</v>
      </c>
      <c r="Q409" s="32">
        <f t="shared" si="48"/>
        <v>26.209165944664598</v>
      </c>
      <c r="R409" s="32">
        <f t="shared" si="48"/>
        <v>26.051800793390719</v>
      </c>
      <c r="S409" s="32">
        <f t="shared" si="48"/>
        <v>26.240638974919371</v>
      </c>
      <c r="T409" s="32">
        <f t="shared" si="48"/>
        <v>26.948782155651831</v>
      </c>
      <c r="U409" s="33">
        <f t="shared" si="43"/>
        <v>24.375861932323904</v>
      </c>
    </row>
    <row r="410" spans="1:21" s="28" customFormat="1" ht="24" customHeight="1">
      <c r="A410" s="47" t="str">
        <f t="shared" si="47"/>
        <v>813</v>
      </c>
      <c r="B410" s="142"/>
      <c r="C410" s="29" t="s">
        <v>1639</v>
      </c>
      <c r="D410" s="30">
        <v>37.833195217866347</v>
      </c>
      <c r="E410" s="31">
        <f t="shared" si="48"/>
        <v>34.926389438715852</v>
      </c>
      <c r="F410" s="32">
        <f t="shared" si="48"/>
        <v>36.357432283836097</v>
      </c>
      <c r="G410" s="32">
        <f t="shared" si="48"/>
        <v>38.582256707108968</v>
      </c>
      <c r="H410" s="32">
        <f t="shared" si="48"/>
        <v>34.825769238668336</v>
      </c>
      <c r="I410" s="32">
        <f t="shared" si="48"/>
        <v>34.959929505398364</v>
      </c>
      <c r="J410" s="32">
        <f t="shared" si="48"/>
        <v>39.163617862939063</v>
      </c>
      <c r="K410" s="32">
        <f t="shared" si="48"/>
        <v>41.556142619624467</v>
      </c>
      <c r="L410" s="32">
        <f t="shared" si="48"/>
        <v>38.626976796018972</v>
      </c>
      <c r="M410" s="32">
        <f t="shared" si="48"/>
        <v>38.593436729336474</v>
      </c>
      <c r="N410" s="32">
        <f t="shared" si="48"/>
        <v>38.593436729336474</v>
      </c>
      <c r="O410" s="32">
        <f t="shared" si="48"/>
        <v>34.18850797170073</v>
      </c>
      <c r="P410" s="32">
        <f t="shared" si="48"/>
        <v>35.74253106132349</v>
      </c>
      <c r="Q410" s="32">
        <f t="shared" si="48"/>
        <v>37.240654039808746</v>
      </c>
      <c r="R410" s="32">
        <f t="shared" si="48"/>
        <v>37.017053595258709</v>
      </c>
      <c r="S410" s="32">
        <f t="shared" si="48"/>
        <v>37.28537412871875</v>
      </c>
      <c r="T410" s="32">
        <f t="shared" si="48"/>
        <v>38.291576129193921</v>
      </c>
      <c r="U410" s="33">
        <f t="shared" si="43"/>
        <v>34.635708860800804</v>
      </c>
    </row>
    <row r="411" spans="1:21" s="28" customFormat="1" ht="24" customHeight="1">
      <c r="A411" s="47" t="str">
        <f t="shared" si="47"/>
        <v>8139</v>
      </c>
      <c r="B411" s="142"/>
      <c r="C411" s="29" t="s">
        <v>1640</v>
      </c>
      <c r="D411" s="30">
        <v>37.833195217866347</v>
      </c>
      <c r="E411" s="31">
        <f t="shared" si="48"/>
        <v>34.926389438715852</v>
      </c>
      <c r="F411" s="32">
        <f t="shared" si="48"/>
        <v>36.357432283836097</v>
      </c>
      <c r="G411" s="32">
        <f t="shared" si="48"/>
        <v>38.582256707108968</v>
      </c>
      <c r="H411" s="32">
        <f t="shared" si="48"/>
        <v>34.825769238668336</v>
      </c>
      <c r="I411" s="32">
        <f t="shared" si="48"/>
        <v>34.959929505398364</v>
      </c>
      <c r="J411" s="32">
        <f t="shared" si="48"/>
        <v>39.163617862939063</v>
      </c>
      <c r="K411" s="32">
        <f t="shared" si="48"/>
        <v>41.556142619624467</v>
      </c>
      <c r="L411" s="32">
        <f t="shared" si="48"/>
        <v>38.626976796018972</v>
      </c>
      <c r="M411" s="32">
        <f t="shared" si="48"/>
        <v>38.593436729336474</v>
      </c>
      <c r="N411" s="32">
        <f t="shared" si="48"/>
        <v>38.593436729336474</v>
      </c>
      <c r="O411" s="32">
        <f t="shared" si="48"/>
        <v>34.18850797170073</v>
      </c>
      <c r="P411" s="32">
        <f t="shared" si="48"/>
        <v>35.74253106132349</v>
      </c>
      <c r="Q411" s="32">
        <f t="shared" si="48"/>
        <v>37.240654039808746</v>
      </c>
      <c r="R411" s="32">
        <f t="shared" si="48"/>
        <v>37.017053595258709</v>
      </c>
      <c r="S411" s="32">
        <f t="shared" si="48"/>
        <v>37.28537412871875</v>
      </c>
      <c r="T411" s="32">
        <f t="shared" si="48"/>
        <v>38.291576129193921</v>
      </c>
      <c r="U411" s="33">
        <f t="shared" si="43"/>
        <v>34.635708860800804</v>
      </c>
    </row>
    <row r="412" spans="1:21" s="28" customFormat="1" ht="24" customHeight="1">
      <c r="A412" s="47" t="str">
        <f t="shared" si="47"/>
        <v>814</v>
      </c>
      <c r="B412" s="142"/>
      <c r="C412" s="29" t="s">
        <v>1641</v>
      </c>
      <c r="D412" s="30">
        <v>20.889482746980249</v>
      </c>
      <c r="E412" s="31">
        <f t="shared" si="48"/>
        <v>19.284498847980583</v>
      </c>
      <c r="F412" s="32">
        <f t="shared" si="48"/>
        <v>20.074644767488113</v>
      </c>
      <c r="G412" s="32">
        <f t="shared" si="48"/>
        <v>21.303074751722466</v>
      </c>
      <c r="H412" s="32">
        <f t="shared" si="48"/>
        <v>19.22894171301521</v>
      </c>
      <c r="I412" s="32">
        <f t="shared" si="48"/>
        <v>19.303017892969041</v>
      </c>
      <c r="J412" s="32">
        <f t="shared" si="48"/>
        <v>21.6240715315224</v>
      </c>
      <c r="K412" s="32">
        <f t="shared" si="48"/>
        <v>22.94509674069905</v>
      </c>
      <c r="L412" s="32">
        <f t="shared" si="48"/>
        <v>21.327766811707079</v>
      </c>
      <c r="M412" s="32">
        <f t="shared" si="48"/>
        <v>21.309247766718624</v>
      </c>
      <c r="N412" s="32">
        <f t="shared" si="48"/>
        <v>21.309247766718624</v>
      </c>
      <c r="O412" s="32">
        <f t="shared" si="48"/>
        <v>18.877079858234513</v>
      </c>
      <c r="P412" s="32">
        <f t="shared" si="48"/>
        <v>19.735128942699717</v>
      </c>
      <c r="Q412" s="32">
        <f t="shared" si="48"/>
        <v>20.562312952184165</v>
      </c>
      <c r="R412" s="32">
        <f t="shared" si="48"/>
        <v>20.438852652261112</v>
      </c>
      <c r="S412" s="32">
        <f t="shared" si="48"/>
        <v>20.58700501216877</v>
      </c>
      <c r="T412" s="32">
        <f t="shared" si="48"/>
        <v>21.142576361822503</v>
      </c>
      <c r="U412" s="33">
        <f t="shared" si="43"/>
        <v>19.124000458080616</v>
      </c>
    </row>
    <row r="413" spans="1:21" s="28" customFormat="1" ht="24" customHeight="1" thickBot="1">
      <c r="A413" s="47" t="str">
        <f t="shared" si="47"/>
        <v>8141</v>
      </c>
      <c r="B413" s="143"/>
      <c r="C413" s="34" t="s">
        <v>1642</v>
      </c>
      <c r="D413" s="35">
        <v>20.889482746980249</v>
      </c>
      <c r="E413" s="36">
        <f t="shared" si="48"/>
        <v>19.284498847980583</v>
      </c>
      <c r="F413" s="37">
        <f t="shared" si="48"/>
        <v>20.074644767488113</v>
      </c>
      <c r="G413" s="37">
        <f t="shared" si="48"/>
        <v>21.303074751722466</v>
      </c>
      <c r="H413" s="37">
        <f t="shared" si="48"/>
        <v>19.22894171301521</v>
      </c>
      <c r="I413" s="37">
        <f t="shared" si="48"/>
        <v>19.303017892969041</v>
      </c>
      <c r="J413" s="37">
        <f t="shared" si="48"/>
        <v>21.6240715315224</v>
      </c>
      <c r="K413" s="37">
        <f t="shared" si="48"/>
        <v>22.94509674069905</v>
      </c>
      <c r="L413" s="37">
        <f t="shared" si="48"/>
        <v>21.327766811707079</v>
      </c>
      <c r="M413" s="37">
        <f t="shared" si="48"/>
        <v>21.309247766718624</v>
      </c>
      <c r="N413" s="37">
        <f t="shared" si="48"/>
        <v>21.309247766718624</v>
      </c>
      <c r="O413" s="37">
        <f t="shared" si="48"/>
        <v>18.877079858234513</v>
      </c>
      <c r="P413" s="37">
        <f t="shared" si="48"/>
        <v>19.735128942699717</v>
      </c>
      <c r="Q413" s="37">
        <f t="shared" si="48"/>
        <v>20.562312952184165</v>
      </c>
      <c r="R413" s="37">
        <f t="shared" si="48"/>
        <v>20.438852652261112</v>
      </c>
      <c r="S413" s="37">
        <f t="shared" si="48"/>
        <v>20.58700501216877</v>
      </c>
      <c r="T413" s="37">
        <f t="shared" si="48"/>
        <v>21.142576361822503</v>
      </c>
      <c r="U413" s="38">
        <f t="shared" si="43"/>
        <v>19.124000458080616</v>
      </c>
    </row>
  </sheetData>
  <mergeCells count="6">
    <mergeCell ref="B7:B413"/>
    <mergeCell ref="B3:U3"/>
    <mergeCell ref="B4:C5"/>
    <mergeCell ref="D4:D5"/>
    <mergeCell ref="E4:U4"/>
    <mergeCell ref="B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31FF10ADC2E04EA001AF7D4B086E64" ma:contentTypeVersion="20" ma:contentTypeDescription="Crée un document." ma:contentTypeScope="" ma:versionID="ebf8da07c2e82e066a7ce791c3221dc2">
  <xsd:schema xmlns:xsd="http://www.w3.org/2001/XMLSchema" xmlns:xs="http://www.w3.org/2001/XMLSchema" xmlns:p="http://schemas.microsoft.com/office/2006/metadata/properties" xmlns:ns2="68991c9c-cce5-4f21-aae1-0204378e8d76" xmlns:ns3="8652cc6f-6972-4514-8a25-95308ed53b61" xmlns:ns4="bb1b9591-a461-41b0-8039-f64bdbf65877" targetNamespace="http://schemas.microsoft.com/office/2006/metadata/properties" ma:root="true" ma:fieldsID="44bfed8ec3ec310e7f195003eaae48ef" ns2:_="" ns3:_="" ns4:_="">
    <xsd:import namespace="68991c9c-cce5-4f21-aae1-0204378e8d76"/>
    <xsd:import namespace="8652cc6f-6972-4514-8a25-95308ed53b61"/>
    <xsd:import namespace="bb1b9591-a461-41b0-8039-f64bdbf65877"/>
    <xsd:element name="properties">
      <xsd:complexType>
        <xsd:sequence>
          <xsd:element name="documentManagement">
            <xsd:complexType>
              <xsd:all>
                <xsd:element ref="ns3:k69d3af305cc4483bae4fc7e10db52a4" minOccurs="0"/>
                <xsd:element ref="ns3:TaxCatchAll" minOccurs="0"/>
                <xsd:element ref="ns3:TaxCatchAllLabel" minOccurs="0"/>
                <xsd:element ref="ns3:Date_fermeture" minOccurs="0"/>
                <xsd:element ref="ns3:cdd4115b51ae48acb680e681cb20e698"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element ref="ns4:SharedWithUsers" minOccurs="0"/>
                <xsd:element ref="ns4:SharedWithDetails" minOccurs="0"/>
                <xsd:element ref="ns2:_Flow_SignoffStatus" minOccurs="0"/>
                <xsd:element ref="ns2:MediaServiceBillingMetadata" minOccurs="0"/>
                <xsd:element ref="ns4: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91c9c-cce5-4f21-aae1-0204378e8d76"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hidden="true" ma:indexed="true"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5e293594-50ac-4a05-9790-6998d69cc38c"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hidden="true" ma:internalName="MediaServiceOCR" ma:readOnly="true">
      <xsd:simpleType>
        <xsd:restriction base="dms:Note"/>
      </xsd:simpleType>
    </xsd:element>
    <xsd:element name="_Flow_SignoffStatus" ma:index="29" nillable="true" ma:displayName="État de validation" ma:hidden="true" ma:internalName="_x00c9_tat_x0020_de_x0020_validation" ma:readOnly="false">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52cc6f-6972-4514-8a25-95308ed53b61" elementFormDefault="qualified">
    <xsd:import namespace="http://schemas.microsoft.com/office/2006/documentManagement/types"/>
    <xsd:import namespace="http://schemas.microsoft.com/office/infopath/2007/PartnerControls"/>
    <xsd:element name="k69d3af305cc4483bae4fc7e10db52a4" ma:index="8" nillable="true" ma:taxonomy="true" ma:internalName="k69d3af305cc4483bae4fc7e10db52a4" ma:taxonomyFieldName="Code_classification" ma:displayName="Code_classification" ma:readOnly="false" ma:default="" ma:fieldId="{469d3af3-05cc-4483-bae4-fc7e10db52a4}" ma:sspId="5e293594-50ac-4a05-9790-6998d69cc38c" ma:termSetId="b3ab360b-64b5-4d7d-b268-28e2b3f856d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9e56616-df8f-4793-b288-9e82021a3d48}" ma:internalName="TaxCatchAll" ma:readOnly="false" ma:showField="CatchAllData" ma:web="bb1b9591-a461-41b0-8039-f64bdbf6587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9e56616-df8f-4793-b288-9e82021a3d48}" ma:internalName="TaxCatchAllLabel" ma:readOnly="false" ma:showField="CatchAllDataLabel" ma:web="bb1b9591-a461-41b0-8039-f64bdbf65877">
      <xsd:complexType>
        <xsd:complexContent>
          <xsd:extension base="dms:MultiChoiceLookup">
            <xsd:sequence>
              <xsd:element name="Value" type="dms:Lookup" maxOccurs="unbounded" minOccurs="0" nillable="true"/>
            </xsd:sequence>
          </xsd:extension>
        </xsd:complexContent>
      </xsd:complexType>
    </xsd:element>
    <xsd:element name="Date_fermeture" ma:index="12" nillable="true" ma:displayName="Date_fermeture" ma:default="" ma:description="Date de fermeture" ma:format="DateOnly" ma:hidden="true" ma:internalName="Date_fermeture" ma:readOnly="false">
      <xsd:simpleType>
        <xsd:restriction base="dms:DateTime"/>
      </xsd:simpleType>
    </xsd:element>
    <xsd:element name="cdd4115b51ae48acb680e681cb20e698" ma:index="13" nillable="true" ma:taxonomy="true" ma:internalName="cdd4115b51ae48acb680e681cb20e698" ma:taxonomyFieldName="Unite_administrative" ma:displayName="Unite_administrative" ma:readOnly="false" ma:default="" ma:fieldId="{cdd4115b-51ae-48ac-b680-e681cb20e698}" ma:sspId="5e293594-50ac-4a05-9790-6998d69cc38c" ma:termSetId="8ed8c9ea-7052-4c1d-a4d7-b9c10bffea6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1b9591-a461-41b0-8039-f64bdbf65877" elementFormDefault="qualified">
    <xsd:import namespace="http://schemas.microsoft.com/office/2006/documentManagement/types"/>
    <xsd:import namespace="http://schemas.microsoft.com/office/infopath/2007/PartnerControls"/>
    <xsd:element name="SharedWithUsers" ma:index="27" nillable="true" ma:displayName="Partagé avec"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Partagé avec détails" ma:hidden="true" ma:internalName="SharedWithDetails" ma:readOnly="true">
      <xsd:simpleType>
        <xsd:restriction base="dms:Note"/>
      </xsd:simpleType>
    </xsd:element>
    <xsd:element name="TaxKeywordTaxHTField" ma:index="32" nillable="true" ma:taxonomy="true" ma:internalName="TaxKeywordTaxHTField" ma:taxonomyFieldName="TaxKeyword" ma:displayName="Mots clés d’entreprise" ma:fieldId="{23f27201-bee3-471e-b2e7-b64fd8b7ca38}" ma:taxonomyMulti="true" ma:sspId="5e293594-50ac-4a05-9790-6998d69cc38c"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8991c9c-cce5-4f21-aae1-0204378e8d76">
      <Terms xmlns="http://schemas.microsoft.com/office/infopath/2007/PartnerControls"/>
    </lcf76f155ced4ddcb4097134ff3c332f>
    <TaxCatchAll xmlns="8652cc6f-6972-4514-8a25-95308ed53b61">
      <Value>3</Value>
    </TaxCatchAll>
    <_Flow_SignoffStatus xmlns="68991c9c-cce5-4f21-aae1-0204378e8d76" xsi:nil="true"/>
    <Date_fermeture xmlns="8652cc6f-6972-4514-8a25-95308ed53b61" xsi:nil="true"/>
    <cdd4115b51ae48acb680e681cb20e698 xmlns="8652cc6f-6972-4514-8a25-95308ed53b61">
      <Terms xmlns="http://schemas.microsoft.com/office/infopath/2007/PartnerControls"/>
    </cdd4115b51ae48acb680e681cb20e698>
    <TaxKeywordTaxHTField xmlns="bb1b9591-a461-41b0-8039-f64bdbf65877">
      <Terms xmlns="http://schemas.microsoft.com/office/infopath/2007/PartnerControls"/>
    </TaxKeywordTaxHTField>
    <k69d3af305cc4483bae4fc7e10db52a4 xmlns="8652cc6f-6972-4514-8a25-95308ed53b61">
      <Terms xmlns="http://schemas.microsoft.com/office/infopath/2007/PartnerControls">
        <TermInfo xmlns="http://schemas.microsoft.com/office/infopath/2007/PartnerControls">
          <TermName xmlns="http://schemas.microsoft.com/office/infopath/2007/PartnerControls">7420 Programmation des activités</TermName>
          <TermId xmlns="http://schemas.microsoft.com/office/infopath/2007/PartnerControls">2d7f1219-bbba-4efb-875a-c876d3da1e9b</TermId>
        </TermInfo>
      </Terms>
    </k69d3af305cc4483bae4fc7e10db52a4>
    <TaxCatchAllLabel xmlns="8652cc6f-6972-4514-8a25-95308ed53b61" xsi:nil="true"/>
  </documentManagement>
</p:properties>
</file>

<file path=customXml/itemProps1.xml><?xml version="1.0" encoding="utf-8"?>
<ds:datastoreItem xmlns:ds="http://schemas.openxmlformats.org/officeDocument/2006/customXml" ds:itemID="{4ABB8E32-B330-4984-9AB9-F5AAA0F5EA8C}"/>
</file>

<file path=customXml/itemProps2.xml><?xml version="1.0" encoding="utf-8"?>
<ds:datastoreItem xmlns:ds="http://schemas.openxmlformats.org/officeDocument/2006/customXml" ds:itemID="{1D072C06-3C15-4454-B835-5AD6A3B361CC}"/>
</file>

<file path=customXml/itemProps3.xml><?xml version="1.0" encoding="utf-8"?>
<ds:datastoreItem xmlns:ds="http://schemas.openxmlformats.org/officeDocument/2006/customXml" ds:itemID="{A2F56115-BDEA-4846-8060-34765C3281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Formulaire</vt:lpstr>
      <vt:lpstr>Liste</vt:lpstr>
      <vt:lpstr>MoyHrsTrav</vt:lpstr>
      <vt:lpstr>Matrice</vt:lpstr>
      <vt:lpstr>SCIAN1</vt:lpstr>
      <vt:lpstr>SCIAN2</vt:lpstr>
      <vt:lpstr>SCIAN3</vt:lpstr>
    </vt:vector>
  </TitlesOfParts>
  <Company>Economie QC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Jean-François Grenier</dc:creator>
  <cp:lastModifiedBy>Claude Garon</cp:lastModifiedBy>
  <cp:lastPrinted>2025-12-15T21:37:55Z</cp:lastPrinted>
  <dcterms:created xsi:type="dcterms:W3CDTF">2025-12-11T14:30:38Z</dcterms:created>
  <dcterms:modified xsi:type="dcterms:W3CDTF">2026-05-28T11:35:38Z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0x010100C331FF10ADC2E04EA001AF7D4B086E64</vt:lpwstr>
  </property>
  <property fmtid="{D5CDD505-2E9C-101B-9397-08002B2CF9AE}" pid="3" name="TaxKeyword">
    <vt:lpwstr/>
  </property>
  <property fmtid="{D5CDD505-2E9C-101B-9397-08002B2CF9AE}" pid="4" name="MediaServiceImageTags">
    <vt:lpwstr/>
  </property>
  <property fmtid="{D5CDD505-2E9C-101B-9397-08002B2CF9AE}" pid="5" name="Code_classification">
    <vt:lpwstr>3</vt:lpwstr>
  </property>
</Properties>
</file>