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fileSharing readOnlyRecommended="1"/>
  <workbookPr codeName="ThisWorkbook"/>
  <mc:AlternateContent xmlns:mc="http://schemas.openxmlformats.org/markup-compatibility/2006">
    <mc:Choice Requires="x15">
      <x15ac:absPath xmlns:x15ac="http://schemas.microsoft.com/office/spreadsheetml/2010/11/ac" url="\\SEAHDIR\Corpo\F\F1482\F1482ac\Demandes_acces_information\2024\20240515-9_Observatoire_developpement_Outaouais\Réponse DGABDE\1_Possibilite_nette\"/>
    </mc:Choice>
  </mc:AlternateContent>
  <xr:revisionPtr revIDLastSave="0" documentId="13_ncr:10001_{B71E7734-4226-4C61-9774-47CE04D6DABE}" xr6:coauthVersionLast="47" xr6:coauthVersionMax="47" xr10:uidLastSave="{00000000-0000-0000-0000-000000000000}"/>
  <bookViews>
    <workbookView xWindow="-120" yWindow="-120" windowWidth="25440" windowHeight="15390" tabRatio="865" firstSheet="1" activeTab="1" xr2:uid="{00000000-000D-0000-FFFF-FFFF00000000}"/>
  </bookViews>
  <sheets>
    <sheet name="Ajust_BF_Mars2023" sheetId="52" state="hidden" r:id="rId1"/>
    <sheet name="PossFor_VolNet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U36" i="52" l="1"/>
  <c r="O42" i="52" s="1"/>
  <c r="O44" i="52" s="1"/>
  <c r="AM36" i="52"/>
  <c r="N42" i="52" s="1"/>
  <c r="N44" i="52" s="1"/>
  <c r="BJ36" i="52"/>
  <c r="Q42" i="52" s="1"/>
  <c r="Q44" i="52" s="1"/>
  <c r="BJ37" i="52"/>
  <c r="BB36" i="52" s="1"/>
  <c r="P42" i="52" s="1"/>
  <c r="P44" i="52" s="1"/>
  <c r="W37" i="52"/>
  <c r="W36" i="52" s="1"/>
  <c r="L42" i="52" s="1"/>
  <c r="L44" i="52" s="1"/>
  <c r="M44" i="52"/>
  <c r="I44" i="52"/>
  <c r="R43" i="52"/>
  <c r="S36" i="52" l="1"/>
  <c r="K42" i="52" s="1"/>
  <c r="K44" i="52" s="1"/>
  <c r="P36" i="52"/>
  <c r="J42" i="52" s="1"/>
  <c r="J44" i="52" l="1"/>
  <c r="R42" i="52"/>
  <c r="R44" i="5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Morin, Stéphane (DGSL)</author>
  </authors>
  <commentList>
    <comment ref="G5" authorId="0" shapeId="0" xr:uid="{00000000-0006-0000-0000-000001000000}">
      <text>
        <r>
          <rPr>
            <b/>
            <sz val="11"/>
            <color indexed="81"/>
            <rFont val="Tahoma"/>
            <family val="2"/>
          </rPr>
          <t>Morin, Stéphane (DGAB):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b/>
            <sz val="11"/>
            <color indexed="81"/>
            <rFont val="Tahoma"/>
            <family val="2"/>
          </rPr>
          <t>Colonne à modifier</t>
        </r>
        <r>
          <rPr>
            <sz val="11"/>
            <color indexed="81"/>
            <rFont val="Tahoma"/>
            <family val="2"/>
          </rPr>
          <t xml:space="preserve">
Inscrire une remarques en lien avec les modalitées administratives.
Ex.: Mesures harmonisation vilégiature</t>
        </r>
      </text>
    </comment>
    <comment ref="H5" authorId="0" shapeId="0" xr:uid="{00000000-0006-0000-0000-000002000000}">
      <text>
        <r>
          <rPr>
            <b/>
            <sz val="11"/>
            <color indexed="81"/>
            <rFont val="Tahoma"/>
            <family val="2"/>
          </rPr>
          <t>Morin, Stéphane (DGAB):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b/>
            <sz val="11"/>
            <color indexed="81"/>
            <rFont val="Tahoma"/>
            <family val="2"/>
          </rPr>
          <t>Colonne à modifier</t>
        </r>
        <r>
          <rPr>
            <sz val="11"/>
            <color indexed="81"/>
            <rFont val="Tahoma"/>
            <family val="2"/>
          </rPr>
          <t xml:space="preserve">
Inscrire le % du volume à soustraire pour le type de forêt en lien avec les modalitées administratives.</t>
        </r>
      </text>
    </comment>
  </commentList>
</comments>
</file>

<file path=xl/sharedStrings.xml><?xml version="1.0" encoding="utf-8"?>
<sst xmlns="http://schemas.openxmlformats.org/spreadsheetml/2006/main" count="308" uniqueCount="152">
  <si>
    <t>RGA</t>
  </si>
  <si>
    <t>SEPM</t>
  </si>
  <si>
    <t>THO</t>
  </si>
  <si>
    <t>PRU</t>
  </si>
  <si>
    <t>Pins</t>
  </si>
  <si>
    <t>PEU</t>
  </si>
  <si>
    <t>BOP</t>
  </si>
  <si>
    <t>BOJ</t>
  </si>
  <si>
    <t>Érables</t>
  </si>
  <si>
    <t>AFD</t>
  </si>
  <si>
    <t>Total général</t>
  </si>
  <si>
    <t>UA
2018-2023</t>
  </si>
  <si>
    <t>RGA14</t>
  </si>
  <si>
    <t>06271</t>
  </si>
  <si>
    <t>Total RGA14</t>
  </si>
  <si>
    <t>RGA15</t>
  </si>
  <si>
    <t>06151</t>
  </si>
  <si>
    <t>06452</t>
  </si>
  <si>
    <t>06471</t>
  </si>
  <si>
    <t>Total</t>
  </si>
  <si>
    <t>POTEAU</t>
  </si>
  <si>
    <t>DEROULAGE</t>
  </si>
  <si>
    <t>SCIAGE</t>
  </si>
  <si>
    <t>PATE</t>
  </si>
  <si>
    <t>BRANCHES</t>
  </si>
  <si>
    <t>Bétulaies blanches à résineux</t>
  </si>
  <si>
    <t>Pessières</t>
  </si>
  <si>
    <t>Peupleraies</t>
  </si>
  <si>
    <t>Peupleraies à résineux</t>
  </si>
  <si>
    <t>Pinèdes grises</t>
  </si>
  <si>
    <t>Total 06271</t>
  </si>
  <si>
    <t>BjFi</t>
  </si>
  <si>
    <t>Bétulaies jaunes à feuillus intolérants</t>
  </si>
  <si>
    <t>BjFt</t>
  </si>
  <si>
    <t>Bétulaies jaunes à feuillus tolérants</t>
  </si>
  <si>
    <t>BjRx</t>
  </si>
  <si>
    <t>Bétulaies jaunes à résineux</t>
  </si>
  <si>
    <t>BpRx</t>
  </si>
  <si>
    <t>Epx</t>
  </si>
  <si>
    <t>EpxFx</t>
  </si>
  <si>
    <t>EpxSb</t>
  </si>
  <si>
    <t>Pessières à sapins</t>
  </si>
  <si>
    <t>EsFi</t>
  </si>
  <si>
    <t>EsFn</t>
  </si>
  <si>
    <t>EsHg</t>
  </si>
  <si>
    <t>EsRx</t>
  </si>
  <si>
    <t>Érablières à sucre à résineux</t>
  </si>
  <si>
    <t>Pe</t>
  </si>
  <si>
    <t>PeRx</t>
  </si>
  <si>
    <t>SbBj</t>
  </si>
  <si>
    <t>Sapinières à bouleaux jaunes</t>
  </si>
  <si>
    <t>SbBp</t>
  </si>
  <si>
    <t>Sapinières à bouleaux blancs</t>
  </si>
  <si>
    <t>SbPe</t>
  </si>
  <si>
    <t>Sapinières à peupliers</t>
  </si>
  <si>
    <t>PgRx</t>
  </si>
  <si>
    <t>Pinèdes grises à résineux</t>
  </si>
  <si>
    <t>SbEpx</t>
  </si>
  <si>
    <t>Sapinières à épinettes</t>
  </si>
  <si>
    <t>BpFi</t>
  </si>
  <si>
    <t>Bétulaies blanches à feuillus intolérants</t>
  </si>
  <si>
    <t>Eb</t>
  </si>
  <si>
    <t>Pessières blanches</t>
  </si>
  <si>
    <t>EpxRx</t>
  </si>
  <si>
    <t>Pessières à résineux</t>
  </si>
  <si>
    <t>PeFi</t>
  </si>
  <si>
    <t>Peupleraies à feuillus intolérants</t>
  </si>
  <si>
    <t>Pg</t>
  </si>
  <si>
    <t>SbRx</t>
  </si>
  <si>
    <t>Sapinières à résineux</t>
  </si>
  <si>
    <t>EsBj</t>
  </si>
  <si>
    <t>Ml</t>
  </si>
  <si>
    <t>Mélèzaies</t>
  </si>
  <si>
    <t>Pessières à feuillus</t>
  </si>
  <si>
    <t>Description</t>
  </si>
  <si>
    <t>Type de forêt</t>
  </si>
  <si>
    <t>Code</t>
  </si>
  <si>
    <t>THUYA</t>
  </si>
  <si>
    <t>Sous-total</t>
  </si>
  <si>
    <t>PRUCHE</t>
  </si>
  <si>
    <t>PEUPLIERS</t>
  </si>
  <si>
    <t>PINS BLANC &amp; ROUGE</t>
  </si>
  <si>
    <t>BOULEAU À PAPIER</t>
  </si>
  <si>
    <t>BOULEAU JAUNE</t>
  </si>
  <si>
    <t>ÉRABLES</t>
  </si>
  <si>
    <t>AUTRES FEUILLUS DURS</t>
  </si>
  <si>
    <t>BARDEAUX</t>
  </si>
  <si>
    <t>CLÉ1</t>
  </si>
  <si>
    <t>UA
2023-2028</t>
  </si>
  <si>
    <t>UA</t>
  </si>
  <si>
    <t>Érablières à sucre à feuillus intolérants</t>
  </si>
  <si>
    <t>Érablières à sucre à feuillus nobles</t>
  </si>
  <si>
    <t>Érablières à sucre à hêtre</t>
  </si>
  <si>
    <t>Total UA</t>
  </si>
  <si>
    <t>Érablières à sucre à bouleaux jaunes</t>
  </si>
  <si>
    <t>Compartiment</t>
  </si>
  <si>
    <t>SCI_F1</t>
  </si>
  <si>
    <t>SCI_F2</t>
  </si>
  <si>
    <t>SCI_F3</t>
  </si>
  <si>
    <t>SCI_F4</t>
  </si>
  <si>
    <t>% MODALITÉS ADMINISTRATIVES</t>
  </si>
  <si>
    <t>Thuya</t>
  </si>
  <si>
    <t>Pruche</t>
  </si>
  <si>
    <t>Pins blanc et rouge</t>
  </si>
  <si>
    <t>Peupliers</t>
  </si>
  <si>
    <t>Bouleau à papier</t>
  </si>
  <si>
    <t>Bouleau jaune</t>
  </si>
  <si>
    <t>Érables à sucre et rouge</t>
  </si>
  <si>
    <t>Autres feuillus durs</t>
  </si>
  <si>
    <t>REMARQUES MODALITÉS ADMINISTRATIVES</t>
  </si>
  <si>
    <t>FD</t>
  </si>
  <si>
    <t>Forêt Ouareau 3% + AP</t>
  </si>
  <si>
    <t>Cible</t>
  </si>
  <si>
    <t>Simulé</t>
  </si>
  <si>
    <t>AUR</t>
  </si>
  <si>
    <t>Impossible de balancer le SEPM et le AUR avec ce ratio</t>
  </si>
  <si>
    <t>balance du pin protégé dans autre modalités administrative (1000 m³)</t>
  </si>
  <si>
    <t>Répartition approximative car n'arrive pas avec les TYFs</t>
  </si>
  <si>
    <t>Aires protégées</t>
  </si>
  <si>
    <t>06271BjFi</t>
  </si>
  <si>
    <t>06271BjFt</t>
  </si>
  <si>
    <t>06271BjRx</t>
  </si>
  <si>
    <t>06271BpFi</t>
  </si>
  <si>
    <t>06271BpRx</t>
  </si>
  <si>
    <t>06271Eb</t>
  </si>
  <si>
    <t>06271Epx</t>
  </si>
  <si>
    <t>06271EpxFx</t>
  </si>
  <si>
    <t>06271EpxRx</t>
  </si>
  <si>
    <t>06271EpxSb</t>
  </si>
  <si>
    <t>06271EsBj</t>
  </si>
  <si>
    <t>06271EsFi</t>
  </si>
  <si>
    <t>06271EsFn</t>
  </si>
  <si>
    <t>06271EsHg</t>
  </si>
  <si>
    <t>06271EsRx</t>
  </si>
  <si>
    <t>06271Ml</t>
  </si>
  <si>
    <t>06271Pe</t>
  </si>
  <si>
    <t>06271PeFi</t>
  </si>
  <si>
    <t>06271PeRx</t>
  </si>
  <si>
    <t>06271Pg</t>
  </si>
  <si>
    <t>06271PgRx</t>
  </si>
  <si>
    <t>06271SbBj</t>
  </si>
  <si>
    <t>06271SbBp</t>
  </si>
  <si>
    <t>06271SbEpx</t>
  </si>
  <si>
    <t>06271SbPe</t>
  </si>
  <si>
    <t>06271SbRx</t>
  </si>
  <si>
    <t>Mise à jour : 28 mars 2023</t>
  </si>
  <si>
    <t>Ajustement aire protégée</t>
  </si>
  <si>
    <t>Révision FEC mars 2023</t>
  </si>
  <si>
    <t>Écart de volume</t>
  </si>
  <si>
    <t>Retrait AP initial</t>
  </si>
  <si>
    <t>Volume à augmenter</t>
  </si>
  <si>
    <t>Volume en m³/année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</si>
</sst>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 * #,##0.00_)\ _$_ ;_ * \(#,##0.00\)\ _$_ ;_ * &quot;-&quot;??_)\ _$_ ;_ @_ "/>
    <numFmt numFmtId="165" formatCode="_ * #,##0_)\ _$_ ;_ * \(#,##0\)\ _$_ ;_ * &quot;-&quot;??_)\ _$_ ;_ @_ "/>
    <numFmt numFmtId="166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1"/>
      <name val="Tahoma"/>
      <family val="2"/>
    </font>
    <font>
      <sz val="11"/>
      <color indexed="81"/>
      <name val="Tahoma"/>
      <family val="2"/>
    </font>
    <font>
      <b/>
      <sz val="10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FFFF"/>
      <name val="Arial"/>
      <family val="2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/>
        <bgColor theme="9" tint="-0.249977111117893"/>
      </patternFill>
    </fill>
    <fill>
      <patternFill patternType="solid">
        <fgColor theme="9" tint="0.39997558519241921"/>
        <bgColor theme="9" tint="-0.249977111117893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8FB9"/>
        <bgColor rgb="FF000000"/>
      </patternFill>
    </fill>
  </fills>
  <borders count="8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theme="9" tint="0.79998168889431442"/>
      </top>
      <bottom style="thin">
        <color theme="9" tint="0.79998168889431442"/>
      </bottom>
      <diagonal/>
    </border>
    <border>
      <left/>
      <right style="thin">
        <color theme="0" tint="-0.24994659260841701"/>
      </right>
      <top style="thin">
        <color theme="9" tint="0.79998168889431442"/>
      </top>
      <bottom style="thin">
        <color theme="9" tint="0.7999816888943144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9" tint="0.7999816888943144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 style="medium">
        <color theme="0" tint="-0.1499679555650502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/>
      <top style="medium">
        <color indexed="64"/>
      </top>
      <bottom style="medium">
        <color indexed="64"/>
      </bottom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theme="0" tint="-0.14996795556505021"/>
      </right>
      <top style="medium">
        <color indexed="64"/>
      </top>
      <bottom/>
      <diagonal/>
    </border>
    <border>
      <left style="medium">
        <color indexed="64"/>
      </left>
      <right style="medium">
        <color theme="0" tint="-0.14996795556505021"/>
      </right>
      <top/>
      <bottom style="medium">
        <color indexed="64"/>
      </bottom>
      <diagonal/>
    </border>
    <border>
      <left style="medium">
        <color theme="0" tint="-0.14996795556505021"/>
      </left>
      <right style="medium">
        <color theme="0" tint="-0.14993743705557422"/>
      </right>
      <top style="medium">
        <color indexed="64"/>
      </top>
      <bottom/>
      <diagonal/>
    </border>
    <border>
      <left style="medium">
        <color theme="0" tint="-0.14996795556505021"/>
      </left>
      <right style="medium">
        <color theme="0" tint="-0.14993743705557422"/>
      </right>
      <top/>
      <bottom style="medium">
        <color indexed="64"/>
      </bottom>
      <diagonal/>
    </border>
    <border>
      <left/>
      <right style="medium">
        <color theme="0" tint="-0.14993743705557422"/>
      </right>
      <top style="medium">
        <color indexed="64"/>
      </top>
      <bottom style="thin">
        <color theme="0" tint="-0.14990691854609822"/>
      </bottom>
      <diagonal/>
    </border>
    <border>
      <left style="medium">
        <color theme="0" tint="-0.14993743705557422"/>
      </left>
      <right style="medium">
        <color theme="0" tint="-0.14993743705557422"/>
      </right>
      <top style="medium">
        <color indexed="64"/>
      </top>
      <bottom style="thin">
        <color theme="0" tint="-0.14990691854609822"/>
      </bottom>
      <diagonal/>
    </border>
    <border>
      <left style="thin">
        <color indexed="64"/>
      </left>
      <right style="thin">
        <color indexed="64"/>
      </right>
      <top style="thin">
        <color theme="0" tint="-0.14990691854609822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theme="0" tint="-0.14993743705557422"/>
      </left>
      <right/>
      <top style="medium">
        <color indexed="64"/>
      </top>
      <bottom style="thin">
        <color theme="0" tint="-0.14990691854609822"/>
      </bottom>
      <diagonal/>
    </border>
    <border>
      <left style="medium">
        <color theme="0" tint="-0.14993743705557422"/>
      </left>
      <right/>
      <top style="medium">
        <color indexed="64"/>
      </top>
      <bottom/>
      <diagonal/>
    </border>
    <border>
      <left style="medium">
        <color theme="0" tint="-0.14993743705557422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0691854609822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/>
      <right/>
      <top style="double">
        <color auto="1"/>
      </top>
      <bottom style="thick">
        <color auto="1"/>
      </bottom>
      <diagonal/>
    </border>
    <border>
      <left/>
      <right style="thin">
        <color theme="2" tint="-0.24994659260841701"/>
      </right>
      <top style="medium">
        <color auto="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medium">
        <color auto="1"/>
      </top>
      <bottom/>
      <diagonal/>
    </border>
    <border>
      <left style="thin">
        <color theme="2" tint="-0.24994659260841701"/>
      </left>
      <right/>
      <top style="medium">
        <color auto="1"/>
      </top>
      <bottom/>
      <diagonal/>
    </border>
    <border>
      <left/>
      <right style="thin">
        <color theme="2" tint="-0.24994659260841701"/>
      </right>
      <top style="double">
        <color auto="1"/>
      </top>
      <bottom style="thick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 style="double">
        <color auto="1"/>
      </top>
      <bottom style="thick">
        <color auto="1"/>
      </bottom>
      <diagonal/>
    </border>
    <border>
      <left style="thin">
        <color theme="2" tint="-0.24994659260841701"/>
      </left>
      <right/>
      <top style="double">
        <color auto="1"/>
      </top>
      <bottom style="thick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theme="0" tint="-0.499984740745262"/>
      </left>
      <right style="medium">
        <color theme="0" tint="-0.499984740745262"/>
      </right>
      <top style="thin">
        <color theme="0" tint="-0.14990691854609822"/>
      </top>
      <bottom style="medium">
        <color indexed="64"/>
      </bottom>
      <diagonal/>
    </border>
    <border>
      <left style="double">
        <color theme="0" tint="-0.499984740745262"/>
      </left>
      <right style="medium">
        <color theme="0" tint="-0.499984740745262"/>
      </right>
      <top style="thin">
        <color theme="2" tint="-0.24994659260841701"/>
      </top>
      <bottom style="thin">
        <color theme="2" tint="-0.24994659260841701"/>
      </bottom>
      <diagonal/>
    </border>
    <border>
      <left style="double">
        <color theme="0" tint="-0.499984740745262"/>
      </left>
      <right style="medium">
        <color theme="0" tint="-0.499984740745262"/>
      </right>
      <top style="thin">
        <color theme="2" tint="-0.24994659260841701"/>
      </top>
      <bottom/>
      <diagonal/>
    </border>
    <border>
      <left style="double">
        <color theme="0" tint="-0.499984740745262"/>
      </left>
      <right style="medium">
        <color theme="0" tint="-0.499984740745262"/>
      </right>
      <top/>
      <bottom style="thin">
        <color theme="2" tint="-0.24994659260841701"/>
      </bottom>
      <diagonal/>
    </border>
    <border>
      <left style="double">
        <color theme="0" tint="-0.499984740745262"/>
      </left>
      <right style="medium">
        <color theme="0" tint="-0.499984740745262"/>
      </right>
      <top style="medium">
        <color auto="1"/>
      </top>
      <bottom/>
      <diagonal/>
    </border>
    <border>
      <left style="double">
        <color theme="0" tint="-0.499984740745262"/>
      </left>
      <right style="medium">
        <color theme="0" tint="-0.499984740745262"/>
      </right>
      <top style="double">
        <color auto="1"/>
      </top>
      <bottom style="thick">
        <color auto="1"/>
      </bottom>
      <diagonal/>
    </border>
    <border>
      <left style="double">
        <color theme="0" tint="-0.499984740745262"/>
      </left>
      <right/>
      <top style="thin">
        <color theme="0" tint="-0.14990691854609822"/>
      </top>
      <bottom style="medium">
        <color indexed="64"/>
      </bottom>
      <diagonal/>
    </border>
    <border>
      <left style="double">
        <color theme="0" tint="-0.499984740745262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 style="double">
        <color theme="0" tint="-0.499984740745262"/>
      </left>
      <right/>
      <top style="thin">
        <color theme="2" tint="-0.24994659260841701"/>
      </top>
      <bottom/>
      <diagonal/>
    </border>
    <border>
      <left style="double">
        <color theme="0" tint="-0.499984740745262"/>
      </left>
      <right/>
      <top/>
      <bottom style="thin">
        <color theme="2" tint="-0.24994659260841701"/>
      </bottom>
      <diagonal/>
    </border>
    <border>
      <left style="double">
        <color theme="0" tint="-0.499984740745262"/>
      </left>
      <right/>
      <top style="medium">
        <color auto="1"/>
      </top>
      <bottom/>
      <diagonal/>
    </border>
    <border>
      <left style="double">
        <color theme="0" tint="-0.499984740745262"/>
      </left>
      <right/>
      <top style="double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2" tint="-0.2499465926084170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 tint="-0.24994659260841701"/>
      </bottom>
      <diagonal/>
    </border>
    <border>
      <left style="medium">
        <color indexed="64"/>
      </left>
      <right style="medium">
        <color indexed="64"/>
      </right>
      <top style="double">
        <color auto="1"/>
      </top>
      <bottom style="thick">
        <color auto="1"/>
      </bottom>
      <diagonal/>
    </border>
    <border>
      <left style="medium">
        <color indexed="64"/>
      </left>
      <right/>
      <top style="double">
        <color auto="1"/>
      </top>
      <bottom style="thick">
        <color auto="1"/>
      </bottom>
      <diagonal/>
    </border>
    <border>
      <left style="medium">
        <color indexed="64"/>
      </left>
      <right style="medium">
        <color theme="0" tint="-0.14993743705557422"/>
      </right>
      <top style="medium">
        <color indexed="64"/>
      </top>
      <bottom style="thin">
        <color theme="0" tint="-0.14990691854609822"/>
      </bottom>
      <diagonal/>
    </border>
    <border>
      <left style="medium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indexed="64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medium">
        <color indexed="64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medium">
        <color indexed="64"/>
      </left>
      <right style="thin">
        <color theme="2" tint="-0.24994659260841701"/>
      </right>
      <top style="medium">
        <color auto="1"/>
      </top>
      <bottom/>
      <diagonal/>
    </border>
    <border>
      <left style="medium">
        <color indexed="64"/>
      </left>
      <right style="thin">
        <color theme="2" tint="-0.24994659260841701"/>
      </right>
      <top style="double">
        <color auto="1"/>
      </top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auto="1"/>
      </top>
      <bottom style="thick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ouble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Alignment="1">
      <alignment vertical="center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49" fontId="2" fillId="4" borderId="1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4" fillId="7" borderId="17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20" xfId="0" applyFont="1" applyFill="1" applyBorder="1" applyAlignment="1">
      <alignment horizontal="center" vertical="center"/>
    </xf>
    <xf numFmtId="165" fontId="0" fillId="0" borderId="2" xfId="1" applyNumberFormat="1" applyFont="1" applyBorder="1" applyAlignment="1">
      <alignment vertical="center"/>
    </xf>
    <xf numFmtId="165" fontId="0" fillId="0" borderId="1" xfId="1" applyNumberFormat="1" applyFont="1" applyBorder="1" applyAlignment="1">
      <alignment vertical="center"/>
    </xf>
    <xf numFmtId="165" fontId="2" fillId="3" borderId="5" xfId="1" applyNumberFormat="1" applyFont="1" applyFill="1" applyBorder="1" applyAlignment="1">
      <alignment vertical="center"/>
    </xf>
    <xf numFmtId="165" fontId="2" fillId="3" borderId="6" xfId="1" applyNumberFormat="1" applyFont="1" applyFill="1" applyBorder="1" applyAlignment="1">
      <alignment vertical="center"/>
    </xf>
    <xf numFmtId="165" fontId="2" fillId="3" borderId="4" xfId="1" applyNumberFormat="1" applyFont="1" applyFill="1" applyBorder="1" applyAlignment="1">
      <alignment vertical="center"/>
    </xf>
    <xf numFmtId="165" fontId="2" fillId="3" borderId="7" xfId="1" applyNumberFormat="1" applyFont="1" applyFill="1" applyBorder="1" applyAlignment="1">
      <alignment vertical="center"/>
    </xf>
    <xf numFmtId="49" fontId="4" fillId="2" borderId="8" xfId="0" applyNumberFormat="1" applyFont="1" applyFill="1" applyBorder="1" applyAlignment="1">
      <alignment horizontal="center" vertical="center"/>
    </xf>
    <xf numFmtId="0" fontId="4" fillId="7" borderId="29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9" borderId="16" xfId="0" applyFont="1" applyFill="1" applyBorder="1" applyAlignment="1">
      <alignment horizontal="center" vertical="center"/>
    </xf>
    <xf numFmtId="0" fontId="4" fillId="9" borderId="16" xfId="0" applyFont="1" applyFill="1" applyBorder="1" applyAlignment="1">
      <alignment vertical="center"/>
    </xf>
    <xf numFmtId="0" fontId="2" fillId="3" borderId="45" xfId="0" applyFont="1" applyFill="1" applyBorder="1" applyAlignment="1">
      <alignment vertical="center"/>
    </xf>
    <xf numFmtId="0" fontId="2" fillId="3" borderId="45" xfId="0" applyFont="1" applyFill="1" applyBorder="1" applyAlignment="1">
      <alignment horizontal="center" vertical="center"/>
    </xf>
    <xf numFmtId="0" fontId="4" fillId="7" borderId="52" xfId="0" applyFont="1" applyFill="1" applyBorder="1" applyAlignment="1">
      <alignment horizontal="center" vertical="center"/>
    </xf>
    <xf numFmtId="0" fontId="4" fillId="7" borderId="15" xfId="0" applyFont="1" applyFill="1" applyBorder="1" applyAlignment="1">
      <alignment horizontal="center" vertical="center"/>
    </xf>
    <xf numFmtId="0" fontId="4" fillId="7" borderId="53" xfId="0" applyFont="1" applyFill="1" applyBorder="1" applyAlignment="1">
      <alignment horizontal="center" vertical="center" wrapText="1"/>
    </xf>
    <xf numFmtId="0" fontId="4" fillId="7" borderId="59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8" borderId="0" xfId="0" applyFont="1" applyFill="1" applyBorder="1" applyAlignment="1">
      <alignment vertical="center"/>
    </xf>
    <xf numFmtId="0" fontId="6" fillId="8" borderId="0" xfId="0" applyFont="1" applyFill="1" applyBorder="1" applyAlignment="1">
      <alignment horizontal="center" vertical="center"/>
    </xf>
    <xf numFmtId="0" fontId="2" fillId="3" borderId="69" xfId="0" applyFont="1" applyFill="1" applyBorder="1" applyAlignment="1">
      <alignment horizontal="center" vertical="center"/>
    </xf>
    <xf numFmtId="165" fontId="0" fillId="0" borderId="36" xfId="1" applyNumberFormat="1" applyFont="1" applyBorder="1" applyAlignment="1">
      <alignment vertical="center"/>
    </xf>
    <xf numFmtId="165" fontId="0" fillId="0" borderId="37" xfId="1" applyNumberFormat="1" applyFont="1" applyBorder="1" applyAlignment="1">
      <alignment vertical="center"/>
    </xf>
    <xf numFmtId="165" fontId="0" fillId="0" borderId="38" xfId="1" applyNumberFormat="1" applyFont="1" applyBorder="1" applyAlignment="1">
      <alignment vertical="center"/>
    </xf>
    <xf numFmtId="165" fontId="3" fillId="5" borderId="54" xfId="1" applyNumberFormat="1" applyFont="1" applyFill="1" applyBorder="1" applyAlignment="1">
      <alignment vertical="center"/>
    </xf>
    <xf numFmtId="165" fontId="3" fillId="5" borderId="60" xfId="1" applyNumberFormat="1" applyFont="1" applyFill="1" applyBorder="1" applyAlignment="1">
      <alignment vertical="center"/>
    </xf>
    <xf numFmtId="165" fontId="3" fillId="0" borderId="65" xfId="1" applyNumberFormat="1" applyFont="1" applyBorder="1" applyAlignment="1">
      <alignment vertical="center"/>
    </xf>
    <xf numFmtId="165" fontId="6" fillId="8" borderId="39" xfId="1" applyNumberFormat="1" applyFont="1" applyFill="1" applyBorder="1" applyAlignment="1">
      <alignment vertical="center"/>
    </xf>
    <xf numFmtId="165" fontId="6" fillId="8" borderId="40" xfId="1" applyNumberFormat="1" applyFont="1" applyFill="1" applyBorder="1" applyAlignment="1">
      <alignment vertical="center"/>
    </xf>
    <xf numFmtId="165" fontId="6" fillId="8" borderId="41" xfId="1" applyNumberFormat="1" applyFont="1" applyFill="1" applyBorder="1" applyAlignment="1">
      <alignment vertical="center"/>
    </xf>
    <xf numFmtId="165" fontId="6" fillId="8" borderId="55" xfId="1" applyNumberFormat="1" applyFont="1" applyFill="1" applyBorder="1" applyAlignment="1">
      <alignment vertical="center"/>
    </xf>
    <xf numFmtId="165" fontId="6" fillId="8" borderId="61" xfId="1" applyNumberFormat="1" applyFont="1" applyFill="1" applyBorder="1" applyAlignment="1">
      <alignment vertical="center"/>
    </xf>
    <xf numFmtId="165" fontId="6" fillId="8" borderId="66" xfId="1" applyNumberFormat="1" applyFont="1" applyFill="1" applyBorder="1" applyAlignment="1">
      <alignment vertical="center"/>
    </xf>
    <xf numFmtId="165" fontId="0" fillId="0" borderId="42" xfId="1" applyNumberFormat="1" applyFont="1" applyBorder="1" applyAlignment="1">
      <alignment vertical="center"/>
    </xf>
    <xf numFmtId="165" fontId="0" fillId="0" borderId="43" xfId="1" applyNumberFormat="1" applyFont="1" applyBorder="1" applyAlignment="1">
      <alignment vertical="center"/>
    </xf>
    <xf numFmtId="165" fontId="0" fillId="0" borderId="44" xfId="1" applyNumberFormat="1" applyFont="1" applyBorder="1" applyAlignment="1">
      <alignment vertical="center"/>
    </xf>
    <xf numFmtId="165" fontId="3" fillId="5" borderId="56" xfId="1" applyNumberFormat="1" applyFont="1" applyFill="1" applyBorder="1" applyAlignment="1">
      <alignment vertical="center"/>
    </xf>
    <xf numFmtId="165" fontId="3" fillId="5" borderId="62" xfId="1" applyNumberFormat="1" applyFont="1" applyFill="1" applyBorder="1" applyAlignment="1">
      <alignment vertical="center"/>
    </xf>
    <xf numFmtId="165" fontId="3" fillId="0" borderId="67" xfId="1" applyNumberFormat="1" applyFont="1" applyBorder="1" applyAlignment="1">
      <alignment vertical="center"/>
    </xf>
    <xf numFmtId="165" fontId="4" fillId="9" borderId="46" xfId="1" applyNumberFormat="1" applyFont="1" applyFill="1" applyBorder="1" applyAlignment="1">
      <alignment vertical="center"/>
    </xf>
    <xf numFmtId="165" fontId="4" fillId="9" borderId="47" xfId="1" applyNumberFormat="1" applyFont="1" applyFill="1" applyBorder="1" applyAlignment="1">
      <alignment vertical="center"/>
    </xf>
    <xf numFmtId="165" fontId="4" fillId="9" borderId="48" xfId="1" applyNumberFormat="1" applyFont="1" applyFill="1" applyBorder="1" applyAlignment="1">
      <alignment vertical="center"/>
    </xf>
    <xf numFmtId="165" fontId="4" fillId="9" borderId="57" xfId="1" applyNumberFormat="1" applyFont="1" applyFill="1" applyBorder="1" applyAlignment="1">
      <alignment vertical="center"/>
    </xf>
    <xf numFmtId="165" fontId="4" fillId="9" borderId="63" xfId="1" applyNumberFormat="1" applyFont="1" applyFill="1" applyBorder="1" applyAlignment="1">
      <alignment vertical="center"/>
    </xf>
    <xf numFmtId="165" fontId="4" fillId="9" borderId="21" xfId="1" applyNumberFormat="1" applyFont="1" applyFill="1" applyBorder="1" applyAlignment="1">
      <alignment vertical="center"/>
    </xf>
    <xf numFmtId="165" fontId="2" fillId="3" borderId="49" xfId="1" applyNumberFormat="1" applyFont="1" applyFill="1" applyBorder="1" applyAlignment="1">
      <alignment vertical="center"/>
    </xf>
    <xf numFmtId="165" fontId="2" fillId="3" borderId="50" xfId="1" applyNumberFormat="1" applyFont="1" applyFill="1" applyBorder="1" applyAlignment="1">
      <alignment vertical="center"/>
    </xf>
    <xf numFmtId="165" fontId="2" fillId="3" borderId="51" xfId="1" applyNumberFormat="1" applyFont="1" applyFill="1" applyBorder="1" applyAlignment="1">
      <alignment vertical="center"/>
    </xf>
    <xf numFmtId="165" fontId="2" fillId="3" borderId="58" xfId="1" applyNumberFormat="1" applyFont="1" applyFill="1" applyBorder="1" applyAlignment="1">
      <alignment vertical="center"/>
    </xf>
    <xf numFmtId="165" fontId="2" fillId="3" borderId="64" xfId="1" applyNumberFormat="1" applyFont="1" applyFill="1" applyBorder="1" applyAlignment="1">
      <alignment vertical="center"/>
    </xf>
    <xf numFmtId="165" fontId="2" fillId="3" borderId="68" xfId="1" applyNumberFormat="1" applyFont="1" applyFill="1" applyBorder="1" applyAlignment="1">
      <alignment vertical="center"/>
    </xf>
    <xf numFmtId="165" fontId="0" fillId="0" borderId="71" xfId="1" applyNumberFormat="1" applyFont="1" applyBorder="1" applyAlignment="1">
      <alignment vertical="center"/>
    </xf>
    <xf numFmtId="165" fontId="6" fillId="8" borderId="72" xfId="1" applyNumberFormat="1" applyFont="1" applyFill="1" applyBorder="1" applyAlignment="1">
      <alignment vertical="center"/>
    </xf>
    <xf numFmtId="165" fontId="0" fillId="0" borderId="73" xfId="1" applyNumberFormat="1" applyFont="1" applyBorder="1" applyAlignment="1">
      <alignment vertical="center"/>
    </xf>
    <xf numFmtId="165" fontId="4" fillId="9" borderId="74" xfId="1" applyNumberFormat="1" applyFont="1" applyFill="1" applyBorder="1" applyAlignment="1">
      <alignment vertical="center"/>
    </xf>
    <xf numFmtId="165" fontId="2" fillId="3" borderId="75" xfId="1" applyNumberFormat="1" applyFont="1" applyFill="1" applyBorder="1" applyAlignment="1">
      <alignment vertical="center"/>
    </xf>
    <xf numFmtId="166" fontId="6" fillId="8" borderId="80" xfId="2" applyNumberFormat="1" applyFont="1" applyFill="1" applyBorder="1" applyAlignment="1">
      <alignment horizontal="center" vertical="center"/>
    </xf>
    <xf numFmtId="166" fontId="4" fillId="9" borderId="76" xfId="2" applyNumberFormat="1" applyFont="1" applyFill="1" applyBorder="1" applyAlignment="1">
      <alignment horizontal="center" vertical="center"/>
    </xf>
    <xf numFmtId="166" fontId="2" fillId="3" borderId="81" xfId="2" applyNumberFormat="1" applyFont="1" applyFill="1" applyBorder="1" applyAlignment="1">
      <alignment horizontal="center" vertical="center"/>
    </xf>
    <xf numFmtId="0" fontId="0" fillId="0" borderId="78" xfId="0" applyBorder="1" applyAlignment="1">
      <alignment vertical="center"/>
    </xf>
    <xf numFmtId="0" fontId="6" fillId="8" borderId="78" xfId="0" applyFont="1" applyFill="1" applyBorder="1" applyAlignment="1">
      <alignment vertical="center"/>
    </xf>
    <xf numFmtId="0" fontId="4" fillId="9" borderId="77" xfId="0" applyFont="1" applyFill="1" applyBorder="1" applyAlignment="1">
      <alignment vertical="center"/>
    </xf>
    <xf numFmtId="0" fontId="2" fillId="3" borderId="79" xfId="0" applyFont="1" applyFill="1" applyBorder="1" applyAlignment="1">
      <alignment vertical="center"/>
    </xf>
    <xf numFmtId="9" fontId="0" fillId="0" borderId="0" xfId="2" applyFon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10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/>
    <xf numFmtId="17" fontId="0" fillId="0" borderId="0" xfId="0" applyNumberFormat="1"/>
    <xf numFmtId="49" fontId="13" fillId="11" borderId="85" xfId="6" applyNumberFormat="1" applyFont="1" applyFill="1" applyBorder="1" applyAlignment="1">
      <alignment horizontal="center" vertical="center" wrapText="1"/>
    </xf>
    <xf numFmtId="49" fontId="13" fillId="11" borderId="85" xfId="6" quotePrefix="1" applyNumberFormat="1" applyFont="1" applyFill="1" applyBorder="1" applyAlignment="1">
      <alignment horizontal="center" vertical="center" wrapText="1"/>
    </xf>
    <xf numFmtId="0" fontId="0" fillId="0" borderId="83" xfId="0" applyBorder="1"/>
    <xf numFmtId="0" fontId="0" fillId="0" borderId="84" xfId="0" applyBorder="1" applyAlignment="1">
      <alignment horizontal="right"/>
    </xf>
    <xf numFmtId="37" fontId="0" fillId="0" borderId="82" xfId="1" applyNumberFormat="1" applyFont="1" applyBorder="1" applyAlignment="1">
      <alignment horizontal="center" vertical="center"/>
    </xf>
    <xf numFmtId="37" fontId="0" fillId="0" borderId="82" xfId="0" applyNumberFormat="1" applyBorder="1" applyAlignment="1">
      <alignment horizontal="center"/>
    </xf>
    <xf numFmtId="0" fontId="14" fillId="0" borderId="83" xfId="0" applyFont="1" applyBorder="1"/>
    <xf numFmtId="0" fontId="14" fillId="0" borderId="84" xfId="0" applyFont="1" applyBorder="1" applyAlignment="1">
      <alignment horizontal="right"/>
    </xf>
    <xf numFmtId="37" fontId="14" fillId="0" borderId="82" xfId="0" applyNumberFormat="1" applyFont="1" applyBorder="1" applyAlignment="1">
      <alignment horizontal="center"/>
    </xf>
    <xf numFmtId="37" fontId="14" fillId="0" borderId="82" xfId="1" applyNumberFormat="1" applyFont="1" applyBorder="1" applyAlignment="1">
      <alignment horizontal="center" vertical="center"/>
    </xf>
    <xf numFmtId="0" fontId="15" fillId="0" borderId="0" xfId="0" applyFont="1"/>
    <xf numFmtId="165" fontId="0" fillId="0" borderId="0" xfId="0" applyNumberFormat="1"/>
    <xf numFmtId="9" fontId="0" fillId="0" borderId="0" xfId="2" applyFont="1"/>
    <xf numFmtId="166" fontId="0" fillId="0" borderId="0" xfId="2" applyNumberFormat="1" applyFont="1"/>
    <xf numFmtId="0" fontId="2" fillId="6" borderId="21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0" fillId="0" borderId="86" xfId="0" applyBorder="1" applyAlignment="1">
      <alignment horizontal="center"/>
    </xf>
    <xf numFmtId="166" fontId="2" fillId="7" borderId="76" xfId="2" applyNumberFormat="1" applyFont="1" applyFill="1" applyBorder="1" applyAlignment="1">
      <alignment horizontal="center" vertical="center" wrapText="1"/>
    </xf>
    <xf numFmtId="166" fontId="2" fillId="7" borderId="30" xfId="2" applyNumberFormat="1" applyFont="1" applyFill="1" applyBorder="1" applyAlignment="1">
      <alignment horizontal="center" vertical="center" wrapText="1"/>
    </xf>
    <xf numFmtId="0" fontId="2" fillId="6" borderId="70" xfId="0" applyFont="1" applyFill="1" applyBorder="1" applyAlignment="1">
      <alignment horizontal="center" vertical="center"/>
    </xf>
    <xf numFmtId="0" fontId="2" fillId="6" borderId="28" xfId="0" applyFont="1" applyFill="1" applyBorder="1" applyAlignment="1">
      <alignment horizontal="center" vertical="center"/>
    </xf>
    <xf numFmtId="0" fontId="2" fillId="6" borderId="32" xfId="0" applyFont="1" applyFill="1" applyBorder="1" applyAlignment="1">
      <alignment horizontal="center" vertical="center"/>
    </xf>
    <xf numFmtId="0" fontId="2" fillId="6" borderId="35" xfId="0" applyFont="1" applyFill="1" applyBorder="1" applyAlignment="1">
      <alignment horizontal="center" vertical="center"/>
    </xf>
    <xf numFmtId="0" fontId="2" fillId="6" borderId="27" xfId="0" applyFont="1" applyFill="1" applyBorder="1" applyAlignment="1">
      <alignment horizontal="center" vertical="center"/>
    </xf>
    <xf numFmtId="0" fontId="10" fillId="7" borderId="77" xfId="0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/>
    </xf>
    <xf numFmtId="0" fontId="2" fillId="6" borderId="24" xfId="0" applyFont="1" applyFill="1" applyBorder="1" applyAlignment="1">
      <alignment horizontal="center" vertical="center"/>
    </xf>
    <xf numFmtId="0" fontId="2" fillId="6" borderId="25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0" fontId="2" fillId="6" borderId="33" xfId="0" applyFont="1" applyFill="1" applyBorder="1" applyAlignment="1">
      <alignment horizontal="center" vertical="center" wrapText="1"/>
    </xf>
    <xf numFmtId="0" fontId="2" fillId="6" borderId="34" xfId="0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/>
    </xf>
    <xf numFmtId="49" fontId="2" fillId="3" borderId="9" xfId="0" applyNumberFormat="1" applyFont="1" applyFill="1" applyBorder="1" applyAlignment="1">
      <alignment horizontal="center" vertical="center"/>
    </xf>
    <xf numFmtId="49" fontId="4" fillId="2" borderId="21" xfId="0" applyNumberFormat="1" applyFont="1" applyFill="1" applyBorder="1" applyAlignment="1">
      <alignment horizontal="center" vertical="center"/>
    </xf>
    <xf numFmtId="49" fontId="4" fillId="2" borderId="22" xfId="0" applyNumberFormat="1" applyFont="1" applyFill="1" applyBorder="1" applyAlignment="1">
      <alignment horizontal="center" vertical="center"/>
    </xf>
    <xf numFmtId="49" fontId="4" fillId="2" borderId="19" xfId="0" applyNumberFormat="1" applyFont="1" applyFill="1" applyBorder="1" applyAlignment="1">
      <alignment horizontal="center" vertical="center"/>
    </xf>
  </cellXfs>
  <cellStyles count="7">
    <cellStyle name="Milliers" xfId="1" builtinId="3"/>
    <cellStyle name="Milliers 2" xfId="3" xr:uid="{00000000-0005-0000-0000-000001000000}"/>
    <cellStyle name="Milliers_Figures et tableaux Revue externe_V4" xfId="6" xr:uid="{00000000-0005-0000-0000-000002000000}"/>
    <cellStyle name="Normal" xfId="0" builtinId="0"/>
    <cellStyle name="Normal 2" xfId="4" xr:uid="{00000000-0005-0000-0000-000004000000}"/>
    <cellStyle name="Pourcentage" xfId="2" builtinId="5"/>
    <cellStyle name="Pourcentage 2" xfId="5" xr:uid="{00000000-0005-0000-0000-000006000000}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rgb="FF9C5700"/>
      </font>
      <fill>
        <patternFill>
          <bgColor rgb="FFFFEB9C"/>
        </patternFill>
      </fill>
    </dxf>
  </dxfs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Q44"/>
  <sheetViews>
    <sheetView zoomScale="70" zoomScaleNormal="70" workbookViewId="0">
      <selection activeCell="F43" sqref="F43"/>
    </sheetView>
  </sheetViews>
  <sheetFormatPr baseColWidth="10" defaultRowHeight="15" x14ac:dyDescent="0.25"/>
  <cols>
    <col min="1" max="1" width="8" customWidth="1"/>
    <col min="2" max="2" width="12.5703125" customWidth="1"/>
    <col min="3" max="3" width="8" customWidth="1"/>
    <col min="4" max="4" width="15.85546875" bestFit="1" customWidth="1"/>
    <col min="5" max="5" width="9.28515625" bestFit="1" customWidth="1"/>
    <col min="6" max="6" width="36.85546875" bestFit="1" customWidth="1"/>
    <col min="7" max="7" width="12.85546875" customWidth="1"/>
    <col min="8" max="8" width="11.28515625" customWidth="1"/>
    <col min="9" max="9" width="11.7109375" bestFit="1" customWidth="1"/>
    <col min="10" max="10" width="16.7109375" bestFit="1" customWidth="1"/>
    <col min="11" max="11" width="15.28515625" bestFit="1" customWidth="1"/>
    <col min="12" max="12" width="16.7109375" bestFit="1" customWidth="1"/>
    <col min="13" max="13" width="11.28515625" bestFit="1" customWidth="1"/>
    <col min="14" max="14" width="15.85546875" bestFit="1" customWidth="1"/>
    <col min="15" max="15" width="12.5703125" bestFit="1" customWidth="1"/>
    <col min="16" max="16" width="15.28515625" bestFit="1" customWidth="1"/>
    <col min="17" max="18" width="11" bestFit="1" customWidth="1"/>
    <col min="19" max="19" width="12.85546875" customWidth="1"/>
    <col min="20" max="20" width="12.5703125" bestFit="1" customWidth="1"/>
    <col min="21" max="22" width="13.140625" bestFit="1" customWidth="1"/>
    <col min="23" max="23" width="14.28515625" bestFit="1" customWidth="1"/>
    <col min="24" max="24" width="16.7109375" bestFit="1" customWidth="1"/>
    <col min="25" max="26" width="12.5703125" bestFit="1" customWidth="1"/>
    <col min="27" max="27" width="14.7109375" bestFit="1" customWidth="1"/>
    <col min="28" max="28" width="12.5703125" bestFit="1" customWidth="1"/>
    <col min="29" max="29" width="15" bestFit="1" customWidth="1"/>
    <col min="30" max="30" width="15.28515625" bestFit="1" customWidth="1"/>
    <col min="31" max="31" width="16.140625" bestFit="1" customWidth="1"/>
    <col min="32" max="32" width="16.7109375" bestFit="1" customWidth="1"/>
    <col min="33" max="33" width="12.85546875" bestFit="1" customWidth="1"/>
    <col min="34" max="34" width="12.5703125" bestFit="1" customWidth="1"/>
    <col min="35" max="35" width="15" bestFit="1" customWidth="1"/>
    <col min="36" max="36" width="12.5703125" bestFit="1" customWidth="1"/>
    <col min="37" max="37" width="16.140625" bestFit="1" customWidth="1"/>
    <col min="38" max="38" width="15.28515625" bestFit="1" customWidth="1"/>
    <col min="39" max="39" width="15.85546875" bestFit="1" customWidth="1"/>
    <col min="40" max="40" width="16.7109375" bestFit="1" customWidth="1"/>
    <col min="41" max="41" width="12.85546875" bestFit="1" customWidth="1"/>
    <col min="42" max="42" width="14" bestFit="1" customWidth="1"/>
    <col min="43" max="43" width="14.28515625" bestFit="1" customWidth="1"/>
    <col min="44" max="44" width="12.28515625" bestFit="1" customWidth="1"/>
    <col min="45" max="45" width="15" bestFit="1" customWidth="1"/>
    <col min="46" max="47" width="15.28515625" bestFit="1" customWidth="1"/>
    <col min="48" max="48" width="11.5703125" bestFit="1" customWidth="1"/>
    <col min="49" max="49" width="12.85546875" bestFit="1" customWidth="1"/>
    <col min="50" max="50" width="13.140625" bestFit="1" customWidth="1"/>
    <col min="51" max="51" width="12" bestFit="1" customWidth="1"/>
    <col min="52" max="52" width="14.28515625" bestFit="1" customWidth="1"/>
    <col min="53" max="53" width="15.28515625" bestFit="1" customWidth="1"/>
    <col min="54" max="54" width="14.7109375" bestFit="1" customWidth="1"/>
    <col min="55" max="55" width="16.7109375" bestFit="1" customWidth="1"/>
    <col min="56" max="56" width="10.140625" bestFit="1" customWidth="1"/>
    <col min="57" max="58" width="11.5703125" bestFit="1" customWidth="1"/>
    <col min="59" max="59" width="10.7109375" bestFit="1" customWidth="1"/>
    <col min="60" max="60" width="12.85546875" bestFit="1" customWidth="1"/>
    <col min="61" max="61" width="15.28515625" bestFit="1" customWidth="1"/>
    <col min="62" max="62" width="14" bestFit="1" customWidth="1"/>
    <col min="63" max="63" width="16.7109375" bestFit="1" customWidth="1"/>
    <col min="65" max="65" width="15.85546875" bestFit="1" customWidth="1"/>
    <col min="66" max="66" width="6.5703125" bestFit="1" customWidth="1"/>
    <col min="67" max="67" width="10.42578125" bestFit="1" customWidth="1"/>
    <col min="68" max="68" width="6.140625" bestFit="1" customWidth="1"/>
    <col min="69" max="69" width="64.42578125" bestFit="1" customWidth="1"/>
  </cols>
  <sheetData>
    <row r="1" spans="1:65" ht="21" x14ac:dyDescent="0.35">
      <c r="A1" s="86" t="s">
        <v>146</v>
      </c>
    </row>
    <row r="2" spans="1:65" x14ac:dyDescent="0.25">
      <c r="A2" s="87" t="s">
        <v>145</v>
      </c>
    </row>
    <row r="3" spans="1:65" x14ac:dyDescent="0.25">
      <c r="A3" s="87"/>
    </row>
    <row r="4" spans="1:65" ht="15.75" thickBot="1" x14ac:dyDescent="0.3"/>
    <row r="5" spans="1:65" s="85" customFormat="1" ht="21.6" customHeight="1" x14ac:dyDescent="0.25">
      <c r="A5" s="114" t="s">
        <v>0</v>
      </c>
      <c r="B5" s="116" t="s">
        <v>11</v>
      </c>
      <c r="C5" s="116" t="s">
        <v>95</v>
      </c>
      <c r="D5" s="118" t="s">
        <v>87</v>
      </c>
      <c r="E5" s="109" t="s">
        <v>75</v>
      </c>
      <c r="F5" s="110"/>
      <c r="G5" s="112" t="s">
        <v>109</v>
      </c>
      <c r="H5" s="105" t="s">
        <v>100</v>
      </c>
      <c r="I5" s="107" t="s">
        <v>1</v>
      </c>
      <c r="J5" s="108"/>
      <c r="K5" s="108"/>
      <c r="L5" s="108"/>
      <c r="M5" s="108" t="s">
        <v>77</v>
      </c>
      <c r="N5" s="108"/>
      <c r="O5" s="108"/>
      <c r="P5" s="108"/>
      <c r="Q5" s="108" t="s">
        <v>79</v>
      </c>
      <c r="R5" s="108"/>
      <c r="S5" s="108"/>
      <c r="T5" s="108" t="s">
        <v>81</v>
      </c>
      <c r="U5" s="108"/>
      <c r="V5" s="108"/>
      <c r="W5" s="108"/>
      <c r="X5" s="109" t="s">
        <v>80</v>
      </c>
      <c r="Y5" s="110"/>
      <c r="Z5" s="110"/>
      <c r="AA5" s="110"/>
      <c r="AB5" s="110"/>
      <c r="AC5" s="110"/>
      <c r="AD5" s="110"/>
      <c r="AE5" s="111"/>
      <c r="AF5" s="109" t="s">
        <v>82</v>
      </c>
      <c r="AG5" s="110"/>
      <c r="AH5" s="110"/>
      <c r="AI5" s="110"/>
      <c r="AJ5" s="110"/>
      <c r="AK5" s="110"/>
      <c r="AL5" s="110"/>
      <c r="AM5" s="111"/>
      <c r="AN5" s="109" t="s">
        <v>83</v>
      </c>
      <c r="AO5" s="110"/>
      <c r="AP5" s="110"/>
      <c r="AQ5" s="110"/>
      <c r="AR5" s="110"/>
      <c r="AS5" s="110"/>
      <c r="AT5" s="110"/>
      <c r="AU5" s="111"/>
      <c r="AV5" s="109" t="s">
        <v>84</v>
      </c>
      <c r="AW5" s="110"/>
      <c r="AX5" s="110"/>
      <c r="AY5" s="110"/>
      <c r="AZ5" s="110"/>
      <c r="BA5" s="110"/>
      <c r="BB5" s="111"/>
      <c r="BC5" s="109" t="s">
        <v>85</v>
      </c>
      <c r="BD5" s="110"/>
      <c r="BE5" s="110"/>
      <c r="BF5" s="110"/>
      <c r="BG5" s="110"/>
      <c r="BH5" s="110"/>
      <c r="BI5" s="110"/>
      <c r="BJ5" s="110"/>
      <c r="BK5" s="102" t="s">
        <v>10</v>
      </c>
    </row>
    <row r="6" spans="1:65" s="85" customFormat="1" ht="21.6" customHeight="1" thickBot="1" x14ac:dyDescent="0.3">
      <c r="A6" s="115"/>
      <c r="B6" s="117"/>
      <c r="C6" s="117"/>
      <c r="D6" s="119"/>
      <c r="E6" s="12" t="s">
        <v>76</v>
      </c>
      <c r="F6" s="26" t="s">
        <v>74</v>
      </c>
      <c r="G6" s="113"/>
      <c r="H6" s="106"/>
      <c r="I6" s="10" t="s">
        <v>20</v>
      </c>
      <c r="J6" s="11" t="s">
        <v>22</v>
      </c>
      <c r="K6" s="26" t="s">
        <v>23</v>
      </c>
      <c r="L6" s="28" t="s">
        <v>78</v>
      </c>
      <c r="M6" s="12" t="s">
        <v>22</v>
      </c>
      <c r="N6" s="20" t="s">
        <v>86</v>
      </c>
      <c r="O6" s="27" t="s">
        <v>23</v>
      </c>
      <c r="P6" s="28" t="s">
        <v>78</v>
      </c>
      <c r="Q6" s="12" t="s">
        <v>22</v>
      </c>
      <c r="R6" s="26" t="s">
        <v>23</v>
      </c>
      <c r="S6" s="28" t="s">
        <v>78</v>
      </c>
      <c r="T6" s="12" t="s">
        <v>20</v>
      </c>
      <c r="U6" s="11" t="s">
        <v>22</v>
      </c>
      <c r="V6" s="26" t="s">
        <v>23</v>
      </c>
      <c r="W6" s="28" t="s">
        <v>78</v>
      </c>
      <c r="X6" s="12" t="s">
        <v>21</v>
      </c>
      <c r="Y6" s="11" t="s">
        <v>96</v>
      </c>
      <c r="Z6" s="11" t="s">
        <v>97</v>
      </c>
      <c r="AA6" s="11" t="s">
        <v>98</v>
      </c>
      <c r="AB6" s="11" t="s">
        <v>99</v>
      </c>
      <c r="AC6" s="11" t="s">
        <v>23</v>
      </c>
      <c r="AD6" s="26" t="s">
        <v>24</v>
      </c>
      <c r="AE6" s="28" t="s">
        <v>78</v>
      </c>
      <c r="AF6" s="12" t="s">
        <v>21</v>
      </c>
      <c r="AG6" s="11" t="s">
        <v>96</v>
      </c>
      <c r="AH6" s="11" t="s">
        <v>97</v>
      </c>
      <c r="AI6" s="11" t="s">
        <v>98</v>
      </c>
      <c r="AJ6" s="11" t="s">
        <v>99</v>
      </c>
      <c r="AK6" s="11" t="s">
        <v>23</v>
      </c>
      <c r="AL6" s="26" t="s">
        <v>24</v>
      </c>
      <c r="AM6" s="28" t="s">
        <v>78</v>
      </c>
      <c r="AN6" s="12" t="s">
        <v>21</v>
      </c>
      <c r="AO6" s="11" t="s">
        <v>96</v>
      </c>
      <c r="AP6" s="11" t="s">
        <v>97</v>
      </c>
      <c r="AQ6" s="11" t="s">
        <v>98</v>
      </c>
      <c r="AR6" s="11" t="s">
        <v>99</v>
      </c>
      <c r="AS6" s="11" t="s">
        <v>23</v>
      </c>
      <c r="AT6" s="26" t="s">
        <v>24</v>
      </c>
      <c r="AU6" s="28" t="s">
        <v>78</v>
      </c>
      <c r="AV6" s="12" t="s">
        <v>96</v>
      </c>
      <c r="AW6" s="11" t="s">
        <v>97</v>
      </c>
      <c r="AX6" s="11" t="s">
        <v>98</v>
      </c>
      <c r="AY6" s="11" t="s">
        <v>99</v>
      </c>
      <c r="AZ6" s="11" t="s">
        <v>23</v>
      </c>
      <c r="BA6" s="26" t="s">
        <v>24</v>
      </c>
      <c r="BB6" s="28" t="s">
        <v>78</v>
      </c>
      <c r="BC6" s="12" t="s">
        <v>21</v>
      </c>
      <c r="BD6" s="11" t="s">
        <v>96</v>
      </c>
      <c r="BE6" s="11" t="s">
        <v>97</v>
      </c>
      <c r="BF6" s="11" t="s">
        <v>98</v>
      </c>
      <c r="BG6" s="11" t="s">
        <v>99</v>
      </c>
      <c r="BH6" s="11" t="s">
        <v>23</v>
      </c>
      <c r="BI6" s="26" t="s">
        <v>24</v>
      </c>
      <c r="BJ6" s="29" t="s">
        <v>78</v>
      </c>
      <c r="BK6" s="103"/>
    </row>
    <row r="7" spans="1:65" s="85" customFormat="1" x14ac:dyDescent="0.25">
      <c r="A7" s="84" t="s">
        <v>12</v>
      </c>
      <c r="B7" s="21" t="s">
        <v>13</v>
      </c>
      <c r="C7" s="30" t="s">
        <v>89</v>
      </c>
      <c r="D7" s="31" t="s">
        <v>119</v>
      </c>
      <c r="E7" s="21" t="s">
        <v>31</v>
      </c>
      <c r="F7" s="32" t="s">
        <v>32</v>
      </c>
      <c r="G7" s="74" t="s">
        <v>111</v>
      </c>
      <c r="H7" s="79">
        <v>6.9000000000000006E-2</v>
      </c>
      <c r="I7" s="68">
        <v>0</v>
      </c>
      <c r="J7" s="49">
        <v>536.64319390606829</v>
      </c>
      <c r="K7" s="50">
        <v>162.78734002361077</v>
      </c>
      <c r="L7" s="51">
        <v>699.43053392967909</v>
      </c>
      <c r="M7" s="48">
        <v>1.5180212691961956</v>
      </c>
      <c r="N7" s="49">
        <v>39.974560088833151</v>
      </c>
      <c r="O7" s="50">
        <v>7.0162619860482627</v>
      </c>
      <c r="P7" s="51">
        <v>48.508843344077611</v>
      </c>
      <c r="Q7" s="48">
        <v>0</v>
      </c>
      <c r="R7" s="50">
        <v>0</v>
      </c>
      <c r="S7" s="51">
        <v>0</v>
      </c>
      <c r="T7" s="48">
        <v>1.6100108932858064</v>
      </c>
      <c r="U7" s="49">
        <v>15.169245300335627</v>
      </c>
      <c r="V7" s="50">
        <v>6.712058374646614</v>
      </c>
      <c r="W7" s="51">
        <v>23.491314568268045</v>
      </c>
      <c r="X7" s="48">
        <v>121.55807854002539</v>
      </c>
      <c r="Y7" s="49">
        <v>0</v>
      </c>
      <c r="Z7" s="49">
        <v>0</v>
      </c>
      <c r="AA7" s="49">
        <v>503.38933625164174</v>
      </c>
      <c r="AB7" s="49">
        <v>0</v>
      </c>
      <c r="AC7" s="49">
        <v>392.67014955446581</v>
      </c>
      <c r="AD7" s="50">
        <v>55.045297785507572</v>
      </c>
      <c r="AE7" s="51">
        <v>1072.6628621316404</v>
      </c>
      <c r="AF7" s="48">
        <v>6.4321442503885979</v>
      </c>
      <c r="AG7" s="49">
        <v>17.156460687744037</v>
      </c>
      <c r="AH7" s="49">
        <v>50.932562852654065</v>
      </c>
      <c r="AI7" s="49">
        <v>260.87807898143535</v>
      </c>
      <c r="AJ7" s="49">
        <v>31.080115345924138</v>
      </c>
      <c r="AK7" s="49">
        <v>826.57532837223062</v>
      </c>
      <c r="AL7" s="50">
        <v>152.39874446302247</v>
      </c>
      <c r="AM7" s="51">
        <v>1345.4534349533992</v>
      </c>
      <c r="AN7" s="48">
        <v>4.4685991890410151</v>
      </c>
      <c r="AO7" s="49">
        <v>4.4366549647518676</v>
      </c>
      <c r="AP7" s="49">
        <v>21.467582350047508</v>
      </c>
      <c r="AQ7" s="49">
        <v>33.493282882291389</v>
      </c>
      <c r="AR7" s="49">
        <v>6.5863221886455108</v>
      </c>
      <c r="AS7" s="49">
        <v>91.472108206432338</v>
      </c>
      <c r="AT7" s="50">
        <v>46.659861103988739</v>
      </c>
      <c r="AU7" s="51">
        <v>208.58441088519837</v>
      </c>
      <c r="AV7" s="48">
        <v>1.0324855548258727</v>
      </c>
      <c r="AW7" s="49">
        <v>8.1272512571187683</v>
      </c>
      <c r="AX7" s="49">
        <v>23.537613996347556</v>
      </c>
      <c r="AY7" s="49">
        <v>3.8812336272819112</v>
      </c>
      <c r="AZ7" s="49">
        <v>273.43053520189773</v>
      </c>
      <c r="BA7" s="50">
        <v>41.461779446372987</v>
      </c>
      <c r="BB7" s="51">
        <v>351.47089908384481</v>
      </c>
      <c r="BC7" s="48">
        <v>2.0184553365816087E-2</v>
      </c>
      <c r="BD7" s="49">
        <v>2.2880683345813529E-2</v>
      </c>
      <c r="BE7" s="49">
        <v>0.63575052202840299</v>
      </c>
      <c r="BF7" s="49">
        <v>1.7826879380886917</v>
      </c>
      <c r="BG7" s="49">
        <v>0.28037212968627806</v>
      </c>
      <c r="BH7" s="49">
        <v>18.590673588611118</v>
      </c>
      <c r="BI7" s="50">
        <v>2.9419209051782826</v>
      </c>
      <c r="BJ7" s="52">
        <v>24.274470320304403</v>
      </c>
      <c r="BK7" s="53">
        <v>3773.876769216412</v>
      </c>
      <c r="BM7" s="79">
        <v>0.03</v>
      </c>
    </row>
    <row r="8" spans="1:65" s="85" customFormat="1" x14ac:dyDescent="0.25">
      <c r="A8" s="84" t="s">
        <v>12</v>
      </c>
      <c r="B8" s="21" t="s">
        <v>13</v>
      </c>
      <c r="C8" s="30" t="s">
        <v>89</v>
      </c>
      <c r="D8" s="31" t="s">
        <v>120</v>
      </c>
      <c r="E8" s="21" t="s">
        <v>33</v>
      </c>
      <c r="F8" s="32" t="s">
        <v>34</v>
      </c>
      <c r="G8" s="74" t="s">
        <v>111</v>
      </c>
      <c r="H8" s="79">
        <v>6.9000000000000006E-2</v>
      </c>
      <c r="I8" s="66">
        <v>0.3941445824548514</v>
      </c>
      <c r="J8" s="37">
        <v>2381.1629761017102</v>
      </c>
      <c r="K8" s="38">
        <v>743.87552098384299</v>
      </c>
      <c r="L8" s="39">
        <v>3125.4326416680078</v>
      </c>
      <c r="M8" s="36">
        <v>11.69884486068819</v>
      </c>
      <c r="N8" s="37">
        <v>308.06958133145565</v>
      </c>
      <c r="O8" s="38">
        <v>69.343465835700883</v>
      </c>
      <c r="P8" s="39">
        <v>389.11189202784476</v>
      </c>
      <c r="Q8" s="36">
        <v>0.37513025089194479</v>
      </c>
      <c r="R8" s="38">
        <v>1.4868275320629283</v>
      </c>
      <c r="S8" s="39">
        <v>1.861957782954873</v>
      </c>
      <c r="T8" s="36">
        <v>14.516109651812291</v>
      </c>
      <c r="U8" s="37">
        <v>81.780141109732796</v>
      </c>
      <c r="V8" s="38">
        <v>21.575316402885978</v>
      </c>
      <c r="W8" s="39">
        <v>117.87156716443106</v>
      </c>
      <c r="X8" s="36">
        <v>111.19515790748282</v>
      </c>
      <c r="Y8" s="37">
        <v>0</v>
      </c>
      <c r="Z8" s="37">
        <v>0</v>
      </c>
      <c r="AA8" s="37">
        <v>498.82530104194439</v>
      </c>
      <c r="AB8" s="37">
        <v>0</v>
      </c>
      <c r="AC8" s="37">
        <v>517.72223354983851</v>
      </c>
      <c r="AD8" s="38">
        <v>58.813032042791676</v>
      </c>
      <c r="AE8" s="39">
        <v>1186.5557245420573</v>
      </c>
      <c r="AF8" s="36">
        <v>11.834952803409761</v>
      </c>
      <c r="AG8" s="37">
        <v>30.38902047956546</v>
      </c>
      <c r="AH8" s="37">
        <v>91.64755142300946</v>
      </c>
      <c r="AI8" s="37">
        <v>439.89848879314275</v>
      </c>
      <c r="AJ8" s="37">
        <v>53.734401223523115</v>
      </c>
      <c r="AK8" s="37">
        <v>1876.952612337079</v>
      </c>
      <c r="AL8" s="38">
        <v>289.2342311861288</v>
      </c>
      <c r="AM8" s="39">
        <v>2793.6912582458585</v>
      </c>
      <c r="AN8" s="36">
        <v>26.649958939621069</v>
      </c>
      <c r="AO8" s="37">
        <v>20.4632010043827</v>
      </c>
      <c r="AP8" s="37">
        <v>103.77586631672322</v>
      </c>
      <c r="AQ8" s="37">
        <v>154.50400593319691</v>
      </c>
      <c r="AR8" s="37">
        <v>33.954444653982371</v>
      </c>
      <c r="AS8" s="37">
        <v>427.52316968922918</v>
      </c>
      <c r="AT8" s="38">
        <v>216.88250174290772</v>
      </c>
      <c r="AU8" s="39">
        <v>983.75314828004309</v>
      </c>
      <c r="AV8" s="36">
        <v>0.80239644865813198</v>
      </c>
      <c r="AW8" s="37">
        <v>8.1700294306528285</v>
      </c>
      <c r="AX8" s="37">
        <v>27.841546905642129</v>
      </c>
      <c r="AY8" s="37">
        <v>4.5750652704047505</v>
      </c>
      <c r="AZ8" s="37">
        <v>508.75030545557865</v>
      </c>
      <c r="BA8" s="38">
        <v>58.728872203541478</v>
      </c>
      <c r="BB8" s="39">
        <v>608.86821571447797</v>
      </c>
      <c r="BC8" s="36">
        <v>4.9235437179300193E-2</v>
      </c>
      <c r="BD8" s="37">
        <v>5.0640322938897316E-2</v>
      </c>
      <c r="BE8" s="37">
        <v>1.3220718777792653</v>
      </c>
      <c r="BF8" s="37">
        <v>3.7594188337615964</v>
      </c>
      <c r="BG8" s="37">
        <v>0.6471469133876786</v>
      </c>
      <c r="BH8" s="37">
        <v>48.32442558350084</v>
      </c>
      <c r="BI8" s="38">
        <v>7.1836714330124929</v>
      </c>
      <c r="BJ8" s="40">
        <v>61.336610401560073</v>
      </c>
      <c r="BK8" s="41">
        <v>9268.4830158272343</v>
      </c>
    </row>
    <row r="9" spans="1:65" s="85" customFormat="1" x14ac:dyDescent="0.25">
      <c r="A9" s="84" t="s">
        <v>12</v>
      </c>
      <c r="B9" s="21" t="s">
        <v>13</v>
      </c>
      <c r="C9" s="30" t="s">
        <v>89</v>
      </c>
      <c r="D9" s="31" t="s">
        <v>121</v>
      </c>
      <c r="E9" s="21" t="s">
        <v>35</v>
      </c>
      <c r="F9" s="32" t="s">
        <v>36</v>
      </c>
      <c r="G9" s="74" t="s">
        <v>111</v>
      </c>
      <c r="H9" s="79">
        <v>0.06</v>
      </c>
      <c r="I9" s="66">
        <v>0</v>
      </c>
      <c r="J9" s="37">
        <v>133.96878647732302</v>
      </c>
      <c r="K9" s="38">
        <v>72.849160731519035</v>
      </c>
      <c r="L9" s="39">
        <v>206.81794720884204</v>
      </c>
      <c r="M9" s="36">
        <v>0</v>
      </c>
      <c r="N9" s="37">
        <v>0</v>
      </c>
      <c r="O9" s="38">
        <v>0</v>
      </c>
      <c r="P9" s="39">
        <v>0</v>
      </c>
      <c r="Q9" s="36">
        <v>0</v>
      </c>
      <c r="R9" s="38">
        <v>0</v>
      </c>
      <c r="S9" s="39">
        <v>0</v>
      </c>
      <c r="T9" s="36">
        <v>0</v>
      </c>
      <c r="U9" s="37">
        <v>0</v>
      </c>
      <c r="V9" s="38">
        <v>0</v>
      </c>
      <c r="W9" s="39">
        <v>0</v>
      </c>
      <c r="X9" s="36">
        <v>0.29242607467838527</v>
      </c>
      <c r="Y9" s="37">
        <v>0</v>
      </c>
      <c r="Z9" s="37">
        <v>0</v>
      </c>
      <c r="AA9" s="37">
        <v>1.3926804014074681</v>
      </c>
      <c r="AB9" s="37">
        <v>0</v>
      </c>
      <c r="AC9" s="37">
        <v>2.2307118908404493</v>
      </c>
      <c r="AD9" s="38">
        <v>0.19438333492868706</v>
      </c>
      <c r="AE9" s="39">
        <v>4.1102017018549892</v>
      </c>
      <c r="AF9" s="36">
        <v>5.2928698318856895E-2</v>
      </c>
      <c r="AG9" s="37">
        <v>0.14639324417553862</v>
      </c>
      <c r="AH9" s="37">
        <v>0.46617832424017691</v>
      </c>
      <c r="AI9" s="37">
        <v>2.6521420374472786</v>
      </c>
      <c r="AJ9" s="37">
        <v>0.33007685997168151</v>
      </c>
      <c r="AK9" s="37">
        <v>15.797930530967951</v>
      </c>
      <c r="AL9" s="38">
        <v>1.8925575441691056</v>
      </c>
      <c r="AM9" s="39">
        <v>21.33820723929059</v>
      </c>
      <c r="AN9" s="36">
        <v>0</v>
      </c>
      <c r="AO9" s="37">
        <v>0</v>
      </c>
      <c r="AP9" s="37">
        <v>0</v>
      </c>
      <c r="AQ9" s="37">
        <v>0</v>
      </c>
      <c r="AR9" s="37">
        <v>0</v>
      </c>
      <c r="AS9" s="37">
        <v>0</v>
      </c>
      <c r="AT9" s="38">
        <v>0</v>
      </c>
      <c r="AU9" s="39">
        <v>0</v>
      </c>
      <c r="AV9" s="36">
        <v>6.5835765329707349E-4</v>
      </c>
      <c r="AW9" s="37">
        <v>2.2552544341294743E-2</v>
      </c>
      <c r="AX9" s="37">
        <v>0.10115364454847076</v>
      </c>
      <c r="AY9" s="37">
        <v>1.8681495651454268E-2</v>
      </c>
      <c r="AZ9" s="37">
        <v>2.3835731402398466</v>
      </c>
      <c r="BA9" s="38">
        <v>0.2501739570664917</v>
      </c>
      <c r="BB9" s="39">
        <v>2.7767931395008549</v>
      </c>
      <c r="BC9" s="36">
        <v>0</v>
      </c>
      <c r="BD9" s="37">
        <v>0</v>
      </c>
      <c r="BE9" s="37">
        <v>0</v>
      </c>
      <c r="BF9" s="37">
        <v>0</v>
      </c>
      <c r="BG9" s="37">
        <v>0</v>
      </c>
      <c r="BH9" s="37">
        <v>0</v>
      </c>
      <c r="BI9" s="38">
        <v>0</v>
      </c>
      <c r="BJ9" s="40">
        <v>0</v>
      </c>
      <c r="BK9" s="41">
        <v>235.04314928948847</v>
      </c>
    </row>
    <row r="10" spans="1:65" s="85" customFormat="1" x14ac:dyDescent="0.25">
      <c r="A10" s="84" t="s">
        <v>12</v>
      </c>
      <c r="B10" s="21" t="s">
        <v>13</v>
      </c>
      <c r="C10" s="30" t="s">
        <v>89</v>
      </c>
      <c r="D10" s="31" t="s">
        <v>122</v>
      </c>
      <c r="E10" s="21" t="s">
        <v>59</v>
      </c>
      <c r="F10" s="32" t="s">
        <v>60</v>
      </c>
      <c r="G10" s="74" t="s">
        <v>111</v>
      </c>
      <c r="H10" s="79">
        <v>4.5999999999999999E-2</v>
      </c>
      <c r="I10" s="66">
        <v>4.6522670280680418E-2</v>
      </c>
      <c r="J10" s="37">
        <v>738.36453511849732</v>
      </c>
      <c r="K10" s="38">
        <v>400.08499519393365</v>
      </c>
      <c r="L10" s="39">
        <v>1138.4960529827117</v>
      </c>
      <c r="M10" s="36">
        <v>5.9304834705606456E-2</v>
      </c>
      <c r="N10" s="37">
        <v>1.5616939805809702</v>
      </c>
      <c r="O10" s="38">
        <v>0.88707045168277698</v>
      </c>
      <c r="P10" s="39">
        <v>2.5080692669693536</v>
      </c>
      <c r="Q10" s="36">
        <v>0</v>
      </c>
      <c r="R10" s="38">
        <v>0</v>
      </c>
      <c r="S10" s="39">
        <v>0</v>
      </c>
      <c r="T10" s="36">
        <v>0.40655268776204784</v>
      </c>
      <c r="U10" s="37">
        <v>3.8321848323579708</v>
      </c>
      <c r="V10" s="38">
        <v>1.2563281600544047</v>
      </c>
      <c r="W10" s="39">
        <v>5.4950656801744238</v>
      </c>
      <c r="X10" s="36">
        <v>1.1391772395755446</v>
      </c>
      <c r="Y10" s="37">
        <v>0</v>
      </c>
      <c r="Z10" s="37">
        <v>0</v>
      </c>
      <c r="AA10" s="37">
        <v>5.4253363590479715</v>
      </c>
      <c r="AB10" s="37">
        <v>0</v>
      </c>
      <c r="AC10" s="37">
        <v>8.6899782000999455</v>
      </c>
      <c r="AD10" s="38">
        <v>0.75724119727384176</v>
      </c>
      <c r="AE10" s="39">
        <v>16.011732995997303</v>
      </c>
      <c r="AF10" s="36">
        <v>0.15567146685199454</v>
      </c>
      <c r="AG10" s="37">
        <v>0.43056511461399721</v>
      </c>
      <c r="AH10" s="37">
        <v>1.3711023670351317</v>
      </c>
      <c r="AI10" s="37">
        <v>7.8003588673588196</v>
      </c>
      <c r="AJ10" s="37">
        <v>0.97080696479901252</v>
      </c>
      <c r="AK10" s="37">
        <v>46.464150774430067</v>
      </c>
      <c r="AL10" s="38">
        <v>5.5663036945998323</v>
      </c>
      <c r="AM10" s="39">
        <v>62.75895924968885</v>
      </c>
      <c r="AN10" s="36">
        <v>1.369096377392159E-2</v>
      </c>
      <c r="AO10" s="37">
        <v>9.1974773634423152E-3</v>
      </c>
      <c r="AP10" s="37">
        <v>4.2773179946597704E-2</v>
      </c>
      <c r="AQ10" s="37">
        <v>5.8400525399466892E-2</v>
      </c>
      <c r="AR10" s="37">
        <v>1.5280549915400076E-2</v>
      </c>
      <c r="AS10" s="37">
        <v>0.32409512190885759</v>
      </c>
      <c r="AT10" s="38">
        <v>9.864813600134302E-2</v>
      </c>
      <c r="AU10" s="39">
        <v>0.56208595430902919</v>
      </c>
      <c r="AV10" s="36">
        <v>1.2284705629192609E-3</v>
      </c>
      <c r="AW10" s="37">
        <v>4.2082197576748505E-2</v>
      </c>
      <c r="AX10" s="37">
        <v>0.18874888753472485</v>
      </c>
      <c r="AY10" s="37">
        <v>3.4858966648573408E-2</v>
      </c>
      <c r="AZ10" s="37">
        <v>4.4476576260417415</v>
      </c>
      <c r="BA10" s="38">
        <v>0.46681517306905762</v>
      </c>
      <c r="BB10" s="39">
        <v>5.1813913214337646</v>
      </c>
      <c r="BC10" s="36">
        <v>0</v>
      </c>
      <c r="BD10" s="37">
        <v>0</v>
      </c>
      <c r="BE10" s="37">
        <v>0</v>
      </c>
      <c r="BF10" s="37">
        <v>0</v>
      </c>
      <c r="BG10" s="37">
        <v>0</v>
      </c>
      <c r="BH10" s="37">
        <v>0</v>
      </c>
      <c r="BI10" s="38">
        <v>0</v>
      </c>
      <c r="BJ10" s="40">
        <v>0</v>
      </c>
      <c r="BK10" s="41">
        <v>1231.0133574512843</v>
      </c>
    </row>
    <row r="11" spans="1:65" s="85" customFormat="1" x14ac:dyDescent="0.25">
      <c r="A11" s="84" t="s">
        <v>12</v>
      </c>
      <c r="B11" s="21" t="s">
        <v>13</v>
      </c>
      <c r="C11" s="30" t="s">
        <v>89</v>
      </c>
      <c r="D11" s="31" t="s">
        <v>123</v>
      </c>
      <c r="E11" s="21" t="s">
        <v>37</v>
      </c>
      <c r="F11" s="32" t="s">
        <v>25</v>
      </c>
      <c r="G11" s="74" t="s">
        <v>111</v>
      </c>
      <c r="H11" s="79">
        <v>3.4999999999999996E-2</v>
      </c>
      <c r="I11" s="66">
        <v>2.5376311826519546E-2</v>
      </c>
      <c r="J11" s="37">
        <v>341.07076168632597</v>
      </c>
      <c r="K11" s="38">
        <v>90.837214969382217</v>
      </c>
      <c r="L11" s="39">
        <v>431.93335296753469</v>
      </c>
      <c r="M11" s="36">
        <v>0.48735884132042795</v>
      </c>
      <c r="N11" s="37">
        <v>12.833782821437932</v>
      </c>
      <c r="O11" s="38">
        <v>4.7715746301117328</v>
      </c>
      <c r="P11" s="39">
        <v>18.092716292870094</v>
      </c>
      <c r="Q11" s="36">
        <v>0</v>
      </c>
      <c r="R11" s="38">
        <v>7.5790972096514003E-2</v>
      </c>
      <c r="S11" s="39">
        <v>7.5790972096514003E-2</v>
      </c>
      <c r="T11" s="36">
        <v>0.74646648915418856</v>
      </c>
      <c r="U11" s="37">
        <v>5.9864077189763814</v>
      </c>
      <c r="V11" s="38">
        <v>2.0439977797748501</v>
      </c>
      <c r="W11" s="39">
        <v>8.7768719879054196</v>
      </c>
      <c r="X11" s="36">
        <v>4.1991369210177343</v>
      </c>
      <c r="Y11" s="37">
        <v>0</v>
      </c>
      <c r="Z11" s="37">
        <v>0</v>
      </c>
      <c r="AA11" s="37">
        <v>22.261679910786537</v>
      </c>
      <c r="AB11" s="37">
        <v>0</v>
      </c>
      <c r="AC11" s="37">
        <v>30.284077476904667</v>
      </c>
      <c r="AD11" s="38">
        <v>2.8997910083369689</v>
      </c>
      <c r="AE11" s="39">
        <v>59.644685317045905</v>
      </c>
      <c r="AF11" s="36">
        <v>0.18852615201887418</v>
      </c>
      <c r="AG11" s="37">
        <v>0.48768811013398078</v>
      </c>
      <c r="AH11" s="37">
        <v>1.5358767253384205</v>
      </c>
      <c r="AI11" s="37">
        <v>7.5738161834034914</v>
      </c>
      <c r="AJ11" s="37">
        <v>0.9665001364417003</v>
      </c>
      <c r="AK11" s="37">
        <v>47.394757512226953</v>
      </c>
      <c r="AL11" s="38">
        <v>5.7929929389978749</v>
      </c>
      <c r="AM11" s="39">
        <v>63.940157758561298</v>
      </c>
      <c r="AN11" s="36">
        <v>0.50024963711402459</v>
      </c>
      <c r="AO11" s="37">
        <v>0.26771285881491613</v>
      </c>
      <c r="AP11" s="37">
        <v>1.4252593842875421</v>
      </c>
      <c r="AQ11" s="37">
        <v>1.9891715564965149</v>
      </c>
      <c r="AR11" s="37">
        <v>0.59005336008837217</v>
      </c>
      <c r="AS11" s="37">
        <v>7.3051990828395823</v>
      </c>
      <c r="AT11" s="38">
        <v>3.0745287738935989</v>
      </c>
      <c r="AU11" s="39">
        <v>15.152174653534551</v>
      </c>
      <c r="AV11" s="36">
        <v>8.8233125088934983E-3</v>
      </c>
      <c r="AW11" s="37">
        <v>0.20488470221688954</v>
      </c>
      <c r="AX11" s="37">
        <v>0.86405799840163711</v>
      </c>
      <c r="AY11" s="37">
        <v>0.13970897787326292</v>
      </c>
      <c r="AZ11" s="37">
        <v>16.785986813273443</v>
      </c>
      <c r="BA11" s="38">
        <v>1.8665825327559837</v>
      </c>
      <c r="BB11" s="39">
        <v>19.870044337030109</v>
      </c>
      <c r="BC11" s="36">
        <v>4.1379250240789371E-5</v>
      </c>
      <c r="BD11" s="37">
        <v>1.5261771285065161E-3</v>
      </c>
      <c r="BE11" s="37">
        <v>2.7761507906433669E-2</v>
      </c>
      <c r="BF11" s="37">
        <v>9.1848823917632189E-2</v>
      </c>
      <c r="BG11" s="37">
        <v>1.40432417514747E-2</v>
      </c>
      <c r="BH11" s="37">
        <v>0.69964895316669984</v>
      </c>
      <c r="BI11" s="38">
        <v>0.12998710509191286</v>
      </c>
      <c r="BJ11" s="40">
        <v>0.96485718821290045</v>
      </c>
      <c r="BK11" s="41">
        <v>618.45065147479147</v>
      </c>
    </row>
    <row r="12" spans="1:65" s="85" customFormat="1" x14ac:dyDescent="0.25">
      <c r="A12" s="84" t="s">
        <v>12</v>
      </c>
      <c r="B12" s="21" t="s">
        <v>13</v>
      </c>
      <c r="C12" s="30" t="s">
        <v>89</v>
      </c>
      <c r="D12" s="31" t="s">
        <v>124</v>
      </c>
      <c r="E12" s="21" t="s">
        <v>61</v>
      </c>
      <c r="F12" s="32" t="s">
        <v>62</v>
      </c>
      <c r="G12" s="74" t="s">
        <v>111</v>
      </c>
      <c r="H12" s="79">
        <v>0.03</v>
      </c>
      <c r="I12" s="66">
        <v>1.4031092020228382</v>
      </c>
      <c r="J12" s="37">
        <v>544.4084962968094</v>
      </c>
      <c r="K12" s="38">
        <v>239.01270701988557</v>
      </c>
      <c r="L12" s="39">
        <v>784.82431251871776</v>
      </c>
      <c r="M12" s="36">
        <v>0.28841793050971909</v>
      </c>
      <c r="N12" s="37">
        <v>7.5950055034225983</v>
      </c>
      <c r="O12" s="38">
        <v>3.1957073807872369</v>
      </c>
      <c r="P12" s="39">
        <v>11.079130814719555</v>
      </c>
      <c r="Q12" s="36">
        <v>0</v>
      </c>
      <c r="R12" s="38">
        <v>0</v>
      </c>
      <c r="S12" s="39">
        <v>0</v>
      </c>
      <c r="T12" s="36">
        <v>0.77427836277455286</v>
      </c>
      <c r="U12" s="37">
        <v>5.9705227459245833</v>
      </c>
      <c r="V12" s="38">
        <v>1.8229960130928589</v>
      </c>
      <c r="W12" s="39">
        <v>8.5677971217919939</v>
      </c>
      <c r="X12" s="36">
        <v>0.96992869340186672</v>
      </c>
      <c r="Y12" s="37">
        <v>0</v>
      </c>
      <c r="Z12" s="37">
        <v>0</v>
      </c>
      <c r="AA12" s="37">
        <v>4.6192894513567708</v>
      </c>
      <c r="AB12" s="37">
        <v>0</v>
      </c>
      <c r="AC12" s="37">
        <v>5.3766906412371771</v>
      </c>
      <c r="AD12" s="38">
        <v>0.57316989143930241</v>
      </c>
      <c r="AE12" s="39">
        <v>11.539078677435118</v>
      </c>
      <c r="AF12" s="36">
        <v>0.16273094064710825</v>
      </c>
      <c r="AG12" s="37">
        <v>0.45009061408524931</v>
      </c>
      <c r="AH12" s="37">
        <v>1.4332798580438435</v>
      </c>
      <c r="AI12" s="37">
        <v>8.1540937561612594</v>
      </c>
      <c r="AJ12" s="37">
        <v>1.0148316436094744</v>
      </c>
      <c r="AK12" s="37">
        <v>18.86719410190674</v>
      </c>
      <c r="AL12" s="38">
        <v>4.2213899350130504</v>
      </c>
      <c r="AM12" s="39">
        <v>34.303610849466722</v>
      </c>
      <c r="AN12" s="36">
        <v>0.14990365780746176</v>
      </c>
      <c r="AO12" s="37">
        <v>0.10070404992287932</v>
      </c>
      <c r="AP12" s="37">
        <v>0.46832759445795968</v>
      </c>
      <c r="AQ12" s="37">
        <v>0.63943287848975638</v>
      </c>
      <c r="AR12" s="37">
        <v>0.16730818687805624</v>
      </c>
      <c r="AS12" s="37">
        <v>2.2060964137654357</v>
      </c>
      <c r="AT12" s="38">
        <v>0.9719360240353897</v>
      </c>
      <c r="AU12" s="39">
        <v>4.7037088053569391</v>
      </c>
      <c r="AV12" s="36">
        <v>1.830051849514518E-3</v>
      </c>
      <c r="AW12" s="37">
        <v>6.2689824104499511E-2</v>
      </c>
      <c r="AX12" s="37">
        <v>0.28117910282351066</v>
      </c>
      <c r="AY12" s="37">
        <v>5.1929381389319774E-2</v>
      </c>
      <c r="AZ12" s="37">
        <v>3.1057826888680689</v>
      </c>
      <c r="BA12" s="38">
        <v>0.4596726140178915</v>
      </c>
      <c r="BB12" s="39">
        <v>3.9630836630528048</v>
      </c>
      <c r="BC12" s="36">
        <v>0</v>
      </c>
      <c r="BD12" s="37">
        <v>0</v>
      </c>
      <c r="BE12" s="37">
        <v>0</v>
      </c>
      <c r="BF12" s="37">
        <v>0</v>
      </c>
      <c r="BG12" s="37">
        <v>0</v>
      </c>
      <c r="BH12" s="37">
        <v>0</v>
      </c>
      <c r="BI12" s="38">
        <v>0</v>
      </c>
      <c r="BJ12" s="40">
        <v>0</v>
      </c>
      <c r="BK12" s="41">
        <v>858.98072245054084</v>
      </c>
    </row>
    <row r="13" spans="1:65" s="85" customFormat="1" x14ac:dyDescent="0.25">
      <c r="A13" s="84" t="s">
        <v>12</v>
      </c>
      <c r="B13" s="21" t="s">
        <v>13</v>
      </c>
      <c r="C13" s="30" t="s">
        <v>89</v>
      </c>
      <c r="D13" s="31" t="s">
        <v>125</v>
      </c>
      <c r="E13" s="21" t="s">
        <v>38</v>
      </c>
      <c r="F13" s="32" t="s">
        <v>26</v>
      </c>
      <c r="G13" s="74" t="s">
        <v>111</v>
      </c>
      <c r="H13" s="79">
        <v>0.03</v>
      </c>
      <c r="I13" s="66">
        <v>3.1855722275030674E-3</v>
      </c>
      <c r="J13" s="37">
        <v>131.54853093135654</v>
      </c>
      <c r="K13" s="38">
        <v>64.068488095648547</v>
      </c>
      <c r="L13" s="39">
        <v>195.62020459923258</v>
      </c>
      <c r="M13" s="36">
        <v>7.6609980304262512E-2</v>
      </c>
      <c r="N13" s="37">
        <v>2.0173961480122458</v>
      </c>
      <c r="O13" s="38">
        <v>1.0958345194690904</v>
      </c>
      <c r="P13" s="39">
        <v>3.1898406477855987</v>
      </c>
      <c r="Q13" s="36">
        <v>0</v>
      </c>
      <c r="R13" s="38">
        <v>0</v>
      </c>
      <c r="S13" s="39">
        <v>0</v>
      </c>
      <c r="T13" s="36">
        <v>0.62866278016240984</v>
      </c>
      <c r="U13" s="37">
        <v>5.7102565581214195</v>
      </c>
      <c r="V13" s="38">
        <v>1.8502179632179294</v>
      </c>
      <c r="W13" s="39">
        <v>8.1891373015017592</v>
      </c>
      <c r="X13" s="36">
        <v>0.23721022268610439</v>
      </c>
      <c r="Y13" s="37">
        <v>0</v>
      </c>
      <c r="Z13" s="37">
        <v>0</v>
      </c>
      <c r="AA13" s="37">
        <v>1.1297146757920671</v>
      </c>
      <c r="AB13" s="37">
        <v>0</v>
      </c>
      <c r="AC13" s="37">
        <v>1.5861716920579019</v>
      </c>
      <c r="AD13" s="38">
        <v>0.14977584111107253</v>
      </c>
      <c r="AE13" s="39">
        <v>3.1028724316471457</v>
      </c>
      <c r="AF13" s="36">
        <v>4.6377548995570429E-2</v>
      </c>
      <c r="AG13" s="37">
        <v>0.1282736978240159</v>
      </c>
      <c r="AH13" s="37">
        <v>0.40847798566433097</v>
      </c>
      <c r="AI13" s="37">
        <v>2.3238781831349522</v>
      </c>
      <c r="AJ13" s="37">
        <v>0.2892222221944738</v>
      </c>
      <c r="AK13" s="37">
        <v>7.6604556405674655</v>
      </c>
      <c r="AL13" s="38">
        <v>1.3258659391128773</v>
      </c>
      <c r="AM13" s="39">
        <v>12.182551217493685</v>
      </c>
      <c r="AN13" s="36">
        <v>4.3084457018328123E-2</v>
      </c>
      <c r="AO13" s="37">
        <v>2.8943785454832931E-2</v>
      </c>
      <c r="AP13" s="37">
        <v>0.13460405442432494</v>
      </c>
      <c r="AQ13" s="37">
        <v>0.18378216230575803</v>
      </c>
      <c r="AR13" s="37">
        <v>4.8086767806697323E-2</v>
      </c>
      <c r="AS13" s="37">
        <v>0.73498083207720899</v>
      </c>
      <c r="AT13" s="38">
        <v>0.28748000306284166</v>
      </c>
      <c r="AU13" s="39">
        <v>1.4609620621499919</v>
      </c>
      <c r="AV13" s="36">
        <v>4.0592464221487942E-4</v>
      </c>
      <c r="AW13" s="37">
        <v>1.3905258709955921E-2</v>
      </c>
      <c r="AX13" s="37">
        <v>6.2368466085927096E-2</v>
      </c>
      <c r="AY13" s="37">
        <v>1.1518479963554951E-2</v>
      </c>
      <c r="AZ13" s="37">
        <v>1.2126676591736545</v>
      </c>
      <c r="BA13" s="38">
        <v>0.13703941866285385</v>
      </c>
      <c r="BB13" s="39">
        <v>1.4379052072381613</v>
      </c>
      <c r="BC13" s="36">
        <v>0</v>
      </c>
      <c r="BD13" s="37">
        <v>8.7794845392597296E-5</v>
      </c>
      <c r="BE13" s="37">
        <v>1.5992700280389107E-3</v>
      </c>
      <c r="BF13" s="37">
        <v>5.2647890429373132E-3</v>
      </c>
      <c r="BG13" s="37">
        <v>7.9316461003041438E-4</v>
      </c>
      <c r="BH13" s="37">
        <v>9.1738229186087761E-2</v>
      </c>
      <c r="BI13" s="38">
        <v>9.2466113231497258E-3</v>
      </c>
      <c r="BJ13" s="40">
        <v>0.10872985903563673</v>
      </c>
      <c r="BK13" s="41">
        <v>225.29220332608455</v>
      </c>
    </row>
    <row r="14" spans="1:65" s="85" customFormat="1" x14ac:dyDescent="0.25">
      <c r="A14" s="84" t="s">
        <v>12</v>
      </c>
      <c r="B14" s="21" t="s">
        <v>13</v>
      </c>
      <c r="C14" s="30" t="s">
        <v>89</v>
      </c>
      <c r="D14" s="31" t="s">
        <v>126</v>
      </c>
      <c r="E14" s="21" t="s">
        <v>39</v>
      </c>
      <c r="F14" s="32" t="s">
        <v>73</v>
      </c>
      <c r="G14" s="74" t="s">
        <v>111</v>
      </c>
      <c r="H14" s="79">
        <v>3.2000000000000001E-2</v>
      </c>
      <c r="I14" s="66">
        <v>0</v>
      </c>
      <c r="J14" s="37">
        <v>88.633747902858971</v>
      </c>
      <c r="K14" s="38">
        <v>39.233104034970843</v>
      </c>
      <c r="L14" s="39">
        <v>127.86685193782981</v>
      </c>
      <c r="M14" s="36">
        <v>0.46533358743073061</v>
      </c>
      <c r="N14" s="37">
        <v>12.253784469009226</v>
      </c>
      <c r="O14" s="38">
        <v>2.9611897838492296</v>
      </c>
      <c r="P14" s="39">
        <v>15.680307840289187</v>
      </c>
      <c r="Q14" s="36">
        <v>0.52964995829674222</v>
      </c>
      <c r="R14" s="38">
        <v>0.654957258082287</v>
      </c>
      <c r="S14" s="39">
        <v>1.1846072163790291</v>
      </c>
      <c r="T14" s="36">
        <v>0.89797784416662607</v>
      </c>
      <c r="U14" s="37">
        <v>5.3599492736199315</v>
      </c>
      <c r="V14" s="38">
        <v>1.4430702692295467</v>
      </c>
      <c r="W14" s="39">
        <v>7.7009973870161046</v>
      </c>
      <c r="X14" s="36">
        <v>0.24208836337158962</v>
      </c>
      <c r="Y14" s="37">
        <v>0</v>
      </c>
      <c r="Z14" s="37">
        <v>0</v>
      </c>
      <c r="AA14" s="37">
        <v>0.97832844944606989</v>
      </c>
      <c r="AB14" s="37">
        <v>0</v>
      </c>
      <c r="AC14" s="37">
        <v>0.56449717982921888</v>
      </c>
      <c r="AD14" s="38">
        <v>9.8895552753333379E-2</v>
      </c>
      <c r="AE14" s="39">
        <v>1.8838095454002117</v>
      </c>
      <c r="AF14" s="36">
        <v>0.48289595724552631</v>
      </c>
      <c r="AG14" s="37">
        <v>1.1726456948119333</v>
      </c>
      <c r="AH14" s="37">
        <v>3.6165228516429289</v>
      </c>
      <c r="AI14" s="37">
        <v>14.803615525987963</v>
      </c>
      <c r="AJ14" s="37">
        <v>1.8068703614765871</v>
      </c>
      <c r="AK14" s="37">
        <v>13.863951220607499</v>
      </c>
      <c r="AL14" s="38">
        <v>6.894305589497538</v>
      </c>
      <c r="AM14" s="39">
        <v>42.640807201269979</v>
      </c>
      <c r="AN14" s="36">
        <v>27.654946139799517</v>
      </c>
      <c r="AO14" s="37">
        <v>21.384310170028865</v>
      </c>
      <c r="AP14" s="37">
        <v>72.701077309553426</v>
      </c>
      <c r="AQ14" s="37">
        <v>79.274266080743701</v>
      </c>
      <c r="AR14" s="37">
        <v>22.613858463648313</v>
      </c>
      <c r="AS14" s="37">
        <v>150.78690992875502</v>
      </c>
      <c r="AT14" s="38">
        <v>129.11711402482831</v>
      </c>
      <c r="AU14" s="39">
        <v>503.53248211735718</v>
      </c>
      <c r="AV14" s="36">
        <v>3.8690235559229902</v>
      </c>
      <c r="AW14" s="37">
        <v>27.906405324724432</v>
      </c>
      <c r="AX14" s="37">
        <v>61.815116723329822</v>
      </c>
      <c r="AY14" s="37">
        <v>7.8678185735661357</v>
      </c>
      <c r="AZ14" s="37">
        <v>200.11495723358584</v>
      </c>
      <c r="BA14" s="38">
        <v>74.880551010559529</v>
      </c>
      <c r="BB14" s="39">
        <v>376.45387242168874</v>
      </c>
      <c r="BC14" s="36">
        <v>5.65233207169931E-4</v>
      </c>
      <c r="BD14" s="37">
        <v>4.6913960353771036E-3</v>
      </c>
      <c r="BE14" s="37">
        <v>0.13574570805550207</v>
      </c>
      <c r="BF14" s="37">
        <v>0.32075868351922615</v>
      </c>
      <c r="BG14" s="37">
        <v>4.3657524282189573E-2</v>
      </c>
      <c r="BH14" s="37">
        <v>1.7149295328071608</v>
      </c>
      <c r="BI14" s="38">
        <v>0.43530250284462474</v>
      </c>
      <c r="BJ14" s="40">
        <v>2.6556505807512503</v>
      </c>
      <c r="BK14" s="41">
        <v>1079.5993862479813</v>
      </c>
    </row>
    <row r="15" spans="1:65" s="85" customFormat="1" x14ac:dyDescent="0.25">
      <c r="A15" s="84" t="s">
        <v>12</v>
      </c>
      <c r="B15" s="21" t="s">
        <v>13</v>
      </c>
      <c r="C15" s="30" t="s">
        <v>89</v>
      </c>
      <c r="D15" s="31" t="s">
        <v>127</v>
      </c>
      <c r="E15" s="21" t="s">
        <v>63</v>
      </c>
      <c r="F15" s="32" t="s">
        <v>64</v>
      </c>
      <c r="G15" s="74" t="s">
        <v>111</v>
      </c>
      <c r="H15" s="79">
        <v>3.1E-2</v>
      </c>
      <c r="I15" s="66">
        <v>0</v>
      </c>
      <c r="J15" s="37">
        <v>50.347211297051928</v>
      </c>
      <c r="K15" s="38">
        <v>21.94045595698045</v>
      </c>
      <c r="L15" s="39">
        <v>72.287667254032385</v>
      </c>
      <c r="M15" s="36">
        <v>0.22636555010943765</v>
      </c>
      <c r="N15" s="37">
        <v>5.9609594862151853</v>
      </c>
      <c r="O15" s="38">
        <v>1.4404963933519197</v>
      </c>
      <c r="P15" s="39">
        <v>7.6278214296765423</v>
      </c>
      <c r="Q15" s="36">
        <v>5.435510845664427E-2</v>
      </c>
      <c r="R15" s="38">
        <v>6.7214718400078907E-2</v>
      </c>
      <c r="S15" s="39">
        <v>0.12156982685672318</v>
      </c>
      <c r="T15" s="36">
        <v>0.42332857069297936</v>
      </c>
      <c r="U15" s="37">
        <v>2.5268102990827983</v>
      </c>
      <c r="V15" s="38">
        <v>0.68029838202680804</v>
      </c>
      <c r="W15" s="39">
        <v>3.6304372518025856</v>
      </c>
      <c r="X15" s="36">
        <v>7.5069858071432245</v>
      </c>
      <c r="Y15" s="37">
        <v>0</v>
      </c>
      <c r="Z15" s="37">
        <v>0</v>
      </c>
      <c r="AA15" s="37">
        <v>30.33726066974592</v>
      </c>
      <c r="AB15" s="37">
        <v>0</v>
      </c>
      <c r="AC15" s="37">
        <v>17.504651021353617</v>
      </c>
      <c r="AD15" s="38">
        <v>3.06667987080945</v>
      </c>
      <c r="AE15" s="39">
        <v>58.415577369052215</v>
      </c>
      <c r="AF15" s="36">
        <v>1.2306292129447647</v>
      </c>
      <c r="AG15" s="37">
        <v>2.988411948405985</v>
      </c>
      <c r="AH15" s="37">
        <v>9.2164753167548401</v>
      </c>
      <c r="AI15" s="37">
        <v>37.726059723918404</v>
      </c>
      <c r="AJ15" s="37">
        <v>4.6046926205815852</v>
      </c>
      <c r="AK15" s="37">
        <v>35.331385825303229</v>
      </c>
      <c r="AL15" s="38">
        <v>17.569693293353097</v>
      </c>
      <c r="AM15" s="39">
        <v>108.66734794126191</v>
      </c>
      <c r="AN15" s="36">
        <v>3.4315023276875443</v>
      </c>
      <c r="AO15" s="37">
        <v>2.6534244454318952</v>
      </c>
      <c r="AP15" s="37">
        <v>9.0209510715370786</v>
      </c>
      <c r="AQ15" s="37">
        <v>9.8365705435348119</v>
      </c>
      <c r="AR15" s="37">
        <v>2.8059902038402011</v>
      </c>
      <c r="AS15" s="37">
        <v>18.710057498925423</v>
      </c>
      <c r="AT15" s="38">
        <v>16.021209192769316</v>
      </c>
      <c r="AU15" s="39">
        <v>62.479705283726275</v>
      </c>
      <c r="AV15" s="36">
        <v>2.2289933309288763</v>
      </c>
      <c r="AW15" s="37">
        <v>16.077232526481666</v>
      </c>
      <c r="AX15" s="37">
        <v>35.612469382865328</v>
      </c>
      <c r="AY15" s="37">
        <v>4.5327496397869771</v>
      </c>
      <c r="AZ15" s="37">
        <v>115.28875403457444</v>
      </c>
      <c r="BA15" s="38">
        <v>43.139631073918167</v>
      </c>
      <c r="BB15" s="39">
        <v>216.87982998855546</v>
      </c>
      <c r="BC15" s="36">
        <v>9.0772012612660158E-3</v>
      </c>
      <c r="BD15" s="37">
        <v>7.5340134778423967E-2</v>
      </c>
      <c r="BE15" s="37">
        <v>2.1799694298611993</v>
      </c>
      <c r="BF15" s="37">
        <v>5.1511324700486147</v>
      </c>
      <c r="BG15" s="37">
        <v>0.7011055427231887</v>
      </c>
      <c r="BH15" s="37">
        <v>27.54042105226053</v>
      </c>
      <c r="BI15" s="38">
        <v>6.9906162230584581</v>
      </c>
      <c r="BJ15" s="40">
        <v>42.647662053991681</v>
      </c>
      <c r="BK15" s="41">
        <v>572.75761839895574</v>
      </c>
    </row>
    <row r="16" spans="1:65" s="85" customFormat="1" x14ac:dyDescent="0.25">
      <c r="A16" s="84" t="s">
        <v>12</v>
      </c>
      <c r="B16" s="21" t="s">
        <v>13</v>
      </c>
      <c r="C16" s="30" t="s">
        <v>89</v>
      </c>
      <c r="D16" s="31" t="s">
        <v>128</v>
      </c>
      <c r="E16" s="21" t="s">
        <v>40</v>
      </c>
      <c r="F16" s="32" t="s">
        <v>41</v>
      </c>
      <c r="G16" s="74" t="s">
        <v>111</v>
      </c>
      <c r="H16" s="79">
        <v>3.1E-2</v>
      </c>
      <c r="I16" s="66">
        <v>0</v>
      </c>
      <c r="J16" s="37">
        <v>5.2684304923301921</v>
      </c>
      <c r="K16" s="38">
        <v>2.1154952149039121</v>
      </c>
      <c r="L16" s="39">
        <v>7.3839257072341038</v>
      </c>
      <c r="M16" s="36">
        <v>2.8732042257772854E-2</v>
      </c>
      <c r="N16" s="37">
        <v>0.75661044612135098</v>
      </c>
      <c r="O16" s="38">
        <v>0.18283878985096141</v>
      </c>
      <c r="P16" s="39">
        <v>0.96818127823008515</v>
      </c>
      <c r="Q16" s="36">
        <v>0.15877357642161793</v>
      </c>
      <c r="R16" s="38">
        <v>0.19633704230513666</v>
      </c>
      <c r="S16" s="39">
        <v>0.35511061872675459</v>
      </c>
      <c r="T16" s="36">
        <v>0</v>
      </c>
      <c r="U16" s="37">
        <v>0</v>
      </c>
      <c r="V16" s="38">
        <v>0</v>
      </c>
      <c r="W16" s="39">
        <v>0</v>
      </c>
      <c r="X16" s="36">
        <v>2.450507524611157E-2</v>
      </c>
      <c r="Y16" s="37">
        <v>0</v>
      </c>
      <c r="Z16" s="37">
        <v>0</v>
      </c>
      <c r="AA16" s="37">
        <v>9.9030006792557287E-2</v>
      </c>
      <c r="AB16" s="37">
        <v>0</v>
      </c>
      <c r="AC16" s="37">
        <v>5.714048240600466E-2</v>
      </c>
      <c r="AD16" s="38">
        <v>1.0010571875387526E-2</v>
      </c>
      <c r="AE16" s="39">
        <v>0.19068613632006107</v>
      </c>
      <c r="AF16" s="36">
        <v>3.8609398115475105E-2</v>
      </c>
      <c r="AG16" s="37">
        <v>9.3757555432115378E-2</v>
      </c>
      <c r="AH16" s="37">
        <v>0.28915497940646456</v>
      </c>
      <c r="AI16" s="37">
        <v>1.1836062754625449</v>
      </c>
      <c r="AJ16" s="37">
        <v>0.14446626873256616</v>
      </c>
      <c r="AK16" s="37">
        <v>1.1084764825599935</v>
      </c>
      <c r="AL16" s="38">
        <v>0.55122637752652615</v>
      </c>
      <c r="AM16" s="39">
        <v>3.4092973372356861</v>
      </c>
      <c r="AN16" s="36">
        <v>2.1048234536840327</v>
      </c>
      <c r="AO16" s="37">
        <v>1.6275641022476803</v>
      </c>
      <c r="AP16" s="37">
        <v>5.5332934606233692</v>
      </c>
      <c r="AQ16" s="37">
        <v>6.0335801659799424</v>
      </c>
      <c r="AR16" s="37">
        <v>1.7211452675395882</v>
      </c>
      <c r="AS16" s="37">
        <v>11.47642171936214</v>
      </c>
      <c r="AT16" s="38">
        <v>9.8271292410994526</v>
      </c>
      <c r="AU16" s="39">
        <v>38.323957410536202</v>
      </c>
      <c r="AV16" s="36">
        <v>0.94294217297351701</v>
      </c>
      <c r="AW16" s="37">
        <v>6.8012319119876512</v>
      </c>
      <c r="AX16" s="37">
        <v>15.065320653444058</v>
      </c>
      <c r="AY16" s="37">
        <v>1.9175117016184726</v>
      </c>
      <c r="AZ16" s="37">
        <v>48.771176988433844</v>
      </c>
      <c r="BA16" s="38">
        <v>18.249573429259495</v>
      </c>
      <c r="BB16" s="39">
        <v>91.747756857717036</v>
      </c>
      <c r="BC16" s="36">
        <v>9.3636830826370095E-4</v>
      </c>
      <c r="BD16" s="37">
        <v>7.7717913833049521E-3</v>
      </c>
      <c r="BE16" s="37">
        <v>0.22487705498126392</v>
      </c>
      <c r="BF16" s="37">
        <v>0.5313705246576097</v>
      </c>
      <c r="BG16" s="37">
        <v>7.232328468416635E-2</v>
      </c>
      <c r="BH16" s="37">
        <v>2.8409612971364804</v>
      </c>
      <c r="BI16" s="38">
        <v>0.72112441909138358</v>
      </c>
      <c r="BJ16" s="40">
        <v>4.3993647402424729</v>
      </c>
      <c r="BK16" s="41">
        <v>146.7782800862424</v>
      </c>
    </row>
    <row r="17" spans="1:69" s="85" customFormat="1" x14ac:dyDescent="0.25">
      <c r="A17" s="84" t="s">
        <v>12</v>
      </c>
      <c r="B17" s="21" t="s">
        <v>13</v>
      </c>
      <c r="C17" s="30" t="s">
        <v>89</v>
      </c>
      <c r="D17" s="31" t="s">
        <v>129</v>
      </c>
      <c r="E17" s="21" t="s">
        <v>70</v>
      </c>
      <c r="F17" s="32" t="s">
        <v>94</v>
      </c>
      <c r="G17" s="74" t="s">
        <v>111</v>
      </c>
      <c r="H17" s="79">
        <v>0.11</v>
      </c>
      <c r="I17" s="66">
        <v>0</v>
      </c>
      <c r="J17" s="37">
        <v>22.730146844231932</v>
      </c>
      <c r="K17" s="38">
        <v>9.5476913167835669</v>
      </c>
      <c r="L17" s="39">
        <v>32.277838161015495</v>
      </c>
      <c r="M17" s="36">
        <v>0.21391676941020379</v>
      </c>
      <c r="N17" s="37">
        <v>5.6331415944686931</v>
      </c>
      <c r="O17" s="38">
        <v>1.3612775206471031</v>
      </c>
      <c r="P17" s="39">
        <v>7.2083358845260008</v>
      </c>
      <c r="Q17" s="36">
        <v>0.85971435758174086</v>
      </c>
      <c r="R17" s="38">
        <v>1.0631099834057616</v>
      </c>
      <c r="S17" s="39">
        <v>1.9228243409875025</v>
      </c>
      <c r="T17" s="36">
        <v>0</v>
      </c>
      <c r="U17" s="37">
        <v>0</v>
      </c>
      <c r="V17" s="38">
        <v>0</v>
      </c>
      <c r="W17" s="39">
        <v>0</v>
      </c>
      <c r="X17" s="36">
        <v>1.1196974686569416</v>
      </c>
      <c r="Y17" s="37">
        <v>0</v>
      </c>
      <c r="Z17" s="37">
        <v>0</v>
      </c>
      <c r="AA17" s="37">
        <v>4.5249258291627141</v>
      </c>
      <c r="AB17" s="37">
        <v>0</v>
      </c>
      <c r="AC17" s="37">
        <v>2.6108899020006961</v>
      </c>
      <c r="AD17" s="38">
        <v>0.45740777680159878</v>
      </c>
      <c r="AE17" s="39">
        <v>8.7129209766219518</v>
      </c>
      <c r="AF17" s="36">
        <v>0.65680647318177809</v>
      </c>
      <c r="AG17" s="37">
        <v>1.5949632038638422</v>
      </c>
      <c r="AH17" s="37">
        <v>4.9189801316997972</v>
      </c>
      <c r="AI17" s="37">
        <v>20.135000838326537</v>
      </c>
      <c r="AJ17" s="37">
        <v>2.4575980225378378</v>
      </c>
      <c r="AK17" s="37">
        <v>18.856925118015738</v>
      </c>
      <c r="AL17" s="38">
        <v>9.3772260283656514</v>
      </c>
      <c r="AM17" s="39">
        <v>57.997499815991176</v>
      </c>
      <c r="AN17" s="36">
        <v>8.871701880823526</v>
      </c>
      <c r="AO17" s="37">
        <v>6.8600829593564372</v>
      </c>
      <c r="AP17" s="37">
        <v>23.322492875039007</v>
      </c>
      <c r="AQ17" s="37">
        <v>25.431170682241547</v>
      </c>
      <c r="AR17" s="37">
        <v>7.2545218367248685</v>
      </c>
      <c r="AS17" s="37">
        <v>48.372414310845627</v>
      </c>
      <c r="AT17" s="38">
        <v>41.420747578027253</v>
      </c>
      <c r="AU17" s="39">
        <v>161.53313212305827</v>
      </c>
      <c r="AV17" s="36">
        <v>3.5792985321590898</v>
      </c>
      <c r="AW17" s="37">
        <v>25.816683246528914</v>
      </c>
      <c r="AX17" s="37">
        <v>57.186200434045929</v>
      </c>
      <c r="AY17" s="37">
        <v>7.2786508183823067</v>
      </c>
      <c r="AZ17" s="37">
        <v>185.12970064313291</v>
      </c>
      <c r="BA17" s="38">
        <v>69.27325265545484</v>
      </c>
      <c r="BB17" s="39">
        <v>348.26378632970398</v>
      </c>
      <c r="BC17" s="36">
        <v>3.0089920176272614E-2</v>
      </c>
      <c r="BD17" s="37">
        <v>0.24974423022060624</v>
      </c>
      <c r="BE17" s="37">
        <v>7.2263580197503883</v>
      </c>
      <c r="BF17" s="37">
        <v>17.075435520259802</v>
      </c>
      <c r="BG17" s="37">
        <v>2.3240874812046095</v>
      </c>
      <c r="BH17" s="37">
        <v>91.29345568436564</v>
      </c>
      <c r="BI17" s="38">
        <v>23.173121106433175</v>
      </c>
      <c r="BJ17" s="40">
        <v>141.37229196241049</v>
      </c>
      <c r="BK17" s="41">
        <v>759.28862959431478</v>
      </c>
    </row>
    <row r="18" spans="1:69" s="85" customFormat="1" x14ac:dyDescent="0.25">
      <c r="A18" s="84" t="s">
        <v>12</v>
      </c>
      <c r="B18" s="21" t="s">
        <v>13</v>
      </c>
      <c r="C18" s="30" t="s">
        <v>89</v>
      </c>
      <c r="D18" s="31" t="s">
        <v>130</v>
      </c>
      <c r="E18" s="21" t="s">
        <v>42</v>
      </c>
      <c r="F18" s="32" t="s">
        <v>90</v>
      </c>
      <c r="G18" s="74" t="s">
        <v>111</v>
      </c>
      <c r="H18" s="79">
        <v>0.11</v>
      </c>
      <c r="I18" s="66">
        <v>0</v>
      </c>
      <c r="J18" s="37">
        <v>83.010583091945136</v>
      </c>
      <c r="K18" s="38">
        <v>36.405230492951645</v>
      </c>
      <c r="L18" s="39">
        <v>119.41581358489678</v>
      </c>
      <c r="M18" s="36">
        <v>0.22186482521384607</v>
      </c>
      <c r="N18" s="37">
        <v>5.8424403972979402</v>
      </c>
      <c r="O18" s="38">
        <v>1.4118556484309963</v>
      </c>
      <c r="P18" s="39">
        <v>7.476160870942782</v>
      </c>
      <c r="Q18" s="36">
        <v>0.62113909715453752</v>
      </c>
      <c r="R18" s="38">
        <v>0.74540487265534439</v>
      </c>
      <c r="S18" s="39">
        <v>1.3665439698098818</v>
      </c>
      <c r="T18" s="36">
        <v>1.3478308529481939</v>
      </c>
      <c r="U18" s="37">
        <v>8.0450815664909552</v>
      </c>
      <c r="V18" s="38">
        <v>2.0265755337008904</v>
      </c>
      <c r="W18" s="39">
        <v>11.41948795314004</v>
      </c>
      <c r="X18" s="36">
        <v>1.8602311740895956</v>
      </c>
      <c r="Y18" s="37">
        <v>0</v>
      </c>
      <c r="Z18" s="37">
        <v>0</v>
      </c>
      <c r="AA18" s="37">
        <v>9.1070198902816841</v>
      </c>
      <c r="AB18" s="37">
        <v>0</v>
      </c>
      <c r="AC18" s="37">
        <v>5.2993158902048769</v>
      </c>
      <c r="AD18" s="38">
        <v>0.90136753510036494</v>
      </c>
      <c r="AE18" s="39">
        <v>17.167934489676522</v>
      </c>
      <c r="AF18" s="36">
        <v>0.51801847395308542</v>
      </c>
      <c r="AG18" s="37">
        <v>1.4215811236605658</v>
      </c>
      <c r="AH18" s="37">
        <v>4.5032133669335828</v>
      </c>
      <c r="AI18" s="37">
        <v>24.848318620316128</v>
      </c>
      <c r="AJ18" s="37">
        <v>3.0182462679263833</v>
      </c>
      <c r="AK18" s="37">
        <v>20.821933931368466</v>
      </c>
      <c r="AL18" s="38">
        <v>10.692326160502821</v>
      </c>
      <c r="AM18" s="39">
        <v>65.82363794466103</v>
      </c>
      <c r="AN18" s="36">
        <v>5.6588224314910951</v>
      </c>
      <c r="AO18" s="37">
        <v>2.8589287462815256</v>
      </c>
      <c r="AP18" s="37">
        <v>15.326134653767078</v>
      </c>
      <c r="AQ18" s="37">
        <v>24.162172279503388</v>
      </c>
      <c r="AR18" s="37">
        <v>7.4257956514242434</v>
      </c>
      <c r="AS18" s="37">
        <v>39.874794401017944</v>
      </c>
      <c r="AT18" s="38">
        <v>32.083563325765297</v>
      </c>
      <c r="AU18" s="39">
        <v>127.39021148925058</v>
      </c>
      <c r="AV18" s="36">
        <v>0.9566707955231214</v>
      </c>
      <c r="AW18" s="37">
        <v>10.531956556850174</v>
      </c>
      <c r="AX18" s="37">
        <v>30.858744839744229</v>
      </c>
      <c r="AY18" s="37">
        <v>3.8131591390328539</v>
      </c>
      <c r="AZ18" s="37">
        <v>101.35094116685796</v>
      </c>
      <c r="BA18" s="38">
        <v>34.570953577142305</v>
      </c>
      <c r="BB18" s="39">
        <v>182.08242607515064</v>
      </c>
      <c r="BC18" s="36">
        <v>0</v>
      </c>
      <c r="BD18" s="37">
        <v>0.1361342817619865</v>
      </c>
      <c r="BE18" s="37">
        <v>3.1457413370720801</v>
      </c>
      <c r="BF18" s="37">
        <v>9.956602798330934</v>
      </c>
      <c r="BG18" s="37">
        <v>1.5156391302756667</v>
      </c>
      <c r="BH18" s="37">
        <v>51.08354048989505</v>
      </c>
      <c r="BI18" s="38">
        <v>12.582195933432553</v>
      </c>
      <c r="BJ18" s="40">
        <v>78.419853970768273</v>
      </c>
      <c r="BK18" s="41">
        <v>610.56207034829652</v>
      </c>
    </row>
    <row r="19" spans="1:69" s="85" customFormat="1" x14ac:dyDescent="0.25">
      <c r="A19" s="84" t="s">
        <v>12</v>
      </c>
      <c r="B19" s="21" t="s">
        <v>13</v>
      </c>
      <c r="C19" s="30" t="s">
        <v>89</v>
      </c>
      <c r="D19" s="31" t="s">
        <v>131</v>
      </c>
      <c r="E19" s="21" t="s">
        <v>43</v>
      </c>
      <c r="F19" s="32" t="s">
        <v>91</v>
      </c>
      <c r="G19" s="74" t="s">
        <v>111</v>
      </c>
      <c r="H19" s="79">
        <v>0.11</v>
      </c>
      <c r="I19" s="66">
        <v>0</v>
      </c>
      <c r="J19" s="37">
        <v>613.7163352224004</v>
      </c>
      <c r="K19" s="38">
        <v>159.65109333696148</v>
      </c>
      <c r="L19" s="39">
        <v>773.36742855936188</v>
      </c>
      <c r="M19" s="36">
        <v>0</v>
      </c>
      <c r="N19" s="37">
        <v>0</v>
      </c>
      <c r="O19" s="38">
        <v>0</v>
      </c>
      <c r="P19" s="39">
        <v>0</v>
      </c>
      <c r="Q19" s="36">
        <v>0</v>
      </c>
      <c r="R19" s="38">
        <v>0</v>
      </c>
      <c r="S19" s="39">
        <v>0</v>
      </c>
      <c r="T19" s="36">
        <v>0</v>
      </c>
      <c r="U19" s="37">
        <v>0</v>
      </c>
      <c r="V19" s="38">
        <v>0</v>
      </c>
      <c r="W19" s="39">
        <v>0</v>
      </c>
      <c r="X19" s="36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8">
        <v>0</v>
      </c>
      <c r="AE19" s="39">
        <v>0</v>
      </c>
      <c r="AF19" s="36">
        <v>0</v>
      </c>
      <c r="AG19" s="37">
        <v>0</v>
      </c>
      <c r="AH19" s="37">
        <v>0</v>
      </c>
      <c r="AI19" s="37">
        <v>0</v>
      </c>
      <c r="AJ19" s="37">
        <v>0</v>
      </c>
      <c r="AK19" s="37">
        <v>0</v>
      </c>
      <c r="AL19" s="38">
        <v>0</v>
      </c>
      <c r="AM19" s="39">
        <v>0</v>
      </c>
      <c r="AN19" s="36">
        <v>0</v>
      </c>
      <c r="AO19" s="37">
        <v>0</v>
      </c>
      <c r="AP19" s="37">
        <v>0</v>
      </c>
      <c r="AQ19" s="37">
        <v>0</v>
      </c>
      <c r="AR19" s="37">
        <v>0</v>
      </c>
      <c r="AS19" s="37">
        <v>0</v>
      </c>
      <c r="AT19" s="38">
        <v>0</v>
      </c>
      <c r="AU19" s="39">
        <v>0</v>
      </c>
      <c r="AV19" s="36">
        <v>0</v>
      </c>
      <c r="AW19" s="37">
        <v>0</v>
      </c>
      <c r="AX19" s="37">
        <v>0</v>
      </c>
      <c r="AY19" s="37">
        <v>0</v>
      </c>
      <c r="AZ19" s="37">
        <v>0</v>
      </c>
      <c r="BA19" s="38">
        <v>0</v>
      </c>
      <c r="BB19" s="39">
        <v>0</v>
      </c>
      <c r="BC19" s="36">
        <v>0</v>
      </c>
      <c r="BD19" s="37">
        <v>0</v>
      </c>
      <c r="BE19" s="37">
        <v>0</v>
      </c>
      <c r="BF19" s="37">
        <v>0</v>
      </c>
      <c r="BG19" s="37">
        <v>0</v>
      </c>
      <c r="BH19" s="37">
        <v>0</v>
      </c>
      <c r="BI19" s="38">
        <v>0</v>
      </c>
      <c r="BJ19" s="40">
        <v>0</v>
      </c>
      <c r="BK19" s="41">
        <v>773.36742855936188</v>
      </c>
    </row>
    <row r="20" spans="1:69" s="85" customFormat="1" x14ac:dyDescent="0.25">
      <c r="A20" s="84" t="s">
        <v>12</v>
      </c>
      <c r="B20" s="21" t="s">
        <v>13</v>
      </c>
      <c r="C20" s="30" t="s">
        <v>89</v>
      </c>
      <c r="D20" s="31" t="s">
        <v>132</v>
      </c>
      <c r="E20" s="21" t="s">
        <v>44</v>
      </c>
      <c r="F20" s="32" t="s">
        <v>92</v>
      </c>
      <c r="G20" s="74" t="s">
        <v>111</v>
      </c>
      <c r="H20" s="79">
        <v>0.11</v>
      </c>
      <c r="I20" s="66">
        <v>0</v>
      </c>
      <c r="J20" s="37">
        <v>26.108385566393107</v>
      </c>
      <c r="K20" s="38">
        <v>9.8362048829603204</v>
      </c>
      <c r="L20" s="39">
        <v>35.944590449353427</v>
      </c>
      <c r="M20" s="36">
        <v>1.7633809073506059E-2</v>
      </c>
      <c r="N20" s="37">
        <v>0.46435697226899275</v>
      </c>
      <c r="O20" s="38">
        <v>8.7731645963789615E-2</v>
      </c>
      <c r="P20" s="39">
        <v>0.56972242730628841</v>
      </c>
      <c r="Q20" s="36">
        <v>0</v>
      </c>
      <c r="R20" s="38">
        <v>0</v>
      </c>
      <c r="S20" s="39">
        <v>0</v>
      </c>
      <c r="T20" s="36">
        <v>7.5255348369491659E-2</v>
      </c>
      <c r="U20" s="37">
        <v>0.69813495127668457</v>
      </c>
      <c r="V20" s="38">
        <v>0.23079414192948311</v>
      </c>
      <c r="W20" s="39">
        <v>1.0041844415756593</v>
      </c>
      <c r="X20" s="36">
        <v>9.1009757492014618</v>
      </c>
      <c r="Y20" s="37">
        <v>0</v>
      </c>
      <c r="Z20" s="37">
        <v>0</v>
      </c>
      <c r="AA20" s="37">
        <v>41.024880574645977</v>
      </c>
      <c r="AB20" s="37">
        <v>0</v>
      </c>
      <c r="AC20" s="37">
        <v>28.765410121672854</v>
      </c>
      <c r="AD20" s="38">
        <v>4.3087039363038304</v>
      </c>
      <c r="AE20" s="39">
        <v>83.199970381824116</v>
      </c>
      <c r="AF20" s="36">
        <v>0.13864312985742211</v>
      </c>
      <c r="AG20" s="37">
        <v>0.37801341304109343</v>
      </c>
      <c r="AH20" s="37">
        <v>1.1826421096004507</v>
      </c>
      <c r="AI20" s="37">
        <v>6.3990186200505184</v>
      </c>
      <c r="AJ20" s="37">
        <v>0.78903807976170748</v>
      </c>
      <c r="AK20" s="37">
        <v>19.635638668866211</v>
      </c>
      <c r="AL20" s="38">
        <v>3.763995638416159</v>
      </c>
      <c r="AM20" s="39">
        <v>32.286989659593566</v>
      </c>
      <c r="AN20" s="36">
        <v>8.2955663950923839E-2</v>
      </c>
      <c r="AO20" s="37">
        <v>4.7891310137406801E-2</v>
      </c>
      <c r="AP20" s="37">
        <v>0.3175054125083368</v>
      </c>
      <c r="AQ20" s="37">
        <v>0.66998674654309254</v>
      </c>
      <c r="AR20" s="37">
        <v>0.14400058563901752</v>
      </c>
      <c r="AS20" s="37">
        <v>2.0081082648807449</v>
      </c>
      <c r="AT20" s="38">
        <v>0.84726073765465137</v>
      </c>
      <c r="AU20" s="39">
        <v>4.1177087213141732</v>
      </c>
      <c r="AV20" s="36">
        <v>3.0115521581180013E-2</v>
      </c>
      <c r="AW20" s="37">
        <v>0.28349972463809836</v>
      </c>
      <c r="AX20" s="37">
        <v>0.80098067146248297</v>
      </c>
      <c r="AY20" s="37">
        <v>0.10686073081083487</v>
      </c>
      <c r="AZ20" s="37">
        <v>8.5875922614498759</v>
      </c>
      <c r="BA20" s="38">
        <v>1.273606509356273</v>
      </c>
      <c r="BB20" s="39">
        <v>11.082655419298746</v>
      </c>
      <c r="BC20" s="36">
        <v>8.7608482008286821E-4</v>
      </c>
      <c r="BD20" s="37">
        <v>2.5647810957390373E-3</v>
      </c>
      <c r="BE20" s="37">
        <v>7.9836039778430887E-2</v>
      </c>
      <c r="BF20" s="37">
        <v>0.20272083275054226</v>
      </c>
      <c r="BG20" s="37">
        <v>2.9072056049228284E-2</v>
      </c>
      <c r="BH20" s="37">
        <v>1.4558441470086247</v>
      </c>
      <c r="BI20" s="38">
        <v>0.29799921821033298</v>
      </c>
      <c r="BJ20" s="40">
        <v>2.0689131597129808</v>
      </c>
      <c r="BK20" s="41">
        <v>170.27473465997898</v>
      </c>
    </row>
    <row r="21" spans="1:69" s="85" customFormat="1" x14ac:dyDescent="0.25">
      <c r="A21" s="84" t="s">
        <v>12</v>
      </c>
      <c r="B21" s="21" t="s">
        <v>13</v>
      </c>
      <c r="C21" s="30" t="s">
        <v>89</v>
      </c>
      <c r="D21" s="31" t="s">
        <v>133</v>
      </c>
      <c r="E21" s="21" t="s">
        <v>45</v>
      </c>
      <c r="F21" s="32" t="s">
        <v>46</v>
      </c>
      <c r="G21" s="74" t="s">
        <v>111</v>
      </c>
      <c r="H21" s="79">
        <v>0.11</v>
      </c>
      <c r="I21" s="66">
        <v>1.1323409430668367E-2</v>
      </c>
      <c r="J21" s="37">
        <v>469.07676061679274</v>
      </c>
      <c r="K21" s="38">
        <v>158.07706755513811</v>
      </c>
      <c r="L21" s="39">
        <v>627.16515158136144</v>
      </c>
      <c r="M21" s="36">
        <v>0.40251182540038405</v>
      </c>
      <c r="N21" s="37">
        <v>10.599478068876778</v>
      </c>
      <c r="O21" s="38">
        <v>2.0025749862133471</v>
      </c>
      <c r="P21" s="39">
        <v>13.004564880490507</v>
      </c>
      <c r="Q21" s="36">
        <v>0</v>
      </c>
      <c r="R21" s="38">
        <v>0</v>
      </c>
      <c r="S21" s="39">
        <v>0</v>
      </c>
      <c r="T21" s="36">
        <v>1.1052915951295648</v>
      </c>
      <c r="U21" s="37">
        <v>10.253659183446549</v>
      </c>
      <c r="V21" s="38">
        <v>3.3897235320381873</v>
      </c>
      <c r="W21" s="39">
        <v>14.748674310614302</v>
      </c>
      <c r="X21" s="36">
        <v>202.68325980839441</v>
      </c>
      <c r="Y21" s="37">
        <v>0</v>
      </c>
      <c r="Z21" s="37">
        <v>0</v>
      </c>
      <c r="AA21" s="37">
        <v>913.64450991410456</v>
      </c>
      <c r="AB21" s="37">
        <v>0</v>
      </c>
      <c r="AC21" s="37">
        <v>640.62000095952305</v>
      </c>
      <c r="AD21" s="38">
        <v>95.956981254009605</v>
      </c>
      <c r="AE21" s="39">
        <v>1852.9047519360317</v>
      </c>
      <c r="AF21" s="36">
        <v>4.0059615100094739</v>
      </c>
      <c r="AG21" s="37">
        <v>10.922338412781199</v>
      </c>
      <c r="AH21" s="37">
        <v>34.17132010830889</v>
      </c>
      <c r="AI21" s="37">
        <v>184.8935632087796</v>
      </c>
      <c r="AJ21" s="37">
        <v>22.798505636072612</v>
      </c>
      <c r="AK21" s="37">
        <v>567.35312317908358</v>
      </c>
      <c r="AL21" s="38">
        <v>108.75707773508161</v>
      </c>
      <c r="AM21" s="39">
        <v>932.90188979011691</v>
      </c>
      <c r="AN21" s="36">
        <v>6.3338439570144462</v>
      </c>
      <c r="AO21" s="37">
        <v>3.6566048761513241</v>
      </c>
      <c r="AP21" s="37">
        <v>24.242223406529828</v>
      </c>
      <c r="AQ21" s="37">
        <v>51.154933897970182</v>
      </c>
      <c r="AR21" s="37">
        <v>10.994755459926315</v>
      </c>
      <c r="AS21" s="37">
        <v>153.32339942538698</v>
      </c>
      <c r="AT21" s="38">
        <v>64.690185668145105</v>
      </c>
      <c r="AU21" s="39">
        <v>314.39594669112415</v>
      </c>
      <c r="AV21" s="36">
        <v>0.96706719284882059</v>
      </c>
      <c r="AW21" s="37">
        <v>9.1037202241422026</v>
      </c>
      <c r="AX21" s="37">
        <v>25.721026527445442</v>
      </c>
      <c r="AY21" s="37">
        <v>3.4315031434019194</v>
      </c>
      <c r="AZ21" s="37">
        <v>275.76406801469653</v>
      </c>
      <c r="BA21" s="38">
        <v>40.897949201280156</v>
      </c>
      <c r="BB21" s="39">
        <v>355.88533430381506</v>
      </c>
      <c r="BC21" s="36">
        <v>1.0336738973872638E-3</v>
      </c>
      <c r="BD21" s="37">
        <v>3.0261308156520478E-3</v>
      </c>
      <c r="BE21" s="37">
        <v>9.4196850005835456E-2</v>
      </c>
      <c r="BF21" s="37">
        <v>0.23918601083742524</v>
      </c>
      <c r="BG21" s="37">
        <v>3.4301502311870076E-2</v>
      </c>
      <c r="BH21" s="37">
        <v>1.7177196304856621</v>
      </c>
      <c r="BI21" s="38">
        <v>0.35160295697932065</v>
      </c>
      <c r="BJ21" s="40">
        <v>2.4410667553331526</v>
      </c>
      <c r="BK21" s="41">
        <v>4113.4473802488874</v>
      </c>
    </row>
    <row r="22" spans="1:69" s="85" customFormat="1" x14ac:dyDescent="0.25">
      <c r="A22" s="84" t="s">
        <v>12</v>
      </c>
      <c r="B22" s="21" t="s">
        <v>13</v>
      </c>
      <c r="C22" s="30" t="s">
        <v>89</v>
      </c>
      <c r="D22" s="31" t="s">
        <v>134</v>
      </c>
      <c r="E22" s="21" t="s">
        <v>71</v>
      </c>
      <c r="F22" s="32" t="s">
        <v>72</v>
      </c>
      <c r="G22" s="74" t="s">
        <v>111</v>
      </c>
      <c r="H22" s="79">
        <v>0.03</v>
      </c>
      <c r="I22" s="66">
        <v>0.24231004473721504</v>
      </c>
      <c r="J22" s="37">
        <v>314.08974125901835</v>
      </c>
      <c r="K22" s="38">
        <v>102.82049906791539</v>
      </c>
      <c r="L22" s="39">
        <v>417.15255037167094</v>
      </c>
      <c r="M22" s="36">
        <v>0.79394615125388945</v>
      </c>
      <c r="N22" s="37">
        <v>20.907248649685759</v>
      </c>
      <c r="O22" s="38">
        <v>4.5005742696026712</v>
      </c>
      <c r="P22" s="39">
        <v>26.201769070542319</v>
      </c>
      <c r="Q22" s="36">
        <v>0</v>
      </c>
      <c r="R22" s="38">
        <v>0</v>
      </c>
      <c r="S22" s="39">
        <v>0</v>
      </c>
      <c r="T22" s="36">
        <v>4.9772803243370074</v>
      </c>
      <c r="U22" s="37">
        <v>27.163533367486387</v>
      </c>
      <c r="V22" s="38">
        <v>5.7923681782367238</v>
      </c>
      <c r="W22" s="39">
        <v>37.933181870060118</v>
      </c>
      <c r="X22" s="36">
        <v>28.764119317409932</v>
      </c>
      <c r="Y22" s="37">
        <v>0</v>
      </c>
      <c r="Z22" s="37">
        <v>0</v>
      </c>
      <c r="AA22" s="37">
        <v>146.98532779884283</v>
      </c>
      <c r="AB22" s="37">
        <v>0</v>
      </c>
      <c r="AC22" s="37">
        <v>192.68977403393313</v>
      </c>
      <c r="AD22" s="38">
        <v>18.585549470707072</v>
      </c>
      <c r="AE22" s="39">
        <v>387.02477062089292</v>
      </c>
      <c r="AF22" s="36">
        <v>0.71883904827393186</v>
      </c>
      <c r="AG22" s="37">
        <v>1.8818722662510177</v>
      </c>
      <c r="AH22" s="37">
        <v>5.727115138099685</v>
      </c>
      <c r="AI22" s="37">
        <v>29.279468854803035</v>
      </c>
      <c r="AJ22" s="37">
        <v>3.5147617329288905</v>
      </c>
      <c r="AK22" s="37">
        <v>147.75362662593213</v>
      </c>
      <c r="AL22" s="38">
        <v>20.102167310108022</v>
      </c>
      <c r="AM22" s="39">
        <v>208.97785097639672</v>
      </c>
      <c r="AN22" s="36">
        <v>1.2509790504980904</v>
      </c>
      <c r="AO22" s="37">
        <v>0.51529297825817799</v>
      </c>
      <c r="AP22" s="37">
        <v>3.8870078230908689</v>
      </c>
      <c r="AQ22" s="37">
        <v>7.7416167950687731</v>
      </c>
      <c r="AR22" s="37">
        <v>1.9710809134263814</v>
      </c>
      <c r="AS22" s="37">
        <v>29.878187417739593</v>
      </c>
      <c r="AT22" s="38">
        <v>10.219180396031735</v>
      </c>
      <c r="AU22" s="39">
        <v>55.463345374113615</v>
      </c>
      <c r="AV22" s="36">
        <v>1.703058366660605E-2</v>
      </c>
      <c r="AW22" s="37">
        <v>0.37938436932056457</v>
      </c>
      <c r="AX22" s="37">
        <v>1.425790175257071</v>
      </c>
      <c r="AY22" s="37">
        <v>0.22612793463665604</v>
      </c>
      <c r="AZ22" s="37">
        <v>32.33767155645139</v>
      </c>
      <c r="BA22" s="38">
        <v>3.2543264532042322</v>
      </c>
      <c r="BB22" s="39">
        <v>37.640331072536526</v>
      </c>
      <c r="BC22" s="36">
        <v>2.4164103198507435E-3</v>
      </c>
      <c r="BD22" s="37">
        <v>1.1995643920865084E-3</v>
      </c>
      <c r="BE22" s="37">
        <v>2.161328706398092E-2</v>
      </c>
      <c r="BF22" s="37">
        <v>6.1083108988697496E-2</v>
      </c>
      <c r="BG22" s="37">
        <v>1.1590223982740734E-2</v>
      </c>
      <c r="BH22" s="37">
        <v>0.56091260788209585</v>
      </c>
      <c r="BI22" s="38">
        <v>0.10426754094189178</v>
      </c>
      <c r="BJ22" s="40">
        <v>0.76308274357134409</v>
      </c>
      <c r="BK22" s="41">
        <v>1171.1568820997848</v>
      </c>
    </row>
    <row r="23" spans="1:69" s="85" customFormat="1" x14ac:dyDescent="0.25">
      <c r="A23" s="84" t="s">
        <v>12</v>
      </c>
      <c r="B23" s="21" t="s">
        <v>13</v>
      </c>
      <c r="C23" s="30" t="s">
        <v>89</v>
      </c>
      <c r="D23" s="31" t="s">
        <v>135</v>
      </c>
      <c r="E23" s="21" t="s">
        <v>47</v>
      </c>
      <c r="F23" s="32" t="s">
        <v>27</v>
      </c>
      <c r="G23" s="74" t="s">
        <v>111</v>
      </c>
      <c r="H23" s="79">
        <v>3.2000000000000001E-2</v>
      </c>
      <c r="I23" s="66">
        <v>1.4847462544665933</v>
      </c>
      <c r="J23" s="37">
        <v>113.64090448782594</v>
      </c>
      <c r="K23" s="38">
        <v>65.727949991926735</v>
      </c>
      <c r="L23" s="39">
        <v>180.85360073421927</v>
      </c>
      <c r="M23" s="36">
        <v>0</v>
      </c>
      <c r="N23" s="37">
        <v>0</v>
      </c>
      <c r="O23" s="38">
        <v>0</v>
      </c>
      <c r="P23" s="39">
        <v>0</v>
      </c>
      <c r="Q23" s="36">
        <v>0</v>
      </c>
      <c r="R23" s="38">
        <v>0</v>
      </c>
      <c r="S23" s="39">
        <v>0</v>
      </c>
      <c r="T23" s="36">
        <v>0</v>
      </c>
      <c r="U23" s="37">
        <v>0</v>
      </c>
      <c r="V23" s="38">
        <v>0</v>
      </c>
      <c r="W23" s="39">
        <v>0</v>
      </c>
      <c r="X23" s="36">
        <v>2.1382105998999385E-2</v>
      </c>
      <c r="Y23" s="37">
        <v>0</v>
      </c>
      <c r="Z23" s="37">
        <v>0</v>
      </c>
      <c r="AA23" s="37">
        <v>0.15520834625547739</v>
      </c>
      <c r="AB23" s="37">
        <v>0</v>
      </c>
      <c r="AC23" s="37">
        <v>1.1064712185750711</v>
      </c>
      <c r="AD23" s="38">
        <v>5.0439907290427161E-2</v>
      </c>
      <c r="AE23" s="39">
        <v>1.3335015781199751</v>
      </c>
      <c r="AF23" s="36">
        <v>7.0744141762839555E-3</v>
      </c>
      <c r="AG23" s="37">
        <v>2.137730223035E-2</v>
      </c>
      <c r="AH23" s="37">
        <v>6.7830948678531219E-2</v>
      </c>
      <c r="AI23" s="37">
        <v>0.45004723239599009</v>
      </c>
      <c r="AJ23" s="37">
        <v>5.6597250773767475E-2</v>
      </c>
      <c r="AK23" s="37">
        <v>4.2731667329338299</v>
      </c>
      <c r="AL23" s="38">
        <v>0.35585072704999671</v>
      </c>
      <c r="AM23" s="39">
        <v>5.2319446082387486</v>
      </c>
      <c r="AN23" s="36">
        <v>0</v>
      </c>
      <c r="AO23" s="37">
        <v>0</v>
      </c>
      <c r="AP23" s="37">
        <v>0</v>
      </c>
      <c r="AQ23" s="37">
        <v>0</v>
      </c>
      <c r="AR23" s="37">
        <v>0</v>
      </c>
      <c r="AS23" s="37">
        <v>0</v>
      </c>
      <c r="AT23" s="38">
        <v>0</v>
      </c>
      <c r="AU23" s="39">
        <v>0</v>
      </c>
      <c r="AV23" s="36">
        <v>6.6365596008252019E-4</v>
      </c>
      <c r="AW23" s="37">
        <v>3.2070997499632076E-3</v>
      </c>
      <c r="AX23" s="37">
        <v>5.7049044964838204E-3</v>
      </c>
      <c r="AY23" s="37">
        <v>9.6404031161017472E-4</v>
      </c>
      <c r="AZ23" s="37">
        <v>5.8974711222666405E-2</v>
      </c>
      <c r="BA23" s="38">
        <v>1.2135241221388007E-2</v>
      </c>
      <c r="BB23" s="39">
        <v>8.1649652962194133E-2</v>
      </c>
      <c r="BC23" s="36">
        <v>0</v>
      </c>
      <c r="BD23" s="37">
        <v>0</v>
      </c>
      <c r="BE23" s="37">
        <v>0</v>
      </c>
      <c r="BF23" s="37">
        <v>0</v>
      </c>
      <c r="BG23" s="37">
        <v>0</v>
      </c>
      <c r="BH23" s="37">
        <v>0</v>
      </c>
      <c r="BI23" s="38">
        <v>0</v>
      </c>
      <c r="BJ23" s="40">
        <v>0</v>
      </c>
      <c r="BK23" s="41">
        <v>187.50069657354021</v>
      </c>
    </row>
    <row r="24" spans="1:69" s="85" customFormat="1" x14ac:dyDescent="0.25">
      <c r="A24" s="84" t="s">
        <v>12</v>
      </c>
      <c r="B24" s="21" t="s">
        <v>13</v>
      </c>
      <c r="C24" s="30" t="s">
        <v>89</v>
      </c>
      <c r="D24" s="31" t="s">
        <v>136</v>
      </c>
      <c r="E24" s="21" t="s">
        <v>65</v>
      </c>
      <c r="F24" s="32" t="s">
        <v>66</v>
      </c>
      <c r="G24" s="74" t="s">
        <v>111</v>
      </c>
      <c r="H24" s="79">
        <v>3.2000000000000001E-2</v>
      </c>
      <c r="I24" s="66">
        <v>0</v>
      </c>
      <c r="J24" s="37">
        <v>103.32231261264012</v>
      </c>
      <c r="K24" s="38">
        <v>60.628049215500411</v>
      </c>
      <c r="L24" s="39">
        <v>163.95036182814053</v>
      </c>
      <c r="M24" s="36">
        <v>2.0544658257089302E-2</v>
      </c>
      <c r="N24" s="37">
        <v>0.54100933410335139</v>
      </c>
      <c r="O24" s="38">
        <v>0.10268099899028074</v>
      </c>
      <c r="P24" s="39">
        <v>0.66423499135072139</v>
      </c>
      <c r="Q24" s="36">
        <v>0</v>
      </c>
      <c r="R24" s="38">
        <v>0</v>
      </c>
      <c r="S24" s="39">
        <v>0</v>
      </c>
      <c r="T24" s="36">
        <v>0.32989434133547235</v>
      </c>
      <c r="U24" s="37">
        <v>2.5719429424508946</v>
      </c>
      <c r="V24" s="38">
        <v>0.70108713695089864</v>
      </c>
      <c r="W24" s="39">
        <v>3.6029244207372653</v>
      </c>
      <c r="X24" s="36">
        <v>9.9421288353629025E-2</v>
      </c>
      <c r="Y24" s="37">
        <v>0</v>
      </c>
      <c r="Z24" s="37">
        <v>0</v>
      </c>
      <c r="AA24" s="37">
        <v>0.72167885374236918</v>
      </c>
      <c r="AB24" s="37">
        <v>0</v>
      </c>
      <c r="AC24" s="37">
        <v>2.530460301545657</v>
      </c>
      <c r="AD24" s="38">
        <v>0.15120386904570968</v>
      </c>
      <c r="AE24" s="39">
        <v>3.5027643126873649</v>
      </c>
      <c r="AF24" s="36">
        <v>5.0654467203586438E-3</v>
      </c>
      <c r="AG24" s="37">
        <v>1.5306650526040038E-2</v>
      </c>
      <c r="AH24" s="37">
        <v>4.8568552527548527E-2</v>
      </c>
      <c r="AI24" s="37">
        <v>0.32224438950565171</v>
      </c>
      <c r="AJ24" s="37">
        <v>4.0524960960638672E-2</v>
      </c>
      <c r="AK24" s="37">
        <v>1.1043981873143747</v>
      </c>
      <c r="AL24" s="38">
        <v>0.17385911005372409</v>
      </c>
      <c r="AM24" s="39">
        <v>1.7099672976083364</v>
      </c>
      <c r="AN24" s="36">
        <v>2.3912358393670834E-2</v>
      </c>
      <c r="AO24" s="37">
        <v>2.2490232582633312E-2</v>
      </c>
      <c r="AP24" s="37">
        <v>7.5222718676173306E-2</v>
      </c>
      <c r="AQ24" s="37">
        <v>7.7540563525464692E-2</v>
      </c>
      <c r="AR24" s="37">
        <v>2.1819379739755805E-2</v>
      </c>
      <c r="AS24" s="37">
        <v>0.17967509122620337</v>
      </c>
      <c r="AT24" s="38">
        <v>0.12743495077991623</v>
      </c>
      <c r="AU24" s="39">
        <v>0.52809529492381757</v>
      </c>
      <c r="AV24" s="36">
        <v>7.0998773891699082E-3</v>
      </c>
      <c r="AW24" s="37">
        <v>3.4309968370878456E-2</v>
      </c>
      <c r="AX24" s="37">
        <v>6.1031806957512827E-2</v>
      </c>
      <c r="AY24" s="37">
        <v>1.0313428074688467E-2</v>
      </c>
      <c r="AZ24" s="37">
        <v>0.43204448943234858</v>
      </c>
      <c r="BA24" s="38">
        <v>0.11809280788755944</v>
      </c>
      <c r="BB24" s="39">
        <v>0.66289237811215762</v>
      </c>
      <c r="BC24" s="36">
        <v>0</v>
      </c>
      <c r="BD24" s="37">
        <v>0</v>
      </c>
      <c r="BE24" s="37">
        <v>0</v>
      </c>
      <c r="BF24" s="37">
        <v>0</v>
      </c>
      <c r="BG24" s="37">
        <v>0</v>
      </c>
      <c r="BH24" s="37">
        <v>0</v>
      </c>
      <c r="BI24" s="38">
        <v>0</v>
      </c>
      <c r="BJ24" s="40">
        <v>0</v>
      </c>
      <c r="BK24" s="41">
        <v>174.62124052356018</v>
      </c>
    </row>
    <row r="25" spans="1:69" s="85" customFormat="1" x14ac:dyDescent="0.25">
      <c r="A25" s="84" t="s">
        <v>12</v>
      </c>
      <c r="B25" s="21" t="s">
        <v>13</v>
      </c>
      <c r="C25" s="30" t="s">
        <v>89</v>
      </c>
      <c r="D25" s="31" t="s">
        <v>137</v>
      </c>
      <c r="E25" s="21" t="s">
        <v>48</v>
      </c>
      <c r="F25" s="32" t="s">
        <v>28</v>
      </c>
      <c r="G25" s="74" t="s">
        <v>111</v>
      </c>
      <c r="H25" s="79">
        <v>0.03</v>
      </c>
      <c r="I25" s="66">
        <v>0</v>
      </c>
      <c r="J25" s="37">
        <v>73.143732194521007</v>
      </c>
      <c r="K25" s="38">
        <v>29.187282089348287</v>
      </c>
      <c r="L25" s="39">
        <v>102.33101428386929</v>
      </c>
      <c r="M25" s="36">
        <v>0.4368479965194435</v>
      </c>
      <c r="N25" s="37">
        <v>11.503663908345334</v>
      </c>
      <c r="O25" s="38">
        <v>2.786278244948476</v>
      </c>
      <c r="P25" s="39">
        <v>14.726790149813255</v>
      </c>
      <c r="Q25" s="36">
        <v>4.7469013914102645E-2</v>
      </c>
      <c r="R25" s="38">
        <v>5.8699476342886796E-2</v>
      </c>
      <c r="S25" s="39">
        <v>0.10616849025698943</v>
      </c>
      <c r="T25" s="36">
        <v>0.2858887606955976</v>
      </c>
      <c r="U25" s="37">
        <v>1.6771864497428932</v>
      </c>
      <c r="V25" s="38">
        <v>0.43538702252382233</v>
      </c>
      <c r="W25" s="39">
        <v>2.3984622329623129</v>
      </c>
      <c r="X25" s="36">
        <v>6.9277231952886612E-2</v>
      </c>
      <c r="Y25" s="37">
        <v>0</v>
      </c>
      <c r="Z25" s="37">
        <v>0</v>
      </c>
      <c r="AA25" s="37">
        <v>0.36441240202916386</v>
      </c>
      <c r="AB25" s="37">
        <v>0</v>
      </c>
      <c r="AC25" s="37">
        <v>0.41867459636872739</v>
      </c>
      <c r="AD25" s="38">
        <v>4.3665787661129211E-2</v>
      </c>
      <c r="AE25" s="39">
        <v>0.89603001801190707</v>
      </c>
      <c r="AF25" s="36">
        <v>0.11151071382419094</v>
      </c>
      <c r="AG25" s="37">
        <v>0.28293234644181348</v>
      </c>
      <c r="AH25" s="37">
        <v>0.85699281421266094</v>
      </c>
      <c r="AI25" s="37">
        <v>3.9897534657495535</v>
      </c>
      <c r="AJ25" s="37">
        <v>0.51103502013105218</v>
      </c>
      <c r="AK25" s="37">
        <v>4.5472860197395404</v>
      </c>
      <c r="AL25" s="38">
        <v>1.9466093570863352</v>
      </c>
      <c r="AM25" s="39">
        <v>12.246119737185147</v>
      </c>
      <c r="AN25" s="36">
        <v>1.5769910030657972</v>
      </c>
      <c r="AO25" s="37">
        <v>1.2205803788897924</v>
      </c>
      <c r="AP25" s="37">
        <v>6.311839061911467</v>
      </c>
      <c r="AQ25" s="37">
        <v>8.8058901656313413</v>
      </c>
      <c r="AR25" s="37">
        <v>1.9231126616328456</v>
      </c>
      <c r="AS25" s="37">
        <v>14.428194365199611</v>
      </c>
      <c r="AT25" s="38">
        <v>11.929464497848771</v>
      </c>
      <c r="AU25" s="39">
        <v>46.196072134179623</v>
      </c>
      <c r="AV25" s="36">
        <v>2.6756168377258593E-2</v>
      </c>
      <c r="AW25" s="37">
        <v>0.35595889727781327</v>
      </c>
      <c r="AX25" s="37">
        <v>1.3705614665307133</v>
      </c>
      <c r="AY25" s="37">
        <v>0.20369729252202731</v>
      </c>
      <c r="AZ25" s="37">
        <v>6.203431135395447</v>
      </c>
      <c r="BA25" s="38">
        <v>1.5377742179707377</v>
      </c>
      <c r="BB25" s="39">
        <v>9.6981791780739961</v>
      </c>
      <c r="BC25" s="36">
        <v>5.5557765474018627E-3</v>
      </c>
      <c r="BD25" s="37">
        <v>1.0669342168799677E-2</v>
      </c>
      <c r="BE25" s="37">
        <v>9.8367681278118263E-2</v>
      </c>
      <c r="BF25" s="37">
        <v>0.32260447083483346</v>
      </c>
      <c r="BG25" s="37">
        <v>6.3484101532919349E-2</v>
      </c>
      <c r="BH25" s="37">
        <v>1.7487018579953428</v>
      </c>
      <c r="BI25" s="38">
        <v>0.39121157295579212</v>
      </c>
      <c r="BJ25" s="40">
        <v>2.6405948033132081</v>
      </c>
      <c r="BK25" s="41">
        <v>191.23943102766572</v>
      </c>
    </row>
    <row r="26" spans="1:69" s="85" customFormat="1" x14ac:dyDescent="0.25">
      <c r="A26" s="84" t="s">
        <v>12</v>
      </c>
      <c r="B26" s="21" t="s">
        <v>13</v>
      </c>
      <c r="C26" s="30" t="s">
        <v>89</v>
      </c>
      <c r="D26" s="31" t="s">
        <v>138</v>
      </c>
      <c r="E26" s="21" t="s">
        <v>67</v>
      </c>
      <c r="F26" s="32" t="s">
        <v>29</v>
      </c>
      <c r="G26" s="74" t="s">
        <v>111</v>
      </c>
      <c r="H26" s="79">
        <v>0.03</v>
      </c>
      <c r="I26" s="66">
        <v>1.9677997384936436E-2</v>
      </c>
      <c r="J26" s="37">
        <v>918.67213361083293</v>
      </c>
      <c r="K26" s="38">
        <v>341.23558581410612</v>
      </c>
      <c r="L26" s="39">
        <v>1259.927397422324</v>
      </c>
      <c r="M26" s="36">
        <v>2.7525931083633188</v>
      </c>
      <c r="N26" s="37">
        <v>72.48495185356731</v>
      </c>
      <c r="O26" s="38">
        <v>17.556427764654885</v>
      </c>
      <c r="P26" s="39">
        <v>92.793972726585508</v>
      </c>
      <c r="Q26" s="36">
        <v>0.58907657532509905</v>
      </c>
      <c r="R26" s="38">
        <v>0.72844332852617877</v>
      </c>
      <c r="S26" s="39">
        <v>1.3175199038512777</v>
      </c>
      <c r="T26" s="36">
        <v>5.1199516090833619</v>
      </c>
      <c r="U26" s="37">
        <v>30.036554921573632</v>
      </c>
      <c r="V26" s="38">
        <v>7.7973001845930394</v>
      </c>
      <c r="W26" s="39">
        <v>42.953806715250039</v>
      </c>
      <c r="X26" s="36">
        <v>8.8927743298875068</v>
      </c>
      <c r="Y26" s="37">
        <v>0</v>
      </c>
      <c r="Z26" s="37">
        <v>0</v>
      </c>
      <c r="AA26" s="37">
        <v>46.777810875316959</v>
      </c>
      <c r="AB26" s="37">
        <v>0</v>
      </c>
      <c r="AC26" s="37">
        <v>54.035454479196268</v>
      </c>
      <c r="AD26" s="38">
        <v>5.6153705199820374</v>
      </c>
      <c r="AE26" s="39">
        <v>115.32141020438277</v>
      </c>
      <c r="AF26" s="36">
        <v>5.4497483611154456</v>
      </c>
      <c r="AG26" s="37">
        <v>13.827461402128712</v>
      </c>
      <c r="AH26" s="37">
        <v>41.882927878181839</v>
      </c>
      <c r="AI26" s="37">
        <v>194.9871152784817</v>
      </c>
      <c r="AJ26" s="37">
        <v>24.975288633006894</v>
      </c>
      <c r="AK26" s="37">
        <v>224.24858956934719</v>
      </c>
      <c r="AL26" s="38">
        <v>95.251683233755926</v>
      </c>
      <c r="AM26" s="39">
        <v>600.62281435601767</v>
      </c>
      <c r="AN26" s="36">
        <v>7.8780619006980048</v>
      </c>
      <c r="AO26" s="37">
        <v>6.0975666703090301</v>
      </c>
      <c r="AP26" s="37">
        <v>31.531605912977732</v>
      </c>
      <c r="AQ26" s="37">
        <v>43.990959796678723</v>
      </c>
      <c r="AR26" s="37">
        <v>9.6071572766782172</v>
      </c>
      <c r="AS26" s="37">
        <v>72.019790564630526</v>
      </c>
      <c r="AT26" s="38">
        <v>59.590793328898641</v>
      </c>
      <c r="AU26" s="39">
        <v>230.71593545087086</v>
      </c>
      <c r="AV26" s="36">
        <v>0.16510579571413173</v>
      </c>
      <c r="AW26" s="37">
        <v>2.1965356230352691</v>
      </c>
      <c r="AX26" s="37">
        <v>8.4574008623377477</v>
      </c>
      <c r="AY26" s="37">
        <v>1.2569663597740242</v>
      </c>
      <c r="AZ26" s="37">
        <v>38.12774889910785</v>
      </c>
      <c r="BA26" s="38">
        <v>9.4792083080281166</v>
      </c>
      <c r="BB26" s="39">
        <v>59.682965847997139</v>
      </c>
      <c r="BC26" s="36">
        <v>7.3495042658168934E-3</v>
      </c>
      <c r="BD26" s="37">
        <v>1.4114026205701785E-2</v>
      </c>
      <c r="BE26" s="37">
        <v>0.13012648853023673</v>
      </c>
      <c r="BF26" s="37">
        <v>0.42675995233843433</v>
      </c>
      <c r="BG26" s="37">
        <v>8.3980460885514988E-2</v>
      </c>
      <c r="BH26" s="37">
        <v>2.292882583892812</v>
      </c>
      <c r="BI26" s="38">
        <v>0.51580259086929847</v>
      </c>
      <c r="BJ26" s="40">
        <v>3.4710156069878151</v>
      </c>
      <c r="BK26" s="41">
        <v>2406.8068382342672</v>
      </c>
    </row>
    <row r="27" spans="1:69" s="85" customFormat="1" x14ac:dyDescent="0.25">
      <c r="A27" s="84" t="s">
        <v>12</v>
      </c>
      <c r="B27" s="21" t="s">
        <v>13</v>
      </c>
      <c r="C27" s="30" t="s">
        <v>89</v>
      </c>
      <c r="D27" s="31" t="s">
        <v>139</v>
      </c>
      <c r="E27" s="21" t="s">
        <v>55</v>
      </c>
      <c r="F27" s="32" t="s">
        <v>56</v>
      </c>
      <c r="G27" s="74" t="s">
        <v>111</v>
      </c>
      <c r="H27" s="79">
        <v>0.03</v>
      </c>
      <c r="I27" s="66">
        <v>6.3989883351279031E-2</v>
      </c>
      <c r="J27" s="37">
        <v>1098.3755826935728</v>
      </c>
      <c r="K27" s="38">
        <v>437.70311319095953</v>
      </c>
      <c r="L27" s="39">
        <v>1536.1426857678837</v>
      </c>
      <c r="M27" s="36">
        <v>3.233060483946347</v>
      </c>
      <c r="N27" s="37">
        <v>85.137259410587077</v>
      </c>
      <c r="O27" s="38">
        <v>23.409999053897291</v>
      </c>
      <c r="P27" s="39">
        <v>111.78031894843072</v>
      </c>
      <c r="Q27" s="36">
        <v>1.8424398244695445E-3</v>
      </c>
      <c r="R27" s="38">
        <v>5.1173949904481679E-3</v>
      </c>
      <c r="S27" s="39">
        <v>6.9598348149177121E-3</v>
      </c>
      <c r="T27" s="36">
        <v>7.7793035480640942</v>
      </c>
      <c r="U27" s="37">
        <v>49.900333727497035</v>
      </c>
      <c r="V27" s="38">
        <v>14.303139404003097</v>
      </c>
      <c r="W27" s="39">
        <v>71.982776679564225</v>
      </c>
      <c r="X27" s="36">
        <v>2.8909661294294913</v>
      </c>
      <c r="Y27" s="37">
        <v>0</v>
      </c>
      <c r="Z27" s="37">
        <v>0</v>
      </c>
      <c r="AA27" s="37">
        <v>20.116342668610425</v>
      </c>
      <c r="AB27" s="37">
        <v>0</v>
      </c>
      <c r="AC27" s="37">
        <v>21.663984546554644</v>
      </c>
      <c r="AD27" s="38">
        <v>2.2530975423819068</v>
      </c>
      <c r="AE27" s="39">
        <v>46.924390886976468</v>
      </c>
      <c r="AF27" s="36">
        <v>1.3409269342233145</v>
      </c>
      <c r="AG27" s="37">
        <v>3.3796531243340384</v>
      </c>
      <c r="AH27" s="37">
        <v>10.146273263061005</v>
      </c>
      <c r="AI27" s="37">
        <v>46.418113870605303</v>
      </c>
      <c r="AJ27" s="37">
        <v>5.7379890956211721</v>
      </c>
      <c r="AK27" s="37">
        <v>102.31968763176359</v>
      </c>
      <c r="AL27" s="38">
        <v>24.481789706466877</v>
      </c>
      <c r="AM27" s="39">
        <v>193.82443362607529</v>
      </c>
      <c r="AN27" s="36">
        <v>1.1214890115646243</v>
      </c>
      <c r="AO27" s="37">
        <v>0.72483491326121419</v>
      </c>
      <c r="AP27" s="37">
        <v>4.2255936723591185</v>
      </c>
      <c r="AQ27" s="37">
        <v>6.6396122766433576</v>
      </c>
      <c r="AR27" s="37">
        <v>1.4685211138955654</v>
      </c>
      <c r="AS27" s="37">
        <v>13.153271102052701</v>
      </c>
      <c r="AT27" s="38">
        <v>8.5745139574995228</v>
      </c>
      <c r="AU27" s="39">
        <v>35.907836047276106</v>
      </c>
      <c r="AV27" s="36">
        <v>5.2074160404186255E-2</v>
      </c>
      <c r="AW27" s="37">
        <v>0.55399628875387918</v>
      </c>
      <c r="AX27" s="37">
        <v>2.2432044767901074</v>
      </c>
      <c r="AY27" s="37">
        <v>0.37693803083332195</v>
      </c>
      <c r="AZ27" s="37">
        <v>16.669331486641006</v>
      </c>
      <c r="BA27" s="38">
        <v>3.0729895606476632</v>
      </c>
      <c r="BB27" s="39">
        <v>22.968534004070165</v>
      </c>
      <c r="BC27" s="36">
        <v>1.1309443474941683E-3</v>
      </c>
      <c r="BD27" s="37">
        <v>2.512883893288242E-3</v>
      </c>
      <c r="BE27" s="37">
        <v>2.1049396639692328E-2</v>
      </c>
      <c r="BF27" s="37">
        <v>7.1275330250284485E-2</v>
      </c>
      <c r="BG27" s="37">
        <v>1.4289206365795048E-2</v>
      </c>
      <c r="BH27" s="37">
        <v>0.39780320999442148</v>
      </c>
      <c r="BI27" s="38">
        <v>8.4913430904898252E-2</v>
      </c>
      <c r="BJ27" s="40">
        <v>0.59297440239587396</v>
      </c>
      <c r="BK27" s="41">
        <v>2020.1309101974873</v>
      </c>
    </row>
    <row r="28" spans="1:69" s="85" customFormat="1" x14ac:dyDescent="0.25">
      <c r="A28" s="84" t="s">
        <v>12</v>
      </c>
      <c r="B28" s="21" t="s">
        <v>13</v>
      </c>
      <c r="C28" s="30" t="s">
        <v>89</v>
      </c>
      <c r="D28" s="31" t="s">
        <v>140</v>
      </c>
      <c r="E28" s="21" t="s">
        <v>49</v>
      </c>
      <c r="F28" s="32" t="s">
        <v>50</v>
      </c>
      <c r="G28" s="74" t="s">
        <v>111</v>
      </c>
      <c r="H28" s="79">
        <v>3.2000000000000001E-2</v>
      </c>
      <c r="I28" s="66">
        <v>5.4893704711605465E-4</v>
      </c>
      <c r="J28" s="37">
        <v>161.67113057303035</v>
      </c>
      <c r="K28" s="38">
        <v>49.249346247498032</v>
      </c>
      <c r="L28" s="39">
        <v>210.92102575757551</v>
      </c>
      <c r="M28" s="36">
        <v>1.1454335848359956</v>
      </c>
      <c r="N28" s="37">
        <v>30.163084400681203</v>
      </c>
      <c r="O28" s="38">
        <v>8.0830573044141527</v>
      </c>
      <c r="P28" s="39">
        <v>39.391575289931353</v>
      </c>
      <c r="Q28" s="36">
        <v>0</v>
      </c>
      <c r="R28" s="38">
        <v>0</v>
      </c>
      <c r="S28" s="39">
        <v>0</v>
      </c>
      <c r="T28" s="36">
        <v>2.5837442350450086</v>
      </c>
      <c r="U28" s="37">
        <v>14.209338836705466</v>
      </c>
      <c r="V28" s="38">
        <v>3.155523682258722</v>
      </c>
      <c r="W28" s="39">
        <v>19.948606754009194</v>
      </c>
      <c r="X28" s="36">
        <v>4.2394794786204271</v>
      </c>
      <c r="Y28" s="37">
        <v>0</v>
      </c>
      <c r="Z28" s="37">
        <v>0</v>
      </c>
      <c r="AA28" s="37">
        <v>22.300528710616941</v>
      </c>
      <c r="AB28" s="37">
        <v>0</v>
      </c>
      <c r="AC28" s="37">
        <v>33.484936450223138</v>
      </c>
      <c r="AD28" s="38">
        <v>2.9468734671107306</v>
      </c>
      <c r="AE28" s="39">
        <v>62.971818106571234</v>
      </c>
      <c r="AF28" s="36">
        <v>0.13018208904426479</v>
      </c>
      <c r="AG28" s="37">
        <v>0.33030659256707684</v>
      </c>
      <c r="AH28" s="37">
        <v>1.0004878547008726</v>
      </c>
      <c r="AI28" s="37">
        <v>4.657798548054811</v>
      </c>
      <c r="AJ28" s="37">
        <v>0.59660282150400756</v>
      </c>
      <c r="AK28" s="37">
        <v>23.712329668903134</v>
      </c>
      <c r="AL28" s="38">
        <v>3.342240002933575</v>
      </c>
      <c r="AM28" s="39">
        <v>33.76994757770774</v>
      </c>
      <c r="AN28" s="36">
        <v>0.79292594031658115</v>
      </c>
      <c r="AO28" s="37">
        <v>0.61371931912206135</v>
      </c>
      <c r="AP28" s="37">
        <v>3.1736521727538736</v>
      </c>
      <c r="AQ28" s="37">
        <v>4.4276845754562872</v>
      </c>
      <c r="AR28" s="37">
        <v>0.96695917262396958</v>
      </c>
      <c r="AS28" s="37">
        <v>13.377698875716673</v>
      </c>
      <c r="AT28" s="38">
        <v>6.4602377863771636</v>
      </c>
      <c r="AU28" s="39">
        <v>29.812877842366611</v>
      </c>
      <c r="AV28" s="36">
        <v>2.3375886334631089E-2</v>
      </c>
      <c r="AW28" s="37">
        <v>0.31098827774006299</v>
      </c>
      <c r="AX28" s="37">
        <v>1.1974094573077219</v>
      </c>
      <c r="AY28" s="37">
        <v>0.17796287904639352</v>
      </c>
      <c r="AZ28" s="37">
        <v>21.669777602958341</v>
      </c>
      <c r="BA28" s="38">
        <v>2.4141036595299821</v>
      </c>
      <c r="BB28" s="39">
        <v>25.793617762917133</v>
      </c>
      <c r="BC28" s="36">
        <v>3.6029431145248651E-4</v>
      </c>
      <c r="BD28" s="37">
        <v>6.9191106905772538E-4</v>
      </c>
      <c r="BE28" s="37">
        <v>6.3791831246077157E-3</v>
      </c>
      <c r="BF28" s="37">
        <v>2.0921027816585936E-2</v>
      </c>
      <c r="BG28" s="37">
        <v>4.1169691500064706E-3</v>
      </c>
      <c r="BH28" s="37">
        <v>0.38471859386219398</v>
      </c>
      <c r="BI28" s="38">
        <v>4.8174808026175353E-2</v>
      </c>
      <c r="BJ28" s="40">
        <v>0.46536278736007969</v>
      </c>
      <c r="BK28" s="41">
        <v>423.07483187843883</v>
      </c>
      <c r="BM28" s="83" t="s">
        <v>118</v>
      </c>
    </row>
    <row r="29" spans="1:69" s="85" customFormat="1" x14ac:dyDescent="0.25">
      <c r="A29" s="84" t="s">
        <v>12</v>
      </c>
      <c r="B29" s="21" t="s">
        <v>13</v>
      </c>
      <c r="C29" s="30" t="s">
        <v>89</v>
      </c>
      <c r="D29" s="31" t="s">
        <v>141</v>
      </c>
      <c r="E29" s="21" t="s">
        <v>51</v>
      </c>
      <c r="F29" s="32" t="s">
        <v>52</v>
      </c>
      <c r="G29" s="74" t="s">
        <v>111</v>
      </c>
      <c r="H29" s="79">
        <v>3.2000000000000001E-2</v>
      </c>
      <c r="I29" s="66">
        <v>0</v>
      </c>
      <c r="J29" s="37">
        <v>95.568481337580067</v>
      </c>
      <c r="K29" s="38">
        <v>40.465889072307064</v>
      </c>
      <c r="L29" s="39">
        <v>136.03437040988712</v>
      </c>
      <c r="M29" s="36">
        <v>0.13190282727274874</v>
      </c>
      <c r="N29" s="37">
        <v>3.4734411181823801</v>
      </c>
      <c r="O29" s="38">
        <v>0.95508422344525123</v>
      </c>
      <c r="P29" s="39">
        <v>4.5604281689003798</v>
      </c>
      <c r="Q29" s="36">
        <v>0</v>
      </c>
      <c r="R29" s="38">
        <v>0</v>
      </c>
      <c r="S29" s="39">
        <v>0</v>
      </c>
      <c r="T29" s="36">
        <v>0.20174396311303766</v>
      </c>
      <c r="U29" s="37">
        <v>1.2941585357124721</v>
      </c>
      <c r="V29" s="38">
        <v>0.37096683375246775</v>
      </c>
      <c r="W29" s="39">
        <v>1.8668693325779775</v>
      </c>
      <c r="X29" s="36">
        <v>0.16385162106955806</v>
      </c>
      <c r="Y29" s="37">
        <v>0</v>
      </c>
      <c r="Z29" s="37">
        <v>0</v>
      </c>
      <c r="AA29" s="37">
        <v>1.1401362757899187</v>
      </c>
      <c r="AB29" s="37">
        <v>0</v>
      </c>
      <c r="AC29" s="37">
        <v>1.2515762615475854</v>
      </c>
      <c r="AD29" s="38">
        <v>0.12836702246401263</v>
      </c>
      <c r="AE29" s="39">
        <v>2.6839311808710749</v>
      </c>
      <c r="AF29" s="36">
        <v>9.0693879936952895E-2</v>
      </c>
      <c r="AG29" s="37">
        <v>0.22858356176165298</v>
      </c>
      <c r="AH29" s="37">
        <v>0.68624536180307749</v>
      </c>
      <c r="AI29" s="37">
        <v>3.1394990575820509</v>
      </c>
      <c r="AJ29" s="37">
        <v>0.38809011948084665</v>
      </c>
      <c r="AK29" s="37">
        <v>6.8533471693955539</v>
      </c>
      <c r="AL29" s="38">
        <v>1.6522729440266213</v>
      </c>
      <c r="AM29" s="39">
        <v>13.038732093986756</v>
      </c>
      <c r="AN29" s="36">
        <v>3.6247124570101097E-2</v>
      </c>
      <c r="AO29" s="37">
        <v>2.3427052002126275E-2</v>
      </c>
      <c r="AP29" s="37">
        <v>0.13657344712717759</v>
      </c>
      <c r="AQ29" s="37">
        <v>0.21459581931427249</v>
      </c>
      <c r="AR29" s="37">
        <v>4.7463387692879659E-2</v>
      </c>
      <c r="AS29" s="37">
        <v>0.43144100765680565</v>
      </c>
      <c r="AT29" s="38">
        <v>0.27763013011093224</v>
      </c>
      <c r="AU29" s="39">
        <v>1.1673779684742951</v>
      </c>
      <c r="AV29" s="36">
        <v>8.8539608520361683E-4</v>
      </c>
      <c r="AW29" s="37">
        <v>9.4193769322987522E-3</v>
      </c>
      <c r="AX29" s="37">
        <v>3.8140306951574443E-2</v>
      </c>
      <c r="AY29" s="37">
        <v>6.4089263134303742E-3</v>
      </c>
      <c r="AZ29" s="37">
        <v>0.27647496000663035</v>
      </c>
      <c r="BA29" s="38">
        <v>5.1818487681389247E-2</v>
      </c>
      <c r="BB29" s="39">
        <v>0.3831474539705268</v>
      </c>
      <c r="BC29" s="36">
        <v>0</v>
      </c>
      <c r="BD29" s="37">
        <v>0</v>
      </c>
      <c r="BE29" s="37">
        <v>0</v>
      </c>
      <c r="BF29" s="37">
        <v>0</v>
      </c>
      <c r="BG29" s="37">
        <v>0</v>
      </c>
      <c r="BH29" s="37">
        <v>0</v>
      </c>
      <c r="BI29" s="38">
        <v>0</v>
      </c>
      <c r="BJ29" s="40">
        <v>0</v>
      </c>
      <c r="BK29" s="41">
        <v>159.73485660866814</v>
      </c>
      <c r="BN29" s="85" t="s">
        <v>112</v>
      </c>
      <c r="BO29" s="85" t="s">
        <v>113</v>
      </c>
    </row>
    <row r="30" spans="1:69" s="85" customFormat="1" x14ac:dyDescent="0.25">
      <c r="A30" s="84" t="s">
        <v>12</v>
      </c>
      <c r="B30" s="21" t="s">
        <v>13</v>
      </c>
      <c r="C30" s="30" t="s">
        <v>89</v>
      </c>
      <c r="D30" s="31" t="s">
        <v>142</v>
      </c>
      <c r="E30" s="21" t="s">
        <v>57</v>
      </c>
      <c r="F30" s="32" t="s">
        <v>58</v>
      </c>
      <c r="G30" s="74" t="s">
        <v>111</v>
      </c>
      <c r="H30" s="79">
        <v>0.03</v>
      </c>
      <c r="I30" s="66">
        <v>3.3512843504477678</v>
      </c>
      <c r="J30" s="37">
        <v>6376.8778946717721</v>
      </c>
      <c r="K30" s="38">
        <v>2461.9955172875621</v>
      </c>
      <c r="L30" s="39">
        <v>8842.2246963097823</v>
      </c>
      <c r="M30" s="36">
        <v>17.094309798454894</v>
      </c>
      <c r="N30" s="37">
        <v>450.15015802597861</v>
      </c>
      <c r="O30" s="38">
        <v>111.72987867413548</v>
      </c>
      <c r="P30" s="39">
        <v>578.97434649856905</v>
      </c>
      <c r="Q30" s="36">
        <v>2.3842385177359016</v>
      </c>
      <c r="R30" s="38">
        <v>3.3902258534027778</v>
      </c>
      <c r="S30" s="39">
        <v>5.7744643711386789</v>
      </c>
      <c r="T30" s="36">
        <v>32.418271403370483</v>
      </c>
      <c r="U30" s="37">
        <v>200.24755669291883</v>
      </c>
      <c r="V30" s="38">
        <v>54.480163359605669</v>
      </c>
      <c r="W30" s="39">
        <v>287.145991455895</v>
      </c>
      <c r="X30" s="36">
        <v>219.63357884395475</v>
      </c>
      <c r="Y30" s="37">
        <v>0</v>
      </c>
      <c r="Z30" s="37">
        <v>0</v>
      </c>
      <c r="AA30" s="37">
        <v>1003.646253339076</v>
      </c>
      <c r="AB30" s="37">
        <v>0</v>
      </c>
      <c r="AC30" s="37">
        <v>946.30634388480678</v>
      </c>
      <c r="AD30" s="38">
        <v>114.37113376968898</v>
      </c>
      <c r="AE30" s="39">
        <v>2283.9573098375267</v>
      </c>
      <c r="AF30" s="36">
        <v>20.227927233481235</v>
      </c>
      <c r="AG30" s="37">
        <v>52.022283010359914</v>
      </c>
      <c r="AH30" s="37">
        <v>157.53376514069487</v>
      </c>
      <c r="AI30" s="37">
        <v>755.43931991181819</v>
      </c>
      <c r="AJ30" s="37">
        <v>93.25387004794824</v>
      </c>
      <c r="AK30" s="37">
        <v>2041.4355491508495</v>
      </c>
      <c r="AL30" s="38">
        <v>427.30549392303925</v>
      </c>
      <c r="AM30" s="39">
        <v>3547.2182084181909</v>
      </c>
      <c r="AN30" s="36">
        <v>77.380989457738352</v>
      </c>
      <c r="AO30" s="37">
        <v>62.842943876446625</v>
      </c>
      <c r="AP30" s="37">
        <v>266.10028492156925</v>
      </c>
      <c r="AQ30" s="37">
        <v>352.71302836938037</v>
      </c>
      <c r="AR30" s="37">
        <v>82.376913162751464</v>
      </c>
      <c r="AS30" s="37">
        <v>742.93711510903643</v>
      </c>
      <c r="AT30" s="38">
        <v>513.34890949371868</v>
      </c>
      <c r="AU30" s="39">
        <v>2097.700184390641</v>
      </c>
      <c r="AV30" s="36">
        <v>9.9040954897724447</v>
      </c>
      <c r="AW30" s="37">
        <v>76.475788228628488</v>
      </c>
      <c r="AX30" s="37">
        <v>188.62393737633485</v>
      </c>
      <c r="AY30" s="37">
        <v>25.736164056568285</v>
      </c>
      <c r="AZ30" s="37">
        <v>1030.8264802289857</v>
      </c>
      <c r="BA30" s="38">
        <v>251.65584898401872</v>
      </c>
      <c r="BB30" s="39">
        <v>1583.2223143643084</v>
      </c>
      <c r="BC30" s="36">
        <v>0.12583425136307325</v>
      </c>
      <c r="BD30" s="37">
        <v>0.29342327489013759</v>
      </c>
      <c r="BE30" s="37">
        <v>7.092301972395008</v>
      </c>
      <c r="BF30" s="37">
        <v>18.295230378301891</v>
      </c>
      <c r="BG30" s="37">
        <v>2.7445800370063593</v>
      </c>
      <c r="BH30" s="37">
        <v>109.53544601729136</v>
      </c>
      <c r="BI30" s="38">
        <v>25.365392076982584</v>
      </c>
      <c r="BJ30" s="40">
        <v>163.4522080082304</v>
      </c>
      <c r="BK30" s="41">
        <v>19389.669723654286</v>
      </c>
      <c r="BM30" s="85" t="s">
        <v>1</v>
      </c>
      <c r="BN30" s="82">
        <v>1600</v>
      </c>
      <c r="BO30" s="80">
        <v>1613.5264791999434</v>
      </c>
      <c r="BP30" s="78">
        <v>8.4540494999646391E-3</v>
      </c>
      <c r="BQ30" s="81" t="s">
        <v>115</v>
      </c>
    </row>
    <row r="31" spans="1:69" s="85" customFormat="1" x14ac:dyDescent="0.25">
      <c r="A31" s="84" t="s">
        <v>12</v>
      </c>
      <c r="B31" s="21" t="s">
        <v>13</v>
      </c>
      <c r="C31" s="30" t="s">
        <v>89</v>
      </c>
      <c r="D31" s="31" t="s">
        <v>143</v>
      </c>
      <c r="E31" s="21" t="s">
        <v>53</v>
      </c>
      <c r="F31" s="32" t="s">
        <v>54</v>
      </c>
      <c r="G31" s="74" t="s">
        <v>111</v>
      </c>
      <c r="H31" s="79">
        <v>3.4999999999999996E-2</v>
      </c>
      <c r="I31" s="66">
        <v>3.9098317421890618</v>
      </c>
      <c r="J31" s="37">
        <v>7439.6908771170665</v>
      </c>
      <c r="K31" s="38">
        <v>2872.3281035021555</v>
      </c>
      <c r="L31" s="39">
        <v>10315.928812361411</v>
      </c>
      <c r="M31" s="36">
        <v>19.943361431530708</v>
      </c>
      <c r="N31" s="37">
        <v>525.17518436364162</v>
      </c>
      <c r="O31" s="38">
        <v>130.35152511982471</v>
      </c>
      <c r="P31" s="39">
        <v>675.470070914997</v>
      </c>
      <c r="Q31" s="36">
        <v>2.7816116040252181</v>
      </c>
      <c r="R31" s="38">
        <v>3.955263495636574</v>
      </c>
      <c r="S31" s="39">
        <v>6.7368750996617921</v>
      </c>
      <c r="T31" s="36">
        <v>37.821316637265561</v>
      </c>
      <c r="U31" s="37">
        <v>233.62214947507195</v>
      </c>
      <c r="V31" s="38">
        <v>63.560190586206609</v>
      </c>
      <c r="W31" s="39">
        <v>335.00365669854409</v>
      </c>
      <c r="X31" s="36">
        <v>256.23917531794717</v>
      </c>
      <c r="Y31" s="37">
        <v>0</v>
      </c>
      <c r="Z31" s="37">
        <v>0</v>
      </c>
      <c r="AA31" s="37">
        <v>1170.9206288955886</v>
      </c>
      <c r="AB31" s="37">
        <v>0</v>
      </c>
      <c r="AC31" s="37">
        <v>1104.0240678656078</v>
      </c>
      <c r="AD31" s="38">
        <v>133.43298939797049</v>
      </c>
      <c r="AE31" s="39">
        <v>2664.6168614771145</v>
      </c>
      <c r="AF31" s="36">
        <v>23.599248439061437</v>
      </c>
      <c r="AG31" s="37">
        <v>60.692663512086561</v>
      </c>
      <c r="AH31" s="37">
        <v>183.789392664144</v>
      </c>
      <c r="AI31" s="37">
        <v>881.34587323045446</v>
      </c>
      <c r="AJ31" s="37">
        <v>108.79618172260626</v>
      </c>
      <c r="AK31" s="37">
        <v>2381.6748073426575</v>
      </c>
      <c r="AL31" s="38">
        <v>498.52307624354575</v>
      </c>
      <c r="AM31" s="39">
        <v>4138.4212431545557</v>
      </c>
      <c r="AN31" s="36">
        <v>90.277821034028079</v>
      </c>
      <c r="AO31" s="37">
        <v>73.316767855854394</v>
      </c>
      <c r="AP31" s="37">
        <v>310.4503324084975</v>
      </c>
      <c r="AQ31" s="37">
        <v>411.49853309761039</v>
      </c>
      <c r="AR31" s="37">
        <v>96.106398689876698</v>
      </c>
      <c r="AS31" s="37">
        <v>866.75996762720911</v>
      </c>
      <c r="AT31" s="38">
        <v>598.90706107600511</v>
      </c>
      <c r="AU31" s="39">
        <v>2447.3168817890814</v>
      </c>
      <c r="AV31" s="36">
        <v>11.554778071401184</v>
      </c>
      <c r="AW31" s="37">
        <v>89.221752933399898</v>
      </c>
      <c r="AX31" s="37">
        <v>220.06126027239065</v>
      </c>
      <c r="AY31" s="37">
        <v>30.025524732662998</v>
      </c>
      <c r="AZ31" s="37">
        <v>1202.6308936004832</v>
      </c>
      <c r="BA31" s="38">
        <v>293.59849048135516</v>
      </c>
      <c r="BB31" s="39">
        <v>1847.0927000916931</v>
      </c>
      <c r="BC31" s="36">
        <v>0.14680662659025209</v>
      </c>
      <c r="BD31" s="37">
        <v>0.34232715403849379</v>
      </c>
      <c r="BE31" s="37">
        <v>8.2743523011275091</v>
      </c>
      <c r="BF31" s="37">
        <v>21.344435441352207</v>
      </c>
      <c r="BG31" s="37">
        <v>3.2020100431740857</v>
      </c>
      <c r="BH31" s="37">
        <v>127.79135368683993</v>
      </c>
      <c r="BI31" s="38">
        <v>29.592957423146348</v>
      </c>
      <c r="BJ31" s="40">
        <v>190.69424267626883</v>
      </c>
      <c r="BK31" s="41">
        <v>22621.281344263323</v>
      </c>
      <c r="BM31" s="85" t="s">
        <v>114</v>
      </c>
      <c r="BN31" s="82">
        <v>1200</v>
      </c>
      <c r="BO31" s="80">
        <v>234.15162731084371</v>
      </c>
      <c r="BP31" s="78">
        <v>-0.80487364390763028</v>
      </c>
      <c r="BQ31" s="81" t="s">
        <v>116</v>
      </c>
    </row>
    <row r="32" spans="1:69" s="85" customFormat="1" x14ac:dyDescent="0.25">
      <c r="A32" s="84" t="s">
        <v>12</v>
      </c>
      <c r="B32" s="21" t="s">
        <v>13</v>
      </c>
      <c r="C32" s="30" t="s">
        <v>89</v>
      </c>
      <c r="D32" s="31" t="s">
        <v>144</v>
      </c>
      <c r="E32" s="21" t="s">
        <v>68</v>
      </c>
      <c r="F32" s="32" t="s">
        <v>69</v>
      </c>
      <c r="G32" s="74" t="s">
        <v>111</v>
      </c>
      <c r="H32" s="79">
        <v>0.03</v>
      </c>
      <c r="I32" s="66">
        <v>3.3512843504477678</v>
      </c>
      <c r="J32" s="37">
        <v>6376.8778946717721</v>
      </c>
      <c r="K32" s="38">
        <v>2461.9955172875621</v>
      </c>
      <c r="L32" s="39">
        <v>8842.2246963097823</v>
      </c>
      <c r="M32" s="36">
        <v>17.094309798454894</v>
      </c>
      <c r="N32" s="37">
        <v>450.15015802597861</v>
      </c>
      <c r="O32" s="38">
        <v>111.72987867413548</v>
      </c>
      <c r="P32" s="39">
        <v>578.97434649856905</v>
      </c>
      <c r="Q32" s="36">
        <v>2.3842385177359016</v>
      </c>
      <c r="R32" s="38">
        <v>3.3902258534027778</v>
      </c>
      <c r="S32" s="39">
        <v>5.7744643711386789</v>
      </c>
      <c r="T32" s="36">
        <v>32.418271403370483</v>
      </c>
      <c r="U32" s="37">
        <v>200.24755669291883</v>
      </c>
      <c r="V32" s="38">
        <v>54.480163359605669</v>
      </c>
      <c r="W32" s="39">
        <v>287.145991455895</v>
      </c>
      <c r="X32" s="36">
        <v>219.63357884395475</v>
      </c>
      <c r="Y32" s="37">
        <v>0</v>
      </c>
      <c r="Z32" s="37">
        <v>0</v>
      </c>
      <c r="AA32" s="37">
        <v>1003.646253339076</v>
      </c>
      <c r="AB32" s="37">
        <v>0</v>
      </c>
      <c r="AC32" s="37">
        <v>946.30634388480678</v>
      </c>
      <c r="AD32" s="38">
        <v>114.37113376968898</v>
      </c>
      <c r="AE32" s="39">
        <v>2283.9573098375267</v>
      </c>
      <c r="AF32" s="36">
        <v>20.227927233481235</v>
      </c>
      <c r="AG32" s="37">
        <v>52.022283010359914</v>
      </c>
      <c r="AH32" s="37">
        <v>157.53376514069487</v>
      </c>
      <c r="AI32" s="37">
        <v>755.43931991181819</v>
      </c>
      <c r="AJ32" s="37">
        <v>93.25387004794824</v>
      </c>
      <c r="AK32" s="37">
        <v>2041.4355491508495</v>
      </c>
      <c r="AL32" s="38">
        <v>427.30549392303925</v>
      </c>
      <c r="AM32" s="39">
        <v>3547.2182084181909</v>
      </c>
      <c r="AN32" s="36">
        <v>77.380989457738352</v>
      </c>
      <c r="AO32" s="37">
        <v>62.842943876446625</v>
      </c>
      <c r="AP32" s="37">
        <v>266.10028492156925</v>
      </c>
      <c r="AQ32" s="37">
        <v>352.71302836938037</v>
      </c>
      <c r="AR32" s="37">
        <v>82.376913162751464</v>
      </c>
      <c r="AS32" s="37">
        <v>742.93711510903643</v>
      </c>
      <c r="AT32" s="38">
        <v>513.34890949371868</v>
      </c>
      <c r="AU32" s="39">
        <v>2097.700184390641</v>
      </c>
      <c r="AV32" s="36">
        <v>9.9040954897724447</v>
      </c>
      <c r="AW32" s="37">
        <v>76.475788228628488</v>
      </c>
      <c r="AX32" s="37">
        <v>188.62393737633485</v>
      </c>
      <c r="AY32" s="37">
        <v>25.736164056568285</v>
      </c>
      <c r="AZ32" s="37">
        <v>1030.8264802289857</v>
      </c>
      <c r="BA32" s="38">
        <v>251.65584898401872</v>
      </c>
      <c r="BB32" s="39">
        <v>1583.2223143643084</v>
      </c>
      <c r="BC32" s="36">
        <v>0.12583425136307325</v>
      </c>
      <c r="BD32" s="37">
        <v>0.29342327489013759</v>
      </c>
      <c r="BE32" s="37">
        <v>7.092301972395008</v>
      </c>
      <c r="BF32" s="37">
        <v>18.295230378301891</v>
      </c>
      <c r="BG32" s="37">
        <v>2.7445800370063593</v>
      </c>
      <c r="BH32" s="37">
        <v>109.53544601729136</v>
      </c>
      <c r="BI32" s="38">
        <v>25.365392076982584</v>
      </c>
      <c r="BJ32" s="40">
        <v>163.4522080082304</v>
      </c>
      <c r="BK32" s="41">
        <v>19389.669723654286</v>
      </c>
      <c r="BM32" s="85" t="s">
        <v>5</v>
      </c>
      <c r="BN32" s="82">
        <v>600</v>
      </c>
      <c r="BO32" s="80">
        <v>581.17454807113222</v>
      </c>
      <c r="BP32" s="78">
        <v>-3.1375753214779631E-2</v>
      </c>
      <c r="BQ32" s="81" t="s">
        <v>117</v>
      </c>
    </row>
    <row r="33" spans="1:68" s="85" customFormat="1" ht="15.75" thickBot="1" x14ac:dyDescent="0.3">
      <c r="A33" s="84" t="s">
        <v>12</v>
      </c>
      <c r="B33" s="21" t="s">
        <v>13</v>
      </c>
      <c r="C33" s="33" t="s">
        <v>93</v>
      </c>
      <c r="D33" s="33"/>
      <c r="E33" s="34"/>
      <c r="F33" s="33"/>
      <c r="G33" s="75"/>
      <c r="H33" s="71">
        <v>23.548766972152212</v>
      </c>
      <c r="I33" s="67">
        <v>14.3073353083148</v>
      </c>
      <c r="J33" s="43">
        <v>29237.989566781725</v>
      </c>
      <c r="K33" s="44">
        <v>11133.658622576315</v>
      </c>
      <c r="L33" s="45">
        <v>40385.955524666359</v>
      </c>
      <c r="M33" s="42">
        <v>78.351225964509609</v>
      </c>
      <c r="N33" s="43">
        <v>2063.2489503987517</v>
      </c>
      <c r="O33" s="44">
        <v>506.96326390015605</v>
      </c>
      <c r="P33" s="45">
        <v>2648.5634402634173</v>
      </c>
      <c r="Q33" s="42">
        <v>10.78723901736392</v>
      </c>
      <c r="R33" s="44">
        <v>15.817617781309693</v>
      </c>
      <c r="S33" s="45">
        <v>26.604856798673612</v>
      </c>
      <c r="T33" s="42">
        <v>146.46743130193826</v>
      </c>
      <c r="U33" s="43">
        <v>906.30270518144414</v>
      </c>
      <c r="V33" s="44">
        <v>248.10766630033424</v>
      </c>
      <c r="W33" s="45">
        <v>1300.8778027837166</v>
      </c>
      <c r="X33" s="42">
        <v>1202.7764635535505</v>
      </c>
      <c r="Y33" s="43">
        <v>0</v>
      </c>
      <c r="Z33" s="43">
        <v>0</v>
      </c>
      <c r="AA33" s="43">
        <v>5453.5338749311004</v>
      </c>
      <c r="AB33" s="43">
        <v>0</v>
      </c>
      <c r="AC33" s="43">
        <v>4957.8000060856002</v>
      </c>
      <c r="AD33" s="44">
        <v>615.18256212303413</v>
      </c>
      <c r="AE33" s="45">
        <v>12229.292906693285</v>
      </c>
      <c r="AF33" s="42">
        <v>97.854039809276941</v>
      </c>
      <c r="AG33" s="43">
        <v>252.46492607918611</v>
      </c>
      <c r="AH33" s="43">
        <v>764.96670315713141</v>
      </c>
      <c r="AI33" s="43">
        <v>3694.7385933661944</v>
      </c>
      <c r="AJ33" s="43">
        <v>455.13018310646282</v>
      </c>
      <c r="AK33" s="43">
        <v>10496.042200944899</v>
      </c>
      <c r="AL33" s="44">
        <v>2118.4784730048927</v>
      </c>
      <c r="AM33" s="45">
        <v>17879.675119468044</v>
      </c>
      <c r="AN33" s="42">
        <v>343.68448903743854</v>
      </c>
      <c r="AO33" s="43">
        <v>272.61578790349841</v>
      </c>
      <c r="AP33" s="43">
        <v>1169.7704881299778</v>
      </c>
      <c r="AQ33" s="43">
        <v>1576.2532461633859</v>
      </c>
      <c r="AR33" s="43">
        <v>371.18790209712819</v>
      </c>
      <c r="AS33" s="43">
        <v>3450.2202111649303</v>
      </c>
      <c r="AT33" s="44">
        <v>2284.7663006631683</v>
      </c>
      <c r="AU33" s="45">
        <v>9468.498425159527</v>
      </c>
      <c r="AV33" s="42">
        <v>46.077899797515784</v>
      </c>
      <c r="AW33" s="43">
        <v>359.18125402191174</v>
      </c>
      <c r="AX33" s="43">
        <v>892.04490671541043</v>
      </c>
      <c r="AY33" s="43">
        <v>121.41848168312406</v>
      </c>
      <c r="AZ33" s="43">
        <v>5125.1830078274752</v>
      </c>
      <c r="BA33" s="44">
        <v>1202.5070899880211</v>
      </c>
      <c r="BB33" s="45">
        <v>7746.412640033458</v>
      </c>
      <c r="BC33" s="42">
        <v>0.52732791057421424</v>
      </c>
      <c r="BD33" s="43">
        <v>1.5127691558974026</v>
      </c>
      <c r="BE33" s="43">
        <v>37.810399899800998</v>
      </c>
      <c r="BF33" s="43">
        <v>97.953967313399843</v>
      </c>
      <c r="BG33" s="43">
        <v>14.531173050070164</v>
      </c>
      <c r="BH33" s="43">
        <v>597.60062276347344</v>
      </c>
      <c r="BI33" s="44">
        <v>136.28489993546526</v>
      </c>
      <c r="BJ33" s="46">
        <v>886.22116002868142</v>
      </c>
      <c r="BK33" s="47">
        <v>92572.101875895169</v>
      </c>
      <c r="BM33" s="85" t="s">
        <v>110</v>
      </c>
      <c r="BN33" s="82">
        <v>6450</v>
      </c>
      <c r="BO33" s="80">
        <v>6343.8234413573782</v>
      </c>
      <c r="BP33" s="78">
        <v>-1.6461481960096402E-2</v>
      </c>
    </row>
    <row r="34" spans="1:68" s="85" customFormat="1" ht="15.75" thickBot="1" x14ac:dyDescent="0.3">
      <c r="A34" s="84" t="s">
        <v>12</v>
      </c>
      <c r="B34" s="22" t="s">
        <v>30</v>
      </c>
      <c r="C34" s="23"/>
      <c r="D34" s="23"/>
      <c r="E34" s="22"/>
      <c r="F34" s="23"/>
      <c r="G34" s="76"/>
      <c r="H34" s="72">
        <v>12.689391548725219</v>
      </c>
      <c r="I34" s="69">
        <v>14.3073353083148</v>
      </c>
      <c r="J34" s="55">
        <v>29237.989566781725</v>
      </c>
      <c r="K34" s="56">
        <v>11133.658622576315</v>
      </c>
      <c r="L34" s="57">
        <v>40385.955524666359</v>
      </c>
      <c r="M34" s="54">
        <v>78.351225964509609</v>
      </c>
      <c r="N34" s="55">
        <v>2063.2489503987517</v>
      </c>
      <c r="O34" s="56">
        <v>506.96326390015605</v>
      </c>
      <c r="P34" s="57">
        <v>2648.5634402634173</v>
      </c>
      <c r="Q34" s="54">
        <v>10.78723901736392</v>
      </c>
      <c r="R34" s="56">
        <v>15.817617781309693</v>
      </c>
      <c r="S34" s="57">
        <v>26.604856798673612</v>
      </c>
      <c r="T34" s="54">
        <v>146.46743130193826</v>
      </c>
      <c r="U34" s="55">
        <v>906.30270518144414</v>
      </c>
      <c r="V34" s="56">
        <v>248.10766630033424</v>
      </c>
      <c r="W34" s="57">
        <v>1300.8778027837166</v>
      </c>
      <c r="X34" s="54">
        <v>1202.7764635535505</v>
      </c>
      <c r="Y34" s="55">
        <v>0</v>
      </c>
      <c r="Z34" s="55">
        <v>0</v>
      </c>
      <c r="AA34" s="55">
        <v>5453.5338749311004</v>
      </c>
      <c r="AB34" s="55">
        <v>0</v>
      </c>
      <c r="AC34" s="55">
        <v>4957.8000060856002</v>
      </c>
      <c r="AD34" s="56">
        <v>615.18256212303413</v>
      </c>
      <c r="AE34" s="57">
        <v>12229.292906693285</v>
      </c>
      <c r="AF34" s="54">
        <v>97.854039809276941</v>
      </c>
      <c r="AG34" s="55">
        <v>252.46492607918611</v>
      </c>
      <c r="AH34" s="55">
        <v>764.96670315713141</v>
      </c>
      <c r="AI34" s="55">
        <v>3694.7385933661944</v>
      </c>
      <c r="AJ34" s="55">
        <v>455.13018310646282</v>
      </c>
      <c r="AK34" s="55">
        <v>10496.042200944899</v>
      </c>
      <c r="AL34" s="56">
        <v>2118.4784730048927</v>
      </c>
      <c r="AM34" s="57">
        <v>17879.675119468044</v>
      </c>
      <c r="AN34" s="54">
        <v>343.68448903743854</v>
      </c>
      <c r="AO34" s="55">
        <v>272.61578790349841</v>
      </c>
      <c r="AP34" s="55">
        <v>1169.7704881299778</v>
      </c>
      <c r="AQ34" s="55">
        <v>1576.2532461633859</v>
      </c>
      <c r="AR34" s="55">
        <v>371.18790209712819</v>
      </c>
      <c r="AS34" s="55">
        <v>3450.2202111649303</v>
      </c>
      <c r="AT34" s="56">
        <v>2284.7663006631683</v>
      </c>
      <c r="AU34" s="57">
        <v>9468.498425159527</v>
      </c>
      <c r="AV34" s="54">
        <v>46.077899797515784</v>
      </c>
      <c r="AW34" s="55">
        <v>359.18125402191174</v>
      </c>
      <c r="AX34" s="55">
        <v>892.04490671541043</v>
      </c>
      <c r="AY34" s="55">
        <v>121.41848168312406</v>
      </c>
      <c r="AZ34" s="55">
        <v>5125.1830078274752</v>
      </c>
      <c r="BA34" s="56">
        <v>1202.5070899880211</v>
      </c>
      <c r="BB34" s="57">
        <v>7746.412640033458</v>
      </c>
      <c r="BC34" s="54">
        <v>0.52732791057421424</v>
      </c>
      <c r="BD34" s="55">
        <v>1.5127691558974026</v>
      </c>
      <c r="BE34" s="55">
        <v>37.810399899800998</v>
      </c>
      <c r="BF34" s="55">
        <v>97.953967313399843</v>
      </c>
      <c r="BG34" s="55">
        <v>14.531173050070164</v>
      </c>
      <c r="BH34" s="55">
        <v>597.60062276347344</v>
      </c>
      <c r="BI34" s="56">
        <v>136.28489993546526</v>
      </c>
      <c r="BJ34" s="58">
        <v>886.22116002868142</v>
      </c>
      <c r="BK34" s="59">
        <v>92572.101875895169</v>
      </c>
      <c r="BN34" s="82"/>
      <c r="BO34" s="80"/>
      <c r="BP34" s="78"/>
    </row>
    <row r="35" spans="1:68" s="85" customFormat="1" ht="16.5" thickTop="1" thickBot="1" x14ac:dyDescent="0.3">
      <c r="A35" s="35" t="s">
        <v>14</v>
      </c>
      <c r="B35" s="25"/>
      <c r="C35" s="24"/>
      <c r="D35" s="24"/>
      <c r="E35" s="25"/>
      <c r="F35" s="24"/>
      <c r="G35" s="77"/>
      <c r="H35" s="73">
        <v>70.939705286578459</v>
      </c>
      <c r="I35" s="70">
        <v>14.3073353083148</v>
      </c>
      <c r="J35" s="61">
        <v>29237.989566781725</v>
      </c>
      <c r="K35" s="62">
        <v>11133.658622576315</v>
      </c>
      <c r="L35" s="63">
        <v>40385.955524666359</v>
      </c>
      <c r="M35" s="60">
        <v>78.351225964509609</v>
      </c>
      <c r="N35" s="61">
        <v>2063.2489503987517</v>
      </c>
      <c r="O35" s="62">
        <v>506.96326390015605</v>
      </c>
      <c r="P35" s="63">
        <v>2648.5634402634173</v>
      </c>
      <c r="Q35" s="60">
        <v>10.78723901736392</v>
      </c>
      <c r="R35" s="62">
        <v>15.817617781309693</v>
      </c>
      <c r="S35" s="63">
        <v>26.604856798673612</v>
      </c>
      <c r="T35" s="60">
        <v>146.46743130193826</v>
      </c>
      <c r="U35" s="61">
        <v>906.30270518144414</v>
      </c>
      <c r="V35" s="62">
        <v>248.10766630033424</v>
      </c>
      <c r="W35" s="63">
        <v>1300.8778027837166</v>
      </c>
      <c r="X35" s="60">
        <v>1202.7764635535505</v>
      </c>
      <c r="Y35" s="61">
        <v>0</v>
      </c>
      <c r="Z35" s="61">
        <v>0</v>
      </c>
      <c r="AA35" s="61">
        <v>5453.5338749311004</v>
      </c>
      <c r="AB35" s="61">
        <v>0</v>
      </c>
      <c r="AC35" s="61">
        <v>4957.8000060856002</v>
      </c>
      <c r="AD35" s="62">
        <v>615.18256212303413</v>
      </c>
      <c r="AE35" s="63">
        <v>12229.292906693285</v>
      </c>
      <c r="AF35" s="60">
        <v>97.854039809276941</v>
      </c>
      <c r="AG35" s="61">
        <v>252.46492607918611</v>
      </c>
      <c r="AH35" s="61">
        <v>764.96670315713141</v>
      </c>
      <c r="AI35" s="61">
        <v>3694.7385933661944</v>
      </c>
      <c r="AJ35" s="61">
        <v>455.13018310646282</v>
      </c>
      <c r="AK35" s="61">
        <v>10496.042200944899</v>
      </c>
      <c r="AL35" s="62">
        <v>2118.4784730048927</v>
      </c>
      <c r="AM35" s="63">
        <v>17879.675119468044</v>
      </c>
      <c r="AN35" s="60">
        <v>343.68448903743854</v>
      </c>
      <c r="AO35" s="61">
        <v>272.61578790349841</v>
      </c>
      <c r="AP35" s="61">
        <v>1169.7704881299778</v>
      </c>
      <c r="AQ35" s="61">
        <v>1576.2532461633859</v>
      </c>
      <c r="AR35" s="61">
        <v>371.18790209712819</v>
      </c>
      <c r="AS35" s="61">
        <v>3450.2202111649303</v>
      </c>
      <c r="AT35" s="62">
        <v>2284.7663006631683</v>
      </c>
      <c r="AU35" s="63">
        <v>9468.498425159527</v>
      </c>
      <c r="AV35" s="60">
        <v>46.077899797515784</v>
      </c>
      <c r="AW35" s="61">
        <v>359.18125402191174</v>
      </c>
      <c r="AX35" s="61">
        <v>892.04490671541043</v>
      </c>
      <c r="AY35" s="61">
        <v>121.41848168312406</v>
      </c>
      <c r="AZ35" s="61">
        <v>5125.1830078274752</v>
      </c>
      <c r="BA35" s="62">
        <v>1202.5070899880211</v>
      </c>
      <c r="BB35" s="63">
        <v>7746.412640033458</v>
      </c>
      <c r="BC35" s="60">
        <v>0.52732791057421424</v>
      </c>
      <c r="BD35" s="61">
        <v>1.5127691558974026</v>
      </c>
      <c r="BE35" s="61">
        <v>37.810399899800998</v>
      </c>
      <c r="BF35" s="61">
        <v>97.953967313399843</v>
      </c>
      <c r="BG35" s="61">
        <v>14.531173050070164</v>
      </c>
      <c r="BH35" s="61">
        <v>597.60062276347344</v>
      </c>
      <c r="BI35" s="62">
        <v>136.28489993546526</v>
      </c>
      <c r="BJ35" s="64">
        <v>886.22116002868142</v>
      </c>
      <c r="BK35" s="65">
        <v>92572.101875895169</v>
      </c>
    </row>
    <row r="36" spans="1:68" ht="15.75" thickTop="1" x14ac:dyDescent="0.25">
      <c r="P36" s="101">
        <f>+P35/$W$37</f>
        <v>0.66612996272003222</v>
      </c>
      <c r="S36" s="101">
        <f>+S35/$W$37</f>
        <v>6.6912847916188291E-3</v>
      </c>
      <c r="W36" s="101">
        <f>+W35/$W$37</f>
        <v>0.32717875248834893</v>
      </c>
      <c r="AM36" s="100">
        <f>+AM35/$BJ$37</f>
        <v>0.49692256619435882</v>
      </c>
      <c r="AU36" s="100">
        <f>+AU35/$BJ$37</f>
        <v>0.26315414032967638</v>
      </c>
      <c r="BB36" s="100">
        <f>+BB35/$BJ$37</f>
        <v>0.21529290785012709</v>
      </c>
      <c r="BJ36" s="100">
        <f>+BJ35/$BJ$37</f>
        <v>2.4630385625837713E-2</v>
      </c>
    </row>
    <row r="37" spans="1:68" x14ac:dyDescent="0.25">
      <c r="W37" s="99">
        <f>W35+S35+P35</f>
        <v>3976.0460998458075</v>
      </c>
      <c r="BJ37" s="99">
        <f>+BJ35+BB35+AU35+AM35</f>
        <v>35980.807344689711</v>
      </c>
    </row>
    <row r="40" spans="1:68" x14ac:dyDescent="0.25">
      <c r="I40">
        <v>-1600</v>
      </c>
      <c r="J40" s="104">
        <v>-1200</v>
      </c>
      <c r="K40" s="104"/>
      <c r="L40" s="104"/>
      <c r="M40">
        <v>-600</v>
      </c>
      <c r="N40" s="104">
        <v>-6450</v>
      </c>
      <c r="O40" s="104"/>
      <c r="P40" s="104"/>
      <c r="Q40" s="104"/>
    </row>
    <row r="41" spans="1:68" ht="45" x14ac:dyDescent="0.25">
      <c r="I41" s="88" t="s">
        <v>1</v>
      </c>
      <c r="J41" s="89" t="s">
        <v>101</v>
      </c>
      <c r="K41" s="89" t="s">
        <v>102</v>
      </c>
      <c r="L41" s="88" t="s">
        <v>103</v>
      </c>
      <c r="M41" s="89" t="s">
        <v>104</v>
      </c>
      <c r="N41" s="88" t="s">
        <v>105</v>
      </c>
      <c r="O41" s="88" t="s">
        <v>106</v>
      </c>
      <c r="P41" s="88" t="s">
        <v>107</v>
      </c>
      <c r="Q41" s="88" t="s">
        <v>108</v>
      </c>
      <c r="R41" s="88" t="s">
        <v>19</v>
      </c>
    </row>
    <row r="42" spans="1:68" x14ac:dyDescent="0.25">
      <c r="G42" s="90"/>
      <c r="H42" s="91" t="s">
        <v>149</v>
      </c>
      <c r="I42" s="92">
        <v>-1600</v>
      </c>
      <c r="J42" s="93">
        <f>+J40*P36</f>
        <v>-799.3559552640387</v>
      </c>
      <c r="K42" s="92">
        <f>+J40*S36</f>
        <v>-8.0295417499425952</v>
      </c>
      <c r="L42" s="93">
        <f>+J40*W36</f>
        <v>-392.61450298601869</v>
      </c>
      <c r="M42" s="92">
        <v>-600</v>
      </c>
      <c r="N42" s="93">
        <f>+N40*AM36</f>
        <v>-3205.1505519536145</v>
      </c>
      <c r="O42" s="92">
        <f>+N40*AU36</f>
        <v>-1697.3442051264126</v>
      </c>
      <c r="P42" s="93">
        <f>+N40*BB36</f>
        <v>-1388.6392556333196</v>
      </c>
      <c r="Q42" s="93">
        <f>+N40*BJ36</f>
        <v>-158.86598728665325</v>
      </c>
      <c r="R42" s="92">
        <f>SUM(I42:Q42)</f>
        <v>-9850</v>
      </c>
    </row>
    <row r="43" spans="1:68" x14ac:dyDescent="0.25">
      <c r="G43" s="90"/>
      <c r="H43" s="91" t="s">
        <v>147</v>
      </c>
      <c r="I43" s="92">
        <v>-4641.7788140182656</v>
      </c>
      <c r="J43" s="93">
        <v>-450.91848322220767</v>
      </c>
      <c r="K43" s="92">
        <v>0</v>
      </c>
      <c r="L43" s="93">
        <v>-94.767728532271775</v>
      </c>
      <c r="M43" s="92">
        <v>-750.06834699688807</v>
      </c>
      <c r="N43" s="93">
        <v>0</v>
      </c>
      <c r="O43" s="92">
        <v>-1395.0748303090088</v>
      </c>
      <c r="P43" s="93">
        <v>-426.29111786716715</v>
      </c>
      <c r="Q43" s="93">
        <v>-90.659422292218693</v>
      </c>
      <c r="R43" s="92">
        <f>SUM(I43:Q43)</f>
        <v>-7849.5587432380271</v>
      </c>
    </row>
    <row r="44" spans="1:68" x14ac:dyDescent="0.25">
      <c r="G44" s="94"/>
      <c r="H44" s="95" t="s">
        <v>148</v>
      </c>
      <c r="I44" s="96">
        <f>+I43-I42</f>
        <v>-3041.7788140182656</v>
      </c>
      <c r="J44" s="96">
        <f t="shared" ref="J44:R44" si="0">+J43-J42</f>
        <v>348.43747204183103</v>
      </c>
      <c r="K44" s="96">
        <f t="shared" si="0"/>
        <v>8.0295417499425952</v>
      </c>
      <c r="L44" s="96">
        <f t="shared" si="0"/>
        <v>297.84677445374689</v>
      </c>
      <c r="M44" s="96">
        <f t="shared" si="0"/>
        <v>-150.06834699688807</v>
      </c>
      <c r="N44" s="96">
        <f t="shared" si="0"/>
        <v>3205.1505519536145</v>
      </c>
      <c r="O44" s="96">
        <f t="shared" si="0"/>
        <v>302.26937481740379</v>
      </c>
      <c r="P44" s="96">
        <f t="shared" si="0"/>
        <v>962.34813776615249</v>
      </c>
      <c r="Q44" s="96">
        <f t="shared" si="0"/>
        <v>68.206564994434558</v>
      </c>
      <c r="R44" s="97">
        <f t="shared" si="0"/>
        <v>2000.4412567619729</v>
      </c>
      <c r="S44" s="98" t="s">
        <v>150</v>
      </c>
    </row>
  </sheetData>
  <mergeCells count="19">
    <mergeCell ref="G5:G6"/>
    <mergeCell ref="A5:A6"/>
    <mergeCell ref="B5:B6"/>
    <mergeCell ref="C5:C6"/>
    <mergeCell ref="D5:D6"/>
    <mergeCell ref="E5:F5"/>
    <mergeCell ref="BK5:BK6"/>
    <mergeCell ref="N40:Q40"/>
    <mergeCell ref="H5:H6"/>
    <mergeCell ref="I5:L5"/>
    <mergeCell ref="M5:P5"/>
    <mergeCell ref="Q5:S5"/>
    <mergeCell ref="T5:W5"/>
    <mergeCell ref="X5:AE5"/>
    <mergeCell ref="J40:L40"/>
    <mergeCell ref="AF5:AM5"/>
    <mergeCell ref="AN5:AU5"/>
    <mergeCell ref="AV5:BB5"/>
    <mergeCell ref="BC5:BJ5"/>
  </mergeCells>
  <conditionalFormatting sqref="H33:H35">
    <cfRule type="cellIs" dxfId="3" priority="4" operator="notEqual">
      <formula>0</formula>
    </cfRule>
  </conditionalFormatting>
  <conditionalFormatting sqref="I42 K42 M42 O42">
    <cfRule type="cellIs" dxfId="2" priority="3" operator="equal">
      <formula>0</formula>
    </cfRule>
  </conditionalFormatting>
  <conditionalFormatting sqref="I43 K43 M43 O43">
    <cfRule type="cellIs" dxfId="1" priority="2" operator="equal">
      <formula>0</formula>
    </cfRule>
  </conditionalFormatting>
  <conditionalFormatting sqref="R42:R44">
    <cfRule type="cellIs" dxfId="0" priority="1" operator="equal">
      <formula>0</formula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1">
    <tabColor theme="9" tint="-0.499984740745262"/>
  </sheetPr>
  <dimension ref="A1:L9"/>
  <sheetViews>
    <sheetView tabSelected="1" workbookViewId="0">
      <pane ySplit="1" topLeftCell="A2" activePane="bottomLeft" state="frozen"/>
      <selection activeCell="D3" sqref="D3:D62"/>
      <selection pane="bottomLeft" activeCell="C18" sqref="C18"/>
    </sheetView>
  </sheetViews>
  <sheetFormatPr baseColWidth="10" defaultColWidth="11.42578125" defaultRowHeight="15" x14ac:dyDescent="0.25"/>
  <cols>
    <col min="1" max="2" width="11.42578125" style="9"/>
    <col min="3" max="3" width="15.42578125" style="1" bestFit="1" customWidth="1"/>
    <col min="4" max="4" width="13" style="1" bestFit="1" customWidth="1"/>
    <col min="5" max="5" width="12" style="1" bestFit="1" customWidth="1"/>
    <col min="6" max="6" width="13" style="1" bestFit="1" customWidth="1"/>
    <col min="7" max="8" width="14.42578125" style="1" bestFit="1" customWidth="1"/>
    <col min="9" max="9" width="13" style="1" bestFit="1" customWidth="1"/>
    <col min="10" max="10" width="14.42578125" style="1" bestFit="1" customWidth="1"/>
    <col min="11" max="11" width="13" style="1" bestFit="1" customWidth="1"/>
    <col min="12" max="12" width="15.42578125" style="1" bestFit="1" customWidth="1"/>
    <col min="13" max="16384" width="11.42578125" style="1"/>
  </cols>
  <sheetData>
    <row r="1" spans="1:12" ht="30.75" thickBot="1" x14ac:dyDescent="0.3">
      <c r="A1" s="6" t="s">
        <v>0</v>
      </c>
      <c r="B1" s="7" t="s">
        <v>88</v>
      </c>
      <c r="C1" s="2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4" t="s">
        <v>9</v>
      </c>
      <c r="L1" s="5" t="s">
        <v>10</v>
      </c>
    </row>
    <row r="2" spans="1:12" ht="15.75" thickBot="1" x14ac:dyDescent="0.3">
      <c r="A2" s="19" t="s">
        <v>12</v>
      </c>
      <c r="B2" s="8" t="s">
        <v>13</v>
      </c>
      <c r="C2" s="13">
        <v>310893.54863980523</v>
      </c>
      <c r="D2" s="13">
        <v>20200.974083439167</v>
      </c>
      <c r="E2" s="13">
        <v>192.48214570462267</v>
      </c>
      <c r="F2" s="13">
        <v>10140.138972204872</v>
      </c>
      <c r="G2" s="13">
        <v>80444.801799696128</v>
      </c>
      <c r="H2" s="13">
        <v>126728.80557952523</v>
      </c>
      <c r="I2" s="13">
        <v>72974.856788651989</v>
      </c>
      <c r="J2" s="13">
        <v>55758.071814445771</v>
      </c>
      <c r="K2" s="13">
        <v>5720.8272802880647</v>
      </c>
      <c r="L2" s="14">
        <v>683054.50710376108</v>
      </c>
    </row>
    <row r="3" spans="1:12" ht="15.75" thickBot="1" x14ac:dyDescent="0.3">
      <c r="A3" s="120" t="s">
        <v>19</v>
      </c>
      <c r="B3" s="121"/>
      <c r="C3" s="15">
        <v>310893.54863980523</v>
      </c>
      <c r="D3" s="16">
        <v>20200.974083439167</v>
      </c>
      <c r="E3" s="16">
        <v>192.48214570462267</v>
      </c>
      <c r="F3" s="16">
        <v>10140.138972204872</v>
      </c>
      <c r="G3" s="16">
        <v>80444.801799696128</v>
      </c>
      <c r="H3" s="16">
        <v>126728.80557952523</v>
      </c>
      <c r="I3" s="16">
        <v>72974.856788651989</v>
      </c>
      <c r="J3" s="16">
        <v>55758.071814445771</v>
      </c>
      <c r="K3" s="18">
        <v>5720.8272802880647</v>
      </c>
      <c r="L3" s="17">
        <v>683054.50710376108</v>
      </c>
    </row>
    <row r="4" spans="1:12" x14ac:dyDescent="0.25">
      <c r="A4" s="122" t="s">
        <v>15</v>
      </c>
      <c r="B4" s="8" t="s">
        <v>16</v>
      </c>
      <c r="C4" s="13">
        <v>9342.2021423614951</v>
      </c>
      <c r="D4" s="13">
        <v>1172.5252869323274</v>
      </c>
      <c r="E4" s="13">
        <v>2710.166484827062</v>
      </c>
      <c r="F4" s="13">
        <v>1136.9969602070514</v>
      </c>
      <c r="G4" s="13">
        <v>7132.9227678587285</v>
      </c>
      <c r="H4" s="13">
        <v>2783.2096617094517</v>
      </c>
      <c r="I4" s="13">
        <v>9379.8308916710139</v>
      </c>
      <c r="J4" s="13">
        <v>30657.210402936173</v>
      </c>
      <c r="K4" s="13">
        <v>10231.340328203829</v>
      </c>
      <c r="L4" s="14">
        <v>74546.404926707139</v>
      </c>
    </row>
    <row r="5" spans="1:12" x14ac:dyDescent="0.25">
      <c r="A5" s="123"/>
      <c r="B5" s="8" t="s">
        <v>17</v>
      </c>
      <c r="C5" s="13">
        <v>20583.714891752436</v>
      </c>
      <c r="D5" s="13">
        <v>5240.0417447755799</v>
      </c>
      <c r="E5" s="13">
        <v>10947.386249979096</v>
      </c>
      <c r="F5" s="13">
        <v>3258.9244775776519</v>
      </c>
      <c r="G5" s="13">
        <v>15585.397589552047</v>
      </c>
      <c r="H5" s="13">
        <v>5711.9335270617485</v>
      </c>
      <c r="I5" s="13">
        <v>18676.093043220215</v>
      </c>
      <c r="J5" s="13">
        <v>52978.239555016589</v>
      </c>
      <c r="K5" s="13">
        <v>24448.761811709832</v>
      </c>
      <c r="L5" s="14">
        <v>157430.49289064517</v>
      </c>
    </row>
    <row r="6" spans="1:12" ht="15.75" thickBot="1" x14ac:dyDescent="0.3">
      <c r="A6" s="124"/>
      <c r="B6" s="8" t="s">
        <v>18</v>
      </c>
      <c r="C6" s="13">
        <v>610295.37436262984</v>
      </c>
      <c r="D6" s="13">
        <v>33553.663896168116</v>
      </c>
      <c r="E6" s="13">
        <v>3777.7211902156619</v>
      </c>
      <c r="F6" s="13">
        <v>14184.905882635554</v>
      </c>
      <c r="G6" s="13">
        <v>87194.051284731453</v>
      </c>
      <c r="H6" s="13">
        <v>291498.88578149304</v>
      </c>
      <c r="I6" s="13">
        <v>156943.243993943</v>
      </c>
      <c r="J6" s="13">
        <v>163310.94748483846</v>
      </c>
      <c r="K6" s="13">
        <v>33038.455209306725</v>
      </c>
      <c r="L6" s="14">
        <v>1393797.2490859618</v>
      </c>
    </row>
    <row r="7" spans="1:12" ht="15.75" thickBot="1" x14ac:dyDescent="0.3">
      <c r="A7" s="120" t="s">
        <v>19</v>
      </c>
      <c r="B7" s="121"/>
      <c r="C7" s="15">
        <v>640221.29139674373</v>
      </c>
      <c r="D7" s="16">
        <v>39966.230927876022</v>
      </c>
      <c r="E7" s="16">
        <v>17435.273925021822</v>
      </c>
      <c r="F7" s="16">
        <v>18580.827320420256</v>
      </c>
      <c r="G7" s="16">
        <v>109912.37164214223</v>
      </c>
      <c r="H7" s="16">
        <v>299994.02897026425</v>
      </c>
      <c r="I7" s="16">
        <v>184999.16792883424</v>
      </c>
      <c r="J7" s="16">
        <v>246946.3974427912</v>
      </c>
      <c r="K7" s="18">
        <v>67718.557349220384</v>
      </c>
      <c r="L7" s="17">
        <v>1625774.1469033142</v>
      </c>
    </row>
    <row r="9" spans="1:12" x14ac:dyDescent="0.25">
      <c r="A9" s="9" t="s">
        <v>151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7:B7"/>
    <mergeCell ref="A3:B3"/>
    <mergeCell ref="A4:A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G e m i n i   x m l n s = " h t t p : / / g e m i n i / p i v o t c u s t o m i z a t i o n / 9 8 d 3 f d 6 e - c 0 7 b - 4 3 d e - b 6 1 d - 1 3 c 0 c 2 2 1 5 8 b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 F e u i l 7 < / S l i c e r S h e e t N a m e > < S A H o s t H a s h > 7 4 6 3 9 8 2 2 5 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E1536285-B2B0-4C9E-B739-D1BA63431D2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Ajust_BF_Mars2023</vt:lpstr>
      <vt:lpstr>PossFor_VolNet</vt:lpstr>
    </vt:vector>
  </TitlesOfParts>
  <Company>MRN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Morin, Stéphane (DGSL)</dc:creator>
  <cp:lastModifiedBy>Veillette, Sandra (DGAB)</cp:lastModifiedBy>
  <cp:lastPrinted>2022-12-16T19:59:26Z</cp:lastPrinted>
  <dcterms:created xsi:type="dcterms:W3CDTF">2017-04-24T18:37:40Z</dcterms:created>
  <dcterms:modified xsi:type="dcterms:W3CDTF">2024-05-16T17:14:16Z</dcterms:modified>
</cp:coreProperties>
</file>