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MFA-DGSGEE-DFISG\PUBLIC\1000-Services-garde\1309-Regles-budgetaires-occupation\RB2026-27\Simul-AIEBP-AEI\VersionWEB\"/>
    </mc:Choice>
  </mc:AlternateContent>
  <xr:revisionPtr revIDLastSave="0" documentId="13_ncr:1_{88BD1134-5AE0-4BA8-98EA-379AE53F4529}" xr6:coauthVersionLast="47" xr6:coauthVersionMax="47" xr10:uidLastSave="{00000000-0000-0000-0000-000000000000}"/>
  <workbookProtection workbookAlgorithmName="SHA-512" workbookHashValue="hJ11jiheTihzFiDkp0SaUOWR+L0nDcBDqJL93zuie2DkclicWf5M4Nd6WpkbEYoLiGU8d+yVNV453zwhnaPUBw==" workbookSaltValue="zFJ+QC4Rty8eMnZKJ7FZNg==" workbookSpinCount="100000" lockStructure="1"/>
  <bookViews>
    <workbookView xWindow="-28920" yWindow="-1770" windowWidth="29040" windowHeight="15720" xr2:uid="{091DEAF2-66B4-470A-8097-84554101818D}"/>
  </bookViews>
  <sheets>
    <sheet name="Simul-AIEBP-GS" sheetId="4" r:id="rId1"/>
    <sheet name="Parametres" sheetId="5" state="hidden" r:id="rId2"/>
    <sheet name="Subvention fonctionnement-25-26" sheetId="3" state="hidden" r:id="rId3"/>
  </sheets>
  <definedNames>
    <definedName name="_xlnm.Print_Titles" localSheetId="0">'Simul-AIEBP-GS'!$A:$A</definedName>
    <definedName name="_xlnm.Print_Area" localSheetId="0">'Simul-AIEBP-GS'!$A$1:$C$48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4" l="1"/>
  <c r="B17" i="4" l="1"/>
  <c r="B11" i="4" l="1"/>
  <c r="B34" i="4"/>
  <c r="B24" i="4" l="1"/>
  <c r="B21" i="4"/>
  <c r="B12" i="4" l="1"/>
  <c r="B43" i="4" s="1"/>
  <c r="B40" i="4" l="1"/>
  <c r="B18" i="4"/>
  <c r="B28" i="4"/>
  <c r="B30" i="4" s="1"/>
  <c r="B41" i="4" l="1"/>
  <c r="B66" i="4" l="1"/>
</calcChain>
</file>

<file path=xl/sharedStrings.xml><?xml version="1.0" encoding="utf-8"?>
<sst xmlns="http://schemas.openxmlformats.org/spreadsheetml/2006/main" count="45" uniqueCount="42">
  <si>
    <t>modèle</t>
  </si>
  <si>
    <t>inférieur</t>
  </si>
  <si>
    <t>supérieur</t>
  </si>
  <si>
    <t xml:space="preserve">Budget </t>
  </si>
  <si>
    <t>Oui</t>
  </si>
  <si>
    <t>Écart entre AISG et AIEBP</t>
  </si>
  <si>
    <t>Oui/non</t>
  </si>
  <si>
    <t>Non</t>
  </si>
  <si>
    <t>Montant par place subventionnée annualisée</t>
  </si>
  <si>
    <t>Nombre d'installation</t>
  </si>
  <si>
    <t>Bonification</t>
  </si>
  <si>
    <r>
      <t xml:space="preserve">Section 1 : </t>
    </r>
    <r>
      <rPr>
        <b/>
        <sz val="11"/>
        <color theme="1"/>
        <rFont val="Arial"/>
        <family val="2"/>
      </rPr>
      <t>Financement transitoire</t>
    </r>
    <r>
      <rPr>
        <sz val="11"/>
        <color theme="1"/>
        <rFont val="Arial"/>
        <family val="2"/>
      </rPr>
      <t xml:space="preserve"> pour l'exercice financier </t>
    </r>
    <r>
      <rPr>
        <b/>
        <sz val="11"/>
        <color theme="1"/>
        <rFont val="Arial"/>
        <family val="2"/>
      </rPr>
      <t>2026-2027</t>
    </r>
  </si>
  <si>
    <t>Note 3 : Cette mission doit être inscrite au Portail d’inscription aux services de garde</t>
  </si>
  <si>
    <r>
      <rPr>
        <sz val="11"/>
        <color theme="1"/>
        <rFont val="Arial"/>
        <family val="2"/>
      </rPr>
      <t xml:space="preserve">Nombre de </t>
    </r>
    <r>
      <rPr>
        <b/>
        <sz val="11"/>
        <color theme="1"/>
        <rFont val="Arial"/>
        <family val="2"/>
      </rPr>
      <t xml:space="preserve">places subventionnées </t>
    </r>
    <r>
      <rPr>
        <sz val="11"/>
        <color theme="1"/>
        <rFont val="Arial"/>
        <family val="2"/>
      </rPr>
      <t xml:space="preserve">annualisées </t>
    </r>
  </si>
  <si>
    <r>
      <t xml:space="preserve">Nombre de </t>
    </r>
    <r>
      <rPr>
        <b/>
        <sz val="11"/>
        <color theme="1"/>
        <rFont val="Arial"/>
        <family val="2"/>
      </rPr>
      <t xml:space="preserve">jours d'occupation </t>
    </r>
    <r>
      <rPr>
        <sz val="11"/>
        <color theme="1"/>
        <rFont val="Arial"/>
        <family val="2"/>
      </rPr>
      <t>de tous les enfants admissibles à</t>
    </r>
    <r>
      <rPr>
        <b/>
        <sz val="11"/>
        <color theme="1"/>
        <rFont val="Arial"/>
        <family val="2"/>
      </rPr>
      <t xml:space="preserve"> l'AISG </t>
    </r>
    <r>
      <rPr>
        <sz val="11"/>
        <color theme="1"/>
        <rFont val="Arial"/>
        <family val="2"/>
      </rPr>
      <t>dans l'exercice financier 2025-2026 (note1)</t>
    </r>
  </si>
  <si>
    <r>
      <t xml:space="preserve">Nombre de </t>
    </r>
    <r>
      <rPr>
        <b/>
        <sz val="11"/>
        <color theme="1"/>
        <rFont val="Arial"/>
        <family val="2"/>
      </rPr>
      <t>jours d'occupation</t>
    </r>
    <r>
      <rPr>
        <sz val="11"/>
        <color theme="1"/>
        <rFont val="Arial"/>
        <family val="2"/>
      </rPr>
      <t xml:space="preserve"> de tous les enfants admissibles à des services de garde éducatifs à l'enfance (</t>
    </r>
    <r>
      <rPr>
        <b/>
        <sz val="11"/>
        <color theme="1"/>
        <rFont val="Arial"/>
        <family val="2"/>
      </rPr>
      <t>SGEE)</t>
    </r>
    <r>
      <rPr>
        <sz val="11"/>
        <color theme="1"/>
        <rFont val="Arial"/>
        <family val="2"/>
      </rPr>
      <t xml:space="preserve"> dans l'exercice financier 2025-2026 (note 2)</t>
    </r>
  </si>
  <si>
    <r>
      <rPr>
        <b/>
        <sz val="11"/>
        <color theme="1"/>
        <rFont val="Arial"/>
        <family val="2"/>
      </rPr>
      <t xml:space="preserve">Bonification </t>
    </r>
    <r>
      <rPr>
        <sz val="11"/>
        <color theme="1"/>
        <rFont val="Arial"/>
        <family val="2"/>
      </rPr>
      <t xml:space="preserve">pour </t>
    </r>
    <r>
      <rPr>
        <b/>
        <sz val="11"/>
        <color theme="1"/>
        <rFont val="Arial"/>
        <family val="2"/>
      </rPr>
      <t>2026-2027</t>
    </r>
  </si>
  <si>
    <r>
      <rPr>
        <b/>
        <sz val="11"/>
        <color theme="1"/>
        <rFont val="Arial"/>
        <family val="2"/>
      </rPr>
      <t>Estimation</t>
    </r>
    <r>
      <rPr>
        <sz val="11"/>
        <color theme="1"/>
        <rFont val="Arial"/>
        <family val="2"/>
      </rPr>
      <t xml:space="preserve"> de la </t>
    </r>
    <r>
      <rPr>
        <b/>
        <sz val="11"/>
        <color theme="1"/>
        <rFont val="Arial"/>
        <family val="2"/>
      </rPr>
      <t>bonification</t>
    </r>
  </si>
  <si>
    <r>
      <t xml:space="preserve">Cet </t>
    </r>
    <r>
      <rPr>
        <b/>
        <sz val="12"/>
        <color theme="1"/>
        <rFont val="Arial"/>
        <family val="2"/>
      </rPr>
      <t>outil</t>
    </r>
    <r>
      <rPr>
        <sz val="12"/>
        <color theme="1"/>
        <rFont val="Arial"/>
        <family val="2"/>
      </rPr>
      <t xml:space="preserve"> sert à </t>
    </r>
    <r>
      <rPr>
        <b/>
        <sz val="12"/>
        <color theme="1"/>
        <rFont val="Arial"/>
        <family val="2"/>
      </rPr>
      <t>produire</t>
    </r>
    <r>
      <rPr>
        <sz val="12"/>
        <color theme="1"/>
        <rFont val="Arial"/>
        <family val="2"/>
      </rPr>
      <t xml:space="preserve"> une</t>
    </r>
    <r>
      <rPr>
        <b/>
        <sz val="12"/>
        <color theme="1"/>
        <rFont val="Arial"/>
        <family val="2"/>
      </rPr>
      <t xml:space="preserve"> estimation</t>
    </r>
    <r>
      <rPr>
        <sz val="12"/>
        <color theme="1"/>
        <rFont val="Arial"/>
        <family val="2"/>
      </rPr>
      <t xml:space="preserve"> pour l'exercice financier 2026-2027. Il </t>
    </r>
    <r>
      <rPr>
        <b/>
        <sz val="12"/>
        <color theme="1"/>
        <rFont val="Arial"/>
        <family val="2"/>
      </rPr>
      <t xml:space="preserve">ne reflète pas </t>
    </r>
    <r>
      <rPr>
        <sz val="12"/>
        <color theme="1"/>
        <rFont val="Arial"/>
        <family val="2"/>
      </rPr>
      <t>le</t>
    </r>
    <r>
      <rPr>
        <b/>
        <sz val="12"/>
        <color theme="1"/>
        <rFont val="Arial"/>
        <family val="2"/>
      </rPr>
      <t xml:space="preserve"> montant réel</t>
    </r>
    <r>
      <rPr>
        <sz val="12"/>
        <color theme="1"/>
        <rFont val="Arial"/>
        <family val="2"/>
      </rPr>
      <t xml:space="preserve"> de votre allocation.</t>
    </r>
  </si>
  <si>
    <r>
      <rPr>
        <b/>
        <sz val="11"/>
        <color theme="1"/>
        <rFont val="Arial"/>
        <family val="2"/>
      </rPr>
      <t>Instruction :</t>
    </r>
    <r>
      <rPr>
        <sz val="11"/>
        <color theme="1"/>
        <rFont val="Arial"/>
        <family val="2"/>
      </rPr>
      <t xml:space="preserve"> Vous devez </t>
    </r>
    <r>
      <rPr>
        <b/>
        <sz val="11"/>
        <color theme="1"/>
        <rFont val="Arial"/>
        <family val="2"/>
      </rPr>
      <t>remplir</t>
    </r>
    <r>
      <rPr>
        <sz val="11"/>
        <color theme="1"/>
        <rFont val="Arial"/>
        <family val="2"/>
      </rPr>
      <t xml:space="preserve"> les </t>
    </r>
    <r>
      <rPr>
        <b/>
        <sz val="11"/>
        <color theme="1"/>
        <rFont val="Arial"/>
        <family val="2"/>
      </rPr>
      <t>cases bleues</t>
    </r>
    <r>
      <rPr>
        <sz val="11"/>
        <color theme="1"/>
        <rFont val="Arial"/>
        <family val="2"/>
      </rPr>
      <t xml:space="preserve"> selon votre situation. Lorsqu’un </t>
    </r>
    <r>
      <rPr>
        <b/>
        <sz val="11"/>
        <color theme="1"/>
        <rFont val="Arial"/>
        <family val="2"/>
      </rPr>
      <t>menu déroulant</t>
    </r>
    <r>
      <rPr>
        <sz val="11"/>
        <color theme="1"/>
        <rFont val="Arial"/>
        <family val="2"/>
      </rPr>
      <t xml:space="preserve"> est disponible, veuillez </t>
    </r>
    <r>
      <rPr>
        <b/>
        <sz val="11"/>
        <color theme="1"/>
        <rFont val="Arial"/>
        <family val="2"/>
      </rPr>
      <t>choisir l’option</t>
    </r>
    <r>
      <rPr>
        <sz val="11"/>
        <color theme="1"/>
        <rFont val="Arial"/>
        <family val="2"/>
      </rPr>
      <t xml:space="preserve"> correspondant à </t>
    </r>
    <r>
      <rPr>
        <b/>
        <sz val="11"/>
        <color theme="1"/>
        <rFont val="Arial"/>
        <family val="2"/>
      </rPr>
      <t xml:space="preserve">votre situation.  </t>
    </r>
    <r>
      <rPr>
        <sz val="11"/>
        <color theme="1"/>
        <rFont val="Arial"/>
        <family val="2"/>
      </rPr>
      <t xml:space="preserve">		</t>
    </r>
  </si>
  <si>
    <r>
      <rPr>
        <b/>
        <sz val="11"/>
        <color theme="1"/>
        <rFont val="Arial"/>
        <family val="2"/>
      </rPr>
      <t>Estimation</t>
    </r>
    <r>
      <rPr>
        <sz val="11"/>
        <color theme="1"/>
        <rFont val="Arial"/>
        <family val="2"/>
      </rPr>
      <t xml:space="preserve"> du montant pour </t>
    </r>
    <r>
      <rPr>
        <b/>
        <sz val="11"/>
        <color theme="1"/>
        <rFont val="Arial"/>
        <family val="2"/>
      </rPr>
      <t>nouvelle installation</t>
    </r>
  </si>
  <si>
    <r>
      <t>Nombre d'</t>
    </r>
    <r>
      <rPr>
        <b/>
        <sz val="11"/>
        <color theme="1"/>
        <rFont val="Arial"/>
        <family val="2"/>
      </rPr>
      <t>enfants</t>
    </r>
    <r>
      <rPr>
        <sz val="11"/>
        <color theme="1"/>
        <rFont val="Arial"/>
        <family val="2"/>
      </rPr>
      <t xml:space="preserve"> enregistrés</t>
    </r>
    <r>
      <rPr>
        <b/>
        <sz val="11"/>
        <color theme="1"/>
        <rFont val="Arial"/>
        <family val="2"/>
      </rPr>
      <t xml:space="preserve"> pour la première fois comme enfant admissible à l'AISG</t>
    </r>
    <r>
      <rPr>
        <sz val="11"/>
        <color theme="1"/>
        <rFont val="Arial"/>
        <family val="2"/>
      </rPr>
      <t xml:space="preserve"> dans l'exercice financier  2025-2026 </t>
    </r>
  </si>
  <si>
    <r>
      <rPr>
        <b/>
        <sz val="11"/>
        <color theme="1"/>
        <rFont val="Arial"/>
        <family val="2"/>
      </rPr>
      <t>Montant</t>
    </r>
    <r>
      <rPr>
        <sz val="11"/>
        <color theme="1"/>
        <rFont val="Arial"/>
        <family val="2"/>
      </rPr>
      <t xml:space="preserve"> par enfant enregistré </t>
    </r>
    <r>
      <rPr>
        <b/>
        <sz val="11"/>
        <color theme="1"/>
        <rFont val="Arial"/>
        <family val="2"/>
      </rPr>
      <t>pour la première fois comme enfant admissible à l'AISG</t>
    </r>
    <r>
      <rPr>
        <sz val="11"/>
        <color theme="1"/>
        <rFont val="Arial"/>
        <family val="2"/>
      </rPr>
      <t xml:space="preserve"> dans l'exercice financier 2025-2026</t>
    </r>
  </si>
  <si>
    <r>
      <t xml:space="preserve">Section 3 : </t>
    </r>
    <r>
      <rPr>
        <b/>
        <sz val="11"/>
        <color theme="1"/>
        <rFont val="Arial"/>
        <family val="2"/>
      </rPr>
      <t>Bonification</t>
    </r>
    <r>
      <rPr>
        <sz val="11"/>
        <color theme="1"/>
        <rFont val="Arial"/>
        <family val="2"/>
      </rPr>
      <t xml:space="preserve"> additionnelle lorsque le service de garde a une </t>
    </r>
    <r>
      <rPr>
        <b/>
        <sz val="11"/>
        <color theme="1"/>
        <rFont val="Arial"/>
        <family val="2"/>
      </rPr>
      <t>mission d’accueil</t>
    </r>
    <r>
      <rPr>
        <sz val="11"/>
        <color theme="1"/>
        <rFont val="Arial"/>
        <family val="2"/>
      </rPr>
      <t xml:space="preserve"> d’enfants ayant des besoins de soutien particuliers </t>
    </r>
  </si>
  <si>
    <t>Taux d'AISG pour l'exercice financier 2025-2026</t>
  </si>
  <si>
    <t>Note 2 : Cette information est disponible à la ligne 920 du tableau 1 État de l'occupation et des présences réelles des enfants admissibles à des SGEE de votre rapport financier annuel (RFA).</t>
  </si>
  <si>
    <t>Note 1 : Cette information est disponible à la ligne 960 du tableau 1.1  État de l'occupation et des présences réelles des enfants admissibles à l'AISG de votre rapport financier annuel (RFA).</t>
  </si>
  <si>
    <t xml:space="preserve">Bonification de 7,5 % pour un taux AISG d’au moins 10 %, sans excéder 15 % </t>
  </si>
  <si>
    <t xml:space="preserve">Bonification de 15 % pour un taux AISG d’au moins 15% sans excéder 20 % </t>
  </si>
  <si>
    <t xml:space="preserve">Bonification de 22,5% pour un taux AISG d’au moins 20 % </t>
  </si>
  <si>
    <r>
      <rPr>
        <sz val="11"/>
        <color theme="1"/>
        <rFont val="Arial"/>
        <family val="2"/>
      </rPr>
      <t xml:space="preserve">Garderie subventionnée </t>
    </r>
    <r>
      <rPr>
        <b/>
        <sz val="11"/>
        <color theme="1"/>
        <rFont val="Arial"/>
        <family val="2"/>
      </rPr>
      <t>ouverte</t>
    </r>
    <r>
      <rPr>
        <sz val="11"/>
        <color theme="1"/>
        <rFont val="Arial"/>
        <family val="2"/>
      </rPr>
      <t xml:space="preserve"> entre le</t>
    </r>
    <r>
      <rPr>
        <b/>
        <sz val="11"/>
        <color theme="1"/>
        <rFont val="Arial"/>
        <family val="2"/>
      </rPr>
      <t xml:space="preserve"> 1</t>
    </r>
    <r>
      <rPr>
        <b/>
        <vertAlign val="superscript"/>
        <sz val="11"/>
        <color theme="1"/>
        <rFont val="Arial"/>
        <family val="2"/>
      </rPr>
      <t>er</t>
    </r>
    <r>
      <rPr>
        <b/>
        <sz val="11"/>
        <color theme="1"/>
        <rFont val="Arial"/>
        <family val="2"/>
      </rPr>
      <t xml:space="preserve"> avril 2025 </t>
    </r>
    <r>
      <rPr>
        <sz val="11"/>
        <color theme="1"/>
        <rFont val="Arial"/>
        <family val="2"/>
      </rPr>
      <t>et le</t>
    </r>
    <r>
      <rPr>
        <b/>
        <sz val="11"/>
        <color theme="1"/>
        <rFont val="Arial"/>
        <family val="2"/>
      </rPr>
      <t xml:space="preserve"> 31 mars 2027</t>
    </r>
  </si>
  <si>
    <r>
      <rPr>
        <sz val="11"/>
        <color theme="1"/>
        <rFont val="Arial"/>
        <family val="2"/>
      </rPr>
      <t>Garderie subventionnée ouverte</t>
    </r>
    <r>
      <rPr>
        <b/>
        <sz val="11"/>
        <color theme="1"/>
        <rFont val="Arial"/>
        <family val="2"/>
      </rPr>
      <t xml:space="preserve"> avant</t>
    </r>
    <r>
      <rPr>
        <sz val="11"/>
        <color theme="1"/>
        <rFont val="Arial"/>
        <family val="2"/>
      </rPr>
      <t xml:space="preserve"> le </t>
    </r>
    <r>
      <rPr>
        <b/>
        <sz val="11"/>
        <color theme="1"/>
        <rFont val="Arial"/>
        <family val="2"/>
      </rPr>
      <t>1er avril 2025</t>
    </r>
  </si>
  <si>
    <r>
      <t xml:space="preserve">Votre garderie subventionnée a-t-elle une </t>
    </r>
    <r>
      <rPr>
        <b/>
        <sz val="11"/>
        <color theme="1"/>
        <rFont val="Arial"/>
        <family val="2"/>
      </rPr>
      <t>mission d’accueil</t>
    </r>
    <r>
      <rPr>
        <sz val="11"/>
        <color theme="1"/>
        <rFont val="Arial"/>
        <family val="2"/>
      </rPr>
      <t xml:space="preserve"> d’enfants ayant des besoins de soutien particulier ? (note 3)</t>
    </r>
  </si>
  <si>
    <r>
      <rPr>
        <b/>
        <sz val="20"/>
        <color theme="1"/>
        <rFont val="Arial"/>
        <family val="2"/>
      </rPr>
      <t>Estimation</t>
    </r>
    <r>
      <rPr>
        <sz val="20"/>
        <color theme="1"/>
        <rFont val="Arial"/>
        <family val="2"/>
      </rPr>
      <t xml:space="preserve"> du montant de l'</t>
    </r>
    <r>
      <rPr>
        <b/>
        <sz val="20"/>
        <color theme="1"/>
        <rFont val="Arial"/>
        <family val="2"/>
      </rPr>
      <t>allocation pour l'intégration des enfants ayant des besoins de soutien particulier</t>
    </r>
    <r>
      <rPr>
        <sz val="20"/>
        <color theme="1"/>
        <rFont val="Arial"/>
        <family val="2"/>
      </rPr>
      <t xml:space="preserve"> (AIEBP) pour les garderies subventionnées (GS)</t>
    </r>
  </si>
  <si>
    <r>
      <rPr>
        <b/>
        <sz val="11"/>
        <color theme="1"/>
        <rFont val="Arial"/>
        <family val="2"/>
      </rPr>
      <t>Estimation</t>
    </r>
    <r>
      <rPr>
        <sz val="11"/>
        <color theme="1"/>
        <rFont val="Arial"/>
        <family val="2"/>
      </rPr>
      <t xml:space="preserve"> du </t>
    </r>
    <r>
      <rPr>
        <b/>
        <sz val="11"/>
        <color theme="1"/>
        <rFont val="Arial"/>
        <family val="2"/>
      </rPr>
      <t>montant transitoire</t>
    </r>
    <r>
      <rPr>
        <sz val="11"/>
        <color theme="1"/>
        <rFont val="Arial"/>
        <family val="2"/>
      </rPr>
      <t xml:space="preserve"> pour l'exercice financier </t>
    </r>
    <r>
      <rPr>
        <b/>
        <sz val="11"/>
        <color theme="1"/>
        <rFont val="Arial"/>
        <family val="2"/>
      </rPr>
      <t>2026-2027</t>
    </r>
  </si>
  <si>
    <r>
      <t xml:space="preserve">Section 2 : </t>
    </r>
    <r>
      <rPr>
        <b/>
        <sz val="11"/>
        <color theme="1"/>
        <rFont val="Arial"/>
        <family val="2"/>
      </rPr>
      <t xml:space="preserve">Financement transitoire </t>
    </r>
    <r>
      <rPr>
        <sz val="11"/>
        <color theme="1"/>
        <rFont val="Arial"/>
        <family val="2"/>
      </rPr>
      <t xml:space="preserve">basé  l'exercice financier </t>
    </r>
    <r>
      <rPr>
        <b/>
        <sz val="11"/>
        <color theme="1"/>
        <rFont val="Arial"/>
        <family val="2"/>
      </rPr>
      <t>2025-2026</t>
    </r>
    <r>
      <rPr>
        <sz val="11"/>
        <color theme="1"/>
        <rFont val="Arial"/>
        <family val="2"/>
      </rPr>
      <t xml:space="preserve"> pour l'allocation pour l'intégration en service de garde </t>
    </r>
    <r>
      <rPr>
        <b/>
        <sz val="11"/>
        <color theme="1"/>
        <rFont val="Arial"/>
        <family val="2"/>
      </rPr>
      <t>(AISG)</t>
    </r>
  </si>
  <si>
    <t xml:space="preserve">Proportion accordée </t>
  </si>
  <si>
    <r>
      <rPr>
        <b/>
        <sz val="11"/>
        <color theme="1"/>
        <rFont val="Arial"/>
        <family val="2"/>
      </rPr>
      <t>Barème</t>
    </r>
    <r>
      <rPr>
        <sz val="11"/>
        <color theme="1"/>
        <rFont val="Arial"/>
        <family val="2"/>
      </rPr>
      <t xml:space="preserve"> par jour d'occupation </t>
    </r>
  </si>
  <si>
    <t>Estimation du montant avant proportion accordée</t>
  </si>
  <si>
    <r>
      <t xml:space="preserve">Estimation </t>
    </r>
    <r>
      <rPr>
        <sz val="11"/>
        <color theme="1"/>
        <rFont val="Arial"/>
        <family val="2"/>
      </rPr>
      <t xml:space="preserve">du montant du </t>
    </r>
    <r>
      <rPr>
        <b/>
        <sz val="11"/>
        <color theme="1"/>
        <rFont val="Arial"/>
        <family val="2"/>
      </rPr>
      <t>financement transitoire</t>
    </r>
    <r>
      <rPr>
        <sz val="11"/>
        <color theme="1"/>
        <rFont val="Arial"/>
        <family val="2"/>
      </rPr>
      <t xml:space="preserve"> basé sur l</t>
    </r>
    <r>
      <rPr>
        <b/>
        <sz val="11"/>
        <color theme="1"/>
        <rFont val="Arial"/>
        <family val="2"/>
      </rPr>
      <t xml:space="preserve">'AISG </t>
    </r>
    <r>
      <rPr>
        <sz val="11"/>
        <color theme="1"/>
        <rFont val="Arial"/>
        <family val="2"/>
      </rPr>
      <t xml:space="preserve">de l'exercice financier </t>
    </r>
    <r>
      <rPr>
        <b/>
        <sz val="11"/>
        <color theme="1"/>
        <rFont val="Arial"/>
        <family val="2"/>
      </rPr>
      <t>2025-2026</t>
    </r>
  </si>
  <si>
    <r>
      <t xml:space="preserve">La garderie subventionnée a-t-elle </t>
    </r>
    <r>
      <rPr>
        <b/>
        <sz val="11"/>
        <color theme="1"/>
        <rFont val="Arial"/>
        <family val="2"/>
      </rPr>
      <t>commencé</t>
    </r>
    <r>
      <rPr>
        <sz val="11"/>
        <color theme="1"/>
        <rFont val="Arial"/>
        <family val="2"/>
      </rPr>
      <t xml:space="preserve"> ses activités entre le 1er avril 2025 et le 31 mars 2027</t>
    </r>
  </si>
  <si>
    <r>
      <rPr>
        <b/>
        <sz val="11"/>
        <color theme="1"/>
        <rFont val="Arial"/>
        <family val="2"/>
      </rPr>
      <t>Estimation</t>
    </r>
    <r>
      <rPr>
        <sz val="11"/>
        <color theme="1"/>
        <rFont val="Arial"/>
        <family val="2"/>
      </rPr>
      <t xml:space="preserve"> de l'allocation pour l'intégration des enfants ayant des besoins de soutien particulier (</t>
    </r>
    <r>
      <rPr>
        <b/>
        <sz val="11"/>
        <color theme="1"/>
        <rFont val="Arial"/>
        <family val="2"/>
      </rPr>
      <t>AIEBP</t>
    </r>
    <r>
      <rPr>
        <sz val="11"/>
        <color theme="1"/>
        <rFont val="Arial"/>
        <family val="2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</si>
</sst>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* #,##0.00_)\ &quot;$&quot;_ ;_ * \(#,##0.00\)\ &quot;$&quot;_ ;_ * &quot;-&quot;??_)\ &quot;$&quot;_ ;_ @_ "/>
    <numFmt numFmtId="43" formatCode="_ * #,##0.00_)_ ;_ * \(#,##0.00\)_ ;_ * &quot;-&quot;??_)_ ;_ @_ "/>
    <numFmt numFmtId="164" formatCode="_ * #,##0_)\ &quot;$&quot;_ ;_ * \(#,##0\)\ &quot;$&quot;_ ;_ * &quot;-&quot;??_)\ &quot;$&quot;_ ;_ @_ "/>
    <numFmt numFmtId="165" formatCode="_ * #,##0_)_ ;_ * \(#,##0\)_ ;_ * &quot;-&quot;??_)_ ;_ @_ 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8"/>
      <color rgb="FFFF0000"/>
      <name val="Arial"/>
      <family val="2"/>
    </font>
    <font>
      <sz val="11"/>
      <color rgb="FFFF00FF"/>
      <name val="Arial"/>
      <family val="2"/>
    </font>
    <font>
      <b/>
      <sz val="11"/>
      <color theme="1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8" fillId="0" borderId="0" xfId="0" applyFont="1"/>
    <xf numFmtId="0" fontId="9" fillId="0" borderId="0" xfId="0" applyFont="1"/>
    <xf numFmtId="164" fontId="4" fillId="4" borderId="2" xfId="1" applyNumberFormat="1" applyFont="1" applyFill="1" applyBorder="1" applyAlignment="1" applyProtection="1">
      <alignment vertical="center"/>
    </xf>
    <xf numFmtId="164" fontId="7" fillId="6" borderId="7" xfId="1" applyNumberFormat="1" applyFont="1" applyFill="1" applyBorder="1" applyAlignment="1" applyProtection="1">
      <alignment horizontal="center" vertical="center"/>
    </xf>
    <xf numFmtId="44" fontId="4" fillId="0" borderId="0" xfId="1" applyFont="1" applyFill="1" applyBorder="1" applyAlignment="1" applyProtection="1">
      <alignment vertical="center"/>
    </xf>
    <xf numFmtId="44" fontId="4" fillId="4" borderId="0" xfId="1" applyFont="1" applyFill="1" applyBorder="1" applyAlignment="1" applyProtection="1">
      <alignment vertical="center"/>
    </xf>
    <xf numFmtId="164" fontId="4" fillId="6" borderId="7" xfId="1" applyNumberFormat="1" applyFont="1" applyFill="1" applyBorder="1" applyAlignment="1" applyProtection="1">
      <alignment horizontal="center" vertical="center"/>
    </xf>
    <xf numFmtId="164" fontId="4" fillId="4" borderId="0" xfId="1" applyNumberFormat="1" applyFont="1" applyFill="1" applyBorder="1" applyAlignment="1" applyProtection="1">
      <alignment vertical="center"/>
    </xf>
    <xf numFmtId="9" fontId="4" fillId="4" borderId="11" xfId="2" applyFont="1" applyFill="1" applyBorder="1" applyAlignment="1" applyProtection="1">
      <alignment vertical="center"/>
    </xf>
    <xf numFmtId="9" fontId="4" fillId="4" borderId="0" xfId="2" applyFont="1" applyFill="1" applyBorder="1" applyAlignment="1" applyProtection="1">
      <alignment vertical="center"/>
    </xf>
    <xf numFmtId="164" fontId="4" fillId="4" borderId="4" xfId="1" applyNumberFormat="1" applyFont="1" applyFill="1" applyBorder="1" applyAlignment="1" applyProtection="1">
      <alignment vertical="center"/>
    </xf>
    <xf numFmtId="164" fontId="4" fillId="4" borderId="15" xfId="1" applyNumberFormat="1" applyFont="1" applyFill="1" applyBorder="1" applyAlignment="1" applyProtection="1">
      <alignment vertical="center"/>
    </xf>
    <xf numFmtId="10" fontId="4" fillId="0" borderId="16" xfId="2" applyNumberFormat="1" applyFont="1" applyFill="1" applyBorder="1" applyAlignment="1" applyProtection="1">
      <alignment vertical="center"/>
    </xf>
    <xf numFmtId="10" fontId="4" fillId="0" borderId="4" xfId="2" applyNumberFormat="1" applyFont="1" applyFill="1" applyBorder="1" applyAlignment="1" applyProtection="1">
      <alignment vertical="center"/>
    </xf>
    <xf numFmtId="164" fontId="4" fillId="2" borderId="7" xfId="1" applyNumberFormat="1" applyFont="1" applyFill="1" applyBorder="1" applyAlignment="1" applyProtection="1">
      <alignment horizontal="center" vertical="center"/>
    </xf>
    <xf numFmtId="0" fontId="7" fillId="5" borderId="9" xfId="0" applyFont="1" applyFill="1" applyBorder="1" applyAlignment="1" applyProtection="1">
      <alignment horizontal="center" vertical="center"/>
      <protection locked="0"/>
    </xf>
    <xf numFmtId="165" fontId="4" fillId="5" borderId="4" xfId="4" applyNumberFormat="1" applyFont="1" applyFill="1" applyBorder="1" applyAlignment="1" applyProtection="1">
      <alignment vertical="center"/>
      <protection locked="0"/>
    </xf>
    <xf numFmtId="165" fontId="4" fillId="5" borderId="15" xfId="4" applyNumberFormat="1" applyFont="1" applyFill="1" applyBorder="1" applyAlignment="1" applyProtection="1">
      <alignment vertical="center"/>
      <protection locked="0"/>
    </xf>
    <xf numFmtId="0" fontId="4" fillId="5" borderId="2" xfId="0" applyFont="1" applyFill="1" applyBorder="1" applyAlignment="1" applyProtection="1">
      <alignment horizontal="center" vertical="center"/>
      <protection locked="0"/>
    </xf>
    <xf numFmtId="164" fontId="4" fillId="0" borderId="2" xfId="1" applyNumberFormat="1" applyFont="1" applyFill="1" applyBorder="1" applyAlignment="1" applyProtection="1">
      <alignment vertical="center"/>
    </xf>
    <xf numFmtId="44" fontId="4" fillId="0" borderId="15" xfId="1" applyFont="1" applyFill="1" applyBorder="1" applyAlignment="1" applyProtection="1">
      <alignment vertical="center"/>
    </xf>
    <xf numFmtId="165" fontId="4" fillId="5" borderId="9" xfId="4" applyNumberFormat="1" applyFont="1" applyFill="1" applyBorder="1" applyAlignment="1" applyProtection="1">
      <alignment horizontal="center" vertical="center"/>
      <protection locked="0"/>
    </xf>
    <xf numFmtId="0" fontId="4" fillId="4" borderId="0" xfId="0" applyFont="1" applyFill="1"/>
    <xf numFmtId="0" fontId="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4" fillId="0" borderId="0" xfId="0" applyFont="1"/>
    <xf numFmtId="0" fontId="7" fillId="0" borderId="0" xfId="0" applyFont="1" applyAlignment="1">
      <alignment vertical="center" wrapText="1"/>
    </xf>
    <xf numFmtId="0" fontId="6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7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6" borderId="5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7" fillId="6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2" borderId="5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 wrapText="1"/>
    </xf>
    <xf numFmtId="164" fontId="7" fillId="2" borderId="9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165" fontId="4" fillId="4" borderId="0" xfId="0" applyNumberFormat="1" applyFont="1" applyFill="1" applyAlignment="1">
      <alignment vertical="center"/>
    </xf>
    <xf numFmtId="0" fontId="7" fillId="4" borderId="0" xfId="0" applyFont="1" applyFill="1" applyAlignment="1">
      <alignment vertical="center"/>
    </xf>
    <xf numFmtId="44" fontId="4" fillId="3" borderId="0" xfId="0" applyNumberFormat="1" applyFont="1" applyFill="1" applyAlignment="1">
      <alignment vertical="center"/>
    </xf>
    <xf numFmtId="0" fontId="10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left" wrapText="1"/>
    </xf>
    <xf numFmtId="0" fontId="4" fillId="0" borderId="0" xfId="0" applyFont="1" applyAlignment="1">
      <alignment horizontal="left" vertical="center" wrapText="1"/>
    </xf>
  </cellXfs>
  <cellStyles count="5">
    <cellStyle name="Milliers" xfId="4" builtinId="3"/>
    <cellStyle name="Monétaire" xfId="1" builtinId="4"/>
    <cellStyle name="Normal" xfId="0" builtinId="0"/>
    <cellStyle name="Normal 3" xfId="3" xr:uid="{B3ED8676-52F3-4859-957C-3F46A523BE51}"/>
    <cellStyle name="Pourcentage" xfId="2" builtinId="5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98C4D-EF82-45E2-A3D1-98E3FDE02E64}">
  <dimension ref="A1:L79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10" sqref="A10"/>
      <selection pane="bottomRight" activeCell="B6" sqref="B6"/>
    </sheetView>
  </sheetViews>
  <sheetFormatPr baseColWidth="10" defaultColWidth="11.44140625" defaultRowHeight="13.8" x14ac:dyDescent="0.25"/>
  <cols>
    <col min="1" max="1" width="82.33203125" style="25" customWidth="1"/>
    <col min="2" max="2" width="18.44140625" style="25" customWidth="1"/>
    <col min="3" max="3" width="1.88671875" style="25" customWidth="1"/>
    <col min="4" max="12" width="11.44140625" style="25"/>
    <col min="13" max="13" width="44.5546875" style="25" customWidth="1"/>
    <col min="14" max="14" width="11.5546875" style="25" bestFit="1" customWidth="1"/>
    <col min="15" max="16384" width="11.44140625" style="25"/>
  </cols>
  <sheetData>
    <row r="1" spans="1:12" ht="80.25" customHeight="1" x14ac:dyDescent="0.25">
      <c r="A1" s="64" t="s">
        <v>33</v>
      </c>
      <c r="B1" s="64"/>
      <c r="C1" s="64"/>
      <c r="E1" s="26"/>
    </row>
    <row r="2" spans="1:12" ht="39.75" customHeight="1" x14ac:dyDescent="0.3">
      <c r="A2" s="65" t="s">
        <v>18</v>
      </c>
      <c r="B2" s="65"/>
      <c r="C2" s="65"/>
      <c r="E2" s="27"/>
      <c r="F2" s="28"/>
      <c r="G2" s="28"/>
      <c r="H2" s="28"/>
      <c r="I2" s="28"/>
      <c r="J2" s="28"/>
      <c r="K2" s="28"/>
      <c r="L2" s="28"/>
    </row>
    <row r="3" spans="1:12" ht="12" customHeight="1" x14ac:dyDescent="0.25">
      <c r="E3" s="27"/>
      <c r="F3" s="28"/>
      <c r="G3" s="28"/>
      <c r="H3" s="28"/>
      <c r="I3" s="28"/>
      <c r="J3" s="28"/>
      <c r="K3" s="28"/>
    </row>
    <row r="4" spans="1:12" ht="36.6" customHeight="1" x14ac:dyDescent="0.25">
      <c r="A4" s="66" t="s">
        <v>19</v>
      </c>
      <c r="B4" s="66"/>
      <c r="C4" s="66"/>
      <c r="E4" s="26"/>
      <c r="F4" s="28"/>
      <c r="G4" s="28"/>
      <c r="H4" s="28"/>
      <c r="I4" s="28"/>
      <c r="J4" s="28"/>
      <c r="K4" s="28"/>
    </row>
    <row r="5" spans="1:12" ht="14.4" thickBot="1" x14ac:dyDescent="0.3">
      <c r="A5" s="29"/>
      <c r="E5" s="30"/>
    </row>
    <row r="6" spans="1:12" s="31" customFormat="1" ht="18.75" customHeight="1" thickBot="1" x14ac:dyDescent="0.35">
      <c r="A6" s="32" t="s">
        <v>13</v>
      </c>
      <c r="B6" s="24"/>
    </row>
    <row r="7" spans="1:12" s="31" customFormat="1" ht="9" customHeight="1" thickBot="1" x14ac:dyDescent="0.35"/>
    <row r="8" spans="1:12" s="31" customFormat="1" ht="33.6" customHeight="1" thickBot="1" x14ac:dyDescent="0.35">
      <c r="A8" s="33" t="s">
        <v>40</v>
      </c>
      <c r="B8" s="18" t="s">
        <v>4</v>
      </c>
      <c r="E8" s="30"/>
    </row>
    <row r="9" spans="1:12" s="34" customFormat="1" ht="11.4" customHeight="1" x14ac:dyDescent="0.3">
      <c r="B9" s="35"/>
    </row>
    <row r="10" spans="1:12" s="34" customFormat="1" ht="18" customHeight="1" thickBot="1" x14ac:dyDescent="0.35">
      <c r="A10" s="36" t="s">
        <v>30</v>
      </c>
      <c r="B10" s="35"/>
    </row>
    <row r="11" spans="1:12" s="31" customFormat="1" ht="20.399999999999999" customHeight="1" x14ac:dyDescent="0.3">
      <c r="A11" s="37" t="s">
        <v>8</v>
      </c>
      <c r="B11" s="5">
        <f>+IF(B$8=Parametres!$A$2,1340,0)</f>
        <v>1340</v>
      </c>
      <c r="E11" s="30"/>
    </row>
    <row r="12" spans="1:12" s="31" customFormat="1" ht="14.4" thickBot="1" x14ac:dyDescent="0.35">
      <c r="A12" s="38" t="s">
        <v>20</v>
      </c>
      <c r="B12" s="6">
        <f>IF(B8=Parametres!$A$2,ROUND(B11*B6,0),0)</f>
        <v>0</v>
      </c>
      <c r="E12" s="30"/>
    </row>
    <row r="13" spans="1:12" s="31" customFormat="1" ht="16.8" customHeight="1" x14ac:dyDescent="0.3"/>
    <row r="14" spans="1:12" s="34" customFormat="1" ht="18.75" customHeight="1" x14ac:dyDescent="0.3">
      <c r="A14" s="36" t="s">
        <v>31</v>
      </c>
      <c r="B14" s="7"/>
    </row>
    <row r="15" spans="1:12" s="34" customFormat="1" ht="5.4" customHeight="1" x14ac:dyDescent="0.3">
      <c r="A15" s="36"/>
      <c r="B15" s="7"/>
    </row>
    <row r="16" spans="1:12" s="31" customFormat="1" ht="14.4" thickBot="1" x14ac:dyDescent="0.35">
      <c r="A16" s="39" t="s">
        <v>11</v>
      </c>
      <c r="B16" s="8"/>
    </row>
    <row r="17" spans="1:5" s="31" customFormat="1" ht="19.649999999999999" customHeight="1" x14ac:dyDescent="0.3">
      <c r="A17" s="37" t="s">
        <v>8</v>
      </c>
      <c r="B17" s="22">
        <f>+IF(B$8=Parametres!$A$2,0,268)</f>
        <v>0</v>
      </c>
    </row>
    <row r="18" spans="1:5" s="31" customFormat="1" ht="18" customHeight="1" thickBot="1" x14ac:dyDescent="0.35">
      <c r="A18" s="38" t="s">
        <v>34</v>
      </c>
      <c r="B18" s="9">
        <f>IF(B8="Oui",0,ROUND(B17*B6,0))</f>
        <v>0</v>
      </c>
    </row>
    <row r="19" spans="1:5" s="31" customFormat="1" x14ac:dyDescent="0.3">
      <c r="A19" s="39"/>
      <c r="B19" s="10"/>
    </row>
    <row r="20" spans="1:5" s="31" customFormat="1" ht="28.2" thickBot="1" x14ac:dyDescent="0.35">
      <c r="A20" s="40" t="s">
        <v>35</v>
      </c>
      <c r="B20" s="41"/>
    </row>
    <row r="21" spans="1:5" s="31" customFormat="1" ht="21.6" customHeight="1" x14ac:dyDescent="0.3">
      <c r="A21" s="42" t="s">
        <v>36</v>
      </c>
      <c r="B21" s="11">
        <f>+IF(B$8=Parametres!$A$2,0,0.8)</f>
        <v>0</v>
      </c>
      <c r="C21" s="12"/>
      <c r="E21" s="30"/>
    </row>
    <row r="22" spans="1:5" s="31" customFormat="1" ht="5.4" customHeight="1" x14ac:dyDescent="0.3">
      <c r="A22" s="43"/>
      <c r="B22" s="13"/>
      <c r="E22" s="30"/>
    </row>
    <row r="23" spans="1:5" s="31" customFormat="1" ht="27.6" x14ac:dyDescent="0.3">
      <c r="A23" s="44" t="s">
        <v>21</v>
      </c>
      <c r="B23" s="19"/>
      <c r="E23" s="30"/>
    </row>
    <row r="24" spans="1:5" s="31" customFormat="1" ht="30.6" customHeight="1" x14ac:dyDescent="0.3">
      <c r="A24" s="45" t="s">
        <v>22</v>
      </c>
      <c r="B24" s="14">
        <f>+IF(B$8=Parametres!$A$2,0,2200)</f>
        <v>0</v>
      </c>
      <c r="E24" s="30"/>
    </row>
    <row r="25" spans="1:5" s="31" customFormat="1" ht="32.25" customHeight="1" x14ac:dyDescent="0.3">
      <c r="A25" s="45" t="s">
        <v>14</v>
      </c>
      <c r="B25" s="20"/>
      <c r="E25" s="30"/>
    </row>
    <row r="26" spans="1:5" s="31" customFormat="1" ht="31.5" customHeight="1" x14ac:dyDescent="0.3">
      <c r="A26" s="45" t="s">
        <v>15</v>
      </c>
      <c r="B26" s="20"/>
      <c r="E26" s="30"/>
    </row>
    <row r="27" spans="1:5" s="31" customFormat="1" ht="16.350000000000001" customHeight="1" x14ac:dyDescent="0.3">
      <c r="A27" s="46" t="s">
        <v>37</v>
      </c>
      <c r="B27" s="23">
        <f>+IF(B$8=Parametres!$A$2,0,54.03)</f>
        <v>0</v>
      </c>
    </row>
    <row r="28" spans="1:5" s="31" customFormat="1" ht="20.399999999999999" customHeight="1" thickBot="1" x14ac:dyDescent="0.35">
      <c r="A28" s="47" t="s">
        <v>38</v>
      </c>
      <c r="B28" s="48">
        <f>ROUND(B23*B24+B25*B27,0)</f>
        <v>0</v>
      </c>
      <c r="C28" s="34"/>
    </row>
    <row r="29" spans="1:5" s="31" customFormat="1" ht="14.4" thickBot="1" x14ac:dyDescent="0.35">
      <c r="A29" s="47"/>
      <c r="B29" s="49"/>
      <c r="C29" s="34"/>
    </row>
    <row r="30" spans="1:5" s="31" customFormat="1" ht="31.35" customHeight="1" thickBot="1" x14ac:dyDescent="0.35">
      <c r="A30" s="50" t="s">
        <v>39</v>
      </c>
      <c r="B30" s="9">
        <f>IF(B8="Oui",0,ROUND(B28*B21,0))</f>
        <v>0</v>
      </c>
    </row>
    <row r="31" spans="1:5" s="31" customFormat="1" ht="10.199999999999999" customHeight="1" x14ac:dyDescent="0.3">
      <c r="A31" s="39"/>
      <c r="B31" s="10"/>
    </row>
    <row r="32" spans="1:5" s="31" customFormat="1" ht="33.6" customHeight="1" thickBot="1" x14ac:dyDescent="0.35">
      <c r="A32" s="51" t="s">
        <v>23</v>
      </c>
      <c r="B32" s="52"/>
    </row>
    <row r="33" spans="1:4" s="31" customFormat="1" ht="30" customHeight="1" x14ac:dyDescent="0.3">
      <c r="A33" s="53" t="s">
        <v>32</v>
      </c>
      <c r="B33" s="21" t="s">
        <v>4</v>
      </c>
    </row>
    <row r="34" spans="1:4" s="31" customFormat="1" x14ac:dyDescent="0.3">
      <c r="A34" s="54" t="s">
        <v>24</v>
      </c>
      <c r="B34" s="15">
        <f>+IF(B8=Parametres!$A$2,0,IF(B33=Parametres!$A$2,IF(B25&gt;0,ROUND(B25/B26,4),0),0))</f>
        <v>0</v>
      </c>
    </row>
    <row r="35" spans="1:4" s="31" customFormat="1" ht="6.6" customHeight="1" x14ac:dyDescent="0.3">
      <c r="A35" s="43"/>
      <c r="B35" s="16"/>
    </row>
    <row r="36" spans="1:4" s="31" customFormat="1" x14ac:dyDescent="0.3">
      <c r="A36" s="55" t="s">
        <v>10</v>
      </c>
      <c r="B36" s="16"/>
    </row>
    <row r="37" spans="1:4" s="31" customFormat="1" x14ac:dyDescent="0.3">
      <c r="A37" s="43" t="s">
        <v>27</v>
      </c>
      <c r="B37" s="16"/>
    </row>
    <row r="38" spans="1:4" s="31" customFormat="1" x14ac:dyDescent="0.3">
      <c r="A38" s="56" t="s">
        <v>28</v>
      </c>
      <c r="B38" s="16"/>
    </row>
    <row r="39" spans="1:4" s="31" customFormat="1" x14ac:dyDescent="0.3">
      <c r="A39" s="43" t="s">
        <v>29</v>
      </c>
      <c r="B39" s="16"/>
    </row>
    <row r="40" spans="1:4" s="31" customFormat="1" ht="19.649999999999999" customHeight="1" x14ac:dyDescent="0.3">
      <c r="A40" s="43" t="s">
        <v>16</v>
      </c>
      <c r="B40" s="16">
        <f>IF(B33="non",0,IF(B34&gt;=20%,22.5%,IF(B34&gt;=15%,15%,IF(B34&gt;=10%,7.5%,0))))</f>
        <v>0</v>
      </c>
    </row>
    <row r="41" spans="1:4" s="31" customFormat="1" ht="14.4" thickBot="1" x14ac:dyDescent="0.35">
      <c r="A41" s="57" t="s">
        <v>17</v>
      </c>
      <c r="B41" s="17">
        <f>IF(B8="Oui",0,IF(B33="oui",ROUND(B18*B40,0),0))</f>
        <v>0</v>
      </c>
    </row>
    <row r="42" spans="1:4" s="31" customFormat="1" ht="15" customHeight="1" thickBot="1" x14ac:dyDescent="0.35">
      <c r="A42" s="39"/>
    </row>
    <row r="43" spans="1:4" s="31" customFormat="1" ht="28.2" thickBot="1" x14ac:dyDescent="0.35">
      <c r="A43" s="58" t="s">
        <v>41</v>
      </c>
      <c r="B43" s="59">
        <f>IF(B8="Oui",B12,ROUND((B18+B41+B30),0))</f>
        <v>0</v>
      </c>
    </row>
    <row r="44" spans="1:4" s="31" customFormat="1" x14ac:dyDescent="0.3"/>
    <row r="45" spans="1:4" s="31" customFormat="1" x14ac:dyDescent="0.3"/>
    <row r="46" spans="1:4" s="34" customFormat="1" ht="28.35" customHeight="1" x14ac:dyDescent="0.3">
      <c r="A46" s="66" t="s">
        <v>26</v>
      </c>
      <c r="B46" s="66"/>
      <c r="C46" s="66"/>
      <c r="D46" s="60"/>
    </row>
    <row r="47" spans="1:4" s="34" customFormat="1" ht="32.4" customHeight="1" x14ac:dyDescent="0.3">
      <c r="A47" s="66" t="s">
        <v>25</v>
      </c>
      <c r="B47" s="66"/>
      <c r="C47" s="66"/>
      <c r="D47" s="60"/>
    </row>
    <row r="48" spans="1:4" s="34" customFormat="1" x14ac:dyDescent="0.3">
      <c r="A48" s="34" t="s">
        <v>12</v>
      </c>
    </row>
    <row r="49" spans="5:6" s="31" customFormat="1" ht="19.350000000000001" customHeight="1" x14ac:dyDescent="0.3"/>
    <row r="50" spans="5:6" s="31" customFormat="1" ht="8.25" customHeight="1" x14ac:dyDescent="0.3"/>
    <row r="51" spans="5:6" s="31" customFormat="1" x14ac:dyDescent="0.3"/>
    <row r="52" spans="5:6" s="31" customFormat="1" x14ac:dyDescent="0.3"/>
    <row r="53" spans="5:6" s="31" customFormat="1" x14ac:dyDescent="0.3"/>
    <row r="54" spans="5:6" s="31" customFormat="1" x14ac:dyDescent="0.3"/>
    <row r="55" spans="5:6" s="31" customFormat="1" x14ac:dyDescent="0.3"/>
    <row r="56" spans="5:6" s="31" customFormat="1" x14ac:dyDescent="0.3">
      <c r="E56" s="61"/>
    </row>
    <row r="57" spans="5:6" s="31" customFormat="1" ht="16.649999999999999" customHeight="1" x14ac:dyDescent="0.3">
      <c r="F57" s="61"/>
    </row>
    <row r="58" spans="5:6" s="31" customFormat="1" x14ac:dyDescent="0.3"/>
    <row r="59" spans="5:6" s="31" customFormat="1" ht="24.75" customHeight="1" x14ac:dyDescent="0.3"/>
    <row r="60" spans="5:6" s="31" customFormat="1" x14ac:dyDescent="0.3"/>
    <row r="61" spans="5:6" s="31" customFormat="1" x14ac:dyDescent="0.3"/>
    <row r="62" spans="5:6" s="31" customFormat="1" x14ac:dyDescent="0.3"/>
    <row r="63" spans="5:6" s="31" customFormat="1" ht="24.75" customHeight="1" x14ac:dyDescent="0.3"/>
    <row r="64" spans="5:6" s="31" customFormat="1" ht="24.75" customHeight="1" x14ac:dyDescent="0.3"/>
    <row r="65" spans="1:2" s="31" customFormat="1" x14ac:dyDescent="0.3"/>
    <row r="66" spans="1:2" s="31" customFormat="1" hidden="1" x14ac:dyDescent="0.3">
      <c r="A66" s="62" t="s">
        <v>5</v>
      </c>
      <c r="B66" s="63">
        <f>B43-B28</f>
        <v>0</v>
      </c>
    </row>
    <row r="67" spans="1:2" s="31" customFormat="1" x14ac:dyDescent="0.3"/>
    <row r="68" spans="1:2" s="31" customFormat="1" x14ac:dyDescent="0.3"/>
    <row r="69" spans="1:2" s="31" customFormat="1" x14ac:dyDescent="0.3"/>
    <row r="70" spans="1:2" s="31" customFormat="1" x14ac:dyDescent="0.3"/>
    <row r="71" spans="1:2" s="31" customFormat="1" x14ac:dyDescent="0.3"/>
    <row r="72" spans="1:2" s="31" customFormat="1" x14ac:dyDescent="0.3"/>
    <row r="73" spans="1:2" s="31" customFormat="1" x14ac:dyDescent="0.3"/>
    <row r="74" spans="1:2" s="31" customFormat="1" x14ac:dyDescent="0.3"/>
    <row r="75" spans="1:2" s="31" customFormat="1" x14ac:dyDescent="0.3"/>
    <row r="76" spans="1:2" s="31" customFormat="1" x14ac:dyDescent="0.3"/>
    <row r="77" spans="1:2" s="31" customFormat="1" x14ac:dyDescent="0.3"/>
    <row r="78" spans="1:2" s="31" customFormat="1" x14ac:dyDescent="0.3"/>
    <row r="79" spans="1:2" s="31" customFormat="1" x14ac:dyDescent="0.3"/>
  </sheetData>
  <sheetProtection algorithmName="SHA-512" hashValue="XmzH8BOwfmM6zMg/z3Uquq5nOhMQjWHlXCiSmRopA0sSggQnYMQQWA6+TRtmGMC9hd+s4cjfSKjg8Gp3SgkIkg==" saltValue="+oeHE3BrhlZ1NHpTP+tVkQ==" spinCount="100000" sheet="1" objects="1" scenarios="1" selectLockedCells="1"/>
  <mergeCells count="5">
    <mergeCell ref="A1:C1"/>
    <mergeCell ref="A2:C2"/>
    <mergeCell ref="A4:C4"/>
    <mergeCell ref="A46:C46"/>
    <mergeCell ref="A47:C47"/>
  </mergeCells>
  <pageMargins left="0.70866141732283472" right="0.70866141732283472" top="0.74803149606299213" bottom="0.55118110236220474" header="0.31496062992125984" footer="0.19685039370078741"/>
  <pageSetup scale="65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3E4D4AEC-CB04-43B6-BFEA-CD1FF9D87C9A}">
          <x14:formula1>
            <xm:f>Parametres!$A$2:$A$3</xm:f>
          </x14:formula1>
          <xm:sqref>B33 B8:B10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61498-E9BB-4288-8A22-3B97DA96F71A}">
  <dimension ref="A1:A18"/>
  <sheetViews>
    <sheetView workbookViewId="0">
      <selection activeCell="C16" sqref="C16"/>
    </sheetView>
  </sheetViews>
  <sheetFormatPr baseColWidth="10" defaultRowHeight="14.4" x14ac:dyDescent="0.3"/>
  <sheetData>
    <row r="1" spans="1:1" x14ac:dyDescent="0.3">
      <c r="A1" s="2" t="s">
        <v>6</v>
      </c>
    </row>
    <row r="2" spans="1:1" x14ac:dyDescent="0.3">
      <c r="A2" t="s">
        <v>4</v>
      </c>
    </row>
    <row r="3" spans="1:1" x14ac:dyDescent="0.3">
      <c r="A3" t="s">
        <v>7</v>
      </c>
    </row>
    <row r="6" spans="1:1" x14ac:dyDescent="0.3">
      <c r="A6" s="3" t="s">
        <v>9</v>
      </c>
    </row>
    <row r="7" spans="1:1" x14ac:dyDescent="0.3">
      <c r="A7" s="4">
        <v>1</v>
      </c>
    </row>
    <row r="8" spans="1:1" x14ac:dyDescent="0.3">
      <c r="A8" s="4">
        <v>2</v>
      </c>
    </row>
    <row r="9" spans="1:1" x14ac:dyDescent="0.3">
      <c r="A9" s="4">
        <v>3</v>
      </c>
    </row>
    <row r="10" spans="1:1" x14ac:dyDescent="0.3">
      <c r="A10" s="4">
        <v>4</v>
      </c>
    </row>
    <row r="11" spans="1:1" x14ac:dyDescent="0.3">
      <c r="A11" s="4">
        <v>5</v>
      </c>
    </row>
    <row r="12" spans="1:1" x14ac:dyDescent="0.3">
      <c r="A12" s="4">
        <v>6</v>
      </c>
    </row>
    <row r="13" spans="1:1" x14ac:dyDescent="0.3">
      <c r="A13" s="4">
        <v>7</v>
      </c>
    </row>
    <row r="14" spans="1:1" x14ac:dyDescent="0.3">
      <c r="A14" s="4">
        <v>8</v>
      </c>
    </row>
    <row r="15" spans="1:1" x14ac:dyDescent="0.3">
      <c r="A15" s="4">
        <v>9</v>
      </c>
    </row>
    <row r="16" spans="1:1" x14ac:dyDescent="0.3">
      <c r="A16" s="4">
        <v>10</v>
      </c>
    </row>
    <row r="17" spans="1:1" x14ac:dyDescent="0.3">
      <c r="A17" s="4">
        <v>11</v>
      </c>
    </row>
    <row r="18" spans="1:1" x14ac:dyDescent="0.3">
      <c r="A18" s="4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4FACD-1A2F-4399-858A-718BBDB2B036}">
  <dimension ref="A1:D14"/>
  <sheetViews>
    <sheetView workbookViewId="0"/>
  </sheetViews>
  <sheetFormatPr baseColWidth="10" defaultColWidth="11.44140625" defaultRowHeight="14.4" x14ac:dyDescent="0.3"/>
  <cols>
    <col min="4" max="4" width="14.4414062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1</v>
      </c>
      <c r="B2">
        <v>0</v>
      </c>
      <c r="C2">
        <v>140</v>
      </c>
      <c r="D2" s="1">
        <v>95555</v>
      </c>
    </row>
    <row r="3" spans="1:4" x14ac:dyDescent="0.3">
      <c r="A3">
        <v>2</v>
      </c>
      <c r="B3">
        <v>140</v>
      </c>
      <c r="C3">
        <v>280</v>
      </c>
      <c r="D3" s="1">
        <v>243977</v>
      </c>
    </row>
    <row r="4" spans="1:4" x14ac:dyDescent="0.3">
      <c r="A4">
        <v>3</v>
      </c>
      <c r="B4">
        <v>280</v>
      </c>
      <c r="C4">
        <v>420</v>
      </c>
      <c r="D4" s="1">
        <v>344976</v>
      </c>
    </row>
    <row r="5" spans="1:4" x14ac:dyDescent="0.3">
      <c r="A5">
        <v>4</v>
      </c>
      <c r="B5">
        <v>420</v>
      </c>
      <c r="C5">
        <v>560</v>
      </c>
      <c r="D5" s="1">
        <v>431178</v>
      </c>
    </row>
    <row r="6" spans="1:4" x14ac:dyDescent="0.3">
      <c r="A6">
        <v>5</v>
      </c>
      <c r="B6">
        <v>560</v>
      </c>
      <c r="C6">
        <v>700</v>
      </c>
      <c r="D6" s="1">
        <v>524091</v>
      </c>
    </row>
    <row r="7" spans="1:4" x14ac:dyDescent="0.3">
      <c r="A7">
        <v>6</v>
      </c>
      <c r="B7">
        <v>700</v>
      </c>
      <c r="C7">
        <v>850</v>
      </c>
      <c r="D7" s="1">
        <v>577585</v>
      </c>
    </row>
    <row r="8" spans="1:4" x14ac:dyDescent="0.3">
      <c r="A8">
        <v>7</v>
      </c>
      <c r="B8">
        <v>850</v>
      </c>
      <c r="C8">
        <v>1000</v>
      </c>
      <c r="D8" s="1">
        <v>681394</v>
      </c>
    </row>
    <row r="9" spans="1:4" x14ac:dyDescent="0.3">
      <c r="A9">
        <v>8</v>
      </c>
      <c r="B9">
        <v>1000</v>
      </c>
      <c r="C9">
        <v>1150</v>
      </c>
      <c r="D9" s="1">
        <v>769463</v>
      </c>
    </row>
    <row r="10" spans="1:4" x14ac:dyDescent="0.3">
      <c r="A10">
        <v>9</v>
      </c>
      <c r="B10">
        <v>1150</v>
      </c>
      <c r="C10">
        <v>1300</v>
      </c>
      <c r="D10" s="1">
        <v>875537</v>
      </c>
    </row>
    <row r="11" spans="1:4" x14ac:dyDescent="0.3">
      <c r="A11">
        <v>10</v>
      </c>
      <c r="B11">
        <v>1300</v>
      </c>
      <c r="C11">
        <v>1500</v>
      </c>
      <c r="D11" s="1">
        <v>954027</v>
      </c>
    </row>
    <row r="12" spans="1:4" x14ac:dyDescent="0.3">
      <c r="A12">
        <v>11</v>
      </c>
      <c r="B12">
        <v>1500</v>
      </c>
      <c r="C12">
        <v>1700</v>
      </c>
      <c r="D12" s="1">
        <v>1067447</v>
      </c>
    </row>
    <row r="13" spans="1:4" x14ac:dyDescent="0.3">
      <c r="A13">
        <v>12</v>
      </c>
      <c r="B13">
        <v>1700</v>
      </c>
      <c r="C13">
        <v>1900</v>
      </c>
      <c r="D13" s="1">
        <v>1191124</v>
      </c>
    </row>
    <row r="14" spans="1:4" x14ac:dyDescent="0.3">
      <c r="A14">
        <v>13</v>
      </c>
      <c r="B14">
        <v>1900</v>
      </c>
      <c r="C14">
        <v>9999999</v>
      </c>
      <c r="D14" s="1">
        <v>1299198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D15C7109A0D54A8E20D911AC7D44A5" ma:contentTypeVersion="3" ma:contentTypeDescription="Crée un document." ma:contentTypeScope="" ma:versionID="03efcdfb3b33a3a36e6ae92fd7cbeb74">
  <xsd:schema xmlns:xsd="http://www.w3.org/2001/XMLSchema" xmlns:xs="http://www.w3.org/2001/XMLSchema" xmlns:p="http://schemas.microsoft.com/office/2006/metadata/properties" xmlns:ns2="87e821a9-9a59-4323-bfa6-c56e225412b3" targetNamespace="http://schemas.microsoft.com/office/2006/metadata/properties" ma:root="true" ma:fieldsID="6ee4d0601611ddb581b9a5123fc98f35" ns2:_="">
    <xsd:import namespace="87e821a9-9a59-4323-bfa6-c56e225412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821a9-9a59-4323-bfa6-c56e225412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510910-6306-43E1-B84F-39BC58CA5E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e821a9-9a59-4323-bfa6-c56e225412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F35465-89F7-4CFA-8B85-4AA73ABAC427}">
  <ds:schemaRefs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87e821a9-9a59-4323-bfa6-c56e225412b3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25E3C2D-07ED-4FD8-8AEB-55639FD31A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Simul-AIEBP-GS</vt:lpstr>
      <vt:lpstr>Parametres</vt:lpstr>
      <vt:lpstr>Subvention fonctionnement-25-26</vt:lpstr>
      <vt:lpstr>'Simul-AIEBP-GS'!Impression_des_titres</vt:lpstr>
      <vt:lpstr>'Simul-AIEBP-GS'!Zone_d_impression</vt:lpstr>
    </vt:vector>
  </TitlesOfParts>
  <Manager/>
  <Company>Gouvernement du Quebec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Brisson, Olivier</dc:creator>
  <cp:keywords/>
  <dc:description/>
  <cp:lastModifiedBy>Bélanger, Josée</cp:lastModifiedBy>
  <cp:revision/>
  <cp:lastPrinted>2026-07-16T20:13:29Z</cp:lastPrinted>
  <dcterms:created xsi:type="dcterms:W3CDTF">2026-03-30T15:41:31Z</dcterms:created>
  <dcterms:modified xsi:type="dcterms:W3CDTF">2026-07-16T20:14:56Z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0x01010090D15C7109A0D54A8E20D911AC7D44A5</vt:lpwstr>
  </property>
</Properties>
</file>