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robst09\AppData\Local\Microsoft\Windows\INetCache\Content.Outlook\DHVU8IT7\"/>
    </mc:Choice>
  </mc:AlternateContent>
  <xr:revisionPtr revIDLastSave="0" documentId="13_ncr:1_{7B56840C-35CE-46ED-A966-11E3F4D496BB}" xr6:coauthVersionLast="47" xr6:coauthVersionMax="47" xr10:uidLastSave="{00000000-0000-0000-0000-000000000000}"/>
  <bookViews>
    <workbookView xWindow="-110" yWindow="-110" windowWidth="19420" windowHeight="10300" xr2:uid="{00000000-000D-0000-FFFF-FFFF00000000}"/>
  </bookViews>
  <sheets>
    <sheet name="Revenus" sheetId="1" r:id="rId1"/>
    <sheet name="Dépenses" sheetId="3" r:id="rId2"/>
    <sheet name="Récapitulatif" sheetId="4" r:id="rId3"/>
  </sheets>
  <definedNames>
    <definedName name="Catégorie">Revenus!$D$19</definedName>
    <definedName name="DEPADMISSIBLES">Dépenses!$J$135</definedName>
    <definedName name="ecartREVDEP">Revenus!$V$4</definedName>
    <definedName name="écartREVDEP">Revenus!$V$4</definedName>
    <definedName name="Note">Récapitulatif!$D$44</definedName>
    <definedName name="resumTotDep">Récapitulatif!$D$32</definedName>
    <definedName name="TotDepenses">Dépenses!$J$151</definedName>
    <definedName name="Totrevenus">Revenus!$K$84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B43" i="4"/>
  <c r="B24" i="1"/>
  <c r="B6" i="4"/>
  <c r="O54" i="1"/>
  <c r="D19" i="4"/>
  <c r="L54" i="1"/>
  <c r="L53" i="1"/>
  <c r="L52" i="1"/>
  <c r="L51" i="1"/>
  <c r="L50" i="1"/>
  <c r="L49" i="1"/>
  <c r="L48" i="1"/>
  <c r="L47" i="1"/>
  <c r="L46" i="1"/>
  <c r="B45" i="4"/>
  <c r="B36" i="4"/>
  <c r="E3" i="3"/>
  <c r="G3" i="1"/>
  <c r="B23" i="1"/>
  <c r="D45" i="4"/>
  <c r="L55" i="1" l="1"/>
  <c r="D41" i="4" s="1"/>
  <c r="B41" i="4"/>
  <c r="B35" i="4"/>
  <c r="B3" i="4"/>
  <c r="B1" i="4"/>
  <c r="E4" i="3"/>
  <c r="D77" i="1"/>
  <c r="C73" i="1"/>
  <c r="B61" i="1"/>
  <c r="K102" i="3"/>
  <c r="K104" i="3"/>
  <c r="K103" i="3"/>
  <c r="K101" i="3"/>
  <c r="K100" i="3"/>
  <c r="K99" i="3"/>
  <c r="K87" i="3"/>
  <c r="M148" i="3"/>
  <c r="M82" i="3"/>
  <c r="M134" i="3" l="1"/>
  <c r="M126" i="3"/>
  <c r="M107" i="3"/>
  <c r="M95" i="3"/>
  <c r="M71" i="3"/>
  <c r="M55" i="3"/>
  <c r="M23" i="3"/>
  <c r="K36" i="1"/>
  <c r="D7" i="4"/>
  <c r="D11" i="4"/>
  <c r="N4" i="3"/>
  <c r="E1" i="4"/>
  <c r="D1" i="4"/>
  <c r="B40" i="4"/>
  <c r="D12" i="4"/>
  <c r="D36" i="4" s="1"/>
  <c r="G36" i="4" l="1"/>
  <c r="F36" i="4"/>
  <c r="F37" i="4" s="1"/>
  <c r="O58" i="1"/>
  <c r="D8" i="4"/>
  <c r="D6" i="4"/>
  <c r="D5" i="4"/>
  <c r="D4" i="4"/>
  <c r="D3" i="4"/>
  <c r="O23" i="1"/>
  <c r="D38" i="4" s="1"/>
  <c r="J125" i="3"/>
  <c r="K125" i="3" s="1"/>
  <c r="J124" i="3"/>
  <c r="K124" i="3" s="1"/>
  <c r="J123" i="3"/>
  <c r="J122" i="3"/>
  <c r="J121" i="3"/>
  <c r="K121" i="3" s="1"/>
  <c r="J120" i="3"/>
  <c r="K120" i="3" s="1"/>
  <c r="J119" i="3"/>
  <c r="K119" i="3" s="1"/>
  <c r="J118" i="3"/>
  <c r="K118" i="3" s="1"/>
  <c r="J117" i="3"/>
  <c r="K117" i="3" s="1"/>
  <c r="J116" i="3"/>
  <c r="K116" i="3" s="1"/>
  <c r="J115" i="3"/>
  <c r="K115" i="3" s="1"/>
  <c r="J114" i="3"/>
  <c r="K114" i="3" s="1"/>
  <c r="J113" i="3"/>
  <c r="K113" i="3" s="1"/>
  <c r="J112" i="3"/>
  <c r="K112" i="3" s="1"/>
  <c r="J54" i="3"/>
  <c r="K54" i="3" s="1"/>
  <c r="J53" i="3"/>
  <c r="K53" i="3" s="1"/>
  <c r="J52" i="3"/>
  <c r="K52" i="3" s="1"/>
  <c r="J51" i="3"/>
  <c r="K51" i="3" s="1"/>
  <c r="J50" i="3"/>
  <c r="K50" i="3" s="1"/>
  <c r="J49" i="3"/>
  <c r="K49" i="3" s="1"/>
  <c r="J48" i="3"/>
  <c r="K48" i="3" s="1"/>
  <c r="J47" i="3"/>
  <c r="K47" i="3" s="1"/>
  <c r="J46" i="3"/>
  <c r="K46" i="3" s="1"/>
  <c r="J45" i="3"/>
  <c r="K45" i="3" s="1"/>
  <c r="J44" i="3"/>
  <c r="K44" i="3" s="1"/>
  <c r="J43" i="3"/>
  <c r="K43" i="3" s="1"/>
  <c r="J42" i="3"/>
  <c r="K42" i="3" s="1"/>
  <c r="J41" i="3"/>
  <c r="K41" i="3" s="1"/>
  <c r="J40" i="3"/>
  <c r="K40" i="3" s="1"/>
  <c r="K147" i="3"/>
  <c r="K146" i="3"/>
  <c r="K145" i="3"/>
  <c r="K144" i="3"/>
  <c r="K143" i="3"/>
  <c r="K142" i="3"/>
  <c r="K141" i="3"/>
  <c r="K140" i="3"/>
  <c r="K139" i="3"/>
  <c r="K133" i="3"/>
  <c r="K132" i="3"/>
  <c r="K131" i="3"/>
  <c r="K130" i="3"/>
  <c r="K123" i="3"/>
  <c r="K122" i="3"/>
  <c r="K106" i="3"/>
  <c r="K105" i="3"/>
  <c r="K94" i="3"/>
  <c r="K93" i="3"/>
  <c r="K92" i="3"/>
  <c r="K91" i="3"/>
  <c r="K90" i="3"/>
  <c r="K89" i="3"/>
  <c r="K88" i="3"/>
  <c r="K86" i="3"/>
  <c r="J81" i="3"/>
  <c r="K81" i="3" s="1"/>
  <c r="J80" i="3"/>
  <c r="K80" i="3" s="1"/>
  <c r="J79" i="3"/>
  <c r="K79" i="3" s="1"/>
  <c r="J78" i="3"/>
  <c r="K78" i="3" s="1"/>
  <c r="J77" i="3"/>
  <c r="K77" i="3" s="1"/>
  <c r="J76" i="3"/>
  <c r="K76" i="3" s="1"/>
  <c r="J75" i="3"/>
  <c r="K75" i="3" s="1"/>
  <c r="J70" i="3"/>
  <c r="K70" i="3" s="1"/>
  <c r="J69" i="3"/>
  <c r="K69" i="3" s="1"/>
  <c r="J68" i="3"/>
  <c r="K68" i="3" s="1"/>
  <c r="J67" i="3"/>
  <c r="K67" i="3" s="1"/>
  <c r="J66" i="3"/>
  <c r="K66" i="3" s="1"/>
  <c r="J65" i="3"/>
  <c r="K65" i="3" s="1"/>
  <c r="J64" i="3"/>
  <c r="K64" i="3" s="1"/>
  <c r="J63" i="3"/>
  <c r="K63" i="3" s="1"/>
  <c r="J62" i="3"/>
  <c r="K62" i="3" s="1"/>
  <c r="J61" i="3"/>
  <c r="K61" i="3" s="1"/>
  <c r="J60" i="3"/>
  <c r="K60" i="3" s="1"/>
  <c r="J59" i="3"/>
  <c r="K59" i="3" s="1"/>
  <c r="J22" i="3"/>
  <c r="K22" i="3" s="1"/>
  <c r="J21" i="3"/>
  <c r="K21" i="3" s="1"/>
  <c r="J20" i="3"/>
  <c r="K20" i="3" s="1"/>
  <c r="J19" i="3"/>
  <c r="K19" i="3" s="1"/>
  <c r="J18" i="3"/>
  <c r="K18" i="3" s="1"/>
  <c r="J17" i="3"/>
  <c r="K17" i="3" s="1"/>
  <c r="J16" i="3"/>
  <c r="K16" i="3" s="1"/>
  <c r="J15" i="3"/>
  <c r="K15" i="3" s="1"/>
  <c r="J14" i="3"/>
  <c r="K14" i="3" s="1"/>
  <c r="J13" i="3"/>
  <c r="K13" i="3" s="1"/>
  <c r="J12" i="3"/>
  <c r="K12" i="3" s="1"/>
  <c r="J11" i="3"/>
  <c r="K11" i="3" s="1"/>
  <c r="J10" i="3"/>
  <c r="K10" i="3" s="1"/>
  <c r="J9" i="3"/>
  <c r="K9" i="3" s="1"/>
  <c r="K134" i="3" l="1"/>
  <c r="D30" i="4" s="1"/>
  <c r="K95" i="3"/>
  <c r="D27" i="4" s="1"/>
  <c r="K107" i="3"/>
  <c r="D28" i="4" s="1"/>
  <c r="K148" i="3"/>
  <c r="D31" i="4" s="1"/>
  <c r="K82" i="3"/>
  <c r="D26" i="4" s="1"/>
  <c r="K71" i="3"/>
  <c r="D25" i="4" s="1"/>
  <c r="K126" i="3"/>
  <c r="K55" i="3"/>
  <c r="D24" i="4" s="1"/>
  <c r="K23" i="3"/>
  <c r="D23" i="4" l="1"/>
  <c r="K151" i="3"/>
  <c r="K135" i="3"/>
  <c r="D37" i="4" s="1"/>
  <c r="D39" i="4" s="1"/>
  <c r="D42" i="4" s="1"/>
  <c r="D29" i="4"/>
  <c r="D47" i="4" l="1"/>
  <c r="L43" i="4"/>
  <c r="K43" i="4"/>
  <c r="D32" i="4"/>
  <c r="D43" i="4" l="1"/>
  <c r="E26" i="4"/>
  <c r="E31" i="4"/>
  <c r="E28" i="4"/>
  <c r="E27" i="4"/>
  <c r="E24" i="4"/>
  <c r="E25" i="4"/>
  <c r="E23" i="4"/>
  <c r="E30" i="4"/>
  <c r="E29" i="4"/>
  <c r="J148" i="3"/>
  <c r="J134" i="3"/>
  <c r="J126" i="3"/>
  <c r="J107" i="3"/>
  <c r="J95" i="3"/>
  <c r="J82" i="3"/>
  <c r="J71" i="3"/>
  <c r="J55" i="3"/>
  <c r="J23" i="3"/>
  <c r="K69" i="1"/>
  <c r="K58" i="1"/>
  <c r="D15" i="4" s="1"/>
  <c r="K43" i="1"/>
  <c r="D14" i="4" s="1"/>
  <c r="G39" i="4" l="1"/>
  <c r="F38" i="4"/>
  <c r="E32" i="4"/>
  <c r="J151" i="3"/>
  <c r="J135" i="3"/>
  <c r="D13" i="4"/>
  <c r="K84" i="1"/>
  <c r="D16" i="4"/>
  <c r="K38" i="4" l="1"/>
  <c r="K39" i="4" s="1"/>
  <c r="F39" i="4" s="1"/>
  <c r="M151" i="3"/>
  <c r="D17" i="4"/>
  <c r="E16" i="4" s="1"/>
  <c r="B4" i="3"/>
  <c r="B4" i="1"/>
  <c r="B3" i="3"/>
  <c r="B3" i="1"/>
  <c r="E11" i="4" l="1"/>
  <c r="E15" i="4"/>
  <c r="B5" i="3"/>
  <c r="E12" i="4"/>
  <c r="E14" i="4"/>
  <c r="E13" i="4"/>
  <c r="B5" i="1"/>
  <c r="E17" i="4" l="1"/>
</calcChain>
</file>

<file path=xl/sharedStrings.xml><?xml version="1.0" encoding="utf-8"?>
<sst xmlns="http://schemas.openxmlformats.org/spreadsheetml/2006/main" count="206" uniqueCount="140">
  <si>
    <t>Aide à la conformité</t>
  </si>
  <si>
    <t>Total des revenus</t>
  </si>
  <si>
    <t>Total des dépenses</t>
  </si>
  <si>
    <t>Ne remplir que les cases blanches</t>
  </si>
  <si>
    <t>Écart</t>
  </si>
  <si>
    <t>INFORMATIONS GÉNÉRALES</t>
  </si>
  <si>
    <r>
      <t xml:space="preserve">* </t>
    </r>
    <r>
      <rPr>
        <b/>
        <sz val="9"/>
        <color theme="0" tint="-0.499984740745262"/>
        <rFont val="Arial"/>
        <family val="2"/>
      </rPr>
      <t>Champs obligatoires</t>
    </r>
  </si>
  <si>
    <t>Titre du projet</t>
  </si>
  <si>
    <t>*</t>
  </si>
  <si>
    <t>Certaines cases ont un menu déroulant. Utilisez l’icône</t>
  </si>
  <si>
    <t>(entouré d’un cercle sur l’image ci-dessous) et sélectionnez la bonne option.</t>
  </si>
  <si>
    <t>Numéro du projet</t>
  </si>
  <si>
    <r>
      <rPr>
        <b/>
        <sz val="9"/>
        <color rgb="FFFF0000"/>
        <rFont val="Arial"/>
        <family val="2"/>
      </rPr>
      <t xml:space="preserve">   </t>
    </r>
    <r>
      <rPr>
        <b/>
        <sz val="9"/>
        <color theme="1"/>
        <rFont val="Arial"/>
        <family val="2"/>
      </rPr>
      <t xml:space="preserve">              Année financière</t>
    </r>
  </si>
  <si>
    <t xml:space="preserve">Volet </t>
  </si>
  <si>
    <r>
      <rPr>
        <b/>
        <sz val="9"/>
        <color rgb="FFFF0000"/>
        <rFont val="Arial"/>
        <family val="2"/>
      </rPr>
      <t xml:space="preserve">* </t>
    </r>
    <r>
      <rPr>
        <b/>
        <sz val="9"/>
        <color theme="1"/>
        <rFont val="Arial"/>
        <family val="2"/>
      </rPr>
      <t xml:space="preserve">                  Durée du projet</t>
    </r>
  </si>
  <si>
    <t>Nom de l’organisme</t>
  </si>
  <si>
    <t xml:space="preserve">Type d’organisme </t>
  </si>
  <si>
    <t>MAXIMUM</t>
  </si>
  <si>
    <t>LE MONTANT INDIQUÉ DÉPASSE LE MAXIMUM AUTORISÉ</t>
  </si>
  <si>
    <t>Volet 1 – Mission exploratoire</t>
  </si>
  <si>
    <t>Volet 2 – Transfert d’expertise</t>
  </si>
  <si>
    <t>Volet 3 – Partenariat</t>
  </si>
  <si>
    <t>Contribution de l’organisme demandeur</t>
  </si>
  <si>
    <t>Volet 4 – Pancanadiens/Multirégional</t>
  </si>
  <si>
    <t>Précisez la nature de la contribution (en argent ou en services). Si la contribution est en services, elle doit être chiffrée.</t>
  </si>
  <si>
    <t>Organisme à but non lucratif</t>
  </si>
  <si>
    <t>Établissement scolaire</t>
  </si>
  <si>
    <t>Collège ou université</t>
  </si>
  <si>
    <t>Établissement de santé</t>
  </si>
  <si>
    <t>Établissement de services sociaux</t>
  </si>
  <si>
    <t>Total</t>
  </si>
  <si>
    <t>Entreprise</t>
  </si>
  <si>
    <t>Municipalité</t>
  </si>
  <si>
    <t>Contribution de l’organisme codemandeur</t>
  </si>
  <si>
    <t>Subventions publiques</t>
  </si>
  <si>
    <t>Subvention(s) du gouvernement fédéral</t>
  </si>
  <si>
    <t>Subvention(s) du gouvernement et des municipalités du Québec</t>
  </si>
  <si>
    <t>1 an</t>
  </si>
  <si>
    <t>2 ans</t>
  </si>
  <si>
    <t>3 ans</t>
  </si>
  <si>
    <t>Subvention(s) d’un territoire ou d’une province autre que le Québec</t>
  </si>
  <si>
    <t>Alberta</t>
  </si>
  <si>
    <t>Colombie-Britannique</t>
  </si>
  <si>
    <t>Île-du-Prince-Édouard</t>
  </si>
  <si>
    <t>Manitoba</t>
  </si>
  <si>
    <t>Autres sources de revenus</t>
  </si>
  <si>
    <t>Nouveau-Brunswick</t>
  </si>
  <si>
    <t>Nouvelle-Écosse</t>
  </si>
  <si>
    <t>Nunavut</t>
  </si>
  <si>
    <t>Ontario</t>
  </si>
  <si>
    <t>Saskatchewan</t>
  </si>
  <si>
    <t>Territoires du Nord-Ouest</t>
  </si>
  <si>
    <t>Terre-Neuve-et-Labrador</t>
  </si>
  <si>
    <t>Ex. : frais d’inscription, commandites</t>
  </si>
  <si>
    <t>Yukon</t>
  </si>
  <si>
    <t>Plusieurs (précisez)</t>
  </si>
  <si>
    <t>2026-2027</t>
  </si>
  <si>
    <t>COOPÉRATION INTERGOUVERNEMENTALE</t>
  </si>
  <si>
    <t>Vous pouvez solliciter la contribution additionnelle du gouvernement d’une autre</t>
  </si>
  <si>
    <t>en coopération intergouvernementale</t>
  </si>
  <si>
    <t>province ou d’un territoire avec lequel le Québec a conclu un accord de coopération.</t>
  </si>
  <si>
    <t>2023-2024</t>
  </si>
  <si>
    <t>(contribution additionnelle du gouvernement d’une autre province ou d’un territoire)</t>
  </si>
  <si>
    <t xml:space="preserve">Tous les projets peuvent faire l’objet d’une demande de cofinancement intergouvernemental. </t>
  </si>
  <si>
    <t>2024-2025</t>
  </si>
  <si>
    <t>Pour quelques provinces et territoires, votre demande doit toutefois être déposée</t>
  </si>
  <si>
    <t>2025-2026</t>
  </si>
  <si>
    <t>par l’entremise d’un appel à projets (voir le site Web).</t>
  </si>
  <si>
    <t>* sauf exception, le montant indiqué ici doit être le même que celui qui est demandé au Québec</t>
  </si>
  <si>
    <t>2027-2028</t>
  </si>
  <si>
    <t>Province ou territoire concerné</t>
  </si>
  <si>
    <t>Précisez</t>
  </si>
  <si>
    <t>TOTAL DES REVENUS</t>
  </si>
  <si>
    <t>Frais raisonnables de déplacement au Canada</t>
  </si>
  <si>
    <t>Province ou territoire concerné par le déplacement vers ou depuis le Québec</t>
  </si>
  <si>
    <t>Nombre de personnes</t>
  </si>
  <si>
    <t>Coût unitaire</t>
  </si>
  <si>
    <t>Sous-total</t>
  </si>
  <si>
    <t xml:space="preserve">Frais de déplacement, pour un aller-retour au Canada. 
</t>
  </si>
  <si>
    <t>Précisez l’identité des personnes concernées.</t>
  </si>
  <si>
    <t>Identité et fonction</t>
  </si>
  <si>
    <t>But du déplacement</t>
  </si>
  <si>
    <t>Date visée</t>
  </si>
  <si>
    <t>Frais de séjour</t>
  </si>
  <si>
    <t>Ville et province ou territoire</t>
  </si>
  <si>
    <t>Nombre de jours</t>
  </si>
  <si>
    <t>Coût</t>
  </si>
  <si>
    <t xml:space="preserve">Sous-total </t>
  </si>
  <si>
    <t>Frais raisonnables de transport local</t>
  </si>
  <si>
    <t>Frais d’inscription à des colloques ou à des congrès</t>
  </si>
  <si>
    <t>Frais raisonnables de promotion ou de communication directement liés aux activités</t>
  </si>
  <si>
    <t>Ils peuvent inclure la publicité (numérique, traditionnelle ou sur les médias sociaux), les campagnes de marketing, les frais de promotion d’un site Web, d’une plateforme virtuelle ou d’une application et les campagnes de référencement payant, etc.)                                     Précisez</t>
  </si>
  <si>
    <t>Coûts de location de salles et d’achat ou de location de matériel</t>
  </si>
  <si>
    <t>Fonction</t>
  </si>
  <si>
    <t>Nombre de personnes prévues</t>
  </si>
  <si>
    <t>Nombre d’heures prévues</t>
  </si>
  <si>
    <t>Taux horaire</t>
  </si>
  <si>
    <t>Autres dépenses admissibles</t>
  </si>
  <si>
    <t>TOTAL DES DÉPENSES ADMISSIBLES</t>
  </si>
  <si>
    <t>Dépenses non admissibles</t>
  </si>
  <si>
    <t>TOTAL DES DÉPENSES</t>
  </si>
  <si>
    <t>Catégorie de l’organisme :</t>
  </si>
  <si>
    <t>Volet du projet :</t>
  </si>
  <si>
    <t>Aide financière demandée en coopération :</t>
  </si>
  <si>
    <t>Durée du projet :</t>
  </si>
  <si>
    <t>REVENUS</t>
  </si>
  <si>
    <t>Coopération intergouvernementale</t>
  </si>
  <si>
    <t>DÉPENSES</t>
  </si>
  <si>
    <t>Frais de déplacement au Canada</t>
  </si>
  <si>
    <t>Frais de transport local</t>
  </si>
  <si>
    <t>Inscription à des colloques et à des congrès</t>
  </si>
  <si>
    <t>Frais de promotion ou de communication</t>
  </si>
  <si>
    <t>Coûts de location d’équipement et de salles</t>
  </si>
  <si>
    <t>Salaires et honoraires</t>
  </si>
  <si>
    <t>Montant admissible</t>
  </si>
  <si>
    <t>Budget</t>
  </si>
  <si>
    <t>bilan</t>
  </si>
  <si>
    <t>budget</t>
  </si>
  <si>
    <t>COCHEZ LE BOUTON PERTINENT</t>
  </si>
  <si>
    <t>Bilan financier</t>
  </si>
  <si>
    <t>Subvention gouvernementales réaffectées aux dépenses non-admissibles</t>
  </si>
  <si>
    <t>Montant maximum possible de subventions publiques</t>
  </si>
  <si>
    <t>Autres subventions publiques confirmées (F+QC)</t>
  </si>
  <si>
    <t>Subvention maximum possible selon le volet</t>
  </si>
  <si>
    <t>Note obtenue %</t>
  </si>
  <si>
    <t>Subvention finale accordée arrondie à la dizaine la plus proche.</t>
  </si>
  <si>
    <t>Solde au dossier 20%</t>
  </si>
  <si>
    <t>Différence Mt ajusté et Mt accordé</t>
  </si>
  <si>
    <t>Total réaffecté</t>
  </si>
  <si>
    <t>Total non réaffecté</t>
  </si>
  <si>
    <t>Salaires et honoraires des personnes affectées à la réalisation du projet (volet III et IV seulement) *</t>
  </si>
  <si>
    <t>Réaffectation MLF</t>
  </si>
  <si>
    <t>Commentaire du MLF</t>
  </si>
  <si>
    <t>Réservé au MLF</t>
  </si>
  <si>
    <t>Aide financière demandée au MLF</t>
  </si>
  <si>
    <t>Subvention MLF maximum possible</t>
  </si>
  <si>
    <t>Réservé au ministère de la Langue française</t>
  </si>
  <si>
    <t>23-26-2024-12-12 V2.06</t>
  </si>
  <si>
    <r>
      <t xml:space="preserve">Avantages sociaux inclus. 
Précisez
Volet III &amp; IV uniquement (Pour les volet I ou II - il faut inscrire ces dépenses dans la section des dépenses non-admissibles - voir le cadre normatif)
</t>
    </r>
    <r>
      <rPr>
        <b/>
        <i/>
        <sz val="9"/>
        <color theme="1"/>
        <rFont val="Arial"/>
        <family val="2"/>
      </rPr>
      <t>* Volet II - rémunération des experts uniquement</t>
    </r>
  </si>
  <si>
    <r>
      <t xml:space="preserve"> Indemnité quotidienne maximale de 200 $ par personne (incluant l’hébergement et les repas)
</t>
    </r>
    <r>
      <rPr>
        <b/>
        <i/>
        <sz val="9"/>
        <color theme="1"/>
        <rFont val="Arial"/>
        <family val="2"/>
      </rPr>
      <t>*Volet I et II: maximum 7 jours de frais de séjour</t>
    </r>
    <r>
      <rPr>
        <i/>
        <sz val="9"/>
        <color theme="1"/>
        <rFont val="Arial"/>
        <family val="2"/>
      </rPr>
      <t xml:space="preserve"> </t>
    </r>
    <r>
      <rPr>
        <b/>
        <i/>
        <sz val="9"/>
        <color theme="1"/>
        <rFont val="Arial"/>
        <family val="2"/>
      </rPr>
      <t>par personne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</si>
</sst>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quot;_);\(#,##0\ &quot;$&quot;\)"/>
    <numFmt numFmtId="44" formatCode="_ * #,##0.00_)\ &quot;$&quot;_ ;_ * \(#,##0.00\)\ &quot;$&quot;_ ;_ * &quot;-&quot;??_)\ &quot;$&quot;_ ;_ @_ "/>
    <numFmt numFmtId="164" formatCode="#,##0\ &quot;$&quot;"/>
    <numFmt numFmtId="165" formatCode="_ * #,##0_)\ &quot;$&quot;_ ;_ * \(#,##0\)\ &quot;$&quot;_ ;_ * &quot;-&quot;??_)\ &quot;$&quot;_ ;_ @_ "/>
  </numFmts>
  <fonts count="30" x14ac:knownFonts="1">
    <font>
      <sz val="11"/>
      <color theme="1"/>
      <name val="Calibri"/>
      <family val="2"/>
      <scheme val="minor"/>
    </font>
    <font>
      <sz val="11"/>
      <color theme="1"/>
      <name val="Calibri"/>
      <family val="2"/>
      <scheme val="minor"/>
    </font>
    <font>
      <sz val="11"/>
      <color theme="1"/>
      <name val="Arial"/>
      <family val="2"/>
    </font>
    <font>
      <sz val="9"/>
      <color theme="1"/>
      <name val="Arial"/>
      <family val="2"/>
    </font>
    <font>
      <i/>
      <sz val="9"/>
      <color theme="1"/>
      <name val="Arial"/>
      <family val="2"/>
    </font>
    <font>
      <b/>
      <sz val="9"/>
      <color theme="1"/>
      <name val="Arial"/>
      <family val="2"/>
    </font>
    <font>
      <b/>
      <sz val="9"/>
      <color indexed="9"/>
      <name val="Arial"/>
      <family val="2"/>
    </font>
    <font>
      <sz val="9"/>
      <color theme="0"/>
      <name val="Arial"/>
      <family val="2"/>
    </font>
    <font>
      <sz val="9"/>
      <color theme="0" tint="-0.34998626667073579"/>
      <name val="Arial"/>
      <family val="2"/>
    </font>
    <font>
      <b/>
      <sz val="9"/>
      <color theme="0"/>
      <name val="Arial"/>
      <family val="2"/>
    </font>
    <font>
      <b/>
      <sz val="9"/>
      <color theme="1" tint="0.34998626667073579"/>
      <name val="Arial"/>
      <family val="2"/>
    </font>
    <font>
      <b/>
      <sz val="9"/>
      <color rgb="FFC00000"/>
      <name val="Arial"/>
      <family val="2"/>
    </font>
    <font>
      <sz val="9"/>
      <color theme="0" tint="-0.499984740745262"/>
      <name val="Arial"/>
      <family val="2"/>
    </font>
    <font>
      <b/>
      <sz val="12"/>
      <color theme="1"/>
      <name val="Arial"/>
      <family val="2"/>
    </font>
    <font>
      <b/>
      <i/>
      <sz val="9"/>
      <color theme="8" tint="-0.499984740745262"/>
      <name val="Arial"/>
      <family val="2"/>
    </font>
    <font>
      <b/>
      <sz val="11"/>
      <color theme="1"/>
      <name val="Arial"/>
      <family val="2"/>
    </font>
    <font>
      <sz val="11"/>
      <color theme="0"/>
      <name val="Arial"/>
      <family val="2"/>
    </font>
    <font>
      <b/>
      <sz val="11"/>
      <color theme="4" tint="-0.499984740745262"/>
      <name val="Arial"/>
      <family val="2"/>
    </font>
    <font>
      <b/>
      <sz val="11"/>
      <color theme="0"/>
      <name val="Arial"/>
      <family val="2"/>
    </font>
    <font>
      <b/>
      <sz val="14"/>
      <color theme="0"/>
      <name val="Arial"/>
      <family val="2"/>
    </font>
    <font>
      <b/>
      <sz val="9"/>
      <color theme="0" tint="-4.9989318521683403E-2"/>
      <name val="Arial"/>
      <family val="2"/>
    </font>
    <font>
      <b/>
      <sz val="9"/>
      <color rgb="FFFF0000"/>
      <name val="Arial"/>
      <family val="2"/>
    </font>
    <font>
      <sz val="9"/>
      <color rgb="FFFF0000"/>
      <name val="Arial"/>
      <family val="2"/>
    </font>
    <font>
      <b/>
      <sz val="9"/>
      <color theme="0" tint="-0.499984740745262"/>
      <name val="Arial"/>
      <family val="2"/>
    </font>
    <font>
      <sz val="9"/>
      <color theme="4" tint="0.59999389629810485"/>
      <name val="Arial"/>
      <family val="2"/>
    </font>
    <font>
      <i/>
      <sz val="9"/>
      <name val="Arial"/>
      <family val="2"/>
    </font>
    <font>
      <sz val="9"/>
      <name val="Arial"/>
      <family val="2"/>
    </font>
    <font>
      <b/>
      <sz val="9"/>
      <color theme="0" tint="-0.34998626667073579"/>
      <name val="Arial"/>
      <family val="2"/>
    </font>
    <font>
      <b/>
      <sz val="10"/>
      <color theme="0"/>
      <name val="Arial"/>
      <family val="2"/>
    </font>
    <font>
      <b/>
      <i/>
      <sz val="9"/>
      <color theme="1"/>
      <name val="Arial"/>
      <family val="2"/>
    </font>
  </fonts>
  <fills count="2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theme="1"/>
        <bgColor indexed="64"/>
      </patternFill>
    </fill>
    <fill>
      <patternFill patternType="solid">
        <fgColor theme="8" tint="0.79998168889431442"/>
        <bgColor indexed="64"/>
      </patternFill>
    </fill>
  </fills>
  <borders count="69">
    <border>
      <left/>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medium">
        <color theme="0"/>
      </bottom>
      <diagonal/>
    </border>
    <border>
      <left/>
      <right/>
      <top style="medium">
        <color theme="0"/>
      </top>
      <bottom/>
      <diagonal/>
    </border>
    <border>
      <left style="thin">
        <color theme="0"/>
      </left>
      <right/>
      <top/>
      <bottom style="thin">
        <color theme="0"/>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right>
      <top/>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medium">
        <color theme="0" tint="-0.14999847407452621"/>
      </bottom>
      <diagonal/>
    </border>
    <border>
      <left style="thin">
        <color theme="0" tint="-0.14999847407452621"/>
      </left>
      <right style="thin">
        <color theme="0" tint="-0.14999847407452621"/>
      </right>
      <top style="thin">
        <color theme="0" tint="-0.14999847407452621"/>
      </top>
      <bottom style="medium">
        <color theme="0" tint="-0.14999847407452621"/>
      </bottom>
      <diagonal/>
    </border>
    <border>
      <left style="thin">
        <color theme="0" tint="-0.14999847407452621"/>
      </left>
      <right/>
      <top style="thin">
        <color theme="0" tint="-0.14999847407452621"/>
      </top>
      <bottom style="medium">
        <color theme="0" tint="-0.14999847407452621"/>
      </bottom>
      <diagonal/>
    </border>
    <border>
      <left/>
      <right style="thin">
        <color theme="0" tint="-0.14999847407452621"/>
      </right>
      <top style="medium">
        <color theme="0" tint="-0.14999847407452621"/>
      </top>
      <bottom style="thin">
        <color theme="0" tint="-0.14999847407452621"/>
      </bottom>
      <diagonal/>
    </border>
    <border>
      <left style="thin">
        <color theme="0" tint="-0.14999847407452621"/>
      </left>
      <right style="thin">
        <color theme="0" tint="-0.14999847407452621"/>
      </right>
      <top style="medium">
        <color theme="0" tint="-0.14999847407452621"/>
      </top>
      <bottom style="thin">
        <color theme="0" tint="-0.14999847407452621"/>
      </bottom>
      <diagonal/>
    </border>
    <border>
      <left style="thin">
        <color theme="0" tint="-0.14999847407452621"/>
      </left>
      <right/>
      <top style="medium">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op>
      <bottom style="thin">
        <color theme="0"/>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style="thin">
        <color theme="0"/>
      </top>
      <bottom style="medium">
        <color theme="0"/>
      </bottom>
      <diagonal/>
    </border>
    <border>
      <left/>
      <right/>
      <top style="medium">
        <color theme="0"/>
      </top>
      <bottom style="medium">
        <color theme="0"/>
      </bottom>
      <diagonal/>
    </border>
    <border>
      <left style="thin">
        <color theme="0" tint="-0.249977111117893"/>
      </left>
      <right/>
      <top style="thin">
        <color theme="0"/>
      </top>
      <bottom style="thin">
        <color theme="0" tint="-0.249977111117893"/>
      </bottom>
      <diagonal/>
    </border>
    <border>
      <left/>
      <right/>
      <top/>
      <bottom style="medium">
        <color rgb="FFC00000"/>
      </bottom>
      <diagonal/>
    </border>
    <border>
      <left/>
      <right style="medium">
        <color rgb="FFC00000"/>
      </right>
      <top style="medium">
        <color rgb="FFC00000"/>
      </top>
      <bottom/>
      <diagonal/>
    </border>
    <border>
      <left/>
      <right style="medium">
        <color rgb="FFC00000"/>
      </right>
      <top/>
      <bottom style="medium">
        <color rgb="FFC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int="-0.249977111117893"/>
      </top>
      <bottom/>
      <diagonal/>
    </border>
    <border>
      <left/>
      <right style="thin">
        <color theme="0"/>
      </right>
      <top style="thin">
        <color theme="0" tint="-0.249977111117893"/>
      </top>
      <bottom/>
      <diagonal/>
    </border>
    <border>
      <left style="thin">
        <color theme="0"/>
      </left>
      <right/>
      <top/>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op>
      <bottom style="thin">
        <color theme="0" tint="-0.249977111117893"/>
      </bottom>
      <diagonal/>
    </border>
    <border>
      <left/>
      <right style="thin">
        <color theme="0" tint="-0.249977111117893"/>
      </right>
      <top style="thin">
        <color theme="0"/>
      </top>
      <bottom style="thin">
        <color theme="0" tint="-0.249977111117893"/>
      </bottom>
      <diagonal/>
    </border>
    <border>
      <left/>
      <right style="thin">
        <color theme="0"/>
      </right>
      <top style="thin">
        <color theme="0"/>
      </top>
      <bottom style="thin">
        <color theme="0" tint="-0.249977111117893"/>
      </bottom>
      <diagonal/>
    </border>
    <border>
      <left/>
      <right style="thin">
        <color theme="0"/>
      </right>
      <top style="thin">
        <color theme="0" tint="-0.249977111117893"/>
      </top>
      <bottom style="thin">
        <color theme="0" tint="-0.249977111117893"/>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0"/>
      </left>
      <right style="thin">
        <color theme="0"/>
      </right>
      <top style="thin">
        <color theme="0"/>
      </top>
      <bottom/>
      <diagonal/>
    </border>
  </borders>
  <cellStyleXfs count="2">
    <xf numFmtId="0" fontId="0" fillId="0" borderId="0"/>
    <xf numFmtId="44" fontId="1" fillId="0" borderId="0" applyFont="0" applyFill="0" applyBorder="0" applyAlignment="0" applyProtection="0"/>
  </cellStyleXfs>
  <cellXfs count="277">
    <xf numFmtId="0" fontId="0" fillId="0" borderId="0" xfId="0"/>
    <xf numFmtId="0" fontId="2" fillId="2" borderId="0" xfId="0" applyFont="1" applyFill="1"/>
    <xf numFmtId="0" fontId="4" fillId="2" borderId="0" xfId="0" applyFont="1" applyFill="1"/>
    <xf numFmtId="0" fontId="6" fillId="4" borderId="2" xfId="0" applyFont="1" applyFill="1" applyBorder="1" applyAlignment="1">
      <alignment vertical="center"/>
    </xf>
    <xf numFmtId="0" fontId="6" fillId="4" borderId="1" xfId="0" applyFont="1" applyFill="1" applyBorder="1" applyAlignment="1">
      <alignment vertical="center"/>
    </xf>
    <xf numFmtId="0" fontId="7" fillId="3" borderId="2" xfId="0" applyFont="1" applyFill="1" applyBorder="1"/>
    <xf numFmtId="0" fontId="7" fillId="3" borderId="1" xfId="0" applyFont="1" applyFill="1" applyBorder="1"/>
    <xf numFmtId="164" fontId="8" fillId="2" borderId="1" xfId="0" applyNumberFormat="1" applyFont="1" applyFill="1" applyBorder="1"/>
    <xf numFmtId="164" fontId="9" fillId="4" borderId="1" xfId="0" applyNumberFormat="1" applyFont="1" applyFill="1" applyBorder="1"/>
    <xf numFmtId="0" fontId="4" fillId="2" borderId="0" xfId="0" applyFont="1" applyFill="1" applyAlignment="1">
      <alignment vertical="center"/>
    </xf>
    <xf numFmtId="0" fontId="3" fillId="2" borderId="0" xfId="0" applyFont="1" applyFill="1" applyAlignment="1">
      <alignment horizontal="center"/>
    </xf>
    <xf numFmtId="0" fontId="7" fillId="9" borderId="0" xfId="0" applyFont="1" applyFill="1" applyAlignment="1">
      <alignment horizontal="center"/>
    </xf>
    <xf numFmtId="0" fontId="3" fillId="10" borderId="0" xfId="0" applyFont="1" applyFill="1" applyAlignment="1">
      <alignment vertical="center" wrapText="1"/>
    </xf>
    <xf numFmtId="0" fontId="3" fillId="10" borderId="0" xfId="0" applyFont="1" applyFill="1"/>
    <xf numFmtId="0" fontId="5" fillId="11" borderId="0" xfId="0" applyFont="1" applyFill="1" applyAlignment="1">
      <alignment horizontal="right"/>
    </xf>
    <xf numFmtId="0" fontId="5" fillId="11" borderId="0" xfId="0" applyFont="1" applyFill="1"/>
    <xf numFmtId="0" fontId="5" fillId="11" borderId="0" xfId="0" applyFont="1" applyFill="1" applyAlignment="1">
      <alignment horizontal="left"/>
    </xf>
    <xf numFmtId="0" fontId="3" fillId="2" borderId="0" xfId="0" applyFont="1" applyFill="1"/>
    <xf numFmtId="0" fontId="6" fillId="2" borderId="0" xfId="0" applyFont="1" applyFill="1"/>
    <xf numFmtId="0" fontId="5" fillId="2" borderId="0" xfId="0" applyFont="1" applyFill="1"/>
    <xf numFmtId="0" fontId="11" fillId="2" borderId="0" xfId="0" applyFont="1" applyFill="1"/>
    <xf numFmtId="0" fontId="6" fillId="4" borderId="1" xfId="0" applyFont="1" applyFill="1" applyBorder="1" applyAlignment="1">
      <alignment horizontal="center"/>
    </xf>
    <xf numFmtId="0" fontId="9" fillId="9" borderId="0" xfId="0" applyFont="1" applyFill="1"/>
    <xf numFmtId="0" fontId="7" fillId="9" borderId="0" xfId="0" applyFont="1" applyFill="1"/>
    <xf numFmtId="0" fontId="3" fillId="2" borderId="7" xfId="0" applyFont="1" applyFill="1" applyBorder="1"/>
    <xf numFmtId="165" fontId="3" fillId="2" borderId="0" xfId="1" applyNumberFormat="1" applyFont="1" applyFill="1" applyBorder="1"/>
    <xf numFmtId="0" fontId="7" fillId="7" borderId="0" xfId="0" applyFont="1" applyFill="1"/>
    <xf numFmtId="0" fontId="9" fillId="7" borderId="0" xfId="0" applyFont="1" applyFill="1"/>
    <xf numFmtId="165" fontId="9" fillId="7" borderId="0" xfId="1" applyNumberFormat="1" applyFont="1" applyFill="1"/>
    <xf numFmtId="164" fontId="3" fillId="2" borderId="0" xfId="0" applyNumberFormat="1" applyFont="1" applyFill="1"/>
    <xf numFmtId="0" fontId="3" fillId="11" borderId="0" xfId="0" applyFont="1" applyFill="1"/>
    <xf numFmtId="0" fontId="3" fillId="5" borderId="0" xfId="0" applyFont="1" applyFill="1"/>
    <xf numFmtId="0" fontId="7" fillId="11" borderId="0" xfId="0" applyFont="1" applyFill="1"/>
    <xf numFmtId="0" fontId="12" fillId="10" borderId="0" xfId="0" applyFont="1" applyFill="1"/>
    <xf numFmtId="164" fontId="3" fillId="10" borderId="0" xfId="1" applyNumberFormat="1" applyFont="1" applyFill="1"/>
    <xf numFmtId="164" fontId="3" fillId="2" borderId="0" xfId="1" applyNumberFormat="1" applyFont="1" applyFill="1"/>
    <xf numFmtId="0" fontId="13" fillId="2" borderId="0" xfId="0" applyFont="1" applyFill="1"/>
    <xf numFmtId="0" fontId="5" fillId="10" borderId="0" xfId="0" applyFont="1" applyFill="1"/>
    <xf numFmtId="0" fontId="3" fillId="10" borderId="0" xfId="0" applyFont="1" applyFill="1" applyAlignment="1">
      <alignment horizontal="center"/>
    </xf>
    <xf numFmtId="0" fontId="9" fillId="13" borderId="0" xfId="0" applyFont="1" applyFill="1" applyAlignment="1">
      <alignment horizontal="center" vertical="center"/>
    </xf>
    <xf numFmtId="165" fontId="3" fillId="10" borderId="0" xfId="1" applyNumberFormat="1" applyFont="1" applyFill="1" applyBorder="1"/>
    <xf numFmtId="0" fontId="9" fillId="13" borderId="10" xfId="0" applyFont="1" applyFill="1" applyBorder="1" applyAlignment="1">
      <alignment horizontal="center" vertical="center"/>
    </xf>
    <xf numFmtId="0" fontId="7" fillId="9" borderId="3" xfId="0" applyFont="1" applyFill="1" applyBorder="1"/>
    <xf numFmtId="0" fontId="9" fillId="9" borderId="3" xfId="0" applyFont="1" applyFill="1" applyBorder="1"/>
    <xf numFmtId="0" fontId="7" fillId="9" borderId="3" xfId="0" applyFont="1" applyFill="1" applyBorder="1" applyAlignment="1">
      <alignment horizontal="center"/>
    </xf>
    <xf numFmtId="0" fontId="3" fillId="10" borderId="27" xfId="0" applyFont="1" applyFill="1" applyBorder="1"/>
    <xf numFmtId="0" fontId="9" fillId="9" borderId="3" xfId="0" applyFont="1" applyFill="1" applyBorder="1" applyAlignment="1">
      <alignment vertical="center"/>
    </xf>
    <xf numFmtId="165" fontId="3" fillId="4" borderId="10" xfId="1" applyNumberFormat="1" applyFont="1" applyFill="1" applyBorder="1" applyAlignment="1">
      <alignment horizontal="center" vertical="center"/>
    </xf>
    <xf numFmtId="0" fontId="3" fillId="10" borderId="6" xfId="0" applyFont="1" applyFill="1" applyBorder="1"/>
    <xf numFmtId="0" fontId="3" fillId="10" borderId="38" xfId="0" applyFont="1" applyFill="1" applyBorder="1"/>
    <xf numFmtId="0" fontId="3" fillId="5" borderId="35" xfId="0" applyFont="1" applyFill="1" applyBorder="1" applyAlignment="1" applyProtection="1">
      <alignment horizontal="center" vertical="center"/>
      <protection locked="0"/>
    </xf>
    <xf numFmtId="164" fontId="3" fillId="5" borderId="30" xfId="0" applyNumberFormat="1" applyFont="1" applyFill="1" applyBorder="1" applyProtection="1">
      <protection locked="0"/>
    </xf>
    <xf numFmtId="165" fontId="3" fillId="4" borderId="0" xfId="1" applyNumberFormat="1" applyFont="1" applyFill="1" applyBorder="1" applyAlignment="1">
      <alignment horizontal="center" vertical="center"/>
    </xf>
    <xf numFmtId="0" fontId="3" fillId="5" borderId="29" xfId="0" applyFont="1" applyFill="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13" xfId="0" applyFont="1" applyFill="1" applyBorder="1"/>
    <xf numFmtId="164" fontId="3" fillId="5" borderId="36" xfId="0" applyNumberFormat="1" applyFont="1" applyFill="1" applyBorder="1" applyAlignment="1" applyProtection="1">
      <alignment horizontal="right" vertical="center"/>
      <protection locked="0"/>
    </xf>
    <xf numFmtId="165" fontId="9" fillId="12" borderId="0" xfId="0" applyNumberFormat="1" applyFont="1" applyFill="1"/>
    <xf numFmtId="0" fontId="3" fillId="2" borderId="0" xfId="0" applyFont="1" applyFill="1" applyAlignment="1">
      <alignment horizontal="left"/>
    </xf>
    <xf numFmtId="0" fontId="3" fillId="5" borderId="29" xfId="0" applyFont="1" applyFill="1" applyBorder="1" applyAlignment="1" applyProtection="1">
      <alignment horizontal="center" vertical="center"/>
      <protection locked="0"/>
    </xf>
    <xf numFmtId="0" fontId="3" fillId="6" borderId="5" xfId="0" applyFont="1" applyFill="1" applyBorder="1" applyAlignment="1">
      <alignment vertical="center"/>
    </xf>
    <xf numFmtId="0" fontId="3" fillId="10" borderId="7" xfId="0" applyFont="1" applyFill="1" applyBorder="1"/>
    <xf numFmtId="0" fontId="3" fillId="0" borderId="0" xfId="0" applyFont="1"/>
    <xf numFmtId="164" fontId="3" fillId="5" borderId="18" xfId="0" applyNumberFormat="1" applyFont="1" applyFill="1" applyBorder="1" applyAlignment="1" applyProtection="1">
      <alignment horizontal="right"/>
      <protection locked="0"/>
    </xf>
    <xf numFmtId="164" fontId="3" fillId="5" borderId="17" xfId="0" applyNumberFormat="1" applyFont="1" applyFill="1" applyBorder="1" applyAlignment="1" applyProtection="1">
      <alignment horizontal="right"/>
      <protection locked="0"/>
    </xf>
    <xf numFmtId="164" fontId="3" fillId="5" borderId="22" xfId="0" applyNumberFormat="1" applyFont="1" applyFill="1" applyBorder="1" applyAlignment="1" applyProtection="1">
      <alignment horizontal="right"/>
      <protection locked="0"/>
    </xf>
    <xf numFmtId="164" fontId="3" fillId="5" borderId="25" xfId="0" applyNumberFormat="1" applyFont="1" applyFill="1" applyBorder="1" applyAlignment="1" applyProtection="1">
      <alignment horizontal="right"/>
      <protection locked="0"/>
    </xf>
    <xf numFmtId="164" fontId="3" fillId="5" borderId="19" xfId="0" applyNumberFormat="1" applyFont="1" applyFill="1" applyBorder="1" applyAlignment="1" applyProtection="1">
      <alignment horizontal="right"/>
      <protection locked="0"/>
    </xf>
    <xf numFmtId="164" fontId="3" fillId="5" borderId="18" xfId="0" applyNumberFormat="1" applyFont="1" applyFill="1" applyBorder="1" applyProtection="1">
      <protection locked="0"/>
    </xf>
    <xf numFmtId="0" fontId="2" fillId="2" borderId="0" xfId="0" applyFont="1" applyFill="1" applyAlignment="1">
      <alignment vertical="center"/>
    </xf>
    <xf numFmtId="0" fontId="15" fillId="2" borderId="0" xfId="0" applyFont="1" applyFill="1" applyAlignment="1">
      <alignment vertical="center"/>
    </xf>
    <xf numFmtId="0" fontId="15" fillId="3" borderId="0" xfId="0" applyFont="1" applyFill="1" applyAlignment="1">
      <alignment vertical="center"/>
    </xf>
    <xf numFmtId="0" fontId="2" fillId="3" borderId="0" xfId="0" applyFont="1" applyFill="1"/>
    <xf numFmtId="0" fontId="2" fillId="3" borderId="0" xfId="0" applyFont="1" applyFill="1" applyAlignment="1">
      <alignment vertical="center"/>
    </xf>
    <xf numFmtId="0" fontId="15" fillId="3" borderId="0" xfId="0" applyFont="1" applyFill="1" applyAlignment="1">
      <alignment horizontal="left" vertical="center"/>
    </xf>
    <xf numFmtId="0" fontId="17" fillId="2" borderId="0" xfId="0" applyFont="1" applyFill="1" applyAlignment="1">
      <alignment vertical="center"/>
    </xf>
    <xf numFmtId="0" fontId="2" fillId="14" borderId="0" xfId="0" applyFont="1" applyFill="1"/>
    <xf numFmtId="0" fontId="2" fillId="10" borderId="0" xfId="0" applyFont="1" applyFill="1"/>
    <xf numFmtId="0" fontId="15" fillId="14" borderId="0" xfId="0" applyFont="1" applyFill="1" applyAlignment="1">
      <alignment horizontal="right"/>
    </xf>
    <xf numFmtId="0" fontId="15" fillId="17" borderId="0" xfId="0" applyFont="1" applyFill="1"/>
    <xf numFmtId="0" fontId="2" fillId="17" borderId="0" xfId="0" applyFont="1" applyFill="1"/>
    <xf numFmtId="0" fontId="15" fillId="17" borderId="0" xfId="0" applyFont="1" applyFill="1" applyAlignment="1">
      <alignment horizontal="right"/>
    </xf>
    <xf numFmtId="0" fontId="2" fillId="18" borderId="0" xfId="0" applyFont="1" applyFill="1"/>
    <xf numFmtId="164" fontId="2" fillId="8" borderId="7" xfId="0" applyNumberFormat="1" applyFont="1" applyFill="1" applyBorder="1"/>
    <xf numFmtId="164" fontId="2" fillId="8" borderId="13" xfId="0" applyNumberFormat="1" applyFont="1" applyFill="1" applyBorder="1"/>
    <xf numFmtId="164" fontId="2" fillId="19" borderId="7" xfId="0" applyNumberFormat="1" applyFont="1" applyFill="1" applyBorder="1"/>
    <xf numFmtId="164" fontId="2" fillId="19" borderId="13" xfId="0" applyNumberFormat="1" applyFont="1" applyFill="1" applyBorder="1"/>
    <xf numFmtId="9" fontId="2" fillId="8" borderId="38" xfId="0" applyNumberFormat="1" applyFont="1" applyFill="1" applyBorder="1" applyAlignment="1">
      <alignment horizontal="center"/>
    </xf>
    <xf numFmtId="9" fontId="16" fillId="15" borderId="38" xfId="0" applyNumberFormat="1" applyFont="1" applyFill="1" applyBorder="1" applyAlignment="1">
      <alignment horizontal="center"/>
    </xf>
    <xf numFmtId="9" fontId="2" fillId="19" borderId="38" xfId="0" applyNumberFormat="1" applyFont="1" applyFill="1" applyBorder="1" applyAlignment="1">
      <alignment horizontal="center"/>
    </xf>
    <xf numFmtId="9" fontId="16" fillId="16" borderId="38" xfId="0" applyNumberFormat="1" applyFont="1" applyFill="1" applyBorder="1" applyAlignment="1">
      <alignment horizontal="center"/>
    </xf>
    <xf numFmtId="0" fontId="2" fillId="10" borderId="38" xfId="0" applyFont="1" applyFill="1" applyBorder="1"/>
    <xf numFmtId="0" fontId="2" fillId="18" borderId="38" xfId="0" applyFont="1" applyFill="1" applyBorder="1"/>
    <xf numFmtId="164" fontId="2" fillId="2" borderId="0" xfId="0" applyNumberFormat="1" applyFont="1" applyFill="1"/>
    <xf numFmtId="0" fontId="15" fillId="2" borderId="0" xfId="0" applyFont="1" applyFill="1" applyAlignment="1">
      <alignment horizontal="center" vertical="center"/>
    </xf>
    <xf numFmtId="164" fontId="2" fillId="6" borderId="0" xfId="0" applyNumberFormat="1" applyFont="1" applyFill="1" applyAlignment="1">
      <alignment horizontal="right" vertical="center"/>
    </xf>
    <xf numFmtId="164" fontId="19" fillId="12" borderId="0" xfId="0" applyNumberFormat="1" applyFont="1" applyFill="1" applyAlignment="1">
      <alignment horizontal="right" vertical="center"/>
    </xf>
    <xf numFmtId="164" fontId="15" fillId="13" borderId="8" xfId="0" applyNumberFormat="1" applyFont="1" applyFill="1" applyBorder="1" applyAlignment="1">
      <alignment horizontal="right" vertical="center"/>
    </xf>
    <xf numFmtId="164" fontId="2" fillId="6" borderId="38" xfId="0" applyNumberFormat="1" applyFont="1" applyFill="1" applyBorder="1" applyAlignment="1">
      <alignment horizontal="right" vertical="center"/>
    </xf>
    <xf numFmtId="0" fontId="2" fillId="13" borderId="3" xfId="0" applyFont="1" applyFill="1" applyBorder="1" applyAlignment="1">
      <alignment horizontal="left" vertical="center" wrapText="1"/>
    </xf>
    <xf numFmtId="0" fontId="2" fillId="13" borderId="3" xfId="0" applyFont="1" applyFill="1" applyBorder="1" applyAlignment="1">
      <alignment horizontal="left" wrapText="1"/>
    </xf>
    <xf numFmtId="165" fontId="3" fillId="10" borderId="10" xfId="1" applyNumberFormat="1" applyFont="1" applyFill="1" applyBorder="1"/>
    <xf numFmtId="5" fontId="3" fillId="5" borderId="36" xfId="1" applyNumberFormat="1" applyFont="1" applyFill="1" applyBorder="1" applyAlignment="1" applyProtection="1">
      <alignment horizontal="right" vertical="center"/>
      <protection locked="0"/>
    </xf>
    <xf numFmtId="5" fontId="3" fillId="5" borderId="30" xfId="1" applyNumberFormat="1" applyFont="1" applyFill="1" applyBorder="1" applyAlignment="1" applyProtection="1">
      <alignment horizontal="right" vertical="center"/>
      <protection locked="0"/>
    </xf>
    <xf numFmtId="165" fontId="3" fillId="4" borderId="6" xfId="1" applyNumberFormat="1" applyFont="1" applyFill="1" applyBorder="1" applyAlignment="1">
      <alignment horizontal="center" vertical="center"/>
    </xf>
    <xf numFmtId="164" fontId="3" fillId="5" borderId="36" xfId="1" applyNumberFormat="1" applyFont="1" applyFill="1" applyBorder="1" applyAlignment="1" applyProtection="1">
      <alignment horizontal="right" vertical="center"/>
      <protection locked="0"/>
    </xf>
    <xf numFmtId="164" fontId="3" fillId="5" borderId="30" xfId="1" applyNumberFormat="1" applyFont="1" applyFill="1" applyBorder="1" applyAlignment="1" applyProtection="1">
      <alignment horizontal="right" vertical="center"/>
      <protection locked="0"/>
    </xf>
    <xf numFmtId="5" fontId="3" fillId="5" borderId="43" xfId="1" applyNumberFormat="1" applyFont="1" applyFill="1" applyBorder="1" applyAlignment="1" applyProtection="1">
      <alignment horizontal="right" vertical="center"/>
      <protection locked="0"/>
    </xf>
    <xf numFmtId="165" fontId="3" fillId="10" borderId="6" xfId="1" applyNumberFormat="1" applyFont="1" applyFill="1" applyBorder="1"/>
    <xf numFmtId="0" fontId="3" fillId="2" borderId="13" xfId="0" applyFont="1" applyFill="1" applyBorder="1" applyAlignment="1">
      <alignment horizontal="center" vertical="center"/>
    </xf>
    <xf numFmtId="0" fontId="3" fillId="13" borderId="0" xfId="0" applyFont="1" applyFill="1"/>
    <xf numFmtId="165" fontId="9" fillId="7" borderId="0" xfId="1" applyNumberFormat="1" applyFont="1" applyFill="1" applyBorder="1"/>
    <xf numFmtId="164" fontId="18" fillId="15" borderId="7" xfId="0" applyNumberFormat="1" applyFont="1" applyFill="1" applyBorder="1"/>
    <xf numFmtId="164" fontId="18" fillId="16" borderId="7" xfId="0" applyNumberFormat="1" applyFont="1" applyFill="1" applyBorder="1"/>
    <xf numFmtId="0" fontId="15" fillId="3" borderId="0" xfId="0" applyFont="1" applyFill="1" applyAlignment="1">
      <alignment horizontal="center" vertical="center"/>
    </xf>
    <xf numFmtId="0" fontId="15" fillId="2" borderId="0" xfId="0" applyFont="1" applyFill="1" applyAlignment="1">
      <alignment horizontal="left" vertical="center"/>
    </xf>
    <xf numFmtId="0" fontId="17" fillId="5" borderId="0" xfId="0" applyFont="1" applyFill="1" applyAlignment="1">
      <alignment horizontal="center" vertical="center"/>
    </xf>
    <xf numFmtId="1" fontId="15" fillId="5" borderId="42" xfId="0" applyNumberFormat="1" applyFont="1" applyFill="1" applyBorder="1" applyAlignment="1" applyProtection="1">
      <alignment horizontal="center" vertical="center"/>
      <protection locked="0"/>
    </xf>
    <xf numFmtId="0" fontId="8" fillId="2" borderId="0" xfId="0" applyFont="1" applyFill="1"/>
    <xf numFmtId="0" fontId="22" fillId="11" borderId="0" xfId="0" applyFont="1" applyFill="1"/>
    <xf numFmtId="0" fontId="21" fillId="11" borderId="0" xfId="0" applyFont="1" applyFill="1"/>
    <xf numFmtId="0" fontId="21" fillId="2" borderId="0" xfId="0" applyFont="1" applyFill="1"/>
    <xf numFmtId="0" fontId="4" fillId="10" borderId="14" xfId="0" applyFont="1" applyFill="1" applyBorder="1" applyAlignment="1">
      <alignment horizontal="center"/>
    </xf>
    <xf numFmtId="0" fontId="3" fillId="2" borderId="44" xfId="0" applyFont="1" applyFill="1" applyBorder="1"/>
    <xf numFmtId="164" fontId="9" fillId="13" borderId="10" xfId="0" applyNumberFormat="1" applyFont="1" applyFill="1" applyBorder="1" applyAlignment="1">
      <alignment horizontal="right" vertical="center"/>
    </xf>
    <xf numFmtId="164" fontId="3" fillId="6" borderId="5" xfId="0" applyNumberFormat="1" applyFont="1" applyFill="1" applyBorder="1" applyAlignment="1">
      <alignment horizontal="right" vertical="center"/>
    </xf>
    <xf numFmtId="164" fontId="9" fillId="2" borderId="0" xfId="0" applyNumberFormat="1" applyFont="1" applyFill="1" applyAlignment="1">
      <alignment horizontal="right" vertical="center"/>
    </xf>
    <xf numFmtId="165" fontId="3" fillId="10" borderId="55" xfId="1" applyNumberFormat="1" applyFont="1" applyFill="1" applyBorder="1"/>
    <xf numFmtId="0" fontId="3" fillId="2" borderId="55" xfId="0" applyFont="1" applyFill="1" applyBorder="1"/>
    <xf numFmtId="0" fontId="4" fillId="10" borderId="0" xfId="0" applyFont="1" applyFill="1"/>
    <xf numFmtId="0" fontId="2" fillId="20" borderId="41" xfId="0" applyFont="1" applyFill="1" applyBorder="1" applyAlignment="1">
      <alignment horizontal="right" vertical="center" wrapText="1"/>
    </xf>
    <xf numFmtId="0" fontId="25" fillId="2" borderId="0" xfId="0" applyFont="1" applyFill="1"/>
    <xf numFmtId="0" fontId="26" fillId="2" borderId="0" xfId="0" applyFont="1" applyFill="1"/>
    <xf numFmtId="0" fontId="5" fillId="11" borderId="0" xfId="0" applyFont="1" applyFill="1" applyAlignment="1">
      <alignment horizontal="left" wrapText="1"/>
    </xf>
    <xf numFmtId="164" fontId="27" fillId="2" borderId="1" xfId="0" applyNumberFormat="1" applyFont="1" applyFill="1" applyBorder="1"/>
    <xf numFmtId="0" fontId="4" fillId="10" borderId="0" xfId="0" applyFont="1" applyFill="1" applyBorder="1" applyAlignment="1">
      <alignment horizontal="center"/>
    </xf>
    <xf numFmtId="0" fontId="3" fillId="2" borderId="0" xfId="0" applyFont="1" applyFill="1" applyBorder="1"/>
    <xf numFmtId="0" fontId="3" fillId="10" borderId="0" xfId="0" applyFont="1" applyFill="1" applyBorder="1"/>
    <xf numFmtId="164" fontId="3" fillId="10" borderId="0" xfId="1" applyNumberFormat="1" applyFont="1" applyFill="1" applyBorder="1"/>
    <xf numFmtId="1" fontId="3" fillId="5" borderId="30" xfId="0" applyNumberFormat="1" applyFont="1" applyFill="1" applyBorder="1" applyAlignment="1" applyProtection="1">
      <alignment horizontal="center" vertical="center"/>
      <protection locked="0"/>
    </xf>
    <xf numFmtId="1" fontId="3" fillId="5" borderId="36" xfId="0" applyNumberFormat="1" applyFont="1" applyFill="1" applyBorder="1" applyAlignment="1" applyProtection="1">
      <alignment horizontal="center" vertical="center"/>
      <protection locked="0"/>
    </xf>
    <xf numFmtId="164" fontId="3" fillId="4" borderId="6" xfId="1" applyNumberFormat="1" applyFont="1" applyFill="1" applyBorder="1" applyAlignment="1">
      <alignment vertical="center"/>
    </xf>
    <xf numFmtId="164" fontId="3" fillId="5" borderId="30" xfId="0" applyNumberFormat="1" applyFont="1" applyFill="1" applyBorder="1" applyAlignment="1" applyProtection="1">
      <alignment horizontal="right" vertical="center"/>
      <protection locked="0"/>
    </xf>
    <xf numFmtId="0" fontId="2" fillId="2" borderId="0" xfId="0" applyFont="1" applyFill="1" applyBorder="1" applyAlignment="1">
      <alignment horizontal="right"/>
    </xf>
    <xf numFmtId="0" fontId="2" fillId="2" borderId="0" xfId="0" applyFont="1" applyFill="1" applyBorder="1"/>
    <xf numFmtId="0" fontId="5" fillId="11" borderId="0" xfId="0" applyFont="1" applyFill="1" applyAlignment="1">
      <alignment horizontal="center"/>
    </xf>
    <xf numFmtId="0" fontId="5" fillId="5" borderId="0" xfId="0" applyFont="1" applyFill="1" applyAlignment="1" applyProtection="1">
      <alignment horizontal="center"/>
      <protection locked="0"/>
    </xf>
    <xf numFmtId="0" fontId="3" fillId="10" borderId="0" xfId="0" applyFont="1" applyFill="1" applyAlignment="1">
      <alignment horizontal="center" vertical="center" wrapText="1"/>
    </xf>
    <xf numFmtId="0" fontId="3" fillId="10" borderId="5" xfId="0" applyFont="1" applyFill="1" applyBorder="1" applyAlignment="1">
      <alignment horizontal="center" vertical="center" wrapText="1"/>
    </xf>
    <xf numFmtId="0" fontId="3" fillId="10" borderId="6" xfId="0" applyFont="1" applyFill="1" applyBorder="1" applyAlignment="1">
      <alignment horizontal="center"/>
    </xf>
    <xf numFmtId="0" fontId="3" fillId="10" borderId="38" xfId="0" applyFont="1" applyFill="1" applyBorder="1" applyAlignment="1">
      <alignment horizontal="center"/>
    </xf>
    <xf numFmtId="0" fontId="3" fillId="10" borderId="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2" fillId="13" borderId="38" xfId="0" applyFont="1" applyFill="1" applyBorder="1" applyAlignment="1">
      <alignment horizontal="left" wrapText="1"/>
    </xf>
    <xf numFmtId="0" fontId="21" fillId="2" borderId="0" xfId="0" applyFont="1" applyFill="1" applyAlignment="1">
      <alignment horizontal="left" vertical="center"/>
    </xf>
    <xf numFmtId="164" fontId="3" fillId="6" borderId="62" xfId="0" applyNumberFormat="1" applyFont="1" applyFill="1" applyBorder="1" applyAlignment="1">
      <alignment horizontal="right" vertical="center"/>
    </xf>
    <xf numFmtId="0" fontId="3" fillId="6" borderId="63" xfId="0" applyFont="1" applyFill="1" applyBorder="1" applyAlignment="1">
      <alignment vertical="center"/>
    </xf>
    <xf numFmtId="164" fontId="3" fillId="6" borderId="64" xfId="0" applyNumberFormat="1" applyFont="1" applyFill="1" applyBorder="1" applyAlignment="1">
      <alignment horizontal="right" vertical="center"/>
    </xf>
    <xf numFmtId="0" fontId="3" fillId="6" borderId="65" xfId="0" applyFont="1" applyFill="1" applyBorder="1" applyAlignment="1">
      <alignment vertical="center"/>
    </xf>
    <xf numFmtId="164" fontId="3" fillId="2" borderId="0" xfId="0" applyNumberFormat="1" applyFont="1" applyFill="1" applyBorder="1" applyAlignment="1">
      <alignment horizontal="right" vertical="center"/>
    </xf>
    <xf numFmtId="0" fontId="3" fillId="2" borderId="0" xfId="0" applyFont="1" applyFill="1" applyBorder="1" applyAlignment="1">
      <alignment vertical="center"/>
    </xf>
    <xf numFmtId="0" fontId="9" fillId="13" borderId="66" xfId="0" applyFont="1" applyFill="1" applyBorder="1" applyAlignment="1">
      <alignment horizontal="center" vertical="center"/>
    </xf>
    <xf numFmtId="0" fontId="9" fillId="13" borderId="67" xfId="0" applyFont="1" applyFill="1" applyBorder="1" applyAlignment="1">
      <alignment horizontal="center" vertical="center"/>
    </xf>
    <xf numFmtId="0" fontId="21" fillId="2" borderId="0" xfId="0" applyFont="1" applyFill="1" applyAlignment="1">
      <alignment horizontal="left" vertical="center"/>
    </xf>
    <xf numFmtId="164" fontId="3" fillId="6" borderId="68" xfId="0" applyNumberFormat="1" applyFont="1" applyFill="1" applyBorder="1" applyAlignment="1">
      <alignment horizontal="right" vertical="center"/>
    </xf>
    <xf numFmtId="164" fontId="20" fillId="2" borderId="0" xfId="0" applyNumberFormat="1" applyFont="1" applyFill="1" applyBorder="1" applyAlignment="1">
      <alignment horizontal="right" vertical="center"/>
    </xf>
    <xf numFmtId="0" fontId="15" fillId="2" borderId="0" xfId="0" applyFont="1" applyFill="1" applyAlignment="1">
      <alignment horizontal="right"/>
    </xf>
    <xf numFmtId="164" fontId="18" fillId="2" borderId="0" xfId="0" applyNumberFormat="1" applyFont="1" applyFill="1" applyBorder="1"/>
    <xf numFmtId="9" fontId="16" fillId="2" borderId="0" xfId="0" applyNumberFormat="1" applyFont="1" applyFill="1" applyBorder="1" applyAlignment="1">
      <alignment horizontal="center"/>
    </xf>
    <xf numFmtId="164" fontId="2" fillId="8" borderId="13" xfId="0" applyNumberFormat="1" applyFont="1" applyFill="1" applyBorder="1" applyAlignment="1">
      <alignment horizontal="right" vertical="center"/>
    </xf>
    <xf numFmtId="0" fontId="2" fillId="2" borderId="0" xfId="0" applyFont="1" applyFill="1" applyAlignment="1"/>
    <xf numFmtId="164" fontId="3" fillId="2" borderId="0" xfId="0" applyNumberFormat="1" applyFont="1" applyFill="1" applyBorder="1" applyAlignment="1">
      <alignment horizontal="left" vertical="center"/>
    </xf>
    <xf numFmtId="164" fontId="2" fillId="8" borderId="0" xfId="0" applyNumberFormat="1" applyFont="1" applyFill="1" applyBorder="1"/>
    <xf numFmtId="164" fontId="2" fillId="10" borderId="0" xfId="0" applyNumberFormat="1" applyFont="1" applyFill="1" applyBorder="1"/>
    <xf numFmtId="164" fontId="18" fillId="15" borderId="0" xfId="0" applyNumberFormat="1" applyFont="1" applyFill="1" applyBorder="1" applyAlignment="1">
      <alignment vertical="center"/>
    </xf>
    <xf numFmtId="164" fontId="9" fillId="13" borderId="66" xfId="0" applyNumberFormat="1" applyFont="1" applyFill="1" applyBorder="1" applyAlignment="1">
      <alignment horizontal="right" vertical="center"/>
    </xf>
    <xf numFmtId="0" fontId="5" fillId="22" borderId="0" xfId="0" applyFont="1" applyFill="1" applyAlignment="1" applyProtection="1">
      <alignment horizontal="center"/>
    </xf>
    <xf numFmtId="0" fontId="5" fillId="22" borderId="0" xfId="0" applyFont="1" applyFill="1" applyProtection="1"/>
    <xf numFmtId="0" fontId="11" fillId="2" borderId="0" xfId="0" applyFont="1" applyFill="1" applyProtection="1">
      <protection locked="0"/>
    </xf>
    <xf numFmtId="0" fontId="5" fillId="10" borderId="0" xfId="0" applyFont="1" applyFill="1" applyAlignment="1" applyProtection="1">
      <alignment horizontal="left"/>
      <protection locked="0"/>
    </xf>
    <xf numFmtId="0" fontId="24" fillId="10" borderId="0" xfId="0" applyFont="1" applyFill="1" applyAlignment="1">
      <alignment horizontal="right"/>
    </xf>
    <xf numFmtId="164" fontId="14" fillId="2" borderId="0" xfId="0" applyNumberFormat="1" applyFont="1" applyFill="1" applyAlignment="1">
      <alignment horizontal="center" vertical="center"/>
    </xf>
    <xf numFmtId="0" fontId="4" fillId="10" borderId="0" xfId="0" applyFont="1" applyFill="1" applyAlignment="1">
      <alignment horizontal="center" vertical="center" wrapText="1"/>
    </xf>
    <xf numFmtId="0" fontId="4" fillId="10" borderId="4" xfId="0" applyFont="1" applyFill="1" applyBorder="1" applyAlignment="1">
      <alignment horizontal="center" vertical="center" wrapText="1"/>
    </xf>
    <xf numFmtId="0" fontId="3" fillId="10" borderId="0" xfId="0" applyFont="1" applyFill="1" applyAlignment="1">
      <alignment horizontal="center" vertical="center" wrapText="1"/>
    </xf>
    <xf numFmtId="0" fontId="4" fillId="10" borderId="8" xfId="0" applyFont="1" applyFill="1" applyBorder="1" applyAlignment="1">
      <alignment horizontal="center" vertical="center" wrapText="1"/>
    </xf>
    <xf numFmtId="0" fontId="4" fillId="10" borderId="9" xfId="0" applyFont="1" applyFill="1" applyBorder="1" applyAlignment="1">
      <alignment horizontal="center" vertical="center" wrapText="1"/>
    </xf>
    <xf numFmtId="0" fontId="3" fillId="5" borderId="12" xfId="0" applyFont="1" applyFill="1" applyBorder="1" applyAlignment="1" applyProtection="1">
      <alignment horizontal="left"/>
      <protection locked="0"/>
    </xf>
    <xf numFmtId="0" fontId="3" fillId="5" borderId="23" xfId="0" applyFont="1" applyFill="1" applyBorder="1" applyAlignment="1" applyProtection="1">
      <alignment horizontal="left"/>
      <protection locked="0"/>
    </xf>
    <xf numFmtId="0" fontId="3" fillId="5" borderId="24" xfId="0" applyFont="1" applyFill="1" applyBorder="1" applyAlignment="1" applyProtection="1">
      <alignment horizontal="left"/>
      <protection locked="0"/>
    </xf>
    <xf numFmtId="0" fontId="3" fillId="5" borderId="16" xfId="0" applyFont="1" applyFill="1" applyBorder="1" applyAlignment="1" applyProtection="1">
      <alignment horizontal="left"/>
      <protection locked="0"/>
    </xf>
    <xf numFmtId="0" fontId="3" fillId="5" borderId="15" xfId="0" applyFont="1" applyFill="1" applyBorder="1" applyAlignment="1" applyProtection="1">
      <alignment horizontal="left"/>
      <protection locked="0"/>
    </xf>
    <xf numFmtId="0" fontId="20" fillId="2" borderId="0" xfId="0" applyFont="1" applyFill="1" applyAlignment="1">
      <alignment horizontal="left" vertical="center"/>
    </xf>
    <xf numFmtId="0" fontId="3" fillId="5" borderId="0" xfId="0" applyFont="1" applyFill="1" applyAlignment="1" applyProtection="1">
      <alignment horizontal="left"/>
      <protection locked="0"/>
    </xf>
    <xf numFmtId="0" fontId="3" fillId="5" borderId="11" xfId="0" applyFont="1" applyFill="1" applyBorder="1" applyAlignment="1" applyProtection="1">
      <alignment horizontal="left"/>
      <protection locked="0"/>
    </xf>
    <xf numFmtId="0" fontId="21" fillId="2" borderId="0" xfId="0" applyFont="1" applyFill="1" applyAlignment="1">
      <alignment horizontal="left" vertical="center"/>
    </xf>
    <xf numFmtId="44" fontId="5" fillId="5" borderId="45" xfId="1" applyFont="1" applyFill="1" applyBorder="1" applyAlignment="1" applyProtection="1">
      <alignment horizontal="center" vertical="center"/>
      <protection locked="0"/>
    </xf>
    <xf numFmtId="44" fontId="5" fillId="5" borderId="46" xfId="1" applyFont="1" applyFill="1" applyBorder="1" applyAlignment="1" applyProtection="1">
      <alignment horizontal="center" vertical="center"/>
      <protection locked="0"/>
    </xf>
    <xf numFmtId="0" fontId="9" fillId="12" borderId="47" xfId="0" applyFont="1" applyFill="1" applyBorder="1" applyAlignment="1">
      <alignment horizontal="left"/>
    </xf>
    <xf numFmtId="0" fontId="9" fillId="12" borderId="48" xfId="0" applyFont="1" applyFill="1" applyBorder="1" applyAlignment="1">
      <alignment horizontal="left"/>
    </xf>
    <xf numFmtId="0" fontId="9" fillId="12" borderId="49" xfId="0" applyFont="1" applyFill="1" applyBorder="1" applyAlignment="1">
      <alignment horizontal="left"/>
    </xf>
    <xf numFmtId="0" fontId="9" fillId="12" borderId="50" xfId="0" applyFont="1" applyFill="1" applyBorder="1" applyAlignment="1">
      <alignment horizontal="left"/>
    </xf>
    <xf numFmtId="0" fontId="9" fillId="12" borderId="51" xfId="0" applyFont="1" applyFill="1" applyBorder="1" applyAlignment="1">
      <alignment horizontal="left"/>
    </xf>
    <xf numFmtId="0" fontId="9" fillId="12" borderId="52" xfId="0" applyFont="1" applyFill="1" applyBorder="1" applyAlignment="1">
      <alignment horizontal="left"/>
    </xf>
    <xf numFmtId="0" fontId="5" fillId="5" borderId="0" xfId="0" applyFont="1" applyFill="1" applyAlignment="1" applyProtection="1">
      <alignment horizontal="center"/>
      <protection locked="0"/>
    </xf>
    <xf numFmtId="0" fontId="10" fillId="2" borderId="0" xfId="0" applyFont="1" applyFill="1" applyAlignment="1">
      <alignment horizontal="center" vertical="center"/>
    </xf>
    <xf numFmtId="0" fontId="3" fillId="5" borderId="0" xfId="0" applyFont="1" applyFill="1" applyBorder="1" applyAlignment="1" applyProtection="1">
      <alignment horizontal="left"/>
      <protection locked="0"/>
    </xf>
    <xf numFmtId="0" fontId="5" fillId="5" borderId="0" xfId="0" applyFont="1" applyFill="1" applyAlignment="1" applyProtection="1">
      <alignment horizontal="left"/>
      <protection locked="0"/>
    </xf>
    <xf numFmtId="0" fontId="3" fillId="5" borderId="20" xfId="0" applyFont="1" applyFill="1" applyBorder="1" applyAlignment="1" applyProtection="1">
      <alignment horizontal="left"/>
      <protection locked="0"/>
    </xf>
    <xf numFmtId="0" fontId="3" fillId="5" borderId="21" xfId="0" applyFont="1" applyFill="1" applyBorder="1" applyAlignment="1" applyProtection="1">
      <alignment horizontal="left"/>
      <protection locked="0"/>
    </xf>
    <xf numFmtId="0" fontId="3" fillId="5" borderId="33" xfId="0" applyFont="1" applyFill="1" applyBorder="1" applyAlignment="1" applyProtection="1">
      <alignment horizontal="left"/>
      <protection locked="0"/>
    </xf>
    <xf numFmtId="0" fontId="3" fillId="5" borderId="34"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5" fillId="22" borderId="0" xfId="0" applyFont="1" applyFill="1" applyAlignment="1" applyProtection="1">
      <alignment horizontal="center"/>
    </xf>
    <xf numFmtId="0" fontId="28" fillId="21" borderId="0" xfId="0" applyFont="1" applyFill="1" applyAlignment="1" applyProtection="1">
      <alignment horizontal="center" vertical="center"/>
    </xf>
    <xf numFmtId="0" fontId="3" fillId="5" borderId="0" xfId="0" applyFont="1" applyFill="1" applyAlignment="1" applyProtection="1">
      <alignment horizontal="center"/>
      <protection locked="0"/>
    </xf>
    <xf numFmtId="0" fontId="5" fillId="5" borderId="0" xfId="0" applyFont="1" applyFill="1" applyAlignment="1" applyProtection="1">
      <alignment horizontal="left" vertical="center" wrapText="1"/>
      <protection locked="0"/>
    </xf>
    <xf numFmtId="0" fontId="5" fillId="11" borderId="0" xfId="0" applyFont="1" applyFill="1" applyAlignment="1">
      <alignment horizontal="center"/>
    </xf>
    <xf numFmtId="0" fontId="3" fillId="5" borderId="32" xfId="0" applyFont="1" applyFill="1" applyBorder="1" applyAlignment="1" applyProtection="1">
      <alignment horizontal="left" wrapText="1"/>
      <protection locked="0"/>
    </xf>
    <xf numFmtId="0" fontId="3" fillId="5" borderId="29" xfId="0" applyFont="1" applyFill="1" applyBorder="1" applyAlignment="1" applyProtection="1">
      <alignment horizontal="left" wrapText="1"/>
      <protection locked="0"/>
    </xf>
    <xf numFmtId="0" fontId="3" fillId="5" borderId="37" xfId="0" applyFont="1" applyFill="1" applyBorder="1" applyAlignment="1" applyProtection="1">
      <alignment horizontal="left" vertical="center" wrapText="1"/>
      <protection locked="0"/>
    </xf>
    <xf numFmtId="0" fontId="3" fillId="5" borderId="35" xfId="0" applyFont="1" applyFill="1" applyBorder="1" applyAlignment="1" applyProtection="1">
      <alignment horizontal="left" vertical="center" wrapText="1"/>
      <protection locked="0"/>
    </xf>
    <xf numFmtId="0" fontId="3" fillId="10" borderId="53" xfId="0" applyFont="1" applyFill="1" applyBorder="1" applyAlignment="1">
      <alignment horizontal="center"/>
    </xf>
    <xf numFmtId="0" fontId="3" fillId="10" borderId="54" xfId="0" applyFont="1" applyFill="1" applyBorder="1" applyAlignment="1">
      <alignment horizontal="center"/>
    </xf>
    <xf numFmtId="0" fontId="3" fillId="10" borderId="6" xfId="0" applyFont="1" applyFill="1" applyBorder="1" applyAlignment="1">
      <alignment horizontal="center" vertical="center" wrapText="1"/>
    </xf>
    <xf numFmtId="0" fontId="3" fillId="10" borderId="38" xfId="0" applyFont="1" applyFill="1" applyBorder="1" applyAlignment="1">
      <alignment horizontal="center" vertical="center" wrapText="1"/>
    </xf>
    <xf numFmtId="0" fontId="3" fillId="10" borderId="7" xfId="0" applyFont="1" applyFill="1" applyBorder="1" applyAlignment="1">
      <alignment horizontal="center" vertical="center" wrapText="1"/>
    </xf>
    <xf numFmtId="0" fontId="3" fillId="5" borderId="37" xfId="0" applyFont="1" applyFill="1" applyBorder="1" applyAlignment="1" applyProtection="1">
      <alignment horizontal="left" wrapText="1"/>
      <protection locked="0"/>
    </xf>
    <xf numFmtId="0" fontId="3" fillId="5" borderId="35" xfId="0" applyFont="1" applyFill="1" applyBorder="1" applyAlignment="1" applyProtection="1">
      <alignment horizontal="left" wrapText="1"/>
      <protection locked="0"/>
    </xf>
    <xf numFmtId="0" fontId="3" fillId="5" borderId="30" xfId="0" applyFont="1" applyFill="1" applyBorder="1" applyAlignment="1" applyProtection="1">
      <alignment horizontal="left" wrapText="1"/>
      <protection locked="0"/>
    </xf>
    <xf numFmtId="0" fontId="3" fillId="5" borderId="31" xfId="0" applyFont="1" applyFill="1" applyBorder="1" applyAlignment="1" applyProtection="1">
      <alignment horizontal="left" wrapText="1"/>
      <protection locked="0"/>
    </xf>
    <xf numFmtId="0" fontId="3" fillId="5" borderId="57" xfId="0" applyFont="1" applyFill="1" applyBorder="1" applyAlignment="1" applyProtection="1">
      <alignment horizontal="left" wrapText="1"/>
      <protection locked="0"/>
    </xf>
    <xf numFmtId="0" fontId="3" fillId="5" borderId="53" xfId="0" applyFont="1" applyFill="1" applyBorder="1" applyAlignment="1" applyProtection="1">
      <alignment horizontal="left" wrapText="1"/>
      <protection locked="0"/>
    </xf>
    <xf numFmtId="0" fontId="3" fillId="5" borderId="56" xfId="0" applyFont="1" applyFill="1" applyBorder="1" applyAlignment="1" applyProtection="1">
      <alignment horizontal="left" wrapText="1"/>
      <protection locked="0"/>
    </xf>
    <xf numFmtId="0" fontId="4" fillId="10" borderId="0" xfId="0" applyFont="1" applyFill="1" applyAlignment="1">
      <alignment horizontal="center" vertical="center"/>
    </xf>
    <xf numFmtId="0" fontId="3" fillId="10" borderId="28" xfId="0" applyFont="1" applyFill="1" applyBorder="1" applyAlignment="1">
      <alignment horizontal="center"/>
    </xf>
    <xf numFmtId="0" fontId="3" fillId="10" borderId="6" xfId="0" applyFont="1" applyFill="1" applyBorder="1" applyAlignment="1">
      <alignment horizontal="center"/>
    </xf>
    <xf numFmtId="0" fontId="3" fillId="10" borderId="38" xfId="0" applyFont="1" applyFill="1" applyBorder="1" applyAlignment="1">
      <alignment horizontal="center"/>
    </xf>
    <xf numFmtId="0" fontId="3" fillId="10" borderId="7" xfId="0" applyFont="1" applyFill="1" applyBorder="1" applyAlignment="1">
      <alignment horizontal="center"/>
    </xf>
    <xf numFmtId="0" fontId="4" fillId="10" borderId="27" xfId="0" applyFont="1" applyFill="1" applyBorder="1" applyAlignment="1">
      <alignment horizontal="center" vertical="center" wrapText="1"/>
    </xf>
    <xf numFmtId="0" fontId="4" fillId="10" borderId="13" xfId="0" applyFont="1" applyFill="1" applyBorder="1" applyAlignment="1">
      <alignment horizontal="center" vertical="center"/>
    </xf>
    <xf numFmtId="0" fontId="3" fillId="5" borderId="30" xfId="0" applyFont="1" applyFill="1" applyBorder="1" applyAlignment="1" applyProtection="1">
      <alignment horizontal="center" wrapText="1"/>
      <protection locked="0"/>
    </xf>
    <xf numFmtId="0" fontId="3" fillId="5" borderId="61" xfId="0" applyFont="1" applyFill="1" applyBorder="1" applyAlignment="1" applyProtection="1">
      <alignment horizontal="center" wrapText="1"/>
      <protection locked="0"/>
    </xf>
    <xf numFmtId="0" fontId="3" fillId="10" borderId="5" xfId="0" applyFont="1" applyFill="1" applyBorder="1" applyAlignment="1">
      <alignment horizontal="center" vertical="center" wrapText="1"/>
    </xf>
    <xf numFmtId="0" fontId="3" fillId="10" borderId="5" xfId="0" applyFont="1" applyFill="1" applyBorder="1" applyAlignment="1">
      <alignment horizontal="center"/>
    </xf>
    <xf numFmtId="0" fontId="3" fillId="5" borderId="57" xfId="0" applyFont="1" applyFill="1" applyBorder="1" applyAlignment="1" applyProtection="1">
      <alignment horizontal="center" wrapText="1"/>
      <protection locked="0"/>
    </xf>
    <xf numFmtId="0" fontId="3" fillId="5" borderId="53" xfId="0" applyFont="1" applyFill="1" applyBorder="1" applyAlignment="1" applyProtection="1">
      <alignment horizontal="center" wrapText="1"/>
      <protection locked="0"/>
    </xf>
    <xf numFmtId="0" fontId="4" fillId="8" borderId="0" xfId="0" applyFont="1" applyFill="1" applyAlignment="1">
      <alignment horizontal="center" vertical="center" wrapText="1"/>
    </xf>
    <xf numFmtId="0" fontId="3" fillId="8" borderId="6" xfId="0" applyFont="1" applyFill="1" applyBorder="1" applyAlignment="1">
      <alignment horizontal="center"/>
    </xf>
    <xf numFmtId="0" fontId="3" fillId="8" borderId="7" xfId="0" applyFont="1" applyFill="1" applyBorder="1" applyAlignment="1">
      <alignment horizontal="center"/>
    </xf>
    <xf numFmtId="0" fontId="3" fillId="8" borderId="38" xfId="0" applyFont="1" applyFill="1" applyBorder="1" applyAlignment="1">
      <alignment horizontal="center"/>
    </xf>
    <xf numFmtId="0" fontId="3" fillId="5" borderId="58" xfId="0" applyFont="1" applyFill="1" applyBorder="1" applyAlignment="1" applyProtection="1">
      <alignment horizontal="left" wrapText="1"/>
      <protection locked="0"/>
    </xf>
    <xf numFmtId="0" fontId="3" fillId="5" borderId="59" xfId="0" applyFont="1" applyFill="1" applyBorder="1" applyAlignment="1" applyProtection="1">
      <alignment horizontal="left" wrapText="1"/>
      <protection locked="0"/>
    </xf>
    <xf numFmtId="0" fontId="3" fillId="5" borderId="43" xfId="0" applyFont="1" applyFill="1" applyBorder="1" applyAlignment="1" applyProtection="1">
      <alignment horizontal="left" wrapText="1"/>
      <protection locked="0"/>
    </xf>
    <xf numFmtId="0" fontId="3" fillId="5" borderId="43" xfId="0" applyFont="1" applyFill="1" applyBorder="1" applyAlignment="1" applyProtection="1">
      <alignment horizontal="center" wrapText="1"/>
      <protection locked="0"/>
    </xf>
    <xf numFmtId="0" fontId="3" fillId="5" borderId="60" xfId="0" applyFont="1" applyFill="1" applyBorder="1" applyAlignment="1" applyProtection="1">
      <alignment horizontal="center" wrapText="1"/>
      <protection locked="0"/>
    </xf>
    <xf numFmtId="0" fontId="2" fillId="13" borderId="4" xfId="0" applyFont="1" applyFill="1" applyBorder="1" applyAlignment="1">
      <alignment horizontal="left" wrapText="1"/>
    </xf>
    <xf numFmtId="0" fontId="2" fillId="13" borderId="0" xfId="0" applyFont="1" applyFill="1" applyAlignment="1">
      <alignment horizontal="left" wrapText="1"/>
    </xf>
    <xf numFmtId="0" fontId="18" fillId="12" borderId="0" xfId="0" applyFont="1" applyFill="1" applyAlignment="1">
      <alignment horizontal="left" wrapText="1"/>
    </xf>
    <xf numFmtId="0" fontId="2" fillId="13" borderId="38" xfId="0" applyFont="1" applyFill="1" applyBorder="1" applyAlignment="1">
      <alignment horizontal="left" vertical="center" wrapText="1"/>
    </xf>
    <xf numFmtId="0" fontId="2" fillId="13" borderId="8" xfId="0" applyFont="1" applyFill="1" applyBorder="1" applyAlignment="1">
      <alignment horizontal="left" wrapText="1"/>
    </xf>
    <xf numFmtId="0" fontId="18" fillId="20" borderId="42" xfId="0" applyFont="1" applyFill="1" applyBorder="1" applyAlignment="1">
      <alignment horizontal="right" wrapText="1"/>
    </xf>
    <xf numFmtId="0" fontId="18" fillId="9" borderId="9" xfId="0" applyFont="1" applyFill="1" applyBorder="1" applyAlignment="1">
      <alignment horizontal="right" wrapText="1"/>
    </xf>
    <xf numFmtId="0" fontId="17" fillId="5" borderId="40" xfId="0" applyFont="1" applyFill="1" applyBorder="1" applyAlignment="1">
      <alignment vertical="center"/>
    </xf>
    <xf numFmtId="0" fontId="2" fillId="13" borderId="38" xfId="0" applyFont="1" applyFill="1" applyBorder="1" applyAlignment="1">
      <alignment horizontal="left" wrapText="1"/>
    </xf>
    <xf numFmtId="0" fontId="17" fillId="5" borderId="39" xfId="0" applyFont="1" applyFill="1" applyBorder="1" applyAlignment="1">
      <alignment vertical="center"/>
    </xf>
    <xf numFmtId="164" fontId="17" fillId="5" borderId="39" xfId="0" applyNumberFormat="1" applyFont="1" applyFill="1" applyBorder="1" applyAlignment="1">
      <alignment vertical="center"/>
    </xf>
    <xf numFmtId="164" fontId="17" fillId="5" borderId="40" xfId="0" applyNumberFormat="1" applyFont="1" applyFill="1" applyBorder="1" applyAlignment="1">
      <alignment vertical="center"/>
    </xf>
    <xf numFmtId="0" fontId="2" fillId="10" borderId="38" xfId="0" applyFont="1" applyFill="1" applyBorder="1" applyAlignment="1">
      <alignment horizontal="left" wrapText="1"/>
    </xf>
    <xf numFmtId="0" fontId="2" fillId="10" borderId="0" xfId="0" applyFont="1" applyFill="1" applyBorder="1" applyAlignment="1">
      <alignment horizontal="left"/>
    </xf>
    <xf numFmtId="0" fontId="2" fillId="8" borderId="0" xfId="0" applyFont="1" applyFill="1" applyBorder="1" applyAlignment="1">
      <alignment horizontal="left"/>
    </xf>
    <xf numFmtId="0" fontId="18" fillId="15" borderId="0" xfId="0" applyFont="1" applyFill="1" applyBorder="1" applyAlignment="1">
      <alignment horizontal="left" vertical="center"/>
    </xf>
    <xf numFmtId="164" fontId="2" fillId="6" borderId="4" xfId="0" applyNumberFormat="1" applyFont="1" applyFill="1" applyBorder="1" applyAlignment="1">
      <alignment horizontal="right" vertical="center"/>
    </xf>
    <xf numFmtId="164" fontId="2" fillId="6" borderId="3" xfId="0" applyNumberFormat="1" applyFont="1" applyFill="1" applyBorder="1" applyAlignment="1">
      <alignment horizontal="right" vertical="center"/>
    </xf>
    <xf numFmtId="0" fontId="15" fillId="20" borderId="3" xfId="0" applyFont="1" applyFill="1" applyBorder="1" applyAlignment="1">
      <alignment horizontal="center" vertical="center"/>
    </xf>
    <xf numFmtId="0" fontId="2" fillId="5" borderId="41" xfId="0" applyFont="1" applyFill="1" applyBorder="1" applyAlignment="1" applyProtection="1">
      <alignment horizontal="center" wrapText="1"/>
      <protection locked="0"/>
    </xf>
    <xf numFmtId="0" fontId="15" fillId="14" borderId="0" xfId="0" applyFont="1" applyFill="1" applyAlignment="1">
      <alignment horizontal="center"/>
    </xf>
  </cellXfs>
  <cellStyles count="2">
    <cellStyle name="Monétaire" xfId="1" builtinId="4"/>
    <cellStyle name="Normal" xfId="0" builtinId="0"/>
  </cellStyles>
  <dxfs count="20">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vertical/>
        <horizontal/>
      </border>
    </dxf>
    <dxf>
      <font>
        <color theme="0" tint="-4.9989318521683403E-2"/>
      </font>
      <fill>
        <patternFill>
          <bgColor theme="0" tint="-4.9989318521683403E-2"/>
        </patternFill>
      </fill>
      <border>
        <vertical/>
        <horizontal/>
      </border>
    </dxf>
    <dxf>
      <font>
        <color theme="3" tint="-0.499984740745262"/>
      </font>
    </dxf>
    <dxf>
      <font>
        <color theme="3" tint="-0.499984740745262"/>
      </font>
    </dxf>
    <dxf>
      <font>
        <color theme="0"/>
      </font>
    </dxf>
    <dxf>
      <font>
        <b/>
        <i val="0"/>
        <color theme="3" tint="-0.24994659260841701"/>
      </font>
      <fill>
        <patternFill>
          <bgColor theme="3" tint="0.79998168889431442"/>
        </patternFill>
      </fill>
    </dxf>
    <dxf>
      <font>
        <b/>
        <i val="0"/>
        <color theme="0"/>
      </font>
      <fill>
        <patternFill>
          <bgColor theme="4"/>
        </patternFill>
      </fill>
    </dxf>
    <dxf>
      <font>
        <b/>
        <i val="0"/>
        <color theme="4" tint="-0.499984740745262"/>
      </font>
    </dxf>
    <dxf>
      <font>
        <color rgb="FFC00000"/>
      </font>
    </dxf>
    <dxf>
      <font>
        <b/>
        <i val="0"/>
        <color theme="0"/>
      </font>
      <fill>
        <patternFill>
          <bgColor theme="4" tint="-0.24994659260841701"/>
        </patternFill>
      </fill>
    </dxf>
    <dxf>
      <font>
        <color theme="0"/>
      </font>
      <fill>
        <patternFill>
          <bgColor rgb="FF002060"/>
        </patternFill>
      </fill>
    </dxf>
    <dxf>
      <font>
        <color theme="4" tint="-0.499984740745262"/>
      </font>
    </dxf>
    <dxf>
      <font>
        <color theme="4" tint="-0.499984740745262"/>
      </font>
    </dxf>
    <dxf>
      <font>
        <b/>
        <i val="0"/>
        <color theme="1"/>
      </font>
    </dxf>
    <dxf>
      <fill>
        <patternFill>
          <bgColor theme="0"/>
        </patternFill>
      </fill>
    </dxf>
    <dxf>
      <font>
        <b/>
        <i val="0"/>
        <color rgb="FFC00000"/>
      </font>
    </dxf>
    <dxf>
      <font>
        <b/>
        <i val="0"/>
        <color rgb="FFC00000"/>
      </font>
    </dxf>
    <dxf>
      <font>
        <b/>
        <i val="0"/>
        <color theme="0"/>
      </font>
      <fill>
        <patternFill>
          <bgColor rgb="FF002060"/>
        </patternFill>
      </fill>
    </dxf>
    <dxf>
      <font>
        <b/>
        <i val="0"/>
        <color theme="0"/>
      </font>
      <fill>
        <patternFill>
          <bgColor rgb="FFC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4" noThreeD="1"/>
</file>

<file path=xl/ctrlProps/ctrlProp2.xml><?xml version="1.0" encoding="utf-8"?>
<formControlPr xmlns="http://schemas.microsoft.com/office/spreadsheetml/2009/9/main" objectType="Radio"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95251</xdr:colOff>
      <xdr:row>12</xdr:row>
      <xdr:rowOff>95250</xdr:rowOff>
    </xdr:from>
    <xdr:to>
      <xdr:col>15</xdr:col>
      <xdr:colOff>1388951</xdr:colOff>
      <xdr:row>15</xdr:row>
      <xdr:rowOff>101782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420101" y="1733550"/>
          <a:ext cx="2385264" cy="364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266700</xdr:colOff>
          <xdr:row>2</xdr:row>
          <xdr:rowOff>158750</xdr:rowOff>
        </xdr:from>
        <xdr:to>
          <xdr:col>3</xdr:col>
          <xdr:colOff>635000</xdr:colOff>
          <xdr:row>3</xdr:row>
          <xdr:rowOff>190500</xdr:rowOff>
        </xdr:to>
        <xdr:sp macro="" textlink="">
          <xdr:nvSpPr>
            <xdr:cNvPr id="1028" name="Option Button 4" descr="Budget"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2</xdr:row>
          <xdr:rowOff>184150</xdr:rowOff>
        </xdr:from>
        <xdr:to>
          <xdr:col>5</xdr:col>
          <xdr:colOff>38100</xdr:colOff>
          <xdr:row>4</xdr:row>
          <xdr:rowOff>6350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4"/>
  </sheetPr>
  <dimension ref="A1:W85"/>
  <sheetViews>
    <sheetView showGridLines="0" showRowColHeaders="0" tabSelected="1" zoomScaleNormal="100" workbookViewId="0">
      <pane ySplit="5" topLeftCell="A6" activePane="bottomLeft" state="frozen"/>
      <selection activeCell="K34" sqref="K34"/>
      <selection pane="bottomLeft" activeCell="K23" sqref="K23:K24"/>
    </sheetView>
  </sheetViews>
  <sheetFormatPr baseColWidth="10" defaultColWidth="11.453125" defaultRowHeight="11.5" x14ac:dyDescent="0.25"/>
  <cols>
    <col min="1" max="1" width="15" style="17" customWidth="1"/>
    <col min="2" max="2" width="14.90625" style="17" customWidth="1"/>
    <col min="3" max="3" width="15.6328125" style="17" customWidth="1"/>
    <col min="4" max="5" width="11.54296875" style="17" customWidth="1"/>
    <col min="6" max="6" width="8.453125" style="17" customWidth="1"/>
    <col min="7" max="7" width="13.54296875" style="17" customWidth="1"/>
    <col min="8" max="9" width="11.453125" style="17"/>
    <col min="10" max="10" width="12.54296875" style="17" customWidth="1"/>
    <col min="11" max="11" width="15.90625" style="17" customWidth="1"/>
    <col min="12" max="13" width="13" style="17" hidden="1" customWidth="1"/>
    <col min="14" max="14" width="3.08984375" style="17" customWidth="1"/>
    <col min="15" max="15" width="16.453125" style="17" customWidth="1"/>
    <col min="16" max="16" width="31.90625" style="17" customWidth="1"/>
    <col min="17" max="19" width="11.453125" style="17"/>
    <col min="20" max="20" width="18.08984375" style="17" customWidth="1"/>
    <col min="21" max="21" width="11.54296875" style="17" customWidth="1"/>
    <col min="22" max="22" width="12.6328125" style="17" hidden="1" customWidth="1"/>
    <col min="23" max="25" width="12.6328125" style="17" customWidth="1"/>
    <col min="26" max="16384" width="11.453125" style="17"/>
  </cols>
  <sheetData>
    <row r="1" spans="1:20" ht="3.75" customHeight="1" x14ac:dyDescent="0.25"/>
    <row r="2" spans="1:20" ht="15" customHeight="1" x14ac:dyDescent="0.25">
      <c r="A2" s="3" t="s">
        <v>0</v>
      </c>
      <c r="B2" s="4"/>
      <c r="D2" s="214" t="s">
        <v>118</v>
      </c>
      <c r="E2" s="214"/>
      <c r="F2" s="214"/>
    </row>
    <row r="3" spans="1:20" ht="15.5" x14ac:dyDescent="0.35">
      <c r="A3" s="5" t="s">
        <v>1</v>
      </c>
      <c r="B3" s="134">
        <f>Totrevenus</f>
        <v>0</v>
      </c>
      <c r="D3" s="176" t="s">
        <v>115</v>
      </c>
      <c r="E3" s="213" t="s">
        <v>119</v>
      </c>
      <c r="F3" s="213"/>
      <c r="G3" s="36" t="str">
        <f>IF(L4=1,"Demande de subvention au PAFC","SUBVENTION PAFC")</f>
        <v>Demande de subvention au PAFC</v>
      </c>
      <c r="H3" s="19"/>
    </row>
    <row r="4" spans="1:20" ht="15.5" x14ac:dyDescent="0.35">
      <c r="A4" s="6" t="s">
        <v>2</v>
      </c>
      <c r="B4" s="134">
        <f>TotDepenses</f>
        <v>0</v>
      </c>
      <c r="D4" s="177"/>
      <c r="E4" s="177"/>
      <c r="F4" s="177"/>
      <c r="G4" s="36" t="str">
        <f>IF(L4=1,"BUDGET – REVENUS DU PROJET","BILAN FINANCIER - REVENUS DU PROJET")</f>
        <v>BUDGET – REVENUS DU PROJET</v>
      </c>
      <c r="H4" s="19"/>
      <c r="L4" s="178">
        <v>1</v>
      </c>
      <c r="M4" s="20"/>
      <c r="N4" s="20"/>
      <c r="R4" s="118" t="s">
        <v>137</v>
      </c>
    </row>
    <row r="5" spans="1:20" x14ac:dyDescent="0.25">
      <c r="A5" s="21" t="s">
        <v>4</v>
      </c>
      <c r="B5" s="8">
        <f>B3-B4</f>
        <v>0</v>
      </c>
      <c r="D5" s="29"/>
      <c r="E5" s="29"/>
      <c r="F5" s="29"/>
    </row>
    <row r="6" spans="1:20" ht="3.65" customHeight="1" x14ac:dyDescent="0.25">
      <c r="B6" s="19"/>
    </row>
    <row r="7" spans="1:20" x14ac:dyDescent="0.25">
      <c r="B7" s="46" t="s">
        <v>5</v>
      </c>
      <c r="C7" s="43"/>
      <c r="D7" s="43"/>
      <c r="E7" s="43"/>
      <c r="F7" s="43"/>
      <c r="G7" s="43"/>
      <c r="H7" s="43"/>
      <c r="I7" s="43"/>
      <c r="J7" s="43"/>
      <c r="K7" s="43"/>
    </row>
    <row r="8" spans="1:20" x14ac:dyDescent="0.25">
      <c r="B8" s="30"/>
      <c r="C8" s="30"/>
      <c r="D8" s="30"/>
      <c r="E8" s="30"/>
      <c r="F8" s="30"/>
      <c r="G8" s="30"/>
      <c r="H8" s="30"/>
      <c r="I8" s="30"/>
      <c r="J8" s="30"/>
      <c r="K8" s="30"/>
      <c r="O8" s="121" t="s">
        <v>6</v>
      </c>
      <c r="P8" s="121"/>
    </row>
    <row r="9" spans="1:20" x14ac:dyDescent="0.25">
      <c r="B9" s="145" t="s">
        <v>7</v>
      </c>
      <c r="C9" s="216"/>
      <c r="D9" s="216"/>
      <c r="E9" s="216"/>
      <c r="F9" s="216"/>
      <c r="G9" s="216"/>
      <c r="H9" s="216"/>
      <c r="I9" s="216"/>
      <c r="J9" s="216"/>
      <c r="K9" s="30"/>
    </row>
    <row r="10" spans="1:20" ht="12" x14ac:dyDescent="0.3">
      <c r="B10" s="14"/>
      <c r="C10" s="216"/>
      <c r="D10" s="216"/>
      <c r="E10" s="216"/>
      <c r="F10" s="216"/>
      <c r="G10" s="216"/>
      <c r="H10" s="216"/>
      <c r="I10" s="216"/>
      <c r="J10" s="216"/>
      <c r="K10" s="120" t="s">
        <v>8</v>
      </c>
      <c r="O10" s="131" t="s">
        <v>9</v>
      </c>
      <c r="P10" s="131"/>
      <c r="Q10" s="132"/>
      <c r="R10" s="132"/>
      <c r="S10" s="132"/>
      <c r="T10" s="132"/>
    </row>
    <row r="11" spans="1:20" ht="12" x14ac:dyDescent="0.3">
      <c r="B11" s="14"/>
      <c r="C11" s="216"/>
      <c r="D11" s="216"/>
      <c r="E11" s="216"/>
      <c r="F11" s="216"/>
      <c r="G11" s="216"/>
      <c r="H11" s="216"/>
      <c r="I11" s="216"/>
      <c r="J11" s="216"/>
      <c r="K11" s="120"/>
      <c r="O11" s="131" t="s">
        <v>10</v>
      </c>
      <c r="P11" s="131"/>
      <c r="Q11" s="132"/>
      <c r="R11" s="132"/>
      <c r="S11" s="132"/>
      <c r="T11" s="132"/>
    </row>
    <row r="12" spans="1:20" ht="3.75" customHeight="1" x14ac:dyDescent="0.25">
      <c r="B12" s="14"/>
      <c r="C12" s="30"/>
      <c r="D12" s="30"/>
      <c r="E12" s="30"/>
      <c r="F12" s="30"/>
      <c r="G12" s="30"/>
      <c r="H12" s="30"/>
      <c r="I12" s="30"/>
      <c r="J12" s="30"/>
      <c r="K12" s="120"/>
    </row>
    <row r="13" spans="1:20" x14ac:dyDescent="0.25">
      <c r="B13" s="133" t="s">
        <v>11</v>
      </c>
      <c r="C13" s="204"/>
      <c r="D13" s="204"/>
      <c r="E13" s="204"/>
      <c r="F13" s="204"/>
      <c r="G13" s="217" t="s">
        <v>12</v>
      </c>
      <c r="H13" s="217"/>
      <c r="I13" s="204"/>
      <c r="J13" s="204"/>
      <c r="K13" s="120" t="s">
        <v>8</v>
      </c>
    </row>
    <row r="14" spans="1:20" ht="3.75" customHeight="1" x14ac:dyDescent="0.25">
      <c r="B14" s="14"/>
      <c r="C14" s="30"/>
      <c r="D14" s="32"/>
      <c r="E14" s="32"/>
      <c r="F14" s="32"/>
      <c r="G14" s="16"/>
      <c r="H14" s="15"/>
      <c r="I14" s="30"/>
      <c r="J14" s="30"/>
      <c r="K14" s="120"/>
    </row>
    <row r="15" spans="1:20" x14ac:dyDescent="0.25">
      <c r="B15" s="14" t="s">
        <v>13</v>
      </c>
      <c r="C15" s="204"/>
      <c r="D15" s="204"/>
      <c r="E15" s="204"/>
      <c r="F15" s="204"/>
      <c r="G15" s="217" t="s">
        <v>14</v>
      </c>
      <c r="H15" s="217"/>
      <c r="I15" s="146"/>
      <c r="J15" s="120" t="s">
        <v>8</v>
      </c>
      <c r="K15" s="120"/>
    </row>
    <row r="16" spans="1:20" x14ac:dyDescent="0.25">
      <c r="B16" s="30"/>
      <c r="C16" s="30"/>
      <c r="D16" s="30"/>
      <c r="E16" s="30"/>
      <c r="F16" s="30"/>
      <c r="G16" s="30"/>
      <c r="H16" s="30"/>
      <c r="I16" s="30"/>
      <c r="J16" s="30"/>
      <c r="K16" s="120"/>
    </row>
    <row r="17" spans="2:22" x14ac:dyDescent="0.25">
      <c r="B17" s="15" t="s">
        <v>15</v>
      </c>
      <c r="C17" s="30"/>
      <c r="D17" s="207"/>
      <c r="E17" s="207"/>
      <c r="F17" s="207"/>
      <c r="G17" s="207"/>
      <c r="H17" s="207"/>
      <c r="I17" s="207"/>
      <c r="J17" s="207"/>
      <c r="K17" s="120" t="s">
        <v>8</v>
      </c>
    </row>
    <row r="18" spans="2:22" ht="3.75" customHeight="1" x14ac:dyDescent="0.25">
      <c r="B18" s="15"/>
      <c r="C18" s="30"/>
      <c r="D18" s="30"/>
      <c r="E18" s="30"/>
      <c r="F18" s="30"/>
      <c r="G18" s="30"/>
      <c r="H18" s="30"/>
      <c r="I18" s="30"/>
      <c r="J18" s="30"/>
      <c r="K18" s="15"/>
    </row>
    <row r="19" spans="2:22" x14ac:dyDescent="0.25">
      <c r="B19" s="15" t="s">
        <v>16</v>
      </c>
      <c r="C19" s="30"/>
      <c r="D19" s="204"/>
      <c r="E19" s="204"/>
      <c r="F19" s="204"/>
      <c r="G19" s="204"/>
      <c r="H19" s="119" t="s">
        <v>8</v>
      </c>
      <c r="I19" s="30"/>
      <c r="J19" s="30"/>
      <c r="K19" s="15"/>
    </row>
    <row r="20" spans="2:22" x14ac:dyDescent="0.25">
      <c r="B20" s="30"/>
      <c r="C20" s="30"/>
      <c r="D20" s="30"/>
      <c r="E20" s="30"/>
      <c r="F20" s="30"/>
      <c r="G20" s="30"/>
      <c r="H20" s="30"/>
      <c r="I20" s="30"/>
      <c r="J20" s="30"/>
      <c r="K20" s="30"/>
    </row>
    <row r="22" spans="2:22" ht="5.25" customHeight="1" thickBot="1" x14ac:dyDescent="0.3">
      <c r="K22" s="123"/>
    </row>
    <row r="23" spans="2:22" x14ac:dyDescent="0.25">
      <c r="B23" s="198" t="str">
        <f>IF(L4=1,"Montant de l’aide financière demandée", "Montant maximal de l'aide financière accordée")</f>
        <v>Montant de l’aide financière demandée</v>
      </c>
      <c r="C23" s="199"/>
      <c r="D23" s="199"/>
      <c r="E23" s="199"/>
      <c r="F23" s="199"/>
      <c r="G23" s="199"/>
      <c r="H23" s="199"/>
      <c r="I23" s="199"/>
      <c r="J23" s="200"/>
      <c r="K23" s="196"/>
      <c r="L23" s="195" t="s">
        <v>8</v>
      </c>
      <c r="M23" s="163"/>
      <c r="N23" s="154"/>
      <c r="O23" s="181" t="str">
        <f>IF(C15=V24,7000,IF(C15=V25,10000,IF(C15=V26,20000,IF(C15=V27,50000,""))))</f>
        <v/>
      </c>
      <c r="P23" s="205" t="s">
        <v>17</v>
      </c>
      <c r="Q23" s="192" t="s">
        <v>18</v>
      </c>
      <c r="R23" s="192"/>
      <c r="S23" s="192"/>
      <c r="T23" s="192"/>
      <c r="U23" s="192"/>
    </row>
    <row r="24" spans="2:22" ht="12" thickBot="1" x14ac:dyDescent="0.3">
      <c r="B24" s="201" t="str">
        <f>IF(L4=1,"au ministère de la Langue française","par le ministère de la Langue française")</f>
        <v>au ministère de la Langue française</v>
      </c>
      <c r="C24" s="202"/>
      <c r="D24" s="202"/>
      <c r="E24" s="202"/>
      <c r="F24" s="202"/>
      <c r="G24" s="202"/>
      <c r="H24" s="202"/>
      <c r="I24" s="202"/>
      <c r="J24" s="203"/>
      <c r="K24" s="197"/>
      <c r="L24" s="195"/>
      <c r="M24" s="163"/>
      <c r="N24" s="154"/>
      <c r="O24" s="181"/>
      <c r="P24" s="205"/>
      <c r="Q24" s="192"/>
      <c r="R24" s="192"/>
      <c r="S24" s="192"/>
      <c r="T24" s="192"/>
      <c r="U24" s="192"/>
      <c r="V24" s="17" t="s">
        <v>19</v>
      </c>
    </row>
    <row r="25" spans="2:22" ht="6.65" customHeight="1" x14ac:dyDescent="0.25">
      <c r="V25" s="17" t="s">
        <v>20</v>
      </c>
    </row>
    <row r="26" spans="2:22" ht="6.65" customHeight="1" x14ac:dyDescent="0.25">
      <c r="V26" s="17" t="s">
        <v>21</v>
      </c>
    </row>
    <row r="27" spans="2:22" x14ac:dyDescent="0.25">
      <c r="B27" s="43" t="s">
        <v>22</v>
      </c>
      <c r="C27" s="43"/>
      <c r="D27" s="43"/>
      <c r="E27" s="43"/>
      <c r="F27" s="43"/>
      <c r="G27" s="43"/>
      <c r="H27" s="43"/>
      <c r="I27" s="43"/>
      <c r="J27" s="43"/>
      <c r="K27" s="43"/>
      <c r="V27" s="17" t="s">
        <v>23</v>
      </c>
    </row>
    <row r="28" spans="2:22" x14ac:dyDescent="0.25">
      <c r="B28" s="182" t="s">
        <v>24</v>
      </c>
      <c r="C28" s="182"/>
      <c r="D28" s="194"/>
      <c r="E28" s="194"/>
      <c r="F28" s="194"/>
      <c r="G28" s="194"/>
      <c r="H28" s="194"/>
      <c r="I28" s="194"/>
      <c r="J28" s="194"/>
      <c r="K28" s="63">
        <v>0</v>
      </c>
    </row>
    <row r="29" spans="2:22" x14ac:dyDescent="0.25">
      <c r="B29" s="182"/>
      <c r="C29" s="182"/>
      <c r="D29" s="187"/>
      <c r="E29" s="187"/>
      <c r="F29" s="187"/>
      <c r="G29" s="187"/>
      <c r="H29" s="187"/>
      <c r="I29" s="187"/>
      <c r="J29" s="190"/>
      <c r="K29" s="63">
        <v>0</v>
      </c>
    </row>
    <row r="30" spans="2:22" x14ac:dyDescent="0.25">
      <c r="B30" s="182"/>
      <c r="C30" s="182"/>
      <c r="D30" s="187"/>
      <c r="E30" s="187"/>
      <c r="F30" s="187"/>
      <c r="G30" s="187"/>
      <c r="H30" s="187"/>
      <c r="I30" s="187"/>
      <c r="J30" s="190"/>
      <c r="K30" s="63">
        <v>0</v>
      </c>
    </row>
    <row r="31" spans="2:22" x14ac:dyDescent="0.25">
      <c r="B31" s="182"/>
      <c r="C31" s="182"/>
      <c r="D31" s="187"/>
      <c r="E31" s="187"/>
      <c r="F31" s="187"/>
      <c r="G31" s="187"/>
      <c r="H31" s="187"/>
      <c r="I31" s="187"/>
      <c r="J31" s="190"/>
      <c r="K31" s="63">
        <v>0</v>
      </c>
      <c r="V31" s="62" t="s">
        <v>25</v>
      </c>
    </row>
    <row r="32" spans="2:22" x14ac:dyDescent="0.25">
      <c r="B32" s="182"/>
      <c r="C32" s="182"/>
      <c r="D32" s="187"/>
      <c r="E32" s="187"/>
      <c r="F32" s="187"/>
      <c r="G32" s="187"/>
      <c r="H32" s="187"/>
      <c r="I32" s="187"/>
      <c r="J32" s="190"/>
      <c r="K32" s="63">
        <v>0</v>
      </c>
      <c r="V32" s="62" t="s">
        <v>26</v>
      </c>
    </row>
    <row r="33" spans="2:22" x14ac:dyDescent="0.25">
      <c r="B33" s="182"/>
      <c r="C33" s="182"/>
      <c r="D33" s="187"/>
      <c r="E33" s="187"/>
      <c r="F33" s="187"/>
      <c r="G33" s="187"/>
      <c r="H33" s="187"/>
      <c r="I33" s="187"/>
      <c r="J33" s="190"/>
      <c r="K33" s="63">
        <v>0</v>
      </c>
      <c r="V33" s="62" t="s">
        <v>27</v>
      </c>
    </row>
    <row r="34" spans="2:22" x14ac:dyDescent="0.25">
      <c r="B34" s="182"/>
      <c r="C34" s="182"/>
      <c r="D34" s="187"/>
      <c r="E34" s="187"/>
      <c r="F34" s="187"/>
      <c r="G34" s="187"/>
      <c r="H34" s="187"/>
      <c r="I34" s="187"/>
      <c r="J34" s="190"/>
      <c r="K34" s="63">
        <v>0</v>
      </c>
      <c r="V34" s="62" t="s">
        <v>28</v>
      </c>
    </row>
    <row r="35" spans="2:22" x14ac:dyDescent="0.25">
      <c r="B35" s="182"/>
      <c r="C35" s="182"/>
      <c r="D35" s="193"/>
      <c r="E35" s="193"/>
      <c r="F35" s="193"/>
      <c r="G35" s="193"/>
      <c r="H35" s="193"/>
      <c r="I35" s="193"/>
      <c r="J35" s="193"/>
      <c r="K35" s="67">
        <v>0</v>
      </c>
      <c r="V35" s="62" t="s">
        <v>29</v>
      </c>
    </row>
    <row r="36" spans="2:22" ht="12" x14ac:dyDescent="0.3">
      <c r="D36" s="136"/>
      <c r="E36" s="136"/>
      <c r="F36" s="136"/>
      <c r="G36" s="136"/>
      <c r="H36" s="136"/>
      <c r="I36" s="137"/>
      <c r="J36" s="135" t="s">
        <v>30</v>
      </c>
      <c r="K36" s="138">
        <f>SUM(K28:K35)</f>
        <v>0</v>
      </c>
      <c r="V36" s="62" t="s">
        <v>31</v>
      </c>
    </row>
    <row r="37" spans="2:22" ht="3.75" customHeight="1" x14ac:dyDescent="0.3">
      <c r="J37" s="2"/>
      <c r="K37" s="35"/>
      <c r="V37" s="62" t="s">
        <v>32</v>
      </c>
    </row>
    <row r="38" spans="2:22" x14ac:dyDescent="0.25">
      <c r="B38" s="43" t="s">
        <v>33</v>
      </c>
      <c r="C38" s="42"/>
      <c r="D38" s="42"/>
      <c r="E38" s="42"/>
      <c r="F38" s="42"/>
      <c r="G38" s="42"/>
      <c r="H38" s="42"/>
      <c r="I38" s="42"/>
      <c r="J38" s="42"/>
      <c r="K38" s="42"/>
      <c r="V38" s="62"/>
    </row>
    <row r="39" spans="2:22" x14ac:dyDescent="0.25">
      <c r="B39" s="182" t="s">
        <v>24</v>
      </c>
      <c r="C39" s="184"/>
      <c r="D39" s="193"/>
      <c r="E39" s="193"/>
      <c r="F39" s="193"/>
      <c r="G39" s="193"/>
      <c r="H39" s="193"/>
      <c r="I39" s="193"/>
      <c r="J39" s="193"/>
      <c r="K39" s="67">
        <v>0</v>
      </c>
    </row>
    <row r="40" spans="2:22" x14ac:dyDescent="0.25">
      <c r="B40" s="184"/>
      <c r="C40" s="184"/>
      <c r="D40" s="187"/>
      <c r="E40" s="187"/>
      <c r="F40" s="187"/>
      <c r="G40" s="187"/>
      <c r="H40" s="187"/>
      <c r="I40" s="187"/>
      <c r="J40" s="187"/>
      <c r="K40" s="64">
        <v>0</v>
      </c>
    </row>
    <row r="41" spans="2:22" x14ac:dyDescent="0.25">
      <c r="B41" s="184"/>
      <c r="C41" s="184"/>
      <c r="D41" s="187"/>
      <c r="E41" s="187"/>
      <c r="F41" s="187"/>
      <c r="G41" s="187"/>
      <c r="H41" s="187"/>
      <c r="I41" s="187"/>
      <c r="J41" s="187"/>
      <c r="K41" s="64">
        <v>0</v>
      </c>
    </row>
    <row r="42" spans="2:22" x14ac:dyDescent="0.25">
      <c r="B42" s="184"/>
      <c r="C42" s="184"/>
      <c r="D42" s="206"/>
      <c r="E42" s="206"/>
      <c r="F42" s="206"/>
      <c r="G42" s="206"/>
      <c r="H42" s="206"/>
      <c r="I42" s="206"/>
      <c r="J42" s="206"/>
      <c r="K42" s="67">
        <v>0</v>
      </c>
    </row>
    <row r="43" spans="2:22" ht="12" x14ac:dyDescent="0.3">
      <c r="D43" s="136"/>
      <c r="E43" s="136"/>
      <c r="F43" s="136"/>
      <c r="G43" s="136"/>
      <c r="H43" s="136"/>
      <c r="I43" s="137"/>
      <c r="J43" s="135" t="s">
        <v>30</v>
      </c>
      <c r="K43" s="138">
        <f>SUM(K39:K42)</f>
        <v>0</v>
      </c>
    </row>
    <row r="44" spans="2:22" ht="3.75" customHeight="1" thickBot="1" x14ac:dyDescent="0.35">
      <c r="J44" s="2"/>
      <c r="K44" s="35"/>
    </row>
    <row r="45" spans="2:22" ht="12" thickBot="1" x14ac:dyDescent="0.3">
      <c r="B45" s="43" t="s">
        <v>34</v>
      </c>
      <c r="C45" s="42"/>
      <c r="D45" s="42"/>
      <c r="E45" s="42"/>
      <c r="F45" s="42"/>
      <c r="G45" s="42"/>
      <c r="H45" s="42"/>
      <c r="I45" s="42"/>
      <c r="J45" s="42"/>
      <c r="K45" s="42"/>
      <c r="O45" s="161" t="s">
        <v>131</v>
      </c>
      <c r="P45" s="162" t="s">
        <v>132</v>
      </c>
    </row>
    <row r="46" spans="2:22" x14ac:dyDescent="0.25">
      <c r="B46" s="182" t="s">
        <v>35</v>
      </c>
      <c r="C46" s="182"/>
      <c r="D46" s="210"/>
      <c r="E46" s="210"/>
      <c r="F46" s="210"/>
      <c r="G46" s="211"/>
      <c r="H46" s="211"/>
      <c r="I46" s="211"/>
      <c r="J46" s="211"/>
      <c r="K46" s="63">
        <v>0</v>
      </c>
      <c r="L46" s="29">
        <f>K46-O46</f>
        <v>0</v>
      </c>
      <c r="M46" s="29"/>
      <c r="O46" s="155"/>
      <c r="P46" s="156"/>
    </row>
    <row r="47" spans="2:22" x14ac:dyDescent="0.25">
      <c r="B47" s="182"/>
      <c r="C47" s="182"/>
      <c r="D47" s="190"/>
      <c r="E47" s="190"/>
      <c r="F47" s="190"/>
      <c r="G47" s="191"/>
      <c r="H47" s="191"/>
      <c r="I47" s="191"/>
      <c r="J47" s="191"/>
      <c r="K47" s="64">
        <v>0</v>
      </c>
      <c r="L47" s="29">
        <f t="shared" ref="L47:L53" si="0">K47-O47</f>
        <v>0</v>
      </c>
      <c r="M47" s="29"/>
      <c r="O47" s="157"/>
      <c r="P47" s="158"/>
    </row>
    <row r="48" spans="2:22" x14ac:dyDescent="0.25">
      <c r="B48" s="182"/>
      <c r="C48" s="182"/>
      <c r="D48" s="190"/>
      <c r="E48" s="190"/>
      <c r="F48" s="190"/>
      <c r="G48" s="191"/>
      <c r="H48" s="191"/>
      <c r="I48" s="191"/>
      <c r="J48" s="191"/>
      <c r="K48" s="64">
        <v>0</v>
      </c>
      <c r="L48" s="29">
        <f t="shared" si="0"/>
        <v>0</v>
      </c>
      <c r="M48" s="29"/>
      <c r="O48" s="157"/>
      <c r="P48" s="158"/>
    </row>
    <row r="49" spans="2:22" ht="12" thickBot="1" x14ac:dyDescent="0.3">
      <c r="B49" s="185"/>
      <c r="C49" s="185"/>
      <c r="D49" s="208"/>
      <c r="E49" s="208"/>
      <c r="F49" s="208"/>
      <c r="G49" s="209"/>
      <c r="H49" s="209"/>
      <c r="I49" s="209"/>
      <c r="J49" s="209"/>
      <c r="K49" s="65">
        <v>0</v>
      </c>
      <c r="L49" s="29">
        <f t="shared" si="0"/>
        <v>0</v>
      </c>
      <c r="M49" s="29"/>
      <c r="O49" s="164"/>
      <c r="P49" s="158"/>
    </row>
    <row r="50" spans="2:22" x14ac:dyDescent="0.25">
      <c r="B50" s="186" t="s">
        <v>36</v>
      </c>
      <c r="C50" s="186"/>
      <c r="D50" s="188"/>
      <c r="E50" s="188"/>
      <c r="F50" s="188"/>
      <c r="G50" s="189"/>
      <c r="H50" s="189"/>
      <c r="I50" s="189"/>
      <c r="J50" s="189"/>
      <c r="K50" s="66">
        <v>0</v>
      </c>
      <c r="L50" s="29">
        <f t="shared" si="0"/>
        <v>0</v>
      </c>
      <c r="M50" s="29"/>
      <c r="O50" s="155"/>
      <c r="P50" s="156"/>
      <c r="V50" s="17" t="s">
        <v>37</v>
      </c>
    </row>
    <row r="51" spans="2:22" x14ac:dyDescent="0.25">
      <c r="B51" s="182"/>
      <c r="C51" s="182"/>
      <c r="D51" s="190"/>
      <c r="E51" s="190"/>
      <c r="F51" s="190"/>
      <c r="G51" s="191"/>
      <c r="H51" s="191"/>
      <c r="I51" s="191"/>
      <c r="J51" s="191"/>
      <c r="K51" s="64">
        <v>0</v>
      </c>
      <c r="L51" s="29">
        <f t="shared" si="0"/>
        <v>0</v>
      </c>
      <c r="M51" s="29"/>
      <c r="O51" s="157"/>
      <c r="P51" s="158"/>
      <c r="V51" s="17" t="s">
        <v>38</v>
      </c>
    </row>
    <row r="52" spans="2:22" x14ac:dyDescent="0.25">
      <c r="B52" s="182"/>
      <c r="C52" s="182"/>
      <c r="D52" s="190"/>
      <c r="E52" s="190"/>
      <c r="F52" s="190"/>
      <c r="G52" s="191"/>
      <c r="H52" s="191"/>
      <c r="I52" s="191"/>
      <c r="J52" s="191"/>
      <c r="K52" s="64">
        <v>0</v>
      </c>
      <c r="L52" s="29">
        <f t="shared" si="0"/>
        <v>0</v>
      </c>
      <c r="M52" s="29"/>
      <c r="O52" s="157"/>
      <c r="P52" s="158"/>
      <c r="V52" s="17" t="s">
        <v>39</v>
      </c>
    </row>
    <row r="53" spans="2:22" ht="12" thickBot="1" x14ac:dyDescent="0.3">
      <c r="B53" s="185"/>
      <c r="C53" s="185"/>
      <c r="D53" s="208"/>
      <c r="E53" s="208"/>
      <c r="F53" s="208"/>
      <c r="G53" s="209"/>
      <c r="H53" s="209"/>
      <c r="I53" s="209"/>
      <c r="J53" s="209"/>
      <c r="K53" s="65">
        <v>0</v>
      </c>
      <c r="L53" s="29">
        <f t="shared" si="0"/>
        <v>0</v>
      </c>
      <c r="M53" s="29"/>
      <c r="O53" s="164"/>
      <c r="P53" s="158"/>
    </row>
    <row r="54" spans="2:22" ht="14.15" customHeight="1" thickBot="1" x14ac:dyDescent="0.3">
      <c r="B54" s="186" t="s">
        <v>40</v>
      </c>
      <c r="C54" s="186"/>
      <c r="D54" s="188"/>
      <c r="E54" s="188"/>
      <c r="F54" s="188"/>
      <c r="G54" s="189"/>
      <c r="H54" s="189"/>
      <c r="I54" s="189"/>
      <c r="J54" s="189"/>
      <c r="K54" s="66">
        <v>0</v>
      </c>
      <c r="L54" s="159">
        <f>SUM(O46:O53)</f>
        <v>0</v>
      </c>
      <c r="M54" s="159" t="s">
        <v>128</v>
      </c>
      <c r="O54" s="175" t="str">
        <f>IF(SUM(O46:O53)=0,"",SUM(O46:O53))</f>
        <v/>
      </c>
      <c r="P54" s="160"/>
    </row>
    <row r="55" spans="2:22" x14ac:dyDescent="0.25">
      <c r="B55" s="182"/>
      <c r="C55" s="182"/>
      <c r="D55" s="190"/>
      <c r="E55" s="190"/>
      <c r="F55" s="190"/>
      <c r="G55" s="191"/>
      <c r="H55" s="191"/>
      <c r="I55" s="191"/>
      <c r="J55" s="191"/>
      <c r="K55" s="64">
        <v>0</v>
      </c>
      <c r="L55" s="159">
        <f>SUM(L46:L53)</f>
        <v>0</v>
      </c>
      <c r="M55" s="171" t="s">
        <v>129</v>
      </c>
      <c r="O55" s="159"/>
      <c r="P55" s="160"/>
      <c r="V55" s="62"/>
    </row>
    <row r="56" spans="2:22" x14ac:dyDescent="0.25">
      <c r="B56" s="182"/>
      <c r="C56" s="182"/>
      <c r="D56" s="190"/>
      <c r="E56" s="190"/>
      <c r="F56" s="190"/>
      <c r="G56" s="191"/>
      <c r="H56" s="191"/>
      <c r="I56" s="191"/>
      <c r="J56" s="191"/>
      <c r="K56" s="64">
        <v>0</v>
      </c>
      <c r="L56" s="159"/>
      <c r="M56" s="159"/>
      <c r="O56" s="159"/>
      <c r="P56" s="160"/>
      <c r="V56" s="62" t="s">
        <v>41</v>
      </c>
    </row>
    <row r="57" spans="2:22" ht="12" thickBot="1" x14ac:dyDescent="0.3">
      <c r="B57" s="182"/>
      <c r="C57" s="182"/>
      <c r="D57" s="212"/>
      <c r="E57" s="212"/>
      <c r="F57" s="212"/>
      <c r="G57" s="212"/>
      <c r="H57" s="212"/>
      <c r="I57" s="209"/>
      <c r="J57" s="209"/>
      <c r="K57" s="65">
        <v>0</v>
      </c>
      <c r="L57" s="159"/>
      <c r="M57" s="159"/>
      <c r="O57" s="159"/>
      <c r="P57" s="160"/>
      <c r="V57" s="62" t="s">
        <v>42</v>
      </c>
    </row>
    <row r="58" spans="2:22" ht="12" x14ac:dyDescent="0.3">
      <c r="I58" s="122"/>
      <c r="J58" s="122" t="s">
        <v>30</v>
      </c>
      <c r="K58" s="34">
        <f>SUM(K46:K57)</f>
        <v>0</v>
      </c>
      <c r="L58" s="159"/>
      <c r="M58" s="159"/>
      <c r="O58" s="165" t="str">
        <f>IF(SUM(O46:O57)=0,"",SUM(O46:O57))</f>
        <v/>
      </c>
      <c r="V58" s="62" t="s">
        <v>43</v>
      </c>
    </row>
    <row r="59" spans="2:22" ht="3.75" customHeight="1" x14ac:dyDescent="0.3">
      <c r="J59" s="2"/>
      <c r="K59" s="35"/>
      <c r="L59" s="159"/>
      <c r="M59" s="159"/>
      <c r="V59" s="62" t="s">
        <v>44</v>
      </c>
    </row>
    <row r="60" spans="2:22" x14ac:dyDescent="0.25">
      <c r="B60" s="22" t="s">
        <v>45</v>
      </c>
      <c r="C60" s="23"/>
      <c r="D60" s="42"/>
      <c r="E60" s="42"/>
      <c r="F60" s="42"/>
      <c r="G60" s="42"/>
      <c r="H60" s="42"/>
      <c r="I60" s="42"/>
      <c r="J60" s="42"/>
      <c r="K60" s="42"/>
      <c r="V60" s="62" t="s">
        <v>46</v>
      </c>
    </row>
    <row r="61" spans="2:22" x14ac:dyDescent="0.25">
      <c r="B61" s="183" t="str">
        <f>IF(L4=1,"Précisez la provenance et la nature (argent ou services) des revenus et indiquez si ces dernièrs ont été confirmées.","Précisez la provenance et la nature (argent ou services) des revenus." )</f>
        <v>Précisez la provenance et la nature (argent ou services) des revenus et indiquez si ces dernièrs ont été confirmées.</v>
      </c>
      <c r="C61" s="183"/>
      <c r="D61" s="210"/>
      <c r="E61" s="210"/>
      <c r="F61" s="210"/>
      <c r="G61" s="211"/>
      <c r="H61" s="211"/>
      <c r="I61" s="211"/>
      <c r="J61" s="211"/>
      <c r="K61" s="63">
        <v>0</v>
      </c>
      <c r="V61" s="62" t="s">
        <v>47</v>
      </c>
    </row>
    <row r="62" spans="2:22" x14ac:dyDescent="0.25">
      <c r="B62" s="182"/>
      <c r="C62" s="182"/>
      <c r="D62" s="190"/>
      <c r="E62" s="190"/>
      <c r="F62" s="190"/>
      <c r="G62" s="191"/>
      <c r="H62" s="191"/>
      <c r="I62" s="191"/>
      <c r="J62" s="191"/>
      <c r="K62" s="64">
        <v>0</v>
      </c>
      <c r="V62" s="62" t="s">
        <v>48</v>
      </c>
    </row>
    <row r="63" spans="2:22" x14ac:dyDescent="0.25">
      <c r="B63" s="182"/>
      <c r="C63" s="182"/>
      <c r="D63" s="190"/>
      <c r="E63" s="190"/>
      <c r="F63" s="190"/>
      <c r="G63" s="191"/>
      <c r="H63" s="191"/>
      <c r="I63" s="191"/>
      <c r="J63" s="191"/>
      <c r="K63" s="64">
        <v>0</v>
      </c>
      <c r="V63" s="62" t="s">
        <v>49</v>
      </c>
    </row>
    <row r="64" spans="2:22" x14ac:dyDescent="0.25">
      <c r="B64" s="182"/>
      <c r="C64" s="182"/>
      <c r="D64" s="190"/>
      <c r="E64" s="190"/>
      <c r="F64" s="190"/>
      <c r="G64" s="191"/>
      <c r="H64" s="191"/>
      <c r="I64" s="191"/>
      <c r="J64" s="191"/>
      <c r="K64" s="64">
        <v>0</v>
      </c>
      <c r="V64" s="62" t="s">
        <v>50</v>
      </c>
    </row>
    <row r="65" spans="2:23" x14ac:dyDescent="0.25">
      <c r="B65" s="182"/>
      <c r="C65" s="182"/>
      <c r="D65" s="190"/>
      <c r="E65" s="190"/>
      <c r="F65" s="190"/>
      <c r="G65" s="191"/>
      <c r="H65" s="191"/>
      <c r="I65" s="191"/>
      <c r="J65" s="191"/>
      <c r="K65" s="64">
        <v>0</v>
      </c>
      <c r="V65" s="62" t="s">
        <v>51</v>
      </c>
    </row>
    <row r="66" spans="2:23" x14ac:dyDescent="0.25">
      <c r="B66" s="182"/>
      <c r="C66" s="182"/>
      <c r="D66" s="190"/>
      <c r="E66" s="190"/>
      <c r="F66" s="190"/>
      <c r="G66" s="191"/>
      <c r="H66" s="191"/>
      <c r="I66" s="191"/>
      <c r="J66" s="191"/>
      <c r="K66" s="64">
        <v>0</v>
      </c>
      <c r="V66" s="62" t="s">
        <v>52</v>
      </c>
    </row>
    <row r="67" spans="2:23" x14ac:dyDescent="0.25">
      <c r="B67" s="182" t="s">
        <v>53</v>
      </c>
      <c r="C67" s="182"/>
      <c r="D67" s="190"/>
      <c r="E67" s="190"/>
      <c r="F67" s="190"/>
      <c r="G67" s="191"/>
      <c r="H67" s="191"/>
      <c r="I67" s="191"/>
      <c r="J67" s="191"/>
      <c r="K67" s="64">
        <v>0</v>
      </c>
      <c r="V67" s="62" t="s">
        <v>54</v>
      </c>
    </row>
    <row r="68" spans="2:23" x14ac:dyDescent="0.25">
      <c r="B68" s="182"/>
      <c r="C68" s="182"/>
      <c r="D68" s="190"/>
      <c r="E68" s="190"/>
      <c r="F68" s="190"/>
      <c r="G68" s="191"/>
      <c r="H68" s="191"/>
      <c r="I68" s="191"/>
      <c r="J68" s="191"/>
      <c r="K68" s="64">
        <v>0</v>
      </c>
      <c r="V68" s="17" t="s">
        <v>55</v>
      </c>
    </row>
    <row r="69" spans="2:23" ht="12" x14ac:dyDescent="0.3">
      <c r="I69" s="13"/>
      <c r="J69" s="122" t="s">
        <v>30</v>
      </c>
      <c r="K69" s="34">
        <f>SUM(K61:K68)</f>
        <v>0</v>
      </c>
      <c r="V69" s="31" t="s">
        <v>56</v>
      </c>
    </row>
    <row r="70" spans="2:23" ht="3.75" customHeight="1" x14ac:dyDescent="0.25">
      <c r="V70" s="31"/>
    </row>
    <row r="71" spans="2:23" ht="12" x14ac:dyDescent="0.3">
      <c r="B71" s="46" t="s">
        <v>57</v>
      </c>
      <c r="C71" s="43"/>
      <c r="D71" s="43"/>
      <c r="E71" s="43"/>
      <c r="F71" s="43"/>
      <c r="G71" s="43"/>
      <c r="H71" s="43"/>
      <c r="I71" s="43"/>
      <c r="J71" s="43"/>
      <c r="K71" s="43"/>
      <c r="P71" s="2"/>
    </row>
    <row r="72" spans="2:23" ht="5.25" customHeight="1" x14ac:dyDescent="0.3">
      <c r="B72" s="13"/>
      <c r="C72" s="13"/>
      <c r="D72" s="13"/>
      <c r="E72" s="13"/>
      <c r="F72" s="13"/>
      <c r="G72" s="13"/>
      <c r="H72" s="13"/>
      <c r="I72" s="13"/>
      <c r="J72" s="13"/>
      <c r="K72" s="13"/>
      <c r="P72" s="2"/>
    </row>
    <row r="73" spans="2:23" ht="12" x14ac:dyDescent="0.3">
      <c r="B73" s="13"/>
      <c r="C73" s="13" t="str">
        <f>IF(L4=1,"Remplissez ce cadre UNIQUEMENT si vous demandez aussi un financement","Remplissez ce cadre UNIQUEMENT si vous avez bénéficié d'un financement")</f>
        <v>Remplissez ce cadre UNIQUEMENT si vous demandez aussi un financement</v>
      </c>
      <c r="D73" s="33"/>
      <c r="E73" s="33"/>
      <c r="F73" s="33"/>
      <c r="G73" s="33"/>
      <c r="H73" s="33"/>
      <c r="I73" s="33"/>
      <c r="J73" s="33"/>
      <c r="K73" s="13"/>
      <c r="O73" s="131" t="s">
        <v>58</v>
      </c>
      <c r="P73" s="131"/>
      <c r="Q73" s="132"/>
      <c r="R73" s="132"/>
      <c r="S73" s="132"/>
      <c r="T73" s="132"/>
      <c r="U73" s="132"/>
      <c r="V73" s="132"/>
      <c r="W73" s="132"/>
    </row>
    <row r="74" spans="2:23" ht="12" x14ac:dyDescent="0.3">
      <c r="B74" s="13"/>
      <c r="C74" s="13" t="s">
        <v>59</v>
      </c>
      <c r="D74" s="33"/>
      <c r="E74" s="33"/>
      <c r="F74" s="33"/>
      <c r="G74" s="33"/>
      <c r="H74" s="33"/>
      <c r="I74" s="33"/>
      <c r="J74" s="33"/>
      <c r="K74" s="13"/>
      <c r="O74" s="131" t="s">
        <v>60</v>
      </c>
      <c r="P74" s="131"/>
      <c r="Q74" s="132"/>
      <c r="R74" s="132"/>
      <c r="S74" s="132"/>
      <c r="T74" s="132"/>
      <c r="U74" s="132"/>
      <c r="V74" s="132" t="s">
        <v>61</v>
      </c>
      <c r="W74" s="132"/>
    </row>
    <row r="75" spans="2:23" ht="12" x14ac:dyDescent="0.3">
      <c r="B75" s="13"/>
      <c r="C75" s="129" t="s">
        <v>62</v>
      </c>
      <c r="D75" s="33"/>
      <c r="E75" s="33"/>
      <c r="F75" s="33"/>
      <c r="G75" s="33"/>
      <c r="H75" s="33"/>
      <c r="I75" s="33"/>
      <c r="J75" s="33"/>
      <c r="K75" s="13"/>
      <c r="O75" s="131" t="s">
        <v>63</v>
      </c>
      <c r="P75" s="131"/>
      <c r="Q75" s="132"/>
      <c r="R75" s="132"/>
      <c r="S75" s="132"/>
      <c r="T75" s="132"/>
      <c r="U75" s="132"/>
      <c r="V75" s="132" t="s">
        <v>64</v>
      </c>
      <c r="W75" s="132"/>
    </row>
    <row r="76" spans="2:23" ht="12" x14ac:dyDescent="0.3">
      <c r="B76" s="13"/>
      <c r="C76" s="13"/>
      <c r="D76" s="13"/>
      <c r="E76" s="13"/>
      <c r="F76" s="13"/>
      <c r="G76" s="13"/>
      <c r="H76" s="13"/>
      <c r="I76" s="13"/>
      <c r="J76" s="13"/>
      <c r="K76" s="13"/>
      <c r="O76" s="131" t="s">
        <v>65</v>
      </c>
      <c r="P76" s="131"/>
      <c r="Q76" s="132"/>
      <c r="R76" s="132"/>
      <c r="S76" s="132"/>
      <c r="T76" s="132"/>
      <c r="U76" s="132"/>
      <c r="V76" s="132" t="s">
        <v>66</v>
      </c>
      <c r="W76" s="132"/>
    </row>
    <row r="77" spans="2:23" ht="12" x14ac:dyDescent="0.3">
      <c r="B77" s="13"/>
      <c r="C77" s="13"/>
      <c r="D77" s="37" t="str">
        <f>IF(L4=1,"Montant demandé à l’autre province ou au territoire","Montant accordé par l'autre province ou territoire")</f>
        <v>Montant demandé à l’autre province ou au territoire</v>
      </c>
      <c r="E77" s="37"/>
      <c r="F77" s="37"/>
      <c r="G77" s="37"/>
      <c r="H77" s="13"/>
      <c r="I77" s="13"/>
      <c r="J77" s="68">
        <v>0</v>
      </c>
      <c r="K77" s="13"/>
      <c r="O77" s="131" t="s">
        <v>67</v>
      </c>
      <c r="P77" s="131"/>
      <c r="Q77" s="132"/>
      <c r="R77" s="132"/>
      <c r="S77" s="132"/>
      <c r="T77" s="132"/>
      <c r="U77" s="132"/>
      <c r="V77" s="132" t="s">
        <v>56</v>
      </c>
      <c r="W77" s="132"/>
    </row>
    <row r="78" spans="2:23" ht="12" x14ac:dyDescent="0.3">
      <c r="B78" s="13"/>
      <c r="C78" s="129" t="s">
        <v>68</v>
      </c>
      <c r="D78" s="13"/>
      <c r="E78" s="13"/>
      <c r="F78" s="13"/>
      <c r="G78" s="13"/>
      <c r="H78" s="13"/>
      <c r="I78" s="13"/>
      <c r="J78" s="13"/>
      <c r="K78" s="13"/>
      <c r="P78" s="132"/>
      <c r="Q78" s="132"/>
      <c r="R78" s="132"/>
      <c r="S78" s="132"/>
      <c r="T78" s="132"/>
      <c r="U78" s="132"/>
      <c r="V78" s="132" t="s">
        <v>69</v>
      </c>
      <c r="W78" s="132"/>
    </row>
    <row r="79" spans="2:23" x14ac:dyDescent="0.25">
      <c r="B79" s="13"/>
      <c r="C79" s="13"/>
      <c r="D79" s="13"/>
      <c r="E79" s="13"/>
      <c r="F79" s="13"/>
      <c r="G79" s="13"/>
      <c r="H79" s="13"/>
      <c r="I79" s="13"/>
      <c r="J79" s="13"/>
      <c r="K79" s="13"/>
    </row>
    <row r="80" spans="2:23" x14ac:dyDescent="0.25">
      <c r="B80" s="13"/>
      <c r="C80" s="13"/>
      <c r="D80" s="37" t="s">
        <v>70</v>
      </c>
      <c r="E80" s="37"/>
      <c r="F80" s="37"/>
      <c r="G80" s="37"/>
      <c r="H80" s="215"/>
      <c r="I80" s="215"/>
      <c r="J80" s="215"/>
      <c r="K80" s="13"/>
    </row>
    <row r="81" spans="2:22" x14ac:dyDescent="0.25">
      <c r="B81" s="180" t="s">
        <v>71</v>
      </c>
      <c r="C81" s="180"/>
      <c r="D81" s="179"/>
      <c r="E81" s="179"/>
      <c r="F81" s="179"/>
      <c r="G81" s="179"/>
      <c r="H81" s="179"/>
      <c r="I81" s="179"/>
      <c r="J81" s="179"/>
      <c r="K81" s="13"/>
    </row>
    <row r="82" spans="2:22" x14ac:dyDescent="0.25">
      <c r="B82" s="13"/>
      <c r="C82" s="13"/>
      <c r="D82" s="13"/>
      <c r="E82" s="13"/>
      <c r="F82" s="13"/>
      <c r="G82" s="13"/>
      <c r="H82" s="13"/>
      <c r="I82" s="13"/>
      <c r="J82" s="13"/>
      <c r="K82" s="13"/>
      <c r="V82" s="62"/>
    </row>
    <row r="83" spans="2:22" x14ac:dyDescent="0.25">
      <c r="V83" s="31"/>
    </row>
    <row r="84" spans="2:22" x14ac:dyDescent="0.25">
      <c r="G84" s="26"/>
      <c r="H84" s="27" t="s">
        <v>72</v>
      </c>
      <c r="I84" s="26"/>
      <c r="J84" s="26"/>
      <c r="K84" s="28">
        <f>K69+K58+K43+K36+K23+J77</f>
        <v>0</v>
      </c>
      <c r="V84" s="31"/>
    </row>
    <row r="85" spans="2:22" x14ac:dyDescent="0.25">
      <c r="V85" s="31"/>
    </row>
  </sheetData>
  <sheetProtection algorithmName="SHA-512" hashValue="MkJILEPpy2+xotwKWZBojsT+W1lG/HwcINMYLoiR9NaXz1CosnKwDMK//2xTV+xV7qL7lRaribUARbb19rLfvA==" saltValue="z4w/q8RIdcR8hEuVRPWkng==" spinCount="100000" sheet="1" objects="1" scenarios="1" selectLockedCells="1"/>
  <mergeCells count="59">
    <mergeCell ref="D57:J57"/>
    <mergeCell ref="E3:F3"/>
    <mergeCell ref="D2:F2"/>
    <mergeCell ref="H80:J80"/>
    <mergeCell ref="D64:J64"/>
    <mergeCell ref="D63:J63"/>
    <mergeCell ref="D62:J62"/>
    <mergeCell ref="D61:J61"/>
    <mergeCell ref="C9:J11"/>
    <mergeCell ref="G13:H13"/>
    <mergeCell ref="G15:H15"/>
    <mergeCell ref="B54:C57"/>
    <mergeCell ref="D39:J39"/>
    <mergeCell ref="D53:J53"/>
    <mergeCell ref="D52:J52"/>
    <mergeCell ref="D51:J51"/>
    <mergeCell ref="C15:F15"/>
    <mergeCell ref="P23:P24"/>
    <mergeCell ref="D42:J42"/>
    <mergeCell ref="D55:J55"/>
    <mergeCell ref="I13:J13"/>
    <mergeCell ref="D17:J17"/>
    <mergeCell ref="D19:G19"/>
    <mergeCell ref="C13:F13"/>
    <mergeCell ref="D49:J49"/>
    <mergeCell ref="D48:J48"/>
    <mergeCell ref="D47:J47"/>
    <mergeCell ref="D46:J46"/>
    <mergeCell ref="D50:J50"/>
    <mergeCell ref="Q23:U24"/>
    <mergeCell ref="B28:C35"/>
    <mergeCell ref="D35:J35"/>
    <mergeCell ref="D34:J34"/>
    <mergeCell ref="D31:J31"/>
    <mergeCell ref="D30:J30"/>
    <mergeCell ref="D29:J29"/>
    <mergeCell ref="D28:J28"/>
    <mergeCell ref="D32:J32"/>
    <mergeCell ref="D33:J33"/>
    <mergeCell ref="L23:L24"/>
    <mergeCell ref="K23:K24"/>
    <mergeCell ref="B23:J23"/>
    <mergeCell ref="B24:J24"/>
    <mergeCell ref="D81:J81"/>
    <mergeCell ref="B81:C81"/>
    <mergeCell ref="O23:O24"/>
    <mergeCell ref="B67:C68"/>
    <mergeCell ref="B61:C66"/>
    <mergeCell ref="B39:C42"/>
    <mergeCell ref="B46:C49"/>
    <mergeCell ref="B50:C53"/>
    <mergeCell ref="D40:J40"/>
    <mergeCell ref="D54:J54"/>
    <mergeCell ref="D68:J68"/>
    <mergeCell ref="D67:J67"/>
    <mergeCell ref="D66:J66"/>
    <mergeCell ref="D65:J65"/>
    <mergeCell ref="D41:J41"/>
    <mergeCell ref="D56:J56"/>
  </mergeCells>
  <conditionalFormatting sqref="K23:K24">
    <cfRule type="expression" dxfId="19" priority="16">
      <formula>IF($K$23&gt;$O$23,TRUE,FALSE)</formula>
    </cfRule>
  </conditionalFormatting>
  <conditionalFormatting sqref="O23:O24">
    <cfRule type="expression" dxfId="18" priority="15">
      <formula>IF($K$23&gt;$O$23,TRUE,FALSE)</formula>
    </cfRule>
  </conditionalFormatting>
  <conditionalFormatting sqref="B5">
    <cfRule type="expression" dxfId="17" priority="14">
      <formula>IF($B$3&lt;&gt;$B$4,TRUE,FALSE)</formula>
    </cfRule>
  </conditionalFormatting>
  <conditionalFormatting sqref="Q23:U24">
    <cfRule type="expression" dxfId="16" priority="13">
      <formula>IF($K$23&gt;$O$23,TRUE,FALSE)</formula>
    </cfRule>
  </conditionalFormatting>
  <conditionalFormatting sqref="D81:J81">
    <cfRule type="expression" dxfId="15" priority="12">
      <formula>IF($H$80="Plusieurs (précisez)",TRUE,FALSE)</formula>
    </cfRule>
  </conditionalFormatting>
  <conditionalFormatting sqref="B81:C81">
    <cfRule type="expression" dxfId="14" priority="11">
      <formula>IF($H$80="Plusieurs (précisez)",TRUE,FALSE)</formula>
    </cfRule>
  </conditionalFormatting>
  <conditionalFormatting sqref="G3">
    <cfRule type="expression" dxfId="13" priority="9">
      <formula>IF(L4=1,FALSE,TRUE)</formula>
    </cfRule>
  </conditionalFormatting>
  <conditionalFormatting sqref="G4">
    <cfRule type="expression" dxfId="12" priority="8">
      <formula>IF($L$4=1,FALSE,TRUE)</formula>
    </cfRule>
  </conditionalFormatting>
  <conditionalFormatting sqref="B23:J24">
    <cfRule type="expression" dxfId="11" priority="7">
      <formula>IF($L$4=1,FALSE,TRUE)</formula>
    </cfRule>
  </conditionalFormatting>
  <conditionalFormatting sqref="B7:K7 B27:K27 B38:K38 B45:K45 B60:K60 B71:K71">
    <cfRule type="expression" dxfId="10" priority="6">
      <formula>IF($L$4=1,FALSE,TRUE)</formula>
    </cfRule>
  </conditionalFormatting>
  <dataValidations count="5">
    <dataValidation type="list" allowBlank="1" showInputMessage="1" showErrorMessage="1" sqref="H80:J80" xr:uid="{00000000-0002-0000-0000-000000000000}">
      <formula1>$V$55:$V$68</formula1>
    </dataValidation>
    <dataValidation type="list" allowBlank="1" showInputMessage="1" showErrorMessage="1" sqref="I15" xr:uid="{00000000-0002-0000-0000-000001000000}">
      <formula1>$V$50:$V$52</formula1>
    </dataValidation>
    <dataValidation type="list" allowBlank="1" showInputMessage="1" showErrorMessage="1" sqref="C15" xr:uid="{00000000-0002-0000-0000-000002000000}">
      <formula1>$V$24:$V$27</formula1>
    </dataValidation>
    <dataValidation type="list" allowBlank="1" showInputMessage="1" showErrorMessage="1" sqref="I13:J13" xr:uid="{00000000-0002-0000-0000-000004000000}">
      <formula1>$V$73:$V$78</formula1>
    </dataValidation>
    <dataValidation type="list" allowBlank="1" showInputMessage="1" showErrorMessage="1" sqref="D19:G19" xr:uid="{00000000-0002-0000-0000-000003000000}">
      <formula1>$V$31:$V$38</formula1>
    </dataValidation>
  </dataValidations>
  <pageMargins left="0.7" right="0.7" top="0.75" bottom="0.75" header="0.3" footer="0.3"/>
  <pageSetup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locked="0" defaultSize="0" autoFill="0" autoLine="0" autoPict="0" altText="Budget">
                <anchor moveWithCells="1">
                  <from>
                    <xdr:col>3</xdr:col>
                    <xdr:colOff>266700</xdr:colOff>
                    <xdr:row>2</xdr:row>
                    <xdr:rowOff>158750</xdr:rowOff>
                  </from>
                  <to>
                    <xdr:col>3</xdr:col>
                    <xdr:colOff>635000</xdr:colOff>
                    <xdr:row>3</xdr:row>
                    <xdr:rowOff>190500</xdr:rowOff>
                  </to>
                </anchor>
              </controlPr>
            </control>
          </mc:Choice>
        </mc:AlternateContent>
        <mc:AlternateContent xmlns:mc="http://schemas.openxmlformats.org/markup-compatibility/2006">
          <mc:Choice Requires="x14">
            <control shapeId="1030" r:id="rId5" name="Option Button 6">
              <controlPr locked="0" defaultSize="0" autoFill="0" autoLine="0" autoPict="0">
                <anchor moveWithCells="1">
                  <from>
                    <xdr:col>4</xdr:col>
                    <xdr:colOff>495300</xdr:colOff>
                    <xdr:row>2</xdr:row>
                    <xdr:rowOff>184150</xdr:rowOff>
                  </from>
                  <to>
                    <xdr:col>5</xdr:col>
                    <xdr:colOff>38100</xdr:colOff>
                    <xdr:row>4</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theme="4"/>
  </sheetPr>
  <dimension ref="A1:N151"/>
  <sheetViews>
    <sheetView showGridLines="0" showRowColHeaders="0" zoomScaleNormal="100" workbookViewId="0">
      <pane ySplit="5" topLeftCell="A6" activePane="bottomLeft" state="frozen"/>
      <selection activeCell="K34" sqref="K34"/>
      <selection pane="bottomLeft" activeCell="D40" sqref="D40:F40"/>
    </sheetView>
  </sheetViews>
  <sheetFormatPr baseColWidth="10" defaultColWidth="11.453125" defaultRowHeight="11.5" x14ac:dyDescent="0.25"/>
  <cols>
    <col min="1" max="1" width="14.90625" style="17" customWidth="1"/>
    <col min="2" max="8" width="11.453125" style="17"/>
    <col min="9" max="9" width="12.90625" style="17" customWidth="1"/>
    <col min="10" max="10" width="14" style="17" customWidth="1"/>
    <col min="11" max="11" width="13.08984375" style="17" hidden="1" customWidth="1"/>
    <col min="12" max="12" width="1.54296875" style="17" customWidth="1"/>
    <col min="13" max="13" width="15.6328125" style="17" customWidth="1"/>
    <col min="14" max="14" width="32" style="17" customWidth="1"/>
    <col min="15" max="16384" width="11.453125" style="17"/>
  </cols>
  <sheetData>
    <row r="1" spans="1:14" ht="3.75" customHeight="1" x14ac:dyDescent="0.25"/>
    <row r="2" spans="1:14" x14ac:dyDescent="0.25">
      <c r="A2" s="3" t="s">
        <v>0</v>
      </c>
      <c r="B2" s="4"/>
      <c r="C2" s="18"/>
      <c r="K2" s="110"/>
    </row>
    <row r="3" spans="1:14" ht="15.5" x14ac:dyDescent="0.35">
      <c r="A3" s="5" t="s">
        <v>1</v>
      </c>
      <c r="B3" s="7">
        <f>Totrevenus</f>
        <v>0</v>
      </c>
      <c r="E3" s="36" t="str">
        <f>IF(Revenus!L4=1,"Demande de subvention au PAFC","SUBVENTION PAFC")</f>
        <v>Demande de subvention au PAFC</v>
      </c>
      <c r="K3" s="110"/>
    </row>
    <row r="4" spans="1:14" ht="15.5" x14ac:dyDescent="0.35">
      <c r="A4" s="6" t="s">
        <v>2</v>
      </c>
      <c r="B4" s="7">
        <f>TotDepenses</f>
        <v>0</v>
      </c>
      <c r="E4" s="36" t="str">
        <f>IF(Revenus!L4=1,"BUDGET – DÉPENSES DU PROJET","Bilan financier - DÉPENSES DU PROJET")</f>
        <v>BUDGET – DÉPENSES DU PROJET</v>
      </c>
      <c r="I4" s="20" t="s">
        <v>3</v>
      </c>
      <c r="K4" s="110"/>
      <c r="N4" s="118" t="str">
        <f>Revenus!R4</f>
        <v>23-26-2024-12-12 V2.06</v>
      </c>
    </row>
    <row r="5" spans="1:14" x14ac:dyDescent="0.25">
      <c r="A5" s="21" t="s">
        <v>4</v>
      </c>
      <c r="B5" s="8">
        <f>B3-B4</f>
        <v>0</v>
      </c>
      <c r="K5" s="110"/>
    </row>
    <row r="6" spans="1:14" ht="3.75" customHeight="1" x14ac:dyDescent="0.25"/>
    <row r="7" spans="1:14" x14ac:dyDescent="0.25">
      <c r="B7" s="43" t="s">
        <v>73</v>
      </c>
      <c r="C7" s="42"/>
      <c r="D7" s="42"/>
      <c r="E7" s="42"/>
      <c r="F7" s="42"/>
      <c r="G7" s="42"/>
      <c r="H7" s="42"/>
      <c r="I7" s="42"/>
      <c r="J7" s="42"/>
      <c r="K7" s="23"/>
    </row>
    <row r="8" spans="1:14" ht="24" customHeight="1" x14ac:dyDescent="0.25">
      <c r="B8" s="12"/>
      <c r="C8" s="12"/>
      <c r="D8" s="224" t="s">
        <v>74</v>
      </c>
      <c r="E8" s="225"/>
      <c r="F8" s="225"/>
      <c r="G8" s="226"/>
      <c r="H8" s="148" t="s">
        <v>75</v>
      </c>
      <c r="I8" s="148" t="s">
        <v>76</v>
      </c>
      <c r="J8" s="151" t="s">
        <v>77</v>
      </c>
      <c r="K8" s="147"/>
      <c r="L8" s="54"/>
      <c r="M8" s="39" t="s">
        <v>133</v>
      </c>
      <c r="N8" s="41" t="s">
        <v>132</v>
      </c>
    </row>
    <row r="9" spans="1:14" ht="14.25" customHeight="1" x14ac:dyDescent="0.25">
      <c r="B9" s="182" t="s">
        <v>78</v>
      </c>
      <c r="C9" s="182"/>
      <c r="D9" s="220"/>
      <c r="E9" s="221"/>
      <c r="F9" s="221"/>
      <c r="G9" s="221"/>
      <c r="H9" s="50"/>
      <c r="I9" s="56">
        <v>0</v>
      </c>
      <c r="J9" s="104">
        <f>H9*I9</f>
        <v>0</v>
      </c>
      <c r="K9" s="52">
        <f>IF(M9="",J9,M9)</f>
        <v>0</v>
      </c>
      <c r="L9" s="109"/>
      <c r="M9" s="125"/>
      <c r="N9" s="60"/>
    </row>
    <row r="10" spans="1:14" x14ac:dyDescent="0.25">
      <c r="B10" s="182"/>
      <c r="C10" s="182"/>
      <c r="D10" s="220"/>
      <c r="E10" s="221"/>
      <c r="F10" s="221"/>
      <c r="G10" s="221"/>
      <c r="H10" s="53"/>
      <c r="I10" s="51">
        <v>0</v>
      </c>
      <c r="J10" s="47">
        <f t="shared" ref="J10:J22" si="0">H10*I10</f>
        <v>0</v>
      </c>
      <c r="K10" s="52">
        <f t="shared" ref="K10:K22" si="1">IF(M10="",J10,M10)</f>
        <v>0</v>
      </c>
      <c r="M10" s="125"/>
      <c r="N10" s="60"/>
    </row>
    <row r="11" spans="1:14" x14ac:dyDescent="0.25">
      <c r="B11" s="182"/>
      <c r="C11" s="182"/>
      <c r="D11" s="220"/>
      <c r="E11" s="221"/>
      <c r="F11" s="221"/>
      <c r="G11" s="221"/>
      <c r="H11" s="53"/>
      <c r="I11" s="51">
        <v>0</v>
      </c>
      <c r="J11" s="47">
        <f t="shared" si="0"/>
        <v>0</v>
      </c>
      <c r="K11" s="52">
        <f t="shared" si="1"/>
        <v>0</v>
      </c>
      <c r="M11" s="125"/>
      <c r="N11" s="60"/>
    </row>
    <row r="12" spans="1:14" x14ac:dyDescent="0.25">
      <c r="B12" s="182"/>
      <c r="C12" s="182"/>
      <c r="D12" s="220"/>
      <c r="E12" s="221"/>
      <c r="F12" s="221"/>
      <c r="G12" s="221"/>
      <c r="H12" s="53"/>
      <c r="I12" s="51">
        <v>0</v>
      </c>
      <c r="J12" s="47">
        <f t="shared" si="0"/>
        <v>0</v>
      </c>
      <c r="K12" s="52">
        <f t="shared" si="1"/>
        <v>0</v>
      </c>
      <c r="M12" s="125"/>
      <c r="N12" s="60"/>
    </row>
    <row r="13" spans="1:14" x14ac:dyDescent="0.25">
      <c r="B13" s="182"/>
      <c r="C13" s="182"/>
      <c r="D13" s="220"/>
      <c r="E13" s="221"/>
      <c r="F13" s="221"/>
      <c r="G13" s="221"/>
      <c r="H13" s="53"/>
      <c r="I13" s="51">
        <v>0</v>
      </c>
      <c r="J13" s="47">
        <f t="shared" si="0"/>
        <v>0</v>
      </c>
      <c r="K13" s="52">
        <f t="shared" si="1"/>
        <v>0</v>
      </c>
      <c r="L13" s="24"/>
      <c r="M13" s="125"/>
      <c r="N13" s="60"/>
    </row>
    <row r="14" spans="1:14" x14ac:dyDescent="0.25">
      <c r="B14" s="182"/>
      <c r="C14" s="182"/>
      <c r="D14" s="220"/>
      <c r="E14" s="221"/>
      <c r="F14" s="221"/>
      <c r="G14" s="221"/>
      <c r="H14" s="53"/>
      <c r="I14" s="51">
        <v>0</v>
      </c>
      <c r="J14" s="47">
        <f t="shared" si="0"/>
        <v>0</v>
      </c>
      <c r="K14" s="52">
        <f t="shared" si="1"/>
        <v>0</v>
      </c>
      <c r="M14" s="125"/>
      <c r="N14" s="60"/>
    </row>
    <row r="15" spans="1:14" x14ac:dyDescent="0.25">
      <c r="B15" s="182"/>
      <c r="C15" s="182"/>
      <c r="D15" s="220"/>
      <c r="E15" s="221"/>
      <c r="F15" s="221"/>
      <c r="G15" s="221"/>
      <c r="H15" s="53"/>
      <c r="I15" s="51">
        <v>0</v>
      </c>
      <c r="J15" s="47">
        <f t="shared" si="0"/>
        <v>0</v>
      </c>
      <c r="K15" s="52">
        <f t="shared" si="1"/>
        <v>0</v>
      </c>
      <c r="M15" s="125"/>
      <c r="N15" s="60"/>
    </row>
    <row r="16" spans="1:14" x14ac:dyDescent="0.25">
      <c r="B16" s="182"/>
      <c r="C16" s="182"/>
      <c r="D16" s="220"/>
      <c r="E16" s="221"/>
      <c r="F16" s="221"/>
      <c r="G16" s="221"/>
      <c r="H16" s="53"/>
      <c r="I16" s="51">
        <v>0</v>
      </c>
      <c r="J16" s="47">
        <f t="shared" si="0"/>
        <v>0</v>
      </c>
      <c r="K16" s="52">
        <f t="shared" si="1"/>
        <v>0</v>
      </c>
      <c r="M16" s="125"/>
      <c r="N16" s="60"/>
    </row>
    <row r="17" spans="2:14" x14ac:dyDescent="0.25">
      <c r="B17" s="182"/>
      <c r="C17" s="182"/>
      <c r="D17" s="220"/>
      <c r="E17" s="221"/>
      <c r="F17" s="221"/>
      <c r="G17" s="221"/>
      <c r="H17" s="53"/>
      <c r="I17" s="51">
        <v>0</v>
      </c>
      <c r="J17" s="47">
        <f t="shared" si="0"/>
        <v>0</v>
      </c>
      <c r="K17" s="52">
        <f t="shared" si="1"/>
        <v>0</v>
      </c>
      <c r="M17" s="125"/>
      <c r="N17" s="60"/>
    </row>
    <row r="18" spans="2:14" x14ac:dyDescent="0.25">
      <c r="B18" s="182"/>
      <c r="C18" s="182"/>
      <c r="D18" s="220"/>
      <c r="E18" s="221"/>
      <c r="F18" s="221"/>
      <c r="G18" s="221"/>
      <c r="H18" s="53"/>
      <c r="I18" s="51">
        <v>0</v>
      </c>
      <c r="J18" s="47">
        <f t="shared" si="0"/>
        <v>0</v>
      </c>
      <c r="K18" s="52">
        <f t="shared" si="1"/>
        <v>0</v>
      </c>
      <c r="M18" s="125"/>
      <c r="N18" s="60"/>
    </row>
    <row r="19" spans="2:14" x14ac:dyDescent="0.25">
      <c r="B19" s="182"/>
      <c r="C19" s="182"/>
      <c r="D19" s="220"/>
      <c r="E19" s="221"/>
      <c r="F19" s="221"/>
      <c r="G19" s="221"/>
      <c r="H19" s="53"/>
      <c r="I19" s="51">
        <v>0</v>
      </c>
      <c r="J19" s="47">
        <f t="shared" si="0"/>
        <v>0</v>
      </c>
      <c r="K19" s="52">
        <f t="shared" si="1"/>
        <v>0</v>
      </c>
      <c r="M19" s="125"/>
      <c r="N19" s="60"/>
    </row>
    <row r="20" spans="2:14" x14ac:dyDescent="0.25">
      <c r="B20" s="182"/>
      <c r="C20" s="182"/>
      <c r="D20" s="220"/>
      <c r="E20" s="221"/>
      <c r="F20" s="221"/>
      <c r="G20" s="221"/>
      <c r="H20" s="53"/>
      <c r="I20" s="51">
        <v>0</v>
      </c>
      <c r="J20" s="47">
        <f t="shared" si="0"/>
        <v>0</v>
      </c>
      <c r="K20" s="52">
        <f t="shared" si="1"/>
        <v>0</v>
      </c>
      <c r="M20" s="125"/>
      <c r="N20" s="60"/>
    </row>
    <row r="21" spans="2:14" x14ac:dyDescent="0.25">
      <c r="B21" s="182"/>
      <c r="C21" s="182"/>
      <c r="D21" s="220"/>
      <c r="E21" s="221"/>
      <c r="F21" s="221"/>
      <c r="G21" s="221"/>
      <c r="H21" s="53"/>
      <c r="I21" s="51">
        <v>0</v>
      </c>
      <c r="J21" s="47">
        <f t="shared" si="0"/>
        <v>0</v>
      </c>
      <c r="K21" s="52">
        <f t="shared" si="1"/>
        <v>0</v>
      </c>
      <c r="M21" s="125"/>
      <c r="N21" s="60"/>
    </row>
    <row r="22" spans="2:14" x14ac:dyDescent="0.25">
      <c r="B22" s="182"/>
      <c r="C22" s="182"/>
      <c r="D22" s="220"/>
      <c r="E22" s="221"/>
      <c r="F22" s="221"/>
      <c r="G22" s="221"/>
      <c r="H22" s="53"/>
      <c r="I22" s="51">
        <v>0</v>
      </c>
      <c r="J22" s="47">
        <f t="shared" si="0"/>
        <v>0</v>
      </c>
      <c r="K22" s="52">
        <f t="shared" si="1"/>
        <v>0</v>
      </c>
      <c r="M22" s="125"/>
      <c r="N22" s="60"/>
    </row>
    <row r="23" spans="2:14" ht="12" x14ac:dyDescent="0.25">
      <c r="B23" s="9"/>
      <c r="C23" s="9"/>
      <c r="G23" s="222" t="s">
        <v>30</v>
      </c>
      <c r="H23" s="222"/>
      <c r="I23" s="223"/>
      <c r="J23" s="127">
        <f>SUM(J9:J22)</f>
        <v>0</v>
      </c>
      <c r="K23" s="40">
        <f>SUM(K9:K22)</f>
        <v>0</v>
      </c>
      <c r="M23" s="124" t="str">
        <f>IF(SUM(M9:M22)=0,"",SUM(M9:M22))</f>
        <v/>
      </c>
    </row>
    <row r="24" spans="2:14" ht="12" customHeight="1" x14ac:dyDescent="0.25">
      <c r="B24" s="247" t="s">
        <v>79</v>
      </c>
      <c r="C24" s="247"/>
      <c r="D24" s="248" t="s">
        <v>80</v>
      </c>
      <c r="E24" s="250"/>
      <c r="F24" s="248" t="s">
        <v>81</v>
      </c>
      <c r="G24" s="250"/>
      <c r="H24" s="249"/>
      <c r="I24" s="248" t="s">
        <v>82</v>
      </c>
      <c r="J24" s="249"/>
      <c r="K24" s="25"/>
      <c r="M24" s="126"/>
    </row>
    <row r="25" spans="2:14" ht="12" customHeight="1" x14ac:dyDescent="0.25">
      <c r="B25" s="247"/>
      <c r="C25" s="247"/>
      <c r="D25" s="251"/>
      <c r="E25" s="252"/>
      <c r="F25" s="253"/>
      <c r="G25" s="251"/>
      <c r="H25" s="252"/>
      <c r="I25" s="254"/>
      <c r="J25" s="255"/>
      <c r="K25" s="25"/>
      <c r="L25" s="128"/>
      <c r="M25" s="126"/>
    </row>
    <row r="26" spans="2:14" x14ac:dyDescent="0.25">
      <c r="B26" s="247"/>
      <c r="C26" s="247"/>
      <c r="D26" s="230"/>
      <c r="E26" s="218"/>
      <c r="F26" s="229"/>
      <c r="G26" s="230"/>
      <c r="H26" s="218"/>
      <c r="I26" s="241"/>
      <c r="J26" s="242"/>
      <c r="K26" s="25"/>
      <c r="L26" s="128"/>
      <c r="M26" s="126"/>
    </row>
    <row r="27" spans="2:14" ht="12" customHeight="1" x14ac:dyDescent="0.25">
      <c r="B27" s="247"/>
      <c r="C27" s="247"/>
      <c r="D27" s="230"/>
      <c r="E27" s="218"/>
      <c r="F27" s="229"/>
      <c r="G27" s="230"/>
      <c r="H27" s="218"/>
      <c r="I27" s="241"/>
      <c r="J27" s="242"/>
      <c r="K27" s="25"/>
      <c r="L27" s="128"/>
      <c r="M27" s="126"/>
    </row>
    <row r="28" spans="2:14" ht="12" customHeight="1" x14ac:dyDescent="0.25">
      <c r="B28" s="247"/>
      <c r="C28" s="247"/>
      <c r="D28" s="230"/>
      <c r="E28" s="218"/>
      <c r="F28" s="229"/>
      <c r="G28" s="230"/>
      <c r="H28" s="218"/>
      <c r="I28" s="241"/>
      <c r="J28" s="242"/>
      <c r="K28" s="25"/>
      <c r="L28" s="128"/>
      <c r="M28" s="126"/>
    </row>
    <row r="29" spans="2:14" ht="12" customHeight="1" x14ac:dyDescent="0.25">
      <c r="B29" s="247"/>
      <c r="C29" s="247"/>
      <c r="D29" s="230"/>
      <c r="E29" s="218"/>
      <c r="F29" s="229"/>
      <c r="G29" s="230"/>
      <c r="H29" s="218"/>
      <c r="I29" s="241"/>
      <c r="J29" s="242"/>
      <c r="K29" s="25"/>
      <c r="L29" s="128"/>
      <c r="M29" s="126"/>
    </row>
    <row r="30" spans="2:14" ht="12" customHeight="1" x14ac:dyDescent="0.25">
      <c r="B30" s="247"/>
      <c r="C30" s="247"/>
      <c r="D30" s="230"/>
      <c r="E30" s="218"/>
      <c r="F30" s="229"/>
      <c r="G30" s="230"/>
      <c r="H30" s="218"/>
      <c r="I30" s="241"/>
      <c r="J30" s="242"/>
      <c r="K30" s="25"/>
      <c r="L30" s="128"/>
      <c r="M30" s="126"/>
    </row>
    <row r="31" spans="2:14" ht="12" customHeight="1" x14ac:dyDescent="0.25">
      <c r="B31" s="247"/>
      <c r="C31" s="247"/>
      <c r="D31" s="230"/>
      <c r="E31" s="218"/>
      <c r="F31" s="229"/>
      <c r="G31" s="230"/>
      <c r="H31" s="218"/>
      <c r="I31" s="241"/>
      <c r="J31" s="242"/>
      <c r="K31" s="25"/>
      <c r="L31" s="128"/>
    </row>
    <row r="32" spans="2:14" ht="12" customHeight="1" x14ac:dyDescent="0.25">
      <c r="B32" s="247"/>
      <c r="C32" s="247"/>
      <c r="D32" s="230"/>
      <c r="E32" s="218"/>
      <c r="F32" s="229"/>
      <c r="G32" s="230"/>
      <c r="H32" s="218"/>
      <c r="I32" s="241"/>
      <c r="J32" s="242"/>
      <c r="K32" s="25"/>
      <c r="L32" s="128"/>
    </row>
    <row r="33" spans="2:14" ht="12" customHeight="1" x14ac:dyDescent="0.25">
      <c r="B33" s="247"/>
      <c r="C33" s="247"/>
      <c r="D33" s="232"/>
      <c r="E33" s="233"/>
      <c r="F33" s="231"/>
      <c r="G33" s="232"/>
      <c r="H33" s="233"/>
      <c r="I33" s="245"/>
      <c r="J33" s="246"/>
      <c r="K33" s="25"/>
    </row>
    <row r="34" spans="2:14" ht="12" hidden="1" x14ac:dyDescent="0.25">
      <c r="B34" s="9"/>
      <c r="C34" s="9"/>
      <c r="G34" s="10"/>
      <c r="H34" s="10"/>
      <c r="I34" s="10"/>
      <c r="J34" s="25"/>
      <c r="K34" s="25"/>
    </row>
    <row r="35" spans="2:14" ht="12" hidden="1" x14ac:dyDescent="0.25">
      <c r="B35" s="9"/>
      <c r="C35" s="9"/>
      <c r="G35" s="10"/>
      <c r="H35" s="10"/>
      <c r="I35" s="10"/>
      <c r="J35" s="25"/>
      <c r="K35" s="25"/>
    </row>
    <row r="36" spans="2:14" ht="12" hidden="1" x14ac:dyDescent="0.25">
      <c r="B36" s="9"/>
      <c r="C36" s="9"/>
      <c r="G36" s="10"/>
      <c r="H36" s="10"/>
      <c r="I36" s="10"/>
      <c r="J36" s="25"/>
      <c r="K36" s="25"/>
    </row>
    <row r="37" spans="2:14" ht="12" x14ac:dyDescent="0.25">
      <c r="B37" s="9"/>
      <c r="C37" s="9"/>
      <c r="G37" s="10"/>
      <c r="H37" s="10"/>
      <c r="I37" s="10"/>
      <c r="J37" s="25"/>
      <c r="K37" s="25"/>
    </row>
    <row r="38" spans="2:14" x14ac:dyDescent="0.25">
      <c r="B38" s="43" t="s">
        <v>83</v>
      </c>
      <c r="C38" s="42"/>
      <c r="D38" s="42"/>
      <c r="E38" s="42"/>
      <c r="F38" s="42"/>
      <c r="G38" s="42"/>
      <c r="H38" s="42"/>
      <c r="I38" s="42"/>
      <c r="J38" s="42"/>
      <c r="K38" s="23"/>
    </row>
    <row r="39" spans="2:14" ht="23" x14ac:dyDescent="0.25">
      <c r="B39" s="183" t="s">
        <v>139</v>
      </c>
      <c r="C39" s="183"/>
      <c r="D39" s="224" t="s">
        <v>84</v>
      </c>
      <c r="E39" s="225"/>
      <c r="F39" s="226"/>
      <c r="G39" s="151" t="s">
        <v>75</v>
      </c>
      <c r="H39" s="148" t="s">
        <v>85</v>
      </c>
      <c r="I39" s="152" t="s">
        <v>86</v>
      </c>
      <c r="J39" s="151" t="s">
        <v>87</v>
      </c>
      <c r="K39" s="147"/>
      <c r="L39" s="55"/>
      <c r="M39" s="39" t="s">
        <v>133</v>
      </c>
      <c r="N39" s="41" t="s">
        <v>132</v>
      </c>
    </row>
    <row r="40" spans="2:14" ht="12" customHeight="1" x14ac:dyDescent="0.25">
      <c r="B40" s="182"/>
      <c r="C40" s="182"/>
      <c r="D40" s="227"/>
      <c r="E40" s="228"/>
      <c r="F40" s="228"/>
      <c r="G40" s="50"/>
      <c r="H40" s="50"/>
      <c r="I40" s="56">
        <v>0</v>
      </c>
      <c r="J40" s="104">
        <f>H40*I40*G40</f>
        <v>0</v>
      </c>
      <c r="K40" s="52">
        <f t="shared" ref="K40:K54" si="2">IF(M40="",J40,M40)</f>
        <v>0</v>
      </c>
      <c r="M40" s="125"/>
      <c r="N40" s="60"/>
    </row>
    <row r="41" spans="2:14" x14ac:dyDescent="0.25">
      <c r="B41" s="182"/>
      <c r="C41" s="182"/>
      <c r="D41" s="218"/>
      <c r="E41" s="219"/>
      <c r="F41" s="219"/>
      <c r="G41" s="59"/>
      <c r="H41" s="59"/>
      <c r="I41" s="56">
        <v>0</v>
      </c>
      <c r="J41" s="104">
        <f t="shared" ref="J41:J54" si="3">H41*I41*G41</f>
        <v>0</v>
      </c>
      <c r="K41" s="52">
        <f t="shared" si="2"/>
        <v>0</v>
      </c>
      <c r="M41" s="125"/>
      <c r="N41" s="60"/>
    </row>
    <row r="42" spans="2:14" x14ac:dyDescent="0.25">
      <c r="B42" s="182"/>
      <c r="C42" s="182"/>
      <c r="D42" s="218"/>
      <c r="E42" s="219"/>
      <c r="F42" s="219"/>
      <c r="G42" s="59"/>
      <c r="H42" s="59"/>
      <c r="I42" s="56">
        <v>0</v>
      </c>
      <c r="J42" s="104">
        <f t="shared" si="3"/>
        <v>0</v>
      </c>
      <c r="K42" s="52">
        <f t="shared" si="2"/>
        <v>0</v>
      </c>
      <c r="M42" s="125"/>
      <c r="N42" s="60"/>
    </row>
    <row r="43" spans="2:14" x14ac:dyDescent="0.25">
      <c r="B43" s="182"/>
      <c r="C43" s="182"/>
      <c r="D43" s="218"/>
      <c r="E43" s="219"/>
      <c r="F43" s="219"/>
      <c r="G43" s="59"/>
      <c r="H43" s="59"/>
      <c r="I43" s="56">
        <v>0</v>
      </c>
      <c r="J43" s="104">
        <f t="shared" si="3"/>
        <v>0</v>
      </c>
      <c r="K43" s="52">
        <f t="shared" si="2"/>
        <v>0</v>
      </c>
      <c r="M43" s="125"/>
      <c r="N43" s="60"/>
    </row>
    <row r="44" spans="2:14" x14ac:dyDescent="0.25">
      <c r="B44" s="182"/>
      <c r="C44" s="182"/>
      <c r="D44" s="218"/>
      <c r="E44" s="219"/>
      <c r="F44" s="219"/>
      <c r="G44" s="59"/>
      <c r="H44" s="59"/>
      <c r="I44" s="56">
        <v>0</v>
      </c>
      <c r="J44" s="104">
        <f t="shared" si="3"/>
        <v>0</v>
      </c>
      <c r="K44" s="52">
        <f t="shared" si="2"/>
        <v>0</v>
      </c>
      <c r="M44" s="125"/>
      <c r="N44" s="60"/>
    </row>
    <row r="45" spans="2:14" x14ac:dyDescent="0.25">
      <c r="B45" s="182"/>
      <c r="C45" s="182"/>
      <c r="D45" s="218"/>
      <c r="E45" s="219"/>
      <c r="F45" s="219"/>
      <c r="G45" s="59"/>
      <c r="H45" s="59"/>
      <c r="I45" s="56">
        <v>0</v>
      </c>
      <c r="J45" s="104">
        <f t="shared" si="3"/>
        <v>0</v>
      </c>
      <c r="K45" s="52">
        <f t="shared" si="2"/>
        <v>0</v>
      </c>
      <c r="M45" s="125"/>
      <c r="N45" s="60"/>
    </row>
    <row r="46" spans="2:14" x14ac:dyDescent="0.25">
      <c r="B46" s="182"/>
      <c r="C46" s="182"/>
      <c r="D46" s="218"/>
      <c r="E46" s="219"/>
      <c r="F46" s="219"/>
      <c r="G46" s="59"/>
      <c r="H46" s="59"/>
      <c r="I46" s="56">
        <v>0</v>
      </c>
      <c r="J46" s="104">
        <f t="shared" si="3"/>
        <v>0</v>
      </c>
      <c r="K46" s="52">
        <f t="shared" si="2"/>
        <v>0</v>
      </c>
      <c r="M46" s="125"/>
      <c r="N46" s="60"/>
    </row>
    <row r="47" spans="2:14" x14ac:dyDescent="0.25">
      <c r="B47" s="182"/>
      <c r="C47" s="182"/>
      <c r="D47" s="218"/>
      <c r="E47" s="219"/>
      <c r="F47" s="219"/>
      <c r="G47" s="59"/>
      <c r="H47" s="59"/>
      <c r="I47" s="56">
        <v>0</v>
      </c>
      <c r="J47" s="104">
        <f t="shared" si="3"/>
        <v>0</v>
      </c>
      <c r="K47" s="52">
        <f t="shared" si="2"/>
        <v>0</v>
      </c>
      <c r="M47" s="125"/>
      <c r="N47" s="60"/>
    </row>
    <row r="48" spans="2:14" x14ac:dyDescent="0.25">
      <c r="B48" s="182"/>
      <c r="C48" s="182"/>
      <c r="D48" s="218"/>
      <c r="E48" s="219"/>
      <c r="F48" s="219"/>
      <c r="G48" s="59"/>
      <c r="H48" s="59"/>
      <c r="I48" s="56">
        <v>0</v>
      </c>
      <c r="J48" s="104">
        <f t="shared" si="3"/>
        <v>0</v>
      </c>
      <c r="K48" s="52">
        <f t="shared" si="2"/>
        <v>0</v>
      </c>
      <c r="M48" s="125"/>
      <c r="N48" s="60"/>
    </row>
    <row r="49" spans="2:14" x14ac:dyDescent="0.25">
      <c r="B49" s="182"/>
      <c r="C49" s="182"/>
      <c r="D49" s="218"/>
      <c r="E49" s="219"/>
      <c r="F49" s="219"/>
      <c r="G49" s="59"/>
      <c r="H49" s="59"/>
      <c r="I49" s="56">
        <v>0</v>
      </c>
      <c r="J49" s="104">
        <f t="shared" si="3"/>
        <v>0</v>
      </c>
      <c r="K49" s="52">
        <f t="shared" si="2"/>
        <v>0</v>
      </c>
      <c r="M49" s="125"/>
      <c r="N49" s="60"/>
    </row>
    <row r="50" spans="2:14" x14ac:dyDescent="0.25">
      <c r="B50" s="182"/>
      <c r="C50" s="182"/>
      <c r="D50" s="218"/>
      <c r="E50" s="219"/>
      <c r="F50" s="219"/>
      <c r="G50" s="59"/>
      <c r="H50" s="59"/>
      <c r="I50" s="56">
        <v>0</v>
      </c>
      <c r="J50" s="104">
        <f t="shared" si="3"/>
        <v>0</v>
      </c>
      <c r="K50" s="52">
        <f t="shared" si="2"/>
        <v>0</v>
      </c>
      <c r="M50" s="125"/>
      <c r="N50" s="60"/>
    </row>
    <row r="51" spans="2:14" x14ac:dyDescent="0.25">
      <c r="B51" s="182"/>
      <c r="C51" s="182"/>
      <c r="D51" s="218"/>
      <c r="E51" s="219"/>
      <c r="F51" s="219"/>
      <c r="G51" s="59"/>
      <c r="H51" s="59"/>
      <c r="I51" s="56">
        <v>0</v>
      </c>
      <c r="J51" s="104">
        <f t="shared" si="3"/>
        <v>0</v>
      </c>
      <c r="K51" s="52">
        <f t="shared" si="2"/>
        <v>0</v>
      </c>
      <c r="M51" s="125"/>
      <c r="N51" s="60"/>
    </row>
    <row r="52" spans="2:14" x14ac:dyDescent="0.25">
      <c r="B52" s="182"/>
      <c r="C52" s="182"/>
      <c r="D52" s="218"/>
      <c r="E52" s="219"/>
      <c r="F52" s="219"/>
      <c r="G52" s="59"/>
      <c r="H52" s="59"/>
      <c r="I52" s="56">
        <v>0</v>
      </c>
      <c r="J52" s="104">
        <f t="shared" si="3"/>
        <v>0</v>
      </c>
      <c r="K52" s="52">
        <f t="shared" si="2"/>
        <v>0</v>
      </c>
      <c r="M52" s="125"/>
      <c r="N52" s="60"/>
    </row>
    <row r="53" spans="2:14" x14ac:dyDescent="0.25">
      <c r="B53" s="182"/>
      <c r="C53" s="182"/>
      <c r="D53" s="218"/>
      <c r="E53" s="219"/>
      <c r="F53" s="219"/>
      <c r="G53" s="59"/>
      <c r="H53" s="59"/>
      <c r="I53" s="56">
        <v>0</v>
      </c>
      <c r="J53" s="104">
        <f t="shared" si="3"/>
        <v>0</v>
      </c>
      <c r="K53" s="52">
        <f t="shared" si="2"/>
        <v>0</v>
      </c>
      <c r="M53" s="125"/>
      <c r="N53" s="60"/>
    </row>
    <row r="54" spans="2:14" x14ac:dyDescent="0.25">
      <c r="B54" s="182"/>
      <c r="C54" s="182"/>
      <c r="D54" s="218"/>
      <c r="E54" s="219"/>
      <c r="F54" s="219"/>
      <c r="G54" s="59"/>
      <c r="H54" s="59"/>
      <c r="I54" s="56">
        <v>0</v>
      </c>
      <c r="J54" s="104">
        <f t="shared" si="3"/>
        <v>0</v>
      </c>
      <c r="K54" s="52">
        <f t="shared" si="2"/>
        <v>0</v>
      </c>
      <c r="M54" s="125"/>
      <c r="N54" s="60"/>
    </row>
    <row r="55" spans="2:14" x14ac:dyDescent="0.25">
      <c r="G55" s="235" t="s">
        <v>30</v>
      </c>
      <c r="H55" s="235"/>
      <c r="I55" s="235"/>
      <c r="J55" s="101">
        <f>SUM(J40:J54)</f>
        <v>0</v>
      </c>
      <c r="K55" s="40">
        <f>SUM(K40:K54)</f>
        <v>0</v>
      </c>
      <c r="M55" s="124" t="str">
        <f>IF(SUM(M40:M54)=0,"",SUM(M40:M54))</f>
        <v/>
      </c>
    </row>
    <row r="57" spans="2:14" x14ac:dyDescent="0.25">
      <c r="B57" s="43" t="s">
        <v>88</v>
      </c>
      <c r="C57" s="42"/>
      <c r="D57" s="42"/>
      <c r="E57" s="42"/>
      <c r="F57" s="42"/>
      <c r="G57" s="42"/>
      <c r="H57" s="42"/>
      <c r="I57" s="42"/>
      <c r="J57" s="42"/>
      <c r="K57" s="23"/>
    </row>
    <row r="58" spans="2:14" ht="23" x14ac:dyDescent="0.25">
      <c r="B58" s="13"/>
      <c r="C58" s="13"/>
      <c r="D58" s="224" t="s">
        <v>84</v>
      </c>
      <c r="E58" s="225"/>
      <c r="F58" s="225"/>
      <c r="G58" s="61"/>
      <c r="H58" s="151" t="s">
        <v>75</v>
      </c>
      <c r="I58" s="151" t="s">
        <v>86</v>
      </c>
      <c r="J58" s="151" t="s">
        <v>77</v>
      </c>
      <c r="K58" s="147"/>
      <c r="M58" s="39" t="s">
        <v>133</v>
      </c>
      <c r="N58" s="41" t="s">
        <v>132</v>
      </c>
    </row>
    <row r="59" spans="2:14" x14ac:dyDescent="0.25">
      <c r="B59" s="234" t="s">
        <v>71</v>
      </c>
      <c r="C59" s="234"/>
      <c r="D59" s="227"/>
      <c r="E59" s="228"/>
      <c r="F59" s="228"/>
      <c r="G59" s="228"/>
      <c r="H59" s="50"/>
      <c r="I59" s="56">
        <v>0</v>
      </c>
      <c r="J59" s="104">
        <f t="shared" ref="J59:J70" si="4">H59*I59</f>
        <v>0</v>
      </c>
      <c r="K59" s="52">
        <f t="shared" ref="K59:K70" si="5">IF(M59="",J59,M59)</f>
        <v>0</v>
      </c>
      <c r="M59" s="125"/>
      <c r="N59" s="60"/>
    </row>
    <row r="60" spans="2:14" x14ac:dyDescent="0.25">
      <c r="B60" s="234"/>
      <c r="C60" s="234"/>
      <c r="D60" s="218"/>
      <c r="E60" s="219"/>
      <c r="F60" s="219"/>
      <c r="G60" s="219"/>
      <c r="H60" s="59"/>
      <c r="I60" s="56">
        <v>0</v>
      </c>
      <c r="J60" s="104">
        <f t="shared" si="4"/>
        <v>0</v>
      </c>
      <c r="K60" s="52">
        <f t="shared" si="5"/>
        <v>0</v>
      </c>
      <c r="M60" s="125"/>
      <c r="N60" s="60"/>
    </row>
    <row r="61" spans="2:14" x14ac:dyDescent="0.25">
      <c r="B61" s="234"/>
      <c r="C61" s="234"/>
      <c r="D61" s="218"/>
      <c r="E61" s="219"/>
      <c r="F61" s="219"/>
      <c r="G61" s="219"/>
      <c r="H61" s="59"/>
      <c r="I61" s="56">
        <v>0</v>
      </c>
      <c r="J61" s="104">
        <f t="shared" si="4"/>
        <v>0</v>
      </c>
      <c r="K61" s="52">
        <f t="shared" si="5"/>
        <v>0</v>
      </c>
      <c r="M61" s="125"/>
      <c r="N61" s="60"/>
    </row>
    <row r="62" spans="2:14" x14ac:dyDescent="0.25">
      <c r="B62" s="234"/>
      <c r="C62" s="234"/>
      <c r="D62" s="218"/>
      <c r="E62" s="219"/>
      <c r="F62" s="219"/>
      <c r="G62" s="219"/>
      <c r="H62" s="59"/>
      <c r="I62" s="56">
        <v>0</v>
      </c>
      <c r="J62" s="104">
        <f t="shared" si="4"/>
        <v>0</v>
      </c>
      <c r="K62" s="52">
        <f t="shared" si="5"/>
        <v>0</v>
      </c>
      <c r="M62" s="125"/>
      <c r="N62" s="60"/>
    </row>
    <row r="63" spans="2:14" x14ac:dyDescent="0.25">
      <c r="B63" s="234"/>
      <c r="C63" s="234"/>
      <c r="D63" s="218"/>
      <c r="E63" s="219"/>
      <c r="F63" s="219"/>
      <c r="G63" s="219"/>
      <c r="H63" s="59"/>
      <c r="I63" s="56">
        <v>0</v>
      </c>
      <c r="J63" s="104">
        <f t="shared" si="4"/>
        <v>0</v>
      </c>
      <c r="K63" s="52">
        <f t="shared" si="5"/>
        <v>0</v>
      </c>
      <c r="M63" s="125"/>
      <c r="N63" s="60"/>
    </row>
    <row r="64" spans="2:14" x14ac:dyDescent="0.25">
      <c r="B64" s="234"/>
      <c r="C64" s="234"/>
      <c r="D64" s="218"/>
      <c r="E64" s="219"/>
      <c r="F64" s="219"/>
      <c r="G64" s="219"/>
      <c r="H64" s="59"/>
      <c r="I64" s="56">
        <v>0</v>
      </c>
      <c r="J64" s="104">
        <f t="shared" si="4"/>
        <v>0</v>
      </c>
      <c r="K64" s="52">
        <f t="shared" si="5"/>
        <v>0</v>
      </c>
      <c r="M64" s="125"/>
      <c r="N64" s="60"/>
    </row>
    <row r="65" spans="2:14" x14ac:dyDescent="0.25">
      <c r="B65" s="234"/>
      <c r="C65" s="234"/>
      <c r="D65" s="218"/>
      <c r="E65" s="219"/>
      <c r="F65" s="219"/>
      <c r="G65" s="219"/>
      <c r="H65" s="59"/>
      <c r="I65" s="56">
        <v>0</v>
      </c>
      <c r="J65" s="104">
        <f t="shared" si="4"/>
        <v>0</v>
      </c>
      <c r="K65" s="52">
        <f t="shared" si="5"/>
        <v>0</v>
      </c>
      <c r="M65" s="125"/>
      <c r="N65" s="60"/>
    </row>
    <row r="66" spans="2:14" x14ac:dyDescent="0.25">
      <c r="B66" s="234"/>
      <c r="C66" s="234"/>
      <c r="D66" s="218"/>
      <c r="E66" s="219"/>
      <c r="F66" s="219"/>
      <c r="G66" s="219"/>
      <c r="H66" s="59"/>
      <c r="I66" s="56">
        <v>0</v>
      </c>
      <c r="J66" s="104">
        <f t="shared" si="4"/>
        <v>0</v>
      </c>
      <c r="K66" s="52">
        <f t="shared" si="5"/>
        <v>0</v>
      </c>
      <c r="M66" s="125"/>
      <c r="N66" s="60"/>
    </row>
    <row r="67" spans="2:14" x14ac:dyDescent="0.25">
      <c r="B67" s="234"/>
      <c r="C67" s="234"/>
      <c r="D67" s="218"/>
      <c r="E67" s="219"/>
      <c r="F67" s="219"/>
      <c r="G67" s="219"/>
      <c r="H67" s="59"/>
      <c r="I67" s="56">
        <v>0</v>
      </c>
      <c r="J67" s="104">
        <f t="shared" si="4"/>
        <v>0</v>
      </c>
      <c r="K67" s="52">
        <f t="shared" si="5"/>
        <v>0</v>
      </c>
      <c r="M67" s="125"/>
      <c r="N67" s="60"/>
    </row>
    <row r="68" spans="2:14" x14ac:dyDescent="0.25">
      <c r="B68" s="234"/>
      <c r="C68" s="234"/>
      <c r="D68" s="218"/>
      <c r="E68" s="219"/>
      <c r="F68" s="219"/>
      <c r="G68" s="219"/>
      <c r="H68" s="59"/>
      <c r="I68" s="56">
        <v>0</v>
      </c>
      <c r="J68" s="104">
        <f t="shared" si="4"/>
        <v>0</v>
      </c>
      <c r="K68" s="52">
        <f t="shared" si="5"/>
        <v>0</v>
      </c>
      <c r="M68" s="125"/>
      <c r="N68" s="60"/>
    </row>
    <row r="69" spans="2:14" x14ac:dyDescent="0.25">
      <c r="B69" s="234"/>
      <c r="C69" s="234"/>
      <c r="D69" s="218"/>
      <c r="E69" s="219"/>
      <c r="F69" s="219"/>
      <c r="G69" s="219"/>
      <c r="H69" s="59"/>
      <c r="I69" s="56">
        <v>0</v>
      </c>
      <c r="J69" s="104">
        <f t="shared" si="4"/>
        <v>0</v>
      </c>
      <c r="K69" s="52">
        <f t="shared" si="5"/>
        <v>0</v>
      </c>
      <c r="M69" s="125"/>
      <c r="N69" s="60"/>
    </row>
    <row r="70" spans="2:14" x14ac:dyDescent="0.25">
      <c r="B70" s="234"/>
      <c r="C70" s="234"/>
      <c r="D70" s="218"/>
      <c r="E70" s="219"/>
      <c r="F70" s="219"/>
      <c r="G70" s="219"/>
      <c r="H70" s="59"/>
      <c r="I70" s="56">
        <v>0</v>
      </c>
      <c r="J70" s="104">
        <f t="shared" si="4"/>
        <v>0</v>
      </c>
      <c r="K70" s="52">
        <f t="shared" si="5"/>
        <v>0</v>
      </c>
      <c r="M70" s="125"/>
      <c r="N70" s="60"/>
    </row>
    <row r="71" spans="2:14" x14ac:dyDescent="0.25">
      <c r="G71" s="235" t="s">
        <v>30</v>
      </c>
      <c r="H71" s="235"/>
      <c r="I71" s="235"/>
      <c r="J71" s="101">
        <f>SUM(J59:J70)</f>
        <v>0</v>
      </c>
      <c r="K71" s="40">
        <f>SUM(K59:K70)</f>
        <v>0</v>
      </c>
      <c r="M71" s="124" t="str">
        <f>IF(SUM(M59:M70)=0,"",SUM(M59:M70))</f>
        <v/>
      </c>
    </row>
    <row r="73" spans="2:14" x14ac:dyDescent="0.25">
      <c r="B73" s="43" t="s">
        <v>89</v>
      </c>
      <c r="C73" s="42"/>
      <c r="D73" s="42"/>
      <c r="E73" s="42"/>
      <c r="F73" s="42"/>
      <c r="G73" s="42"/>
      <c r="H73" s="42"/>
      <c r="I73" s="42"/>
      <c r="J73" s="42"/>
      <c r="K73" s="23"/>
    </row>
    <row r="74" spans="2:14" ht="23" x14ac:dyDescent="0.25">
      <c r="B74" s="13"/>
      <c r="C74" s="45"/>
      <c r="D74" s="48"/>
      <c r="E74" s="49"/>
      <c r="F74" s="49"/>
      <c r="G74" s="49"/>
      <c r="H74" s="148" t="s">
        <v>75</v>
      </c>
      <c r="I74" s="152" t="s">
        <v>86</v>
      </c>
      <c r="J74" s="151" t="s">
        <v>77</v>
      </c>
      <c r="K74" s="147"/>
      <c r="L74" s="55"/>
      <c r="M74" s="39" t="s">
        <v>133</v>
      </c>
      <c r="N74" s="41" t="s">
        <v>132</v>
      </c>
    </row>
    <row r="75" spans="2:14" x14ac:dyDescent="0.25">
      <c r="B75" s="234" t="s">
        <v>71</v>
      </c>
      <c r="C75" s="234"/>
      <c r="D75" s="227"/>
      <c r="E75" s="228"/>
      <c r="F75" s="228"/>
      <c r="G75" s="228"/>
      <c r="H75" s="50"/>
      <c r="I75" s="56">
        <v>0</v>
      </c>
      <c r="J75" s="104">
        <f t="shared" ref="J75:J81" si="6">H75*I75</f>
        <v>0</v>
      </c>
      <c r="K75" s="52">
        <f t="shared" ref="K75:K81" si="7">IF(M75="",J75,M75)</f>
        <v>0</v>
      </c>
      <c r="M75" s="125"/>
      <c r="N75" s="60"/>
    </row>
    <row r="76" spans="2:14" x14ac:dyDescent="0.25">
      <c r="B76" s="234"/>
      <c r="C76" s="234"/>
      <c r="D76" s="218"/>
      <c r="E76" s="219"/>
      <c r="F76" s="219"/>
      <c r="G76" s="219"/>
      <c r="H76" s="59"/>
      <c r="I76" s="142">
        <v>0</v>
      </c>
      <c r="J76" s="104">
        <f t="shared" si="6"/>
        <v>0</v>
      </c>
      <c r="K76" s="52">
        <f t="shared" si="7"/>
        <v>0</v>
      </c>
      <c r="M76" s="125"/>
      <c r="N76" s="60"/>
    </row>
    <row r="77" spans="2:14" x14ac:dyDescent="0.25">
      <c r="B77" s="234"/>
      <c r="C77" s="234"/>
      <c r="D77" s="218"/>
      <c r="E77" s="219"/>
      <c r="F77" s="219"/>
      <c r="G77" s="219"/>
      <c r="H77" s="59"/>
      <c r="I77" s="142">
        <v>0</v>
      </c>
      <c r="J77" s="104">
        <f t="shared" si="6"/>
        <v>0</v>
      </c>
      <c r="K77" s="52">
        <f t="shared" si="7"/>
        <v>0</v>
      </c>
      <c r="M77" s="125"/>
      <c r="N77" s="60"/>
    </row>
    <row r="78" spans="2:14" x14ac:dyDescent="0.25">
      <c r="B78" s="234"/>
      <c r="C78" s="234"/>
      <c r="D78" s="218"/>
      <c r="E78" s="219"/>
      <c r="F78" s="219"/>
      <c r="G78" s="219"/>
      <c r="H78" s="59"/>
      <c r="I78" s="142">
        <v>0</v>
      </c>
      <c r="J78" s="104">
        <f t="shared" si="6"/>
        <v>0</v>
      </c>
      <c r="K78" s="52">
        <f t="shared" si="7"/>
        <v>0</v>
      </c>
      <c r="M78" s="125"/>
      <c r="N78" s="60"/>
    </row>
    <row r="79" spans="2:14" x14ac:dyDescent="0.25">
      <c r="B79" s="234"/>
      <c r="C79" s="234"/>
      <c r="D79" s="218"/>
      <c r="E79" s="219"/>
      <c r="F79" s="219"/>
      <c r="G79" s="219"/>
      <c r="H79" s="59"/>
      <c r="I79" s="142">
        <v>0</v>
      </c>
      <c r="J79" s="104">
        <f t="shared" si="6"/>
        <v>0</v>
      </c>
      <c r="K79" s="52">
        <f t="shared" si="7"/>
        <v>0</v>
      </c>
      <c r="M79" s="125"/>
      <c r="N79" s="60"/>
    </row>
    <row r="80" spans="2:14" x14ac:dyDescent="0.25">
      <c r="B80" s="234"/>
      <c r="C80" s="234"/>
      <c r="D80" s="218"/>
      <c r="E80" s="219"/>
      <c r="F80" s="219"/>
      <c r="G80" s="219"/>
      <c r="H80" s="59"/>
      <c r="I80" s="142">
        <v>0</v>
      </c>
      <c r="J80" s="104">
        <f t="shared" si="6"/>
        <v>0</v>
      </c>
      <c r="K80" s="52">
        <f t="shared" si="7"/>
        <v>0</v>
      </c>
      <c r="M80" s="125"/>
      <c r="N80" s="60"/>
    </row>
    <row r="81" spans="2:14" x14ac:dyDescent="0.25">
      <c r="B81" s="234"/>
      <c r="C81" s="234"/>
      <c r="D81" s="218"/>
      <c r="E81" s="219"/>
      <c r="F81" s="219"/>
      <c r="G81" s="219"/>
      <c r="H81" s="59"/>
      <c r="I81" s="142">
        <v>0</v>
      </c>
      <c r="J81" s="104">
        <f t="shared" si="6"/>
        <v>0</v>
      </c>
      <c r="K81" s="52">
        <f t="shared" si="7"/>
        <v>0</v>
      </c>
      <c r="M81" s="125"/>
      <c r="N81" s="60"/>
    </row>
    <row r="82" spans="2:14" x14ac:dyDescent="0.25">
      <c r="D82" s="58"/>
      <c r="E82" s="58"/>
      <c r="F82" s="58"/>
      <c r="G82" s="235" t="s">
        <v>30</v>
      </c>
      <c r="H82" s="235"/>
      <c r="I82" s="235"/>
      <c r="J82" s="101">
        <f>SUM(J75:J81)</f>
        <v>0</v>
      </c>
      <c r="K82" s="40">
        <f>SUM(K75:K81)</f>
        <v>0</v>
      </c>
      <c r="M82" s="124" t="str">
        <f>IF(SUM(M75:M81)=0,"",SUM(M75:M81))</f>
        <v/>
      </c>
    </row>
    <row r="83" spans="2:14" ht="12" customHeight="1" x14ac:dyDescent="0.25"/>
    <row r="84" spans="2:14" x14ac:dyDescent="0.25">
      <c r="B84" s="43" t="s">
        <v>90</v>
      </c>
      <c r="C84" s="42"/>
      <c r="D84" s="42"/>
      <c r="E84" s="42"/>
      <c r="F84" s="42"/>
      <c r="G84" s="42"/>
      <c r="H84" s="42"/>
      <c r="I84" s="42"/>
      <c r="J84" s="42"/>
      <c r="K84" s="23"/>
    </row>
    <row r="85" spans="2:14" x14ac:dyDescent="0.25">
      <c r="B85" s="182" t="s">
        <v>91</v>
      </c>
      <c r="C85" s="182"/>
      <c r="D85" s="236"/>
      <c r="E85" s="237"/>
      <c r="F85" s="237"/>
      <c r="G85" s="237"/>
      <c r="H85" s="237"/>
      <c r="I85" s="238"/>
      <c r="J85" s="149" t="s">
        <v>86</v>
      </c>
      <c r="K85" s="38"/>
      <c r="L85" s="55"/>
      <c r="M85" s="39" t="s">
        <v>133</v>
      </c>
      <c r="N85" s="41" t="s">
        <v>132</v>
      </c>
    </row>
    <row r="86" spans="2:14" x14ac:dyDescent="0.25">
      <c r="B86" s="182"/>
      <c r="C86" s="182"/>
      <c r="D86" s="227"/>
      <c r="E86" s="228"/>
      <c r="F86" s="228"/>
      <c r="G86" s="228"/>
      <c r="H86" s="228"/>
      <c r="I86" s="228"/>
      <c r="J86" s="105">
        <v>0</v>
      </c>
      <c r="K86" s="52">
        <f t="shared" ref="K86:K94" si="8">IF(M86="",J86,M86)</f>
        <v>0</v>
      </c>
      <c r="M86" s="125"/>
      <c r="N86" s="60"/>
    </row>
    <row r="87" spans="2:14" x14ac:dyDescent="0.25">
      <c r="B87" s="182"/>
      <c r="C87" s="182"/>
      <c r="D87" s="218"/>
      <c r="E87" s="219"/>
      <c r="F87" s="219"/>
      <c r="G87" s="219"/>
      <c r="H87" s="219"/>
      <c r="I87" s="219"/>
      <c r="J87" s="106">
        <v>0</v>
      </c>
      <c r="K87" s="52">
        <f>IF(M87="",J87,M87)</f>
        <v>0</v>
      </c>
      <c r="M87" s="125"/>
      <c r="N87" s="60"/>
    </row>
    <row r="88" spans="2:14" x14ac:dyDescent="0.25">
      <c r="B88" s="182"/>
      <c r="C88" s="182"/>
      <c r="D88" s="218"/>
      <c r="E88" s="219"/>
      <c r="F88" s="219"/>
      <c r="G88" s="219"/>
      <c r="H88" s="219"/>
      <c r="I88" s="219"/>
      <c r="J88" s="106">
        <v>0</v>
      </c>
      <c r="K88" s="52">
        <f t="shared" si="8"/>
        <v>0</v>
      </c>
      <c r="M88" s="125"/>
      <c r="N88" s="60"/>
    </row>
    <row r="89" spans="2:14" x14ac:dyDescent="0.25">
      <c r="B89" s="182"/>
      <c r="C89" s="182"/>
      <c r="D89" s="218"/>
      <c r="E89" s="219"/>
      <c r="F89" s="219"/>
      <c r="G89" s="219"/>
      <c r="H89" s="219"/>
      <c r="I89" s="219"/>
      <c r="J89" s="106">
        <v>0</v>
      </c>
      <c r="K89" s="52">
        <f t="shared" si="8"/>
        <v>0</v>
      </c>
      <c r="M89" s="125"/>
      <c r="N89" s="60"/>
    </row>
    <row r="90" spans="2:14" x14ac:dyDescent="0.25">
      <c r="B90" s="182"/>
      <c r="C90" s="182"/>
      <c r="D90" s="218"/>
      <c r="E90" s="219"/>
      <c r="F90" s="219"/>
      <c r="G90" s="219"/>
      <c r="H90" s="219"/>
      <c r="I90" s="219"/>
      <c r="J90" s="106">
        <v>0</v>
      </c>
      <c r="K90" s="52">
        <f t="shared" si="8"/>
        <v>0</v>
      </c>
      <c r="M90" s="125"/>
      <c r="N90" s="60"/>
    </row>
    <row r="91" spans="2:14" x14ac:dyDescent="0.25">
      <c r="B91" s="182"/>
      <c r="C91" s="182"/>
      <c r="D91" s="218"/>
      <c r="E91" s="219"/>
      <c r="F91" s="219"/>
      <c r="G91" s="219"/>
      <c r="H91" s="219"/>
      <c r="I91" s="219"/>
      <c r="J91" s="106">
        <v>0</v>
      </c>
      <c r="K91" s="52">
        <f t="shared" si="8"/>
        <v>0</v>
      </c>
      <c r="M91" s="125"/>
      <c r="N91" s="60"/>
    </row>
    <row r="92" spans="2:14" x14ac:dyDescent="0.25">
      <c r="B92" s="182"/>
      <c r="C92" s="182"/>
      <c r="D92" s="218"/>
      <c r="E92" s="219"/>
      <c r="F92" s="219"/>
      <c r="G92" s="219"/>
      <c r="H92" s="219"/>
      <c r="I92" s="219"/>
      <c r="J92" s="106">
        <v>0</v>
      </c>
      <c r="K92" s="52">
        <f t="shared" si="8"/>
        <v>0</v>
      </c>
      <c r="M92" s="125"/>
      <c r="N92" s="60"/>
    </row>
    <row r="93" spans="2:14" x14ac:dyDescent="0.25">
      <c r="B93" s="182"/>
      <c r="C93" s="182"/>
      <c r="D93" s="218"/>
      <c r="E93" s="219"/>
      <c r="F93" s="219"/>
      <c r="G93" s="219"/>
      <c r="H93" s="219"/>
      <c r="I93" s="219"/>
      <c r="J93" s="106">
        <v>0</v>
      </c>
      <c r="K93" s="52">
        <f t="shared" si="8"/>
        <v>0</v>
      </c>
      <c r="M93" s="125"/>
      <c r="N93" s="60"/>
    </row>
    <row r="94" spans="2:14" x14ac:dyDescent="0.25">
      <c r="B94" s="182"/>
      <c r="C94" s="182"/>
      <c r="D94" s="218"/>
      <c r="E94" s="219"/>
      <c r="F94" s="219"/>
      <c r="G94" s="219"/>
      <c r="H94" s="219"/>
      <c r="I94" s="219"/>
      <c r="J94" s="106">
        <v>0</v>
      </c>
      <c r="K94" s="52">
        <f t="shared" si="8"/>
        <v>0</v>
      </c>
      <c r="M94" s="125"/>
      <c r="N94" s="60"/>
    </row>
    <row r="95" spans="2:14" x14ac:dyDescent="0.25">
      <c r="G95" s="235" t="s">
        <v>30</v>
      </c>
      <c r="H95" s="235"/>
      <c r="I95" s="235"/>
      <c r="J95" s="101">
        <f>SUM(J86:J94)</f>
        <v>0</v>
      </c>
      <c r="K95" s="40">
        <f>SUM(K86:K94)</f>
        <v>0</v>
      </c>
      <c r="M95" s="124" t="str">
        <f>IF(SUM(M86:M94)=0,"",SUM(M86:M94))</f>
        <v/>
      </c>
    </row>
    <row r="96" spans="2:14" ht="12" customHeight="1" x14ac:dyDescent="0.25"/>
    <row r="97" spans="2:14" x14ac:dyDescent="0.25">
      <c r="B97" s="43" t="s">
        <v>92</v>
      </c>
      <c r="C97" s="42"/>
      <c r="D97" s="42"/>
      <c r="E97" s="42"/>
      <c r="F97" s="42"/>
      <c r="G97" s="42"/>
      <c r="H97" s="42"/>
      <c r="I97" s="42"/>
      <c r="J97" s="42"/>
      <c r="K97" s="23"/>
    </row>
    <row r="98" spans="2:14" x14ac:dyDescent="0.25">
      <c r="B98" s="234" t="s">
        <v>71</v>
      </c>
      <c r="C98" s="240"/>
      <c r="D98" s="236"/>
      <c r="E98" s="237"/>
      <c r="F98" s="237"/>
      <c r="G98" s="237"/>
      <c r="H98" s="237"/>
      <c r="I98" s="238"/>
      <c r="J98" s="149" t="s">
        <v>86</v>
      </c>
      <c r="K98" s="38"/>
      <c r="M98" s="39" t="s">
        <v>133</v>
      </c>
      <c r="N98" s="41" t="s">
        <v>132</v>
      </c>
    </row>
    <row r="99" spans="2:14" x14ac:dyDescent="0.25">
      <c r="B99" s="234"/>
      <c r="C99" s="240"/>
      <c r="D99" s="227"/>
      <c r="E99" s="228"/>
      <c r="F99" s="228"/>
      <c r="G99" s="228"/>
      <c r="H99" s="228"/>
      <c r="I99" s="228"/>
      <c r="J99" s="102">
        <v>0</v>
      </c>
      <c r="K99" s="52">
        <f t="shared" ref="K99:K104" si="9">IF(M99="",J99,M99)</f>
        <v>0</v>
      </c>
      <c r="M99" s="125"/>
      <c r="N99" s="60"/>
    </row>
    <row r="100" spans="2:14" x14ac:dyDescent="0.25">
      <c r="B100" s="234"/>
      <c r="C100" s="240"/>
      <c r="D100" s="227"/>
      <c r="E100" s="228"/>
      <c r="F100" s="228"/>
      <c r="G100" s="228"/>
      <c r="H100" s="228"/>
      <c r="I100" s="228"/>
      <c r="J100" s="102">
        <v>0</v>
      </c>
      <c r="K100" s="52">
        <f t="shared" si="9"/>
        <v>0</v>
      </c>
      <c r="M100" s="125"/>
      <c r="N100" s="60"/>
    </row>
    <row r="101" spans="2:14" x14ac:dyDescent="0.25">
      <c r="B101" s="234"/>
      <c r="C101" s="240"/>
      <c r="D101" s="227"/>
      <c r="E101" s="228"/>
      <c r="F101" s="228"/>
      <c r="G101" s="228"/>
      <c r="H101" s="228"/>
      <c r="I101" s="228"/>
      <c r="J101" s="102">
        <v>0</v>
      </c>
      <c r="K101" s="52">
        <f t="shared" si="9"/>
        <v>0</v>
      </c>
      <c r="M101" s="125"/>
      <c r="N101" s="60"/>
    </row>
    <row r="102" spans="2:14" x14ac:dyDescent="0.25">
      <c r="B102" s="234"/>
      <c r="C102" s="240"/>
      <c r="D102" s="227"/>
      <c r="E102" s="228"/>
      <c r="F102" s="228"/>
      <c r="G102" s="228"/>
      <c r="H102" s="228"/>
      <c r="I102" s="228"/>
      <c r="J102" s="102">
        <v>0</v>
      </c>
      <c r="K102" s="52">
        <f t="shared" si="9"/>
        <v>0</v>
      </c>
      <c r="M102" s="125"/>
      <c r="N102" s="60"/>
    </row>
    <row r="103" spans="2:14" x14ac:dyDescent="0.25">
      <c r="B103" s="234"/>
      <c r="C103" s="240"/>
      <c r="D103" s="227"/>
      <c r="E103" s="228"/>
      <c r="F103" s="228"/>
      <c r="G103" s="228"/>
      <c r="H103" s="228"/>
      <c r="I103" s="228"/>
      <c r="J103" s="102">
        <v>0</v>
      </c>
      <c r="K103" s="52">
        <f t="shared" si="9"/>
        <v>0</v>
      </c>
      <c r="M103" s="125"/>
      <c r="N103" s="60"/>
    </row>
    <row r="104" spans="2:14" x14ac:dyDescent="0.25">
      <c r="B104" s="234"/>
      <c r="C104" s="240"/>
      <c r="D104" s="218"/>
      <c r="E104" s="219"/>
      <c r="F104" s="219"/>
      <c r="G104" s="219"/>
      <c r="H104" s="219"/>
      <c r="I104" s="219"/>
      <c r="J104" s="103">
        <v>0</v>
      </c>
      <c r="K104" s="52">
        <f t="shared" si="9"/>
        <v>0</v>
      </c>
      <c r="M104" s="125"/>
      <c r="N104" s="60"/>
    </row>
    <row r="105" spans="2:14" x14ac:dyDescent="0.25">
      <c r="B105" s="234"/>
      <c r="C105" s="240"/>
      <c r="D105" s="218"/>
      <c r="E105" s="219"/>
      <c r="F105" s="219"/>
      <c r="G105" s="219"/>
      <c r="H105" s="219"/>
      <c r="I105" s="219"/>
      <c r="J105" s="103">
        <v>0</v>
      </c>
      <c r="K105" s="52">
        <f t="shared" ref="K105:K106" si="10">IF(M105="",J105,M105)</f>
        <v>0</v>
      </c>
      <c r="M105" s="125"/>
      <c r="N105" s="60"/>
    </row>
    <row r="106" spans="2:14" x14ac:dyDescent="0.25">
      <c r="B106" s="234"/>
      <c r="C106" s="240"/>
      <c r="D106" s="218"/>
      <c r="E106" s="219"/>
      <c r="F106" s="219"/>
      <c r="G106" s="219"/>
      <c r="H106" s="219"/>
      <c r="I106" s="219"/>
      <c r="J106" s="103">
        <v>0</v>
      </c>
      <c r="K106" s="52">
        <f t="shared" si="10"/>
        <v>0</v>
      </c>
      <c r="M106" s="125"/>
      <c r="N106" s="60"/>
    </row>
    <row r="107" spans="2:14" ht="9.75" customHeight="1" x14ac:dyDescent="0.25">
      <c r="G107" s="235" t="s">
        <v>30</v>
      </c>
      <c r="H107" s="235"/>
      <c r="I107" s="235"/>
      <c r="J107" s="101">
        <f>SUM(J99:J106)</f>
        <v>0</v>
      </c>
      <c r="K107" s="40">
        <f>SUM(K99:K106)</f>
        <v>0</v>
      </c>
      <c r="M107" s="124" t="str">
        <f>IF(SUM(M99:M106)=0,"",SUM(M99:M106))</f>
        <v/>
      </c>
    </row>
    <row r="108" spans="2:14" ht="3.75" hidden="1" customHeight="1" x14ac:dyDescent="0.25">
      <c r="G108" s="10"/>
      <c r="H108" s="10"/>
      <c r="I108" s="10"/>
    </row>
    <row r="109" spans="2:14" ht="12" customHeight="1" x14ac:dyDescent="0.25">
      <c r="G109" s="10"/>
      <c r="H109" s="10"/>
      <c r="I109" s="10"/>
    </row>
    <row r="110" spans="2:14" x14ac:dyDescent="0.25">
      <c r="B110" s="22" t="s">
        <v>130</v>
      </c>
      <c r="C110" s="23"/>
      <c r="D110" s="23"/>
      <c r="E110" s="23"/>
      <c r="F110" s="23"/>
      <c r="G110" s="11"/>
      <c r="H110" s="11"/>
      <c r="I110" s="11"/>
      <c r="J110" s="23"/>
      <c r="K110" s="23"/>
    </row>
    <row r="111" spans="2:14" ht="34.5" x14ac:dyDescent="0.25">
      <c r="B111" s="183" t="s">
        <v>138</v>
      </c>
      <c r="C111" s="239"/>
      <c r="D111" s="243" t="s">
        <v>93</v>
      </c>
      <c r="E111" s="243"/>
      <c r="F111" s="243"/>
      <c r="G111" s="148" t="s">
        <v>94</v>
      </c>
      <c r="H111" s="148" t="s">
        <v>95</v>
      </c>
      <c r="I111" s="148" t="s">
        <v>96</v>
      </c>
      <c r="J111" s="151" t="s">
        <v>77</v>
      </c>
      <c r="K111" s="147"/>
      <c r="M111" s="39" t="s">
        <v>133</v>
      </c>
      <c r="N111" s="41" t="s">
        <v>132</v>
      </c>
    </row>
    <row r="112" spans="2:14" x14ac:dyDescent="0.25">
      <c r="B112" s="182"/>
      <c r="C112" s="182"/>
      <c r="D112" s="228"/>
      <c r="E112" s="228"/>
      <c r="F112" s="228"/>
      <c r="G112" s="50"/>
      <c r="H112" s="50"/>
      <c r="I112" s="140"/>
      <c r="J112" s="141">
        <f>H112*I112*G112</f>
        <v>0</v>
      </c>
      <c r="K112" s="52">
        <f t="shared" ref="K112:K125" si="11">IF(M112="",J112,M112)</f>
        <v>0</v>
      </c>
      <c r="M112" s="125"/>
      <c r="N112" s="60"/>
    </row>
    <row r="113" spans="2:14" x14ac:dyDescent="0.25">
      <c r="B113" s="182"/>
      <c r="C113" s="182"/>
      <c r="D113" s="219"/>
      <c r="E113" s="219"/>
      <c r="F113" s="219"/>
      <c r="G113" s="59"/>
      <c r="H113" s="59"/>
      <c r="I113" s="139"/>
      <c r="J113" s="141">
        <f t="shared" ref="J113:J125" si="12">H113*I113*G113</f>
        <v>0</v>
      </c>
      <c r="K113" s="52">
        <f t="shared" si="11"/>
        <v>0</v>
      </c>
      <c r="M113" s="125"/>
      <c r="N113" s="60"/>
    </row>
    <row r="114" spans="2:14" x14ac:dyDescent="0.25">
      <c r="B114" s="182"/>
      <c r="C114" s="182"/>
      <c r="D114" s="219"/>
      <c r="E114" s="219"/>
      <c r="F114" s="219"/>
      <c r="G114" s="59"/>
      <c r="H114" s="59"/>
      <c r="I114" s="139"/>
      <c r="J114" s="141">
        <f t="shared" si="12"/>
        <v>0</v>
      </c>
      <c r="K114" s="52">
        <f t="shared" si="11"/>
        <v>0</v>
      </c>
      <c r="M114" s="125"/>
      <c r="N114" s="60"/>
    </row>
    <row r="115" spans="2:14" x14ac:dyDescent="0.25">
      <c r="B115" s="182"/>
      <c r="C115" s="182"/>
      <c r="D115" s="219"/>
      <c r="E115" s="219"/>
      <c r="F115" s="219"/>
      <c r="G115" s="59"/>
      <c r="H115" s="59"/>
      <c r="I115" s="139"/>
      <c r="J115" s="141">
        <f t="shared" si="12"/>
        <v>0</v>
      </c>
      <c r="K115" s="52">
        <f t="shared" si="11"/>
        <v>0</v>
      </c>
      <c r="M115" s="125"/>
      <c r="N115" s="60"/>
    </row>
    <row r="116" spans="2:14" x14ac:dyDescent="0.25">
      <c r="B116" s="182"/>
      <c r="C116" s="182"/>
      <c r="D116" s="219"/>
      <c r="E116" s="219"/>
      <c r="F116" s="219"/>
      <c r="G116" s="59"/>
      <c r="H116" s="59"/>
      <c r="I116" s="139"/>
      <c r="J116" s="141">
        <f t="shared" si="12"/>
        <v>0</v>
      </c>
      <c r="K116" s="52">
        <f t="shared" si="11"/>
        <v>0</v>
      </c>
      <c r="M116" s="125"/>
      <c r="N116" s="60"/>
    </row>
    <row r="117" spans="2:14" x14ac:dyDescent="0.25">
      <c r="B117" s="182"/>
      <c r="C117" s="182"/>
      <c r="D117" s="219"/>
      <c r="E117" s="219"/>
      <c r="F117" s="219"/>
      <c r="G117" s="59"/>
      <c r="H117" s="59"/>
      <c r="I117" s="139"/>
      <c r="J117" s="141">
        <f t="shared" si="12"/>
        <v>0</v>
      </c>
      <c r="K117" s="52">
        <f t="shared" si="11"/>
        <v>0</v>
      </c>
      <c r="M117" s="125"/>
      <c r="N117" s="60"/>
    </row>
    <row r="118" spans="2:14" x14ac:dyDescent="0.25">
      <c r="B118" s="182"/>
      <c r="C118" s="182"/>
      <c r="D118" s="219"/>
      <c r="E118" s="219"/>
      <c r="F118" s="219"/>
      <c r="G118" s="59"/>
      <c r="H118" s="59"/>
      <c r="I118" s="139"/>
      <c r="J118" s="141">
        <f t="shared" si="12"/>
        <v>0</v>
      </c>
      <c r="K118" s="52">
        <f t="shared" si="11"/>
        <v>0</v>
      </c>
      <c r="M118" s="125"/>
      <c r="N118" s="60"/>
    </row>
    <row r="119" spans="2:14" x14ac:dyDescent="0.25">
      <c r="B119" s="182"/>
      <c r="C119" s="182"/>
      <c r="D119" s="219"/>
      <c r="E119" s="219"/>
      <c r="F119" s="219"/>
      <c r="G119" s="59"/>
      <c r="H119" s="59"/>
      <c r="I119" s="139"/>
      <c r="J119" s="141">
        <f t="shared" si="12"/>
        <v>0</v>
      </c>
      <c r="K119" s="52">
        <f t="shared" si="11"/>
        <v>0</v>
      </c>
      <c r="M119" s="125"/>
      <c r="N119" s="60"/>
    </row>
    <row r="120" spans="2:14" x14ac:dyDescent="0.25">
      <c r="B120" s="182"/>
      <c r="C120" s="182"/>
      <c r="D120" s="219"/>
      <c r="E120" s="219"/>
      <c r="F120" s="219"/>
      <c r="G120" s="59"/>
      <c r="H120" s="59"/>
      <c r="I120" s="139"/>
      <c r="J120" s="141">
        <f t="shared" si="12"/>
        <v>0</v>
      </c>
      <c r="K120" s="52">
        <f t="shared" si="11"/>
        <v>0</v>
      </c>
      <c r="M120" s="125"/>
      <c r="N120" s="60"/>
    </row>
    <row r="121" spans="2:14" x14ac:dyDescent="0.25">
      <c r="B121" s="182"/>
      <c r="C121" s="182"/>
      <c r="D121" s="219"/>
      <c r="E121" s="219"/>
      <c r="F121" s="219"/>
      <c r="G121" s="59"/>
      <c r="H121" s="59"/>
      <c r="I121" s="139"/>
      <c r="J121" s="141">
        <f t="shared" si="12"/>
        <v>0</v>
      </c>
      <c r="K121" s="52">
        <f t="shared" si="11"/>
        <v>0</v>
      </c>
      <c r="M121" s="125"/>
      <c r="N121" s="60"/>
    </row>
    <row r="122" spans="2:14" x14ac:dyDescent="0.25">
      <c r="B122" s="182"/>
      <c r="C122" s="182"/>
      <c r="D122" s="219"/>
      <c r="E122" s="219"/>
      <c r="F122" s="219"/>
      <c r="G122" s="59"/>
      <c r="H122" s="59"/>
      <c r="I122" s="139"/>
      <c r="J122" s="141">
        <f t="shared" si="12"/>
        <v>0</v>
      </c>
      <c r="K122" s="52">
        <f t="shared" si="11"/>
        <v>0</v>
      </c>
      <c r="M122" s="125"/>
      <c r="N122" s="60"/>
    </row>
    <row r="123" spans="2:14" x14ac:dyDescent="0.25">
      <c r="B123" s="182"/>
      <c r="C123" s="182"/>
      <c r="D123" s="219"/>
      <c r="E123" s="219"/>
      <c r="F123" s="219"/>
      <c r="G123" s="59"/>
      <c r="H123" s="59"/>
      <c r="I123" s="139"/>
      <c r="J123" s="141">
        <f t="shared" si="12"/>
        <v>0</v>
      </c>
      <c r="K123" s="52">
        <f t="shared" si="11"/>
        <v>0</v>
      </c>
      <c r="M123" s="125"/>
      <c r="N123" s="60"/>
    </row>
    <row r="124" spans="2:14" x14ac:dyDescent="0.25">
      <c r="B124" s="182"/>
      <c r="C124" s="182"/>
      <c r="D124" s="219"/>
      <c r="E124" s="219"/>
      <c r="F124" s="219"/>
      <c r="G124" s="59"/>
      <c r="H124" s="59"/>
      <c r="I124" s="139"/>
      <c r="J124" s="141">
        <f t="shared" si="12"/>
        <v>0</v>
      </c>
      <c r="K124" s="52">
        <f t="shared" si="11"/>
        <v>0</v>
      </c>
      <c r="M124" s="125"/>
      <c r="N124" s="60"/>
    </row>
    <row r="125" spans="2:14" x14ac:dyDescent="0.25">
      <c r="B125" s="182"/>
      <c r="C125" s="182"/>
      <c r="D125" s="219"/>
      <c r="E125" s="219"/>
      <c r="F125" s="219"/>
      <c r="G125" s="59"/>
      <c r="H125" s="59"/>
      <c r="I125" s="139"/>
      <c r="J125" s="141">
        <f t="shared" si="12"/>
        <v>0</v>
      </c>
      <c r="K125" s="52">
        <f t="shared" si="11"/>
        <v>0</v>
      </c>
      <c r="M125" s="125"/>
      <c r="N125" s="60"/>
    </row>
    <row r="126" spans="2:14" x14ac:dyDescent="0.25">
      <c r="G126" s="235" t="s">
        <v>30</v>
      </c>
      <c r="H126" s="235"/>
      <c r="I126" s="235"/>
      <c r="J126" s="101">
        <f>SUM(J112:J125)</f>
        <v>0</v>
      </c>
      <c r="K126" s="40">
        <f>SUM(K112:K125)</f>
        <v>0</v>
      </c>
      <c r="M126" s="124" t="str">
        <f>IF(SUM(M112:M125)=0,"",SUM(M112:M125))</f>
        <v/>
      </c>
    </row>
    <row r="127" spans="2:14" ht="12" customHeight="1" x14ac:dyDescent="0.25"/>
    <row r="128" spans="2:14" x14ac:dyDescent="0.25">
      <c r="B128" s="43" t="s">
        <v>97</v>
      </c>
      <c r="C128" s="42"/>
      <c r="D128" s="42"/>
      <c r="E128" s="42"/>
      <c r="F128" s="42"/>
      <c r="G128" s="44"/>
      <c r="H128" s="44"/>
      <c r="I128" s="44"/>
      <c r="J128" s="42"/>
      <c r="K128" s="23"/>
    </row>
    <row r="129" spans="2:14" x14ac:dyDescent="0.25">
      <c r="B129" s="234" t="s">
        <v>71</v>
      </c>
      <c r="C129" s="234"/>
      <c r="D129" s="236"/>
      <c r="E129" s="237"/>
      <c r="F129" s="237"/>
      <c r="G129" s="237"/>
      <c r="H129" s="237"/>
      <c r="I129" s="237"/>
      <c r="J129" s="150" t="s">
        <v>86</v>
      </c>
      <c r="K129" s="38"/>
      <c r="M129" s="39" t="s">
        <v>133</v>
      </c>
      <c r="N129" s="41" t="s">
        <v>132</v>
      </c>
    </row>
    <row r="130" spans="2:14" x14ac:dyDescent="0.25">
      <c r="B130" s="234"/>
      <c r="C130" s="234"/>
      <c r="D130" s="227"/>
      <c r="E130" s="228"/>
      <c r="F130" s="228"/>
      <c r="G130" s="228"/>
      <c r="H130" s="228"/>
      <c r="I130" s="228"/>
      <c r="J130" s="107">
        <v>0</v>
      </c>
      <c r="K130" s="52">
        <f t="shared" ref="K130:K133" si="13">IF(M130="",J130,M130)</f>
        <v>0</v>
      </c>
      <c r="M130" s="125"/>
      <c r="N130" s="60"/>
    </row>
    <row r="131" spans="2:14" x14ac:dyDescent="0.25">
      <c r="B131" s="234"/>
      <c r="C131" s="234"/>
      <c r="D131" s="218"/>
      <c r="E131" s="219"/>
      <c r="F131" s="219"/>
      <c r="G131" s="219"/>
      <c r="H131" s="219"/>
      <c r="I131" s="219"/>
      <c r="J131" s="103">
        <v>0</v>
      </c>
      <c r="K131" s="52">
        <f t="shared" si="13"/>
        <v>0</v>
      </c>
      <c r="M131" s="125"/>
      <c r="N131" s="60"/>
    </row>
    <row r="132" spans="2:14" x14ac:dyDescent="0.25">
      <c r="B132" s="234"/>
      <c r="C132" s="234"/>
      <c r="D132" s="230"/>
      <c r="E132" s="230"/>
      <c r="F132" s="230"/>
      <c r="G132" s="230"/>
      <c r="H132" s="230"/>
      <c r="I132" s="218"/>
      <c r="J132" s="103">
        <v>0</v>
      </c>
      <c r="K132" s="52">
        <f t="shared" si="13"/>
        <v>0</v>
      </c>
      <c r="M132" s="125"/>
      <c r="N132" s="60"/>
    </row>
    <row r="133" spans="2:14" x14ac:dyDescent="0.25">
      <c r="B133" s="234"/>
      <c r="C133" s="234"/>
      <c r="D133" s="218"/>
      <c r="E133" s="219"/>
      <c r="F133" s="219"/>
      <c r="G133" s="219"/>
      <c r="H133" s="219"/>
      <c r="I133" s="219"/>
      <c r="J133" s="103">
        <v>0</v>
      </c>
      <c r="K133" s="52">
        <f t="shared" si="13"/>
        <v>0</v>
      </c>
      <c r="M133" s="125"/>
      <c r="N133" s="60"/>
    </row>
    <row r="134" spans="2:14" x14ac:dyDescent="0.25">
      <c r="G134" s="235" t="s">
        <v>30</v>
      </c>
      <c r="H134" s="235"/>
      <c r="I134" s="235"/>
      <c r="J134" s="101">
        <f>SUM(J130:J133)</f>
        <v>0</v>
      </c>
      <c r="K134" s="40">
        <f>SUM(K130:K133)</f>
        <v>0</v>
      </c>
      <c r="M134" s="124" t="str">
        <f>IF(SUM(M130:M133)=0,"",SUM(M130:M133))</f>
        <v/>
      </c>
    </row>
    <row r="135" spans="2:14" x14ac:dyDescent="0.25">
      <c r="G135" s="244" t="s">
        <v>98</v>
      </c>
      <c r="H135" s="244"/>
      <c r="I135" s="244"/>
      <c r="J135" s="108">
        <f>J134+J126+J95+J107+J82+J71+J55+J23</f>
        <v>0</v>
      </c>
      <c r="K135" s="40">
        <f>K134+K126+K95+K107+K82+K71+K55+K23</f>
        <v>0</v>
      </c>
    </row>
    <row r="136" spans="2:14" ht="12" customHeight="1" x14ac:dyDescent="0.25"/>
    <row r="137" spans="2:14" x14ac:dyDescent="0.25">
      <c r="B137" s="43" t="s">
        <v>99</v>
      </c>
      <c r="C137" s="42"/>
      <c r="D137" s="42"/>
      <c r="E137" s="42"/>
      <c r="F137" s="42"/>
      <c r="G137" s="42"/>
      <c r="H137" s="42"/>
      <c r="I137" s="42"/>
      <c r="J137" s="42"/>
      <c r="K137" s="23"/>
    </row>
    <row r="138" spans="2:14" x14ac:dyDescent="0.25">
      <c r="B138" s="182" t="s">
        <v>71</v>
      </c>
      <c r="C138" s="182"/>
      <c r="D138" s="236"/>
      <c r="E138" s="237"/>
      <c r="F138" s="237"/>
      <c r="G138" s="237"/>
      <c r="H138" s="237"/>
      <c r="I138" s="237"/>
      <c r="J138" s="150" t="s">
        <v>86</v>
      </c>
      <c r="K138" s="38"/>
      <c r="M138" s="39" t="s">
        <v>133</v>
      </c>
      <c r="N138" s="41" t="s">
        <v>132</v>
      </c>
    </row>
    <row r="139" spans="2:14" x14ac:dyDescent="0.25">
      <c r="B139" s="182"/>
      <c r="C139" s="182"/>
      <c r="D139" s="227"/>
      <c r="E139" s="228"/>
      <c r="F139" s="228"/>
      <c r="G139" s="228"/>
      <c r="H139" s="228"/>
      <c r="I139" s="228"/>
      <c r="J139" s="102">
        <v>0</v>
      </c>
      <c r="K139" s="52">
        <f t="shared" ref="K139:K147" si="14">IF(M139="",J139,M139)</f>
        <v>0</v>
      </c>
      <c r="M139" s="125"/>
      <c r="N139" s="60"/>
    </row>
    <row r="140" spans="2:14" x14ac:dyDescent="0.25">
      <c r="B140" s="182"/>
      <c r="C140" s="182"/>
      <c r="D140" s="218"/>
      <c r="E140" s="219"/>
      <c r="F140" s="219"/>
      <c r="G140" s="219"/>
      <c r="H140" s="219"/>
      <c r="I140" s="219"/>
      <c r="J140" s="103">
        <v>0</v>
      </c>
      <c r="K140" s="52">
        <f t="shared" si="14"/>
        <v>0</v>
      </c>
      <c r="M140" s="125"/>
      <c r="N140" s="60"/>
    </row>
    <row r="141" spans="2:14" x14ac:dyDescent="0.25">
      <c r="B141" s="182"/>
      <c r="C141" s="182"/>
      <c r="D141" s="218"/>
      <c r="E141" s="219"/>
      <c r="F141" s="219"/>
      <c r="G141" s="219"/>
      <c r="H141" s="219"/>
      <c r="I141" s="219"/>
      <c r="J141" s="103">
        <v>0</v>
      </c>
      <c r="K141" s="52">
        <f t="shared" si="14"/>
        <v>0</v>
      </c>
      <c r="M141" s="125"/>
      <c r="N141" s="60"/>
    </row>
    <row r="142" spans="2:14" x14ac:dyDescent="0.25">
      <c r="B142" s="182"/>
      <c r="C142" s="182"/>
      <c r="D142" s="218"/>
      <c r="E142" s="219"/>
      <c r="F142" s="219"/>
      <c r="G142" s="219"/>
      <c r="H142" s="219"/>
      <c r="I142" s="219"/>
      <c r="J142" s="103">
        <v>0</v>
      </c>
      <c r="K142" s="52">
        <f t="shared" si="14"/>
        <v>0</v>
      </c>
      <c r="M142" s="125"/>
      <c r="N142" s="60"/>
    </row>
    <row r="143" spans="2:14" x14ac:dyDescent="0.25">
      <c r="B143" s="182"/>
      <c r="C143" s="182"/>
      <c r="D143" s="218"/>
      <c r="E143" s="219"/>
      <c r="F143" s="219"/>
      <c r="G143" s="219"/>
      <c r="H143" s="219"/>
      <c r="I143" s="219"/>
      <c r="J143" s="103">
        <v>0</v>
      </c>
      <c r="K143" s="52">
        <f t="shared" si="14"/>
        <v>0</v>
      </c>
      <c r="M143" s="125"/>
      <c r="N143" s="60"/>
    </row>
    <row r="144" spans="2:14" x14ac:dyDescent="0.25">
      <c r="B144" s="182"/>
      <c r="C144" s="182"/>
      <c r="D144" s="218"/>
      <c r="E144" s="219"/>
      <c r="F144" s="219"/>
      <c r="G144" s="219"/>
      <c r="H144" s="219"/>
      <c r="I144" s="219"/>
      <c r="J144" s="103">
        <v>0</v>
      </c>
      <c r="K144" s="52">
        <f t="shared" si="14"/>
        <v>0</v>
      </c>
      <c r="M144" s="125"/>
      <c r="N144" s="60"/>
    </row>
    <row r="145" spans="2:14" x14ac:dyDescent="0.25">
      <c r="B145" s="182"/>
      <c r="C145" s="182"/>
      <c r="D145" s="218"/>
      <c r="E145" s="219"/>
      <c r="F145" s="219"/>
      <c r="G145" s="219"/>
      <c r="H145" s="219"/>
      <c r="I145" s="219"/>
      <c r="J145" s="103">
        <v>0</v>
      </c>
      <c r="K145" s="52">
        <f t="shared" si="14"/>
        <v>0</v>
      </c>
      <c r="M145" s="125"/>
      <c r="N145" s="60"/>
    </row>
    <row r="146" spans="2:14" x14ac:dyDescent="0.25">
      <c r="B146" s="182"/>
      <c r="C146" s="182"/>
      <c r="D146" s="218"/>
      <c r="E146" s="219"/>
      <c r="F146" s="219"/>
      <c r="G146" s="219"/>
      <c r="H146" s="219"/>
      <c r="I146" s="219"/>
      <c r="J146" s="103">
        <v>0</v>
      </c>
      <c r="K146" s="52">
        <f t="shared" si="14"/>
        <v>0</v>
      </c>
      <c r="M146" s="125"/>
      <c r="N146" s="60"/>
    </row>
    <row r="147" spans="2:14" x14ac:dyDescent="0.25">
      <c r="B147" s="182"/>
      <c r="C147" s="182"/>
      <c r="D147" s="218"/>
      <c r="E147" s="219"/>
      <c r="F147" s="219"/>
      <c r="G147" s="219"/>
      <c r="H147" s="219"/>
      <c r="I147" s="219"/>
      <c r="J147" s="103">
        <v>0</v>
      </c>
      <c r="K147" s="52">
        <f t="shared" si="14"/>
        <v>0</v>
      </c>
      <c r="M147" s="125"/>
      <c r="N147" s="60"/>
    </row>
    <row r="148" spans="2:14" x14ac:dyDescent="0.25">
      <c r="G148" s="235" t="s">
        <v>30</v>
      </c>
      <c r="H148" s="235"/>
      <c r="I148" s="235"/>
      <c r="J148" s="101">
        <f>SUM(J139:J147)</f>
        <v>0</v>
      </c>
      <c r="K148" s="40">
        <f>SUM(K139:K147)</f>
        <v>0</v>
      </c>
      <c r="M148" s="124" t="str">
        <f>IF(SUM(M139:M147)=0,"",SUM(M139:M147))</f>
        <v/>
      </c>
    </row>
    <row r="151" spans="2:14" x14ac:dyDescent="0.25">
      <c r="F151" s="26"/>
      <c r="G151" s="27" t="s">
        <v>100</v>
      </c>
      <c r="H151" s="26"/>
      <c r="I151" s="26"/>
      <c r="J151" s="28">
        <f>J148+J134+J126+J107+J95+J82+J71+J55+J23</f>
        <v>0</v>
      </c>
      <c r="K151" s="111">
        <f>K148+K134+K126+K107+K95+K82+K71+K55+K23</f>
        <v>0</v>
      </c>
      <c r="M151" s="57" t="str">
        <f>IF(TotDepenses=K151,"",K151)</f>
        <v/>
      </c>
    </row>
  </sheetData>
  <sheetProtection algorithmName="SHA-512" hashValue="zTqBCCIhdJEqrg3C4/yVdJ7cfznEWzl9y4px/w9/2iwZFoi7thxaepdOtFTaVR764ECs3NYcwsj6KqVXya7yDA==" saltValue="DjzrZwOF5RMIJ1yTA0RRiw==" spinCount="100000" sheet="1" objects="1" scenarios="1" selectLockedCells="1"/>
  <mergeCells count="150">
    <mergeCell ref="I32:J32"/>
    <mergeCell ref="I33:J33"/>
    <mergeCell ref="B24:C33"/>
    <mergeCell ref="I24:J24"/>
    <mergeCell ref="F24:H24"/>
    <mergeCell ref="D24:E24"/>
    <mergeCell ref="D25:E25"/>
    <mergeCell ref="D26:E26"/>
    <mergeCell ref="D27:E27"/>
    <mergeCell ref="D28:E28"/>
    <mergeCell ref="D29:E29"/>
    <mergeCell ref="D30:E30"/>
    <mergeCell ref="D31:E31"/>
    <mergeCell ref="D32:E32"/>
    <mergeCell ref="D33:E33"/>
    <mergeCell ref="F25:H25"/>
    <mergeCell ref="F26:H26"/>
    <mergeCell ref="F27:H27"/>
    <mergeCell ref="F28:H28"/>
    <mergeCell ref="I25:J25"/>
    <mergeCell ref="I26:J26"/>
    <mergeCell ref="D146:I146"/>
    <mergeCell ref="D147:I147"/>
    <mergeCell ref="D118:F118"/>
    <mergeCell ref="D119:F119"/>
    <mergeCell ref="D120:F120"/>
    <mergeCell ref="D121:F121"/>
    <mergeCell ref="D122:F122"/>
    <mergeCell ref="D111:F111"/>
    <mergeCell ref="D112:F112"/>
    <mergeCell ref="D113:F113"/>
    <mergeCell ref="D114:F114"/>
    <mergeCell ref="D115:F115"/>
    <mergeCell ref="D116:F116"/>
    <mergeCell ref="D132:I132"/>
    <mergeCell ref="G135:I135"/>
    <mergeCell ref="G107:I107"/>
    <mergeCell ref="D48:F48"/>
    <mergeCell ref="G82:I82"/>
    <mergeCell ref="I27:J27"/>
    <mergeCell ref="I28:J28"/>
    <mergeCell ref="I29:J29"/>
    <mergeCell ref="I30:J30"/>
    <mergeCell ref="I31:J31"/>
    <mergeCell ref="G148:I148"/>
    <mergeCell ref="D98:I98"/>
    <mergeCell ref="D99:I99"/>
    <mergeCell ref="D104:I104"/>
    <mergeCell ref="D106:I106"/>
    <mergeCell ref="D105:I105"/>
    <mergeCell ref="D91:I91"/>
    <mergeCell ref="D92:I92"/>
    <mergeCell ref="D93:I93"/>
    <mergeCell ref="D94:I94"/>
    <mergeCell ref="D101:I101"/>
    <mergeCell ref="D102:I102"/>
    <mergeCell ref="D103:I103"/>
    <mergeCell ref="G55:I55"/>
    <mergeCell ref="D64:G64"/>
    <mergeCell ref="D65:G65"/>
    <mergeCell ref="B111:C125"/>
    <mergeCell ref="B59:C70"/>
    <mergeCell ref="D8:G8"/>
    <mergeCell ref="G134:I134"/>
    <mergeCell ref="B138:C147"/>
    <mergeCell ref="D138:I138"/>
    <mergeCell ref="D139:I139"/>
    <mergeCell ref="D140:I140"/>
    <mergeCell ref="D141:I141"/>
    <mergeCell ref="D142:I142"/>
    <mergeCell ref="D143:I143"/>
    <mergeCell ref="D144:I144"/>
    <mergeCell ref="D145:I145"/>
    <mergeCell ref="D123:F123"/>
    <mergeCell ref="D124:F124"/>
    <mergeCell ref="D125:F125"/>
    <mergeCell ref="G126:I126"/>
    <mergeCell ref="B129:C133"/>
    <mergeCell ref="D129:I129"/>
    <mergeCell ref="D130:I130"/>
    <mergeCell ref="D131:I131"/>
    <mergeCell ref="D133:I133"/>
    <mergeCell ref="D117:F117"/>
    <mergeCell ref="B98:C106"/>
    <mergeCell ref="B85:C94"/>
    <mergeCell ref="G95:I95"/>
    <mergeCell ref="D85:I85"/>
    <mergeCell ref="D86:I86"/>
    <mergeCell ref="D87:I87"/>
    <mergeCell ref="D88:I88"/>
    <mergeCell ref="D89:I89"/>
    <mergeCell ref="D90:I90"/>
    <mergeCell ref="D100:I100"/>
    <mergeCell ref="B75:C81"/>
    <mergeCell ref="D75:G75"/>
    <mergeCell ref="D76:G76"/>
    <mergeCell ref="D77:G77"/>
    <mergeCell ref="D78:G78"/>
    <mergeCell ref="D79:G79"/>
    <mergeCell ref="D80:G80"/>
    <mergeCell ref="D81:G81"/>
    <mergeCell ref="D70:G70"/>
    <mergeCell ref="G71:I71"/>
    <mergeCell ref="D66:G66"/>
    <mergeCell ref="D67:G67"/>
    <mergeCell ref="D68:G68"/>
    <mergeCell ref="D69:G69"/>
    <mergeCell ref="D60:G60"/>
    <mergeCell ref="D61:G61"/>
    <mergeCell ref="D62:G62"/>
    <mergeCell ref="D63:G63"/>
    <mergeCell ref="D59:G59"/>
    <mergeCell ref="D40:F40"/>
    <mergeCell ref="D41:F41"/>
    <mergeCell ref="D42:F42"/>
    <mergeCell ref="D43:F43"/>
    <mergeCell ref="D44:F44"/>
    <mergeCell ref="D45:F45"/>
    <mergeCell ref="D46:F46"/>
    <mergeCell ref="D47:F47"/>
    <mergeCell ref="D14:G14"/>
    <mergeCell ref="F29:H29"/>
    <mergeCell ref="F30:H30"/>
    <mergeCell ref="F31:H31"/>
    <mergeCell ref="F32:H32"/>
    <mergeCell ref="F33:H33"/>
    <mergeCell ref="B39:C54"/>
    <mergeCell ref="D53:F53"/>
    <mergeCell ref="D54:F54"/>
    <mergeCell ref="D21:G21"/>
    <mergeCell ref="D22:G22"/>
    <mergeCell ref="G23:I23"/>
    <mergeCell ref="D39:F39"/>
    <mergeCell ref="D58:F58"/>
    <mergeCell ref="D49:F49"/>
    <mergeCell ref="D50:F50"/>
    <mergeCell ref="D51:F51"/>
    <mergeCell ref="D52:F52"/>
    <mergeCell ref="B9:C22"/>
    <mergeCell ref="D15:G15"/>
    <mergeCell ref="D16:G16"/>
    <mergeCell ref="D17:G17"/>
    <mergeCell ref="D18:G18"/>
    <mergeCell ref="D19:G19"/>
    <mergeCell ref="D20:G20"/>
    <mergeCell ref="D9:G9"/>
    <mergeCell ref="D10:G10"/>
    <mergeCell ref="D11:G11"/>
    <mergeCell ref="D12:G12"/>
    <mergeCell ref="D13:G13"/>
  </mergeCells>
  <conditionalFormatting sqref="B5">
    <cfRule type="expression" dxfId="9" priority="3">
      <formula>IF($B$3&lt;&gt;$B$4,TRUE,FALSE)</formula>
    </cfRule>
  </conditionalFormatting>
  <conditionalFormatting sqref="E3:E4">
    <cfRule type="expression" dxfId="8" priority="2">
      <formula>IF($L$4=1,FALSE,TRUE)</formula>
    </cfRule>
  </conditionalFormatting>
  <conditionalFormatting sqref="B7:J7 B38:J38 B57:J57 B73:J73 B84:J84 B97:J97 B110:J110 B128:J128 B137:J137">
    <cfRule type="expression" dxfId="7" priority="1">
      <formula>IF($L$4=1,FALSE,TRUE)</formula>
    </cfRule>
  </conditionalFormatting>
  <pageMargins left="0.7" right="0.7" top="0.75" bottom="0.75" header="0.3" footer="0.3"/>
  <pageSetup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Revenus!$V$55:$V$67</xm:f>
          </x14:formula1>
          <xm:sqref>D9:G22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theme="1"/>
  </sheetPr>
  <dimension ref="A1:L47"/>
  <sheetViews>
    <sheetView showGridLines="0" showRowColHeaders="0" zoomScaleNormal="100" workbookViewId="0">
      <pane ySplit="1" topLeftCell="A2" activePane="bottomLeft" state="frozen"/>
      <selection pane="bottomLeft" activeCell="C35" sqref="C35:D35"/>
    </sheetView>
  </sheetViews>
  <sheetFormatPr baseColWidth="10" defaultColWidth="11.453125" defaultRowHeight="14" x14ac:dyDescent="0.3"/>
  <cols>
    <col min="1" max="1" width="11.453125" style="1"/>
    <col min="2" max="2" width="39.54296875" style="1" customWidth="1"/>
    <col min="3" max="3" width="7.54296875" style="1" customWidth="1"/>
    <col min="4" max="4" width="15.54296875" style="1" customWidth="1"/>
    <col min="5" max="5" width="11.90625" style="1" customWidth="1"/>
    <col min="6" max="6" width="12.08984375" style="1" customWidth="1"/>
    <col min="7" max="9" width="11.453125" style="1"/>
    <col min="10" max="10" width="9.90625" style="1" customWidth="1"/>
    <col min="11" max="12" width="0.453125" style="1" hidden="1" customWidth="1"/>
    <col min="13" max="13" width="9.90625" style="1" customWidth="1"/>
    <col min="14" max="16384" width="11.453125" style="1"/>
  </cols>
  <sheetData>
    <row r="1" spans="1:9" s="72" customFormat="1" ht="33" customHeight="1" x14ac:dyDescent="0.3">
      <c r="B1" s="71" t="str">
        <f>IF(Revenus!L4=1,"RÉCAPITULATIF DE LA DEMANDE","RÉCAPITULATIF")</f>
        <v>RÉCAPITULATIF DE LA DEMANDE</v>
      </c>
      <c r="C1" s="71"/>
      <c r="D1" s="114" t="str">
        <f>IF(Revenus!C13="","",Revenus!C13)</f>
        <v/>
      </c>
      <c r="E1" s="73" t="str">
        <f>IF(Revenus!C9="","",Revenus!C9)</f>
        <v/>
      </c>
      <c r="F1" s="74"/>
    </row>
    <row r="2" spans="1:9" x14ac:dyDescent="0.3">
      <c r="A2" s="144"/>
      <c r="B2" s="70"/>
      <c r="C2" s="70"/>
      <c r="D2" s="94"/>
      <c r="E2" s="69"/>
      <c r="F2" s="115"/>
    </row>
    <row r="3" spans="1:9" x14ac:dyDescent="0.3">
      <c r="A3" s="144"/>
      <c r="B3" s="143" t="str">
        <f>IF(Revenus!L4=1,"Demande déposée par :","Bénéficiaire de la subvention :")</f>
        <v>Demande déposée par :</v>
      </c>
      <c r="D3" s="263" t="str">
        <f>IF(Revenus!D17="","",Revenus!D17)</f>
        <v/>
      </c>
      <c r="E3" s="263"/>
      <c r="F3" s="263"/>
      <c r="G3" s="263"/>
      <c r="H3" s="263"/>
      <c r="I3" s="263"/>
    </row>
    <row r="4" spans="1:9" x14ac:dyDescent="0.3">
      <c r="A4" s="144"/>
      <c r="B4" s="143" t="s">
        <v>101</v>
      </c>
      <c r="D4" s="265" t="str">
        <f>IF(Revenus!D19="","",Revenus!D19)</f>
        <v/>
      </c>
      <c r="E4" s="265"/>
      <c r="F4" s="265"/>
      <c r="G4" s="265"/>
      <c r="H4" s="70"/>
      <c r="I4" s="70"/>
    </row>
    <row r="5" spans="1:9" x14ac:dyDescent="0.3">
      <c r="A5" s="144"/>
      <c r="B5" s="143" t="s">
        <v>102</v>
      </c>
      <c r="D5" s="263" t="str">
        <f>IF(Revenus!C15="","",Revenus!C15)</f>
        <v/>
      </c>
      <c r="E5" s="263"/>
      <c r="F5" s="263"/>
      <c r="G5" s="263"/>
      <c r="H5" s="70"/>
      <c r="I5" s="70"/>
    </row>
    <row r="6" spans="1:9" x14ac:dyDescent="0.3">
      <c r="A6" s="144"/>
      <c r="B6" s="143" t="str">
        <f>IF(Revenus!L4=1,"Aide financière demandée au MLF :","Aide financière accordée par le MLF")</f>
        <v>Aide financière demandée au MLF :</v>
      </c>
      <c r="D6" s="266" t="str">
        <f>IF(Revenus!K23="","",Revenus!K23)</f>
        <v/>
      </c>
      <c r="E6" s="266"/>
      <c r="F6" s="75"/>
      <c r="G6" s="75"/>
      <c r="H6" s="70"/>
      <c r="I6" s="70"/>
    </row>
    <row r="7" spans="1:9" x14ac:dyDescent="0.3">
      <c r="A7" s="144"/>
      <c r="B7" s="143" t="s">
        <v>103</v>
      </c>
      <c r="D7" s="267">
        <f>IF(Revenus!J77="","",Revenus!J77)</f>
        <v>0</v>
      </c>
      <c r="E7" s="267"/>
      <c r="F7" s="75"/>
      <c r="G7" s="75"/>
      <c r="H7" s="70"/>
      <c r="I7" s="70"/>
    </row>
    <row r="8" spans="1:9" x14ac:dyDescent="0.3">
      <c r="A8" s="144"/>
      <c r="B8" s="143" t="s">
        <v>104</v>
      </c>
      <c r="D8" s="116" t="str">
        <f>IF(Revenus!I15="","",Revenus!I15)</f>
        <v/>
      </c>
      <c r="E8" s="75"/>
      <c r="F8" s="75"/>
      <c r="G8" s="75"/>
      <c r="H8" s="70"/>
      <c r="I8" s="70"/>
    </row>
    <row r="9" spans="1:9" x14ac:dyDescent="0.3">
      <c r="A9" s="144"/>
    </row>
    <row r="10" spans="1:9" x14ac:dyDescent="0.3">
      <c r="B10" s="276" t="s">
        <v>105</v>
      </c>
      <c r="C10" s="276"/>
      <c r="D10" s="276"/>
      <c r="E10" s="276"/>
    </row>
    <row r="11" spans="1:9" x14ac:dyDescent="0.3">
      <c r="B11" s="91" t="s">
        <v>106</v>
      </c>
      <c r="C11" s="91"/>
      <c r="D11" s="83">
        <f>Revenus!J77</f>
        <v>0</v>
      </c>
      <c r="E11" s="87" t="str">
        <f>IF(D11&gt;0,D11/D17,"")</f>
        <v/>
      </c>
    </row>
    <row r="12" spans="1:9" x14ac:dyDescent="0.3">
      <c r="B12" s="91" t="s">
        <v>134</v>
      </c>
      <c r="C12" s="91"/>
      <c r="D12" s="84">
        <f>Revenus!K23</f>
        <v>0</v>
      </c>
      <c r="E12" s="87" t="str">
        <f>IF(D12&gt;0,D12/D17,"")</f>
        <v/>
      </c>
    </row>
    <row r="13" spans="1:9" x14ac:dyDescent="0.3">
      <c r="B13" s="77" t="s">
        <v>22</v>
      </c>
      <c r="C13" s="77"/>
      <c r="D13" s="83">
        <f>Revenus!K36</f>
        <v>0</v>
      </c>
      <c r="E13" s="87" t="str">
        <f>IF(D13&gt;0,D13/D17,"")</f>
        <v/>
      </c>
    </row>
    <row r="14" spans="1:9" x14ac:dyDescent="0.3">
      <c r="B14" s="91" t="s">
        <v>33</v>
      </c>
      <c r="C14" s="91"/>
      <c r="D14" s="84">
        <f>Revenus!K43</f>
        <v>0</v>
      </c>
      <c r="E14" s="87" t="str">
        <f>IF(D14&gt;0,D14/D17,"")</f>
        <v/>
      </c>
    </row>
    <row r="15" spans="1:9" x14ac:dyDescent="0.3">
      <c r="B15" s="77" t="s">
        <v>122</v>
      </c>
      <c r="C15" s="77"/>
      <c r="D15" s="83">
        <f>Revenus!K58</f>
        <v>0</v>
      </c>
      <c r="E15" s="87" t="str">
        <f>IF(D15&gt;0,D15/D17,"")</f>
        <v/>
      </c>
    </row>
    <row r="16" spans="1:9" x14ac:dyDescent="0.3">
      <c r="B16" s="91" t="s">
        <v>45</v>
      </c>
      <c r="C16" s="91"/>
      <c r="D16" s="84">
        <f>Revenus!K69</f>
        <v>0</v>
      </c>
      <c r="E16" s="87" t="str">
        <f>IF(D16&gt;0,D16/D17,"")</f>
        <v/>
      </c>
    </row>
    <row r="17" spans="2:5" x14ac:dyDescent="0.3">
      <c r="B17" s="78" t="s">
        <v>30</v>
      </c>
      <c r="C17" s="76"/>
      <c r="D17" s="112">
        <f>SUM(D11:D16)</f>
        <v>0</v>
      </c>
      <c r="E17" s="88">
        <f>SUM(E11:E16)</f>
        <v>0</v>
      </c>
    </row>
    <row r="18" spans="2:5" x14ac:dyDescent="0.3">
      <c r="B18" s="166"/>
      <c r="D18" s="167"/>
      <c r="E18" s="168"/>
    </row>
    <row r="19" spans="2:5" ht="27.9" customHeight="1" x14ac:dyDescent="0.3">
      <c r="B19" s="268" t="s">
        <v>120</v>
      </c>
      <c r="C19" s="268"/>
      <c r="D19" s="169">
        <f>SUM(Revenus!O46:O53)</f>
        <v>0</v>
      </c>
      <c r="E19" s="168"/>
    </row>
    <row r="22" spans="2:5" x14ac:dyDescent="0.3">
      <c r="B22" s="79" t="s">
        <v>107</v>
      </c>
      <c r="C22" s="80"/>
      <c r="D22" s="80"/>
      <c r="E22" s="80"/>
    </row>
    <row r="23" spans="2:5" x14ac:dyDescent="0.3">
      <c r="B23" s="92" t="s">
        <v>108</v>
      </c>
      <c r="C23" s="92"/>
      <c r="D23" s="85">
        <f>Dépenses!K23</f>
        <v>0</v>
      </c>
      <c r="E23" s="89" t="str">
        <f t="shared" ref="E23:E31" si="0">IF(D23&gt;0,D23/resumTotDep,"")</f>
        <v/>
      </c>
    </row>
    <row r="24" spans="2:5" x14ac:dyDescent="0.3">
      <c r="B24" s="92" t="s">
        <v>83</v>
      </c>
      <c r="C24" s="92"/>
      <c r="D24" s="85">
        <f>Dépenses!K55</f>
        <v>0</v>
      </c>
      <c r="E24" s="89" t="str">
        <f t="shared" si="0"/>
        <v/>
      </c>
    </row>
    <row r="25" spans="2:5" x14ac:dyDescent="0.3">
      <c r="B25" s="82" t="s">
        <v>109</v>
      </c>
      <c r="C25" s="82"/>
      <c r="D25" s="85">
        <f>Dépenses!K71</f>
        <v>0</v>
      </c>
      <c r="E25" s="89" t="str">
        <f t="shared" si="0"/>
        <v/>
      </c>
    </row>
    <row r="26" spans="2:5" x14ac:dyDescent="0.3">
      <c r="B26" s="92" t="s">
        <v>110</v>
      </c>
      <c r="C26" s="92"/>
      <c r="D26" s="85">
        <f>Dépenses!K82</f>
        <v>0</v>
      </c>
      <c r="E26" s="89" t="str">
        <f t="shared" si="0"/>
        <v/>
      </c>
    </row>
    <row r="27" spans="2:5" x14ac:dyDescent="0.3">
      <c r="B27" s="82" t="s">
        <v>111</v>
      </c>
      <c r="C27" s="82"/>
      <c r="D27" s="85">
        <f>Dépenses!K95</f>
        <v>0</v>
      </c>
      <c r="E27" s="89" t="str">
        <f t="shared" si="0"/>
        <v/>
      </c>
    </row>
    <row r="28" spans="2:5" x14ac:dyDescent="0.3">
      <c r="B28" s="92" t="s">
        <v>112</v>
      </c>
      <c r="C28" s="92"/>
      <c r="D28" s="86">
        <f>Dépenses!K107</f>
        <v>0</v>
      </c>
      <c r="E28" s="89" t="str">
        <f t="shared" si="0"/>
        <v/>
      </c>
    </row>
    <row r="29" spans="2:5" x14ac:dyDescent="0.3">
      <c r="B29" s="92" t="s">
        <v>113</v>
      </c>
      <c r="C29" s="92"/>
      <c r="D29" s="86">
        <f>Dépenses!K126</f>
        <v>0</v>
      </c>
      <c r="E29" s="89" t="str">
        <f t="shared" si="0"/>
        <v/>
      </c>
    </row>
    <row r="30" spans="2:5" x14ac:dyDescent="0.3">
      <c r="B30" s="82" t="s">
        <v>97</v>
      </c>
      <c r="C30" s="82"/>
      <c r="D30" s="85">
        <f>Dépenses!K134</f>
        <v>0</v>
      </c>
      <c r="E30" s="89" t="str">
        <f t="shared" si="0"/>
        <v/>
      </c>
    </row>
    <row r="31" spans="2:5" x14ac:dyDescent="0.3">
      <c r="B31" s="92" t="s">
        <v>99</v>
      </c>
      <c r="C31" s="92"/>
      <c r="D31" s="86">
        <f>Dépenses!K148</f>
        <v>0</v>
      </c>
      <c r="E31" s="89" t="str">
        <f t="shared" si="0"/>
        <v/>
      </c>
    </row>
    <row r="32" spans="2:5" x14ac:dyDescent="0.3">
      <c r="B32" s="81" t="s">
        <v>30</v>
      </c>
      <c r="C32" s="80"/>
      <c r="D32" s="113">
        <f>SUM(D23:D31)</f>
        <v>0</v>
      </c>
      <c r="E32" s="90">
        <f>SUM(E23:E31)</f>
        <v>0</v>
      </c>
    </row>
    <row r="34" spans="2:12" x14ac:dyDescent="0.3">
      <c r="B34" s="274" t="s">
        <v>136</v>
      </c>
      <c r="C34" s="274"/>
      <c r="D34" s="274"/>
      <c r="E34" s="70"/>
    </row>
    <row r="35" spans="2:12" ht="14.5" thickBot="1" x14ac:dyDescent="0.35">
      <c r="B35" s="130" t="str">
        <f>IF(Revenus!L4=1,"Budget approuvé par :","Bilan approuvé par :")</f>
        <v>Budget approuvé par :</v>
      </c>
      <c r="C35" s="275"/>
      <c r="D35" s="275"/>
    </row>
    <row r="36" spans="2:12" x14ac:dyDescent="0.3">
      <c r="B36" s="257" t="str">
        <f>IF(Revenus!L4=1,"Montant demandé","Montant accordé")</f>
        <v>Montant demandé</v>
      </c>
      <c r="C36" s="257"/>
      <c r="D36" s="95">
        <f>D12</f>
        <v>0</v>
      </c>
      <c r="F36" s="172">
        <f>IF(D36&gt;5001,D36*80/100,D36)</f>
        <v>0</v>
      </c>
      <c r="G36" s="270" t="str">
        <f>IF(D36&lt;5001,"Montant versé 100%","Montant versé 80%")</f>
        <v>Montant versé 100%</v>
      </c>
      <c r="H36" s="270"/>
      <c r="I36" s="270"/>
    </row>
    <row r="37" spans="2:12" x14ac:dyDescent="0.3">
      <c r="B37" s="153" t="s">
        <v>114</v>
      </c>
      <c r="C37" s="153"/>
      <c r="D37" s="98">
        <f>Dépenses!K135</f>
        <v>0</v>
      </c>
      <c r="F37" s="172">
        <f>D36-F36</f>
        <v>0</v>
      </c>
      <c r="G37" s="270" t="s">
        <v>126</v>
      </c>
      <c r="H37" s="270"/>
      <c r="I37" s="270"/>
    </row>
    <row r="38" spans="2:12" x14ac:dyDescent="0.3">
      <c r="B38" s="257" t="s">
        <v>123</v>
      </c>
      <c r="C38" s="257"/>
      <c r="D38" s="95" t="str">
        <f>Revenus!O23</f>
        <v/>
      </c>
      <c r="F38" s="173">
        <f>D36-D43</f>
        <v>0</v>
      </c>
      <c r="G38" s="269" t="s">
        <v>127</v>
      </c>
      <c r="H38" s="269"/>
      <c r="I38" s="269"/>
      <c r="J38" s="170"/>
      <c r="K38" s="93">
        <f>F38-F37</f>
        <v>0</v>
      </c>
    </row>
    <row r="39" spans="2:12" ht="30" customHeight="1" x14ac:dyDescent="0.3">
      <c r="B39" s="256" t="s">
        <v>121</v>
      </c>
      <c r="C39" s="256"/>
      <c r="D39" s="272">
        <f>IF(Catégorie="Entreprise",D37*0.5,D37*0.8)</f>
        <v>0</v>
      </c>
      <c r="F39" s="174">
        <f>IF(D43&gt;=D36,F37,IF(D43&gt;F36,F38,K39))</f>
        <v>0</v>
      </c>
      <c r="G39" s="271" t="str">
        <f>IF(D43&gt;=D36,"Verser la totalité du 20%",IF(D43&gt;F36,"Deuxième versement partiel à effectuer","Remboursement à réclamer"))</f>
        <v>Verser la totalité du 20%</v>
      </c>
      <c r="H39" s="271"/>
      <c r="I39" s="271"/>
      <c r="K39" s="1">
        <f>IF(K38&gt;F36,F36,K38)</f>
        <v>0</v>
      </c>
    </row>
    <row r="40" spans="2:12" x14ac:dyDescent="0.3">
      <c r="B40" s="99" t="str">
        <f>IF(Catégorie="Entreprise","(50 % montant admissible)","(80 % montant admissible)")</f>
        <v>(80 % montant admissible)</v>
      </c>
      <c r="C40" s="100"/>
      <c r="D40" s="273"/>
    </row>
    <row r="41" spans="2:12" ht="29.4" customHeight="1" x14ac:dyDescent="0.3">
      <c r="B41" s="264" t="str">
        <f>IF(Revenus!L4=1,"Autres subventions gouvernementales confirmées (fédéral et Québec)","Autres subventions gouvernementales (fédéral et Québec)")</f>
        <v>Autres subventions gouvernementales confirmées (fédéral et Québec)</v>
      </c>
      <c r="C41" s="264"/>
      <c r="D41" s="95">
        <f>Revenus!L55</f>
        <v>0</v>
      </c>
      <c r="K41" s="1" t="s">
        <v>117</v>
      </c>
      <c r="L41" s="1" t="s">
        <v>116</v>
      </c>
    </row>
    <row r="42" spans="2:12" ht="30" customHeight="1" x14ac:dyDescent="0.3">
      <c r="B42" s="259" t="s">
        <v>135</v>
      </c>
      <c r="C42" s="259"/>
      <c r="D42" s="98">
        <f>D39-D41</f>
        <v>0</v>
      </c>
    </row>
    <row r="43" spans="2:12" ht="14.5" thickBot="1" x14ac:dyDescent="0.35">
      <c r="B43" s="260" t="str">
        <f>IF(Revenus!L4=1,"Subvention avant l’analyse","Montant subvention MLF maximum Ajusté")</f>
        <v>Subvention avant l’analyse</v>
      </c>
      <c r="C43" s="260"/>
      <c r="D43" s="97">
        <f>IF(Revenus!L4=1,K43,L43)</f>
        <v>0</v>
      </c>
      <c r="F43" s="93"/>
      <c r="G43" s="93"/>
      <c r="K43" s="93">
        <f>MIN(D42,D38,D36)</f>
        <v>0</v>
      </c>
      <c r="L43" s="93">
        <f>MIN(D42,D38)</f>
        <v>0</v>
      </c>
    </row>
    <row r="44" spans="2:12" ht="14.5" thickBot="1" x14ac:dyDescent="0.35">
      <c r="B44" s="261" t="s">
        <v>124</v>
      </c>
      <c r="C44" s="261"/>
      <c r="D44" s="117"/>
    </row>
    <row r="45" spans="2:12" x14ac:dyDescent="0.3">
      <c r="B45" s="262" t="str">
        <f>IF(Revenus!L4=1,"Subvention finale maximale","")</f>
        <v>Subvention finale maximale</v>
      </c>
      <c r="C45" s="262"/>
      <c r="D45" s="93">
        <f>IF(AND(Note&gt;=70,Note&lt;75),D43*0.9,IF(AND(Note&gt;=65,Note&lt;70),D43*0.8,IF(AND(Note&gt;=60,Note&lt;65),D43*0.7,IF(Note&gt;=75,D43,0))))</f>
        <v>0</v>
      </c>
    </row>
    <row r="47" spans="2:12" ht="34.5" customHeight="1" x14ac:dyDescent="0.3">
      <c r="B47" s="258" t="s">
        <v>125</v>
      </c>
      <c r="C47" s="258"/>
      <c r="D47" s="96" t="str">
        <f>IF(D45&gt;0,ROUND(D45,-1),"")</f>
        <v/>
      </c>
    </row>
  </sheetData>
  <sheetProtection algorithmName="SHA-512" hashValue="RS7zaZTK3KbWp0szokHBOkaz2SMfP17UnfPLNs0mk5P9hqSVSN6n4Fri5c1TP+3RoKbHNr35FGWBeg2V8IL1cQ==" saltValue="rmMXWkF92j4UmahWEUFuaQ==" spinCount="100000" sheet="1" objects="1" scenarios="1" selectLockedCells="1"/>
  <mergeCells count="24">
    <mergeCell ref="D3:G3"/>
    <mergeCell ref="H3:I3"/>
    <mergeCell ref="B41:C41"/>
    <mergeCell ref="D4:G4"/>
    <mergeCell ref="D5:G5"/>
    <mergeCell ref="D6:E6"/>
    <mergeCell ref="D7:E7"/>
    <mergeCell ref="B19:C19"/>
    <mergeCell ref="G38:I38"/>
    <mergeCell ref="G36:I36"/>
    <mergeCell ref="G37:I37"/>
    <mergeCell ref="G39:I39"/>
    <mergeCell ref="D39:D40"/>
    <mergeCell ref="B34:D34"/>
    <mergeCell ref="C35:D35"/>
    <mergeCell ref="B10:E10"/>
    <mergeCell ref="B39:C39"/>
    <mergeCell ref="B38:C38"/>
    <mergeCell ref="B36:C36"/>
    <mergeCell ref="B47:C47"/>
    <mergeCell ref="B42:C42"/>
    <mergeCell ref="B43:C43"/>
    <mergeCell ref="B44:C44"/>
    <mergeCell ref="B45:C45"/>
  </mergeCells>
  <conditionalFormatting sqref="D47">
    <cfRule type="expression" dxfId="6" priority="8">
      <formula>IF($D$44&lt;&gt;"",TRUE,FALSE)</formula>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7" id="{FED22C2F-DF45-4254-BD0B-21FF4570F062}">
            <xm:f>IF(Revenus!L4=2,TRUE,FALSE)</xm:f>
            <x14:dxf>
              <font>
                <color theme="0"/>
              </font>
            </x14:dxf>
          </x14:cfRule>
          <xm:sqref>D45</xm:sqref>
        </x14:conditionalFormatting>
        <x14:conditionalFormatting xmlns:xm="http://schemas.microsoft.com/office/excel/2006/main">
          <x14:cfRule type="expression" priority="6" id="{CE3ECE0B-46D1-48C9-A19B-49FA6C9E989E}">
            <xm:f>IF(Revenus!L4=2,TRUE,FALSE)</xm:f>
            <x14:dxf>
              <font>
                <color theme="3" tint="-0.499984740745262"/>
              </font>
            </x14:dxf>
          </x14:cfRule>
          <xm:sqref>B47</xm:sqref>
        </x14:conditionalFormatting>
        <x14:conditionalFormatting xmlns:xm="http://schemas.microsoft.com/office/excel/2006/main">
          <x14:cfRule type="expression" priority="21" id="{CE3ECE0B-46D1-48C9-A19B-49FA6C9E989E}">
            <xm:f>IF(Revenus!O4=2,TRUE,FALSE)</xm:f>
            <x14:dxf>
              <font>
                <color theme="3" tint="-0.499984740745262"/>
              </font>
            </x14:dxf>
          </x14:cfRule>
          <xm:sqref>C47</xm:sqref>
        </x14:conditionalFormatting>
        <x14:conditionalFormatting xmlns:xm="http://schemas.microsoft.com/office/excel/2006/main">
          <x14:cfRule type="expression" priority="4" id="{F5D5A36F-3FB7-4FAB-B550-B87E959FE3A1}">
            <xm:f>IF(Revenus!$L$4=1, FALSE,TRUE)</xm:f>
            <x14:dxf>
              <font>
                <color theme="0" tint="-4.9989318521683403E-2"/>
              </font>
              <fill>
                <patternFill>
                  <bgColor theme="0" tint="-4.9989318521683403E-2"/>
                </patternFill>
              </fill>
              <border>
                <vertical/>
                <horizontal/>
              </border>
            </x14:dxf>
          </x14:cfRule>
          <xm:sqref>B44:D47</xm:sqref>
        </x14:conditionalFormatting>
        <x14:conditionalFormatting xmlns:xm="http://schemas.microsoft.com/office/excel/2006/main">
          <x14:cfRule type="expression" priority="3" id="{A8BEC7C6-32A7-4350-B561-4400B9BAC0E2}">
            <xm:f>IF(Revenus!$L$4=1,TRUE,FALSE)</xm:f>
            <x14:dxf>
              <font>
                <color theme="0" tint="-4.9989318521683403E-2"/>
              </font>
              <fill>
                <patternFill>
                  <bgColor theme="0" tint="-4.9989318521683403E-2"/>
                </patternFill>
              </fill>
              <border>
                <vertical/>
                <horizontal/>
              </border>
            </x14:dxf>
          </x14:cfRule>
          <xm:sqref>F36:G39 J36:J37 J39</xm:sqref>
        </x14:conditionalFormatting>
        <x14:conditionalFormatting xmlns:xm="http://schemas.microsoft.com/office/excel/2006/main">
          <x14:cfRule type="expression" priority="1" id="{B4A21D17-BED6-443D-9099-E41A761E190B}">
            <xm:f>IF(AND(Revenus!$L$4=2,$C$35&lt;&gt;0),FALSE,TRUE)</xm:f>
            <x14:dxf>
              <font>
                <color theme="0" tint="-4.9989318521683403E-2"/>
              </font>
              <fill>
                <patternFill>
                  <bgColor theme="0" tint="-4.9989318521683403E-2"/>
                </patternFill>
              </fill>
              <border>
                <left/>
                <right/>
                <top/>
                <bottom/>
                <vertical/>
                <horizontal/>
              </border>
            </x14:dxf>
          </x14:cfRule>
          <xm:sqref>F36:I39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Revenus</vt:lpstr>
      <vt:lpstr>Dépenses</vt:lpstr>
      <vt:lpstr>Récapitulatif</vt:lpstr>
      <vt:lpstr>Catégorie</vt:lpstr>
      <vt:lpstr>DEPADMISSIBLES</vt:lpstr>
      <vt:lpstr>ecartREVDEP</vt:lpstr>
      <vt:lpstr>écartREVDEP</vt:lpstr>
      <vt:lpstr>Note</vt:lpstr>
      <vt:lpstr>resumTotDep</vt:lpstr>
      <vt:lpstr>TotDepenses</vt:lpstr>
      <vt:lpstr>Totrevenus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Garnier, Laurent</dc:creator>
  <cp:keywords/>
  <dc:description/>
  <cp:lastModifiedBy>Roberge, Stéphanie</cp:lastModifiedBy>
  <cp:revision/>
  <dcterms:created xsi:type="dcterms:W3CDTF">2023-01-17T18:59:00Z</dcterms:created>
  <dcterms:modified xsi:type="dcterms:W3CDTF">2024-12-12T21:06:04Z</dcterms:modified>
  <cp:category/>
  <cp:contentStatus/>
</cp:coreProperties>
</file>