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duqc.sharepoint.com/sites/TM-Adm-DASLPA-SLPA-MEQ/Documents partages/General/Allègement administratif/Formmulaire_APEX/"/>
    </mc:Choice>
  </mc:AlternateContent>
  <xr:revisionPtr revIDLastSave="3077" documentId="8_{28923828-6F2C-4E0F-8E52-A0798B543B2A}" xr6:coauthVersionLast="47" xr6:coauthVersionMax="47" xr10:uidLastSave="{4A9CCFFF-BE47-4383-BE49-E5D6D04F9D76}"/>
  <bookViews>
    <workbookView xWindow="28680" yWindow="-120" windowWidth="29040" windowHeight="15720" xr2:uid="{F94ED009-DA9B-4F06-882C-9A428C01ED6F}"/>
  </bookViews>
  <sheets>
    <sheet name="RENSEIGNEMENTS GÉNÉRAUX" sheetId="9" r:id="rId1"/>
    <sheet name="VOLET 1" sheetId="2" r:id="rId2"/>
    <sheet name="VOLET 2" sheetId="6" r:id="rId3"/>
    <sheet name="VOLET 3" sheetId="7" r:id="rId4"/>
    <sheet name="filtre" sheetId="3" state="hidden" r:id="rId5"/>
  </sheets>
  <definedNames>
    <definedName name="_xlnm._FilterDatabase" localSheetId="0" hidden="1">'RENSEIGNEMENTS GÉNÉRAUX'!$A$1:$N$32</definedName>
    <definedName name="_xlnm._FilterDatabase" localSheetId="1" hidden="1">'VOLET 1'!$A$1:$N$752</definedName>
    <definedName name="_xlnm.Print_Area" localSheetId="0">'RENSEIGNEMENTS GÉNÉRAUX'!$E$1:$K$32</definedName>
    <definedName name="_xlnm.Print_Area" localSheetId="1">'VOLET 1'!$E$1:$K$788</definedName>
    <definedName name="_xlnm.Print_Area" localSheetId="2">'VOLET 2'!$E$1:$K$223</definedName>
    <definedName name="_xlnm.Print_Area" localSheetId="3">'VOLET 3'!$E$1:$K$157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9" i="7" l="1"/>
  <c r="B135" i="7"/>
  <c r="B769" i="2"/>
  <c r="B766" i="2"/>
  <c r="B763" i="2"/>
  <c r="B759" i="2"/>
  <c r="I18" i="7"/>
  <c r="I18" i="6"/>
  <c r="I18" i="2"/>
  <c r="E49" i="2" l="1"/>
  <c r="E68" i="2" l="1"/>
  <c r="B781" i="2" l="1"/>
  <c r="B150" i="7"/>
  <c r="B205" i="6"/>
  <c r="B217" i="6"/>
  <c r="E74" i="2"/>
  <c r="E65" i="2"/>
  <c r="E61" i="2"/>
  <c r="E57" i="2"/>
  <c r="E54" i="2"/>
  <c r="E51" i="2"/>
  <c r="E45" i="2"/>
  <c r="E41" i="2"/>
  <c r="E34" i="2"/>
  <c r="E31" i="2"/>
  <c r="E27" i="2"/>
  <c r="E24" i="2"/>
  <c r="B665" i="2"/>
  <c r="B664" i="2"/>
  <c r="B663" i="2"/>
  <c r="B18" i="2" l="1"/>
  <c r="B751" i="2"/>
  <c r="B745" i="2"/>
  <c r="B740" i="2"/>
  <c r="B734" i="2"/>
  <c r="B726" i="2"/>
  <c r="B711" i="2"/>
  <c r="B683" i="2"/>
  <c r="B682" i="2"/>
  <c r="B681" i="2"/>
  <c r="B680" i="2"/>
  <c r="B662" i="2"/>
  <c r="B613" i="2"/>
  <c r="B559" i="2"/>
  <c r="B553" i="2"/>
  <c r="B552" i="2"/>
  <c r="B551" i="2"/>
  <c r="B550" i="2"/>
  <c r="B549" i="2"/>
  <c r="B548" i="2"/>
  <c r="B547" i="2"/>
  <c r="B546" i="2"/>
  <c r="B545" i="2"/>
  <c r="B544" i="2"/>
  <c r="B543" i="2"/>
  <c r="B542" i="2"/>
  <c r="B479" i="2"/>
  <c r="B412" i="2"/>
  <c r="B359" i="2"/>
  <c r="B316" i="2"/>
  <c r="B261" i="2"/>
  <c r="B213" i="2"/>
  <c r="B173" i="2"/>
  <c r="B163" i="2"/>
  <c r="B162" i="2"/>
  <c r="B161" i="2"/>
  <c r="B160" i="2"/>
  <c r="B159" i="2"/>
  <c r="B158" i="2"/>
  <c r="B157" i="2"/>
  <c r="B156" i="2"/>
  <c r="B155" i="2"/>
  <c r="B154" i="2"/>
  <c r="B153" i="2"/>
  <c r="B152" i="2"/>
  <c r="B151" i="2"/>
  <c r="B150" i="2"/>
  <c r="B149" i="2"/>
  <c r="B148" i="2"/>
  <c r="B147" i="2"/>
  <c r="B108" i="2"/>
  <c r="B101" i="2"/>
  <c r="B100" i="2"/>
  <c r="B99" i="2"/>
  <c r="B98" i="2"/>
  <c r="B97" i="2"/>
  <c r="B96" i="2"/>
  <c r="B95" i="2"/>
  <c r="B94" i="2"/>
  <c r="B93" i="2"/>
  <c r="B92" i="2"/>
  <c r="B91" i="2"/>
  <c r="B90" i="2"/>
  <c r="B89" i="2"/>
  <c r="B88" i="2"/>
  <c r="B87" i="2"/>
  <c r="B86" i="2"/>
  <c r="B85" i="2"/>
  <c r="B76" i="2"/>
  <c r="B73" i="2"/>
  <c r="B67" i="2"/>
  <c r="B64" i="2"/>
  <c r="B60" i="2"/>
  <c r="B56" i="2"/>
  <c r="B53" i="2"/>
  <c r="B50" i="2"/>
  <c r="B706" i="2"/>
  <c r="B748" i="2"/>
  <c r="B742" i="2"/>
  <c r="B737" i="2"/>
  <c r="B731" i="2"/>
  <c r="B724" i="2"/>
  <c r="B719" i="2"/>
  <c r="B716" i="2"/>
  <c r="B709" i="2"/>
  <c r="E23" i="9"/>
  <c r="B672" i="2"/>
  <c r="B673" i="2"/>
  <c r="B674" i="2"/>
  <c r="B671" i="2"/>
  <c r="B127" i="7" l="1"/>
  <c r="B114" i="7"/>
  <c r="B101" i="7"/>
  <c r="B88" i="7"/>
  <c r="B84" i="7"/>
  <c r="B82" i="7"/>
  <c r="B80" i="7"/>
  <c r="B76" i="7"/>
  <c r="B68" i="7"/>
  <c r="B78" i="7"/>
  <c r="B77" i="7"/>
  <c r="B70" i="7"/>
  <c r="B69" i="7"/>
  <c r="B63" i="7"/>
  <c r="B61" i="7"/>
  <c r="B59" i="7"/>
  <c r="B58" i="7"/>
  <c r="B57" i="7"/>
  <c r="B52" i="7"/>
  <c r="B47" i="7"/>
  <c r="B40" i="7"/>
  <c r="B41" i="7"/>
  <c r="B42" i="7"/>
  <c r="B43" i="7"/>
  <c r="B44" i="7"/>
  <c r="B45" i="7"/>
  <c r="B39" i="7"/>
  <c r="B23" i="7"/>
  <c r="B186" i="6"/>
  <c r="B173" i="6"/>
  <c r="B160" i="6"/>
  <c r="B156" i="6"/>
  <c r="B155" i="6"/>
  <c r="B154" i="6"/>
  <c r="B138" i="6"/>
  <c r="B125" i="6"/>
  <c r="B112" i="6"/>
  <c r="B99" i="6"/>
  <c r="B97" i="6"/>
  <c r="B96" i="6"/>
  <c r="B95" i="6"/>
  <c r="B94" i="6"/>
  <c r="B93" i="6"/>
  <c r="B92" i="6"/>
  <c r="B91" i="6"/>
  <c r="B90" i="6"/>
  <c r="B89" i="6"/>
  <c r="B88" i="6"/>
  <c r="B87" i="6"/>
  <c r="B86" i="6"/>
  <c r="B85" i="6"/>
  <c r="B84" i="6"/>
  <c r="B83" i="6"/>
  <c r="B82" i="6"/>
  <c r="B81" i="6"/>
  <c r="B66" i="6"/>
  <c r="B53" i="6"/>
  <c r="B40" i="6"/>
  <c r="B38" i="6"/>
  <c r="B25" i="6"/>
  <c r="B23" i="6"/>
  <c r="B31" i="9"/>
  <c r="B29" i="9"/>
  <c r="B27" i="9"/>
  <c r="B25" i="9"/>
  <c r="B23" i="9"/>
  <c r="E22" i="9"/>
  <c r="B20" i="9"/>
  <c r="B17" i="9"/>
  <c r="B15" i="9"/>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47" i="2"/>
  <c r="B44" i="2"/>
  <c r="B36" i="2"/>
  <c r="B33" i="2"/>
  <c r="B30" i="2"/>
  <c r="B26" i="2"/>
  <c r="J783" i="2" l="1"/>
  <c r="J152" i="7"/>
  <c r="J219" i="6"/>
  <c r="B23" i="2"/>
  <c r="E51" i="7" l="1"/>
  <c r="E24" i="6"/>
  <c r="E48" i="2" l="1"/>
</calcChain>
</file>

<file path=xl/sharedStrings.xml><?xml version="1.0" encoding="utf-8"?>
<sst xmlns="http://schemas.openxmlformats.org/spreadsheetml/2006/main" count="1122" uniqueCount="567">
  <si>
    <t>FORMULAIRE DE DEMANDE</t>
  </si>
  <si>
    <t xml:space="preserve">Programme d’aide financière aux organismes nationaux de loisir (PAFONL) 2026-2029 </t>
  </si>
  <si>
    <t>Consignes — Important</t>
  </si>
  <si>
    <t xml:space="preserve"> - Il est essentiel de consulter le cadre normatif du programme avant de remplir le présent formulaire.</t>
  </si>
  <si>
    <t xml:space="preserve"> - Vérifiez si vous avez rempli toutes les sections, joint tous les documents et pièces justificatives exigés.</t>
  </si>
  <si>
    <t xml:space="preserve"> - Le Ministère se réserve le droit de demander les pièces justificatives supplémentaires qui attestent les renseignements fournis, et ce, en tout temps.</t>
  </si>
  <si>
    <t xml:space="preserve"> - Tout dossier incomplet en retardera l’analyse.</t>
  </si>
  <si>
    <t xml:space="preserve"> - Veuillez en enregistrer une copie et la transmettre à l’adresse : pafonl@education.gouv.qc.ca.</t>
  </si>
  <si>
    <t>RENSEIGNEMENTS GÉNÉRAUX</t>
  </si>
  <si>
    <t>ORGANISME</t>
  </si>
  <si>
    <t>Nom officiel de l’organisme (selon la charte  ou les statuts et règlements) :</t>
  </si>
  <si>
    <t>Nom officiel de l’organisme (selon la charte ou les statuts et règlements) :</t>
  </si>
  <si>
    <t>Inscrire le numéro d’entreprise du Québec (NEQ):</t>
  </si>
  <si>
    <t>Inscrire le numéro d’entreprise du Québec (NEQ) :</t>
  </si>
  <si>
    <t>Si vous êtes une fédération sportive, avez-vous soumis une demande au Programme de soutien au développement de la pratique sportive</t>
  </si>
  <si>
    <t>Si vous êtes une fédération sportive, avez-vous soumis une demande au Programme de soutien au développement de la pratique sportive au Québec (PSDPS) ?</t>
  </si>
  <si>
    <t>au Québec (PSDPS)?</t>
  </si>
  <si>
    <t>Non</t>
  </si>
  <si>
    <t>Nom du président ou de la présidente du conseil d’administration :</t>
  </si>
  <si>
    <t>Téléphone:-Poste:-Courriel:</t>
  </si>
  <si>
    <t>Téléphone :</t>
  </si>
  <si>
    <t>Poste :</t>
  </si>
  <si>
    <t>Courriel :</t>
  </si>
  <si>
    <t>Nom du répondant:</t>
  </si>
  <si>
    <t>Nom du répondant :</t>
  </si>
  <si>
    <t>Fonction du répondant:</t>
  </si>
  <si>
    <t>Fonction du répondant :</t>
  </si>
  <si>
    <t>FORMULAIRE DE DEMANDE – VOLET 1</t>
  </si>
  <si>
    <t>Consignes – Important</t>
  </si>
  <si>
    <t xml:space="preserve"> - Vous trouverez à la section 11 une case qui vous indiquera si vous avez omis de répondre à une ou des questions.</t>
  </si>
  <si>
    <t xml:space="preserve">VOLET 1 – AIDE FINANCIÈRE À LA MISSION </t>
  </si>
  <si>
    <t>SECTION 1 – ADMISSIBILITÉ</t>
  </si>
  <si>
    <t xml:space="preserve">1. Êtes-vous un organisme d’action communautaire?  </t>
  </si>
  <si>
    <t>Oui</t>
  </si>
  <si>
    <r>
      <t xml:space="preserve">2. Votre organisme met-il en œuvre des actions visant la </t>
    </r>
    <r>
      <rPr>
        <b/>
        <sz val="9"/>
        <color rgb="FF000000"/>
        <rFont val="Arial"/>
        <family val="2"/>
      </rPr>
      <t>participation citoyenne,</t>
    </r>
    <r>
      <rPr>
        <sz val="9"/>
        <color rgb="FF000000"/>
        <rFont val="Arial"/>
        <family val="2"/>
      </rPr>
      <t xml:space="preserve"> l’engagement social ou</t>
    </r>
  </si>
  <si>
    <t xml:space="preserve">2.Votre organisme met-il en œuvre des actions visant la participation citoyenne ou l’engagement social ou communautaire? </t>
  </si>
  <si>
    <t xml:space="preserve">communautaire? </t>
  </si>
  <si>
    <t>3. Êtes-vous un organisme qui assure, à titre de chef de file au Québec, la promotion, le développement et la régie</t>
  </si>
  <si>
    <t>d’un ou plusieurs champs d’intervention en loisir dans l’un ou l’autre des secteurs suivant : loisir actif, de plein air,</t>
  </si>
  <si>
    <t xml:space="preserve">3.Êtes-vous un organisme qui assure, à titre de chef de file au Québec, la promotion, le développement et la régie d’un ou plusieurs champs d’intervention en loisir dans l’un ou l’autre des secteurs suivants : loisir actif, de plein air, socioéducatif, ou touristique, milieu de vie en loisir ou loisir spécialisé? </t>
  </si>
  <si>
    <t xml:space="preserve">socioéducatif, touristique, milieu de vie en loisir ou loisir spécialisé? </t>
  </si>
  <si>
    <t>4. Est-ce que votre organisme offre des services pour ses membres et la population dans au moins 9 des 17 régions</t>
  </si>
  <si>
    <t xml:space="preserve">Est-ce que vous organisme offre des services pour ses membres et la population dans au moins 9 des 17 régions administratives du Québec? </t>
  </si>
  <si>
    <t xml:space="preserve">administratives du Québec? </t>
  </si>
  <si>
    <t>5. Est-ce que votre organisme offre au Québec, depuis au moins trois (3) ans, des services qui dépassent les intérêts</t>
  </si>
  <si>
    <t xml:space="preserve">Est-ce que votre organisme offre au Québec, depuis au moins trois (3) ans, des services qui dépassent les intérêts de ses membres?  </t>
  </si>
  <si>
    <t xml:space="preserve">de ses membres?  </t>
  </si>
  <si>
    <t>Pour ce faire, l’organisme doit offrir des services à toutes les personnes s’intéressant aux objectifs qu’il poursuit, sans égard au revenu, à la race,</t>
  </si>
  <si>
    <t>au sexe, au handicap, à l’orientation sexuelle, à la région géographique et au milieu ethnique ou culturel. L’ONL doit également démontrer qu’il contribue</t>
  </si>
  <si>
    <t>à créer un patrimoine collectif, culturel et social par ses investissements dans la qualité de vie de toute la population québécoise.</t>
  </si>
  <si>
    <t>6. Votre organisme assure-t-il la présence d’au moins une ressource humaine à temps plein ou de son équivalent, à raison</t>
  </si>
  <si>
    <t>d’un minimum de 1 800 heures par année, à la direction générale et au développement de leurs champs d’intervention</t>
  </si>
  <si>
    <t xml:space="preserve">Votre organisme assure-t-il la présence d’au moins une ressource humaine à temps plein ou de son équivalent, à raison d’un minimum de 1 800 heures par année, à la direction générale et au développement de leurs champs d’intervention en loisir concernés? </t>
  </si>
  <si>
    <t xml:space="preserve">en loisir concernés? </t>
  </si>
  <si>
    <t>7. Veuillez indiquer la date de validité de votre plan stratégique ou de développement pluriannuel en vigueur :</t>
  </si>
  <si>
    <t xml:space="preserve">Veuillez indiquer la date de validité de votre plan stratégique ou de développement pluriannuel en vigueur :  </t>
  </si>
  <si>
    <t xml:space="preserve">De : </t>
  </si>
  <si>
    <t>À :</t>
  </si>
  <si>
    <t xml:space="preserve">Veuillez fournir les documents ou liens démontrant la conformité de votre organisme au Code de gouvernance des OBNL québécois de sport et de loisir de l’édition de mai 2024, selon le classement du niveau d’exigence de l’organisme. </t>
  </si>
  <si>
    <t>selon le classement du niveau d’exigence de l’organisme?</t>
  </si>
  <si>
    <t>9. Veuillez confirmer que votre organisme détient des polices d’assurance responsabilité civile (générale et des</t>
  </si>
  <si>
    <t xml:space="preserve">Veuillez confirmer que votre organisme détient des polices d’assurance responsabilité civile (générale et des administrateurs et dirigeants) en vigueur. </t>
  </si>
  <si>
    <t>administrateurs et dirigeants) en vigueur.</t>
  </si>
  <si>
    <t>10. Veuillez confirmer que votre organisme fait la promotion des valeurs de l’Avis sur l’éthique en loisir et en sport</t>
  </si>
  <si>
    <t xml:space="preserve">Veuillez confirmer que votre organisme fait la promotion des valeurs de l’Avis sur l’éthique en loisir et en sport et les fondements de l’Avis sur l’esprit sportif. </t>
  </si>
  <si>
    <t xml:space="preserve"> et les fondements de l’Avis sur l’esprit sportif. </t>
  </si>
  <si>
    <t>11. Veuillez confirmer que votre organisme possède une politique interne en matière de protection de l’intégrité en loisir</t>
  </si>
  <si>
    <r>
      <t xml:space="preserve">ou en sport adoptée par le C. A., le tout en accord avec la </t>
    </r>
    <r>
      <rPr>
        <i/>
        <sz val="9"/>
        <color theme="1"/>
        <rFont val="Arial"/>
        <family val="2"/>
      </rPr>
      <t>Loi sur la sécurité dans les loisirs et les sports et le Règlement</t>
    </r>
  </si>
  <si>
    <t xml:space="preserve">Veuillez confirmer que votre organisme possède une politique interne en matière de protection de l’intégrité en loisir ou en sport adoptée par le C. A., le tout en accord avec la Loi sur la sécurité dans les loisirs et les sports et le Règlement visant à assurer l’intégrité des personnes lors de la pratique d’un loisir ou d’un sport. </t>
  </si>
  <si>
    <t xml:space="preserve">visant à assurer l’intégrité des personnes lors de la pratique d’un loisir ou d’un sport. </t>
  </si>
  <si>
    <t>12. Veuillez confirmer que votre organisme s’engage à faire connaître les ressources disponibles pour les personnes</t>
  </si>
  <si>
    <t>qui souhaitent effectuer un signalement ou formuler une plainte en cas de manquement en matière d’intégrité,</t>
  </si>
  <si>
    <t xml:space="preserve">Veuillez confirmer que votre organisme s’engage à faire connaître les ressources disponibles pour les personnes qui souhaitent effectuer un signalement ou formuler une plainte en cas de manquement en matière d’intégrité, notamment au Protecteur de l’intégrité en loisir et en sport ou à une autre instance compétente. </t>
  </si>
  <si>
    <t xml:space="preserve">notamment au Protecteur de l’intégrité en loisir et en sport ou à une autre instance compétente. </t>
  </si>
  <si>
    <t>13. Veuillez confirmer que votre organisme a mis en place des mesures de sensibilisation, d’éducation et de formation</t>
  </si>
  <si>
    <t xml:space="preserve">Veuillez confirmer que votre organisme a mis en place des mesures de sensibilisation, d’éducation et de formation au sujet de la protection de l’intégrité. </t>
  </si>
  <si>
    <t xml:space="preserve">au sujet de la protection de l’intégrité. </t>
  </si>
  <si>
    <t>14. Veuillez confirmer que votre organisme possède une politique de vérification des antécédents judiciaires (filtrage)</t>
  </si>
  <si>
    <t>qui s’applique à tous les administrateurs et administratrices, au personnel et aux personnes qui, comme les bénévoles,</t>
  </si>
  <si>
    <t>agissent en son nom, tant dans leurs relations interpersonnelles qu’avec les membres, qu’il veille à ce que ses organismes</t>
  </si>
  <si>
    <t>affiliés possèdent également une politique en ce sens et que les intervenants travaillant auprès des clientèles mineures</t>
  </si>
  <si>
    <t xml:space="preserve">Veuillez confirmer que votre organisme possède une politique de vérification des antécédents judiciaires (filtrage) qui s’applique à tous les administrateurs et administratrices, au personnel et aux personnes qui, comme les bénévoles, agissent en son nom, tant dans leurs relations interpersonnelles qu’avec les membres, qu’il veille à ce que ses organismes affiliés possèdent également une politique en ce sens et que les intervenants travaillant auprès des clientèles mineures et vulnérables fassent l’objet de vérifications. </t>
  </si>
  <si>
    <t xml:space="preserve">et vulnérables fassent l’objet de vérifications. </t>
  </si>
  <si>
    <t>15. Veuillez confirmer que votre organisme diffuse auprès de ses membres et de la population en général, lorsqu’il y est</t>
  </si>
  <si>
    <t xml:space="preserve">Veuillez confirmer que votre organisme diffuse auprès de ses membres et de la population en général, lorsqu’il y est assujetti, son règlement de sécurité approuvé par le ou la ministre en vertu de la Loi sur la sécurité dans les loisirs et les sports. </t>
  </si>
  <si>
    <r>
      <t>assujetti, son règlement de sécurité approuvé par le ou la ministre en vertu de la</t>
    </r>
    <r>
      <rPr>
        <i/>
        <sz val="9"/>
        <color theme="1"/>
        <rFont val="Arial"/>
        <family val="2"/>
      </rPr>
      <t xml:space="preserve"> Loi sur la sécurité dans les loisirs et les sports. </t>
    </r>
  </si>
  <si>
    <t>S.O.</t>
  </si>
  <si>
    <t>SECTION 2 – REPRÉSENTATION RÉGIONALE DANS LES SERVICES OFFERTS</t>
  </si>
  <si>
    <r>
      <t xml:space="preserve">16. Veuillez indiquer le nombre de membres individuels ou corporatifs </t>
    </r>
    <r>
      <rPr>
        <b/>
        <sz val="9"/>
        <color theme="1"/>
        <rFont val="Arial"/>
        <family val="2"/>
      </rPr>
      <t>directs</t>
    </r>
    <r>
      <rPr>
        <sz val="9"/>
        <color theme="1"/>
        <rFont val="Arial"/>
        <family val="2"/>
      </rPr>
      <t xml:space="preserve"> dans chacune des régions administratives couvertes par</t>
    </r>
  </si>
  <si>
    <t>les services de votre organisme dans ses champs d’intervention en loisir (lieux de pratique, clubs, événements) :</t>
  </si>
  <si>
    <r>
      <t>Nombre de membres individuels directs</t>
    </r>
    <r>
      <rPr>
        <sz val="9"/>
        <color rgb="FF000000"/>
        <rFont val="Arial"/>
        <family val="2"/>
      </rPr>
      <t> </t>
    </r>
  </si>
  <si>
    <r>
      <t>Nombre de membres corporatifs directs</t>
    </r>
    <r>
      <rPr>
        <sz val="9"/>
        <color rgb="FF000000"/>
        <rFont val="Arial"/>
        <family val="2"/>
      </rPr>
      <t> </t>
    </r>
  </si>
  <si>
    <t>Veuillez indiquer le nombre de membres individuels ou corporatifs directs dans chacune des régions administratives couvertes par les services de votre organisme dans ses champs d’intervention en loisir (lieux de pratique, clubs, événements) - 01 Bas-Saint-Laurent </t>
  </si>
  <si>
    <t>01 Bas-Saint-Laurent </t>
  </si>
  <si>
    <t>Veuillez indiquer le nombre de membres individuels ou corporatifs directs dans chacune des régions administratives couvertes par les services de votre organisme dans ses champs d’intervention en loisir (lieux de pratique, clubs, événements) - 02 Saguenay–Lac-Saint-Jean </t>
  </si>
  <si>
    <t>02 Saguenay–Lac-Saint-Jean </t>
  </si>
  <si>
    <t>Veuillez indiquer le nombre de membres individuels ou corporatifs directs dans chacune des régions administratives couvertes par les services de votre organisme dans ses champs d’intervention en loisir (lieux de pratique, clubs, événements) - 03 Capitale-Nationale </t>
  </si>
  <si>
    <t>03 Capitale-Nationale </t>
  </si>
  <si>
    <t>Veuillez indiquer le nombre de membres individuels ou corporatifs directs dans chacune des régions administratives couvertes par les services de votre organisme dans ses champs d’intervention en loisir (lieux de pratique, clubs, événements) - 04 Mauricie </t>
  </si>
  <si>
    <t>04 Mauricie </t>
  </si>
  <si>
    <t>Veuillez indiquer le nombre de membres individuels ou corporatifs directs dans chacune des régions administratives couvertes par les services de votre organisme dans ses champs d’intervention en loisir (lieux de pratique, clubs, événements) - 05 Estrie </t>
  </si>
  <si>
    <t>05 Estrie </t>
  </si>
  <si>
    <t>Veuillez indiquer le nombre de membres individuels ou corporatifs directs dans chacune des régions administratives couvertes par les services de votre organisme dans ses champs d’intervention en loisir (lieux de pratique, clubs, événements) - 06 Montréal </t>
  </si>
  <si>
    <t>06 Montréal </t>
  </si>
  <si>
    <t>Veuillez indiquer le nombre de membres individuels ou corporatifs directs dans chacune des régions administratives couvertes par les services de votre organisme dans ses champs d’intervention en loisir (lieux de pratique, clubs, événements) - 07 Outaouais </t>
  </si>
  <si>
    <t>07 Outaouais </t>
  </si>
  <si>
    <t>Veuillez indiquer le nombre de membres individuels ou corporatifs directs dans chacune des régions administratives couvertes par les services de votre organisme dans ses champs d’intervention en loisir (lieux de pratique, clubs, événements) - 08 Abitibi-Témiscamingue </t>
  </si>
  <si>
    <t>08 Abitibi-Témiscamingue </t>
  </si>
  <si>
    <t>Veuillez indiquer le nombre de membres individuels ou corporatifs directs dans chacune des régions administratives couvertes par les services de votre organisme dans ses champs d’intervention en loisir (lieux de pratique, clubs, événements) - 09 Côte-Nord </t>
  </si>
  <si>
    <t>09 Côte-Nord </t>
  </si>
  <si>
    <t>Veuillez indiquer le nombre de membres individuels ou corporatifs directs dans chacune des régions administratives couvertes par les services de votre organisme dans ses champs d’intervention en loisir (lieux de pratique, clubs, événements) - 10 Nord-du-Québec </t>
  </si>
  <si>
    <t>10 Nord-du-Québec </t>
  </si>
  <si>
    <t>Veuillez indiquer le nombre de membres individuels ou corporatifs directs dans chacune des régions administratives couvertes par les services de votre organisme dans ses champs d’intervention en loisir (lieux de pratique, clubs, événements) - 11 Gaspésie–Îles-de-la-Madeleine </t>
  </si>
  <si>
    <t>11 Gaspésie–Îles-de-la-Madeleine </t>
  </si>
  <si>
    <t>Veuillez indiquer le nombre de membres individuels ou corporatifs directs dans chacune des régions administratives couvertes par les services de votre organisme dans ses champs d’intervention en loisir (lieux de pratique, clubs, événements) - 12 Chaudière-Appalaches </t>
  </si>
  <si>
    <t>12 Chaudière-Appalaches </t>
  </si>
  <si>
    <t>Veuillez indiquer le nombre de membres individuels ou corporatifs directs dans chacune des régions administratives couvertes par les services de votre organisme dans ses champs d’intervention en loisir (lieux de pratique, clubs, événements) - 13 Laval </t>
  </si>
  <si>
    <t>13 Laval </t>
  </si>
  <si>
    <t>Veuillez indiquer le nombre de membres individuels ou corporatifs directs dans chacune des régions administratives couvertes par les services de votre organisme dans ses champs d’intervention en loisir (lieux de pratique, clubs, événements) - 14 Lanaudière </t>
  </si>
  <si>
    <t>14 Lanaudière </t>
  </si>
  <si>
    <t>Veuillez indiquer le nombre de membres individuels ou corporatifs directs dans chacune des régions administratives couvertes par les services de votre organisme dans ses champs d’intervention en loisir (lieux de pratique, clubs, événements) - 15 Laurentides </t>
  </si>
  <si>
    <t>15 Laurentides </t>
  </si>
  <si>
    <t>Veuillez indiquer le nombre de membres individuels ou corporatifs directs dans chacune des régions administratives couvertes par les services de votre organisme dans ses champs d’intervention en loisir (lieux de pratique, clubs, événements) - 16 Montérégie </t>
  </si>
  <si>
    <t>16 Montérégie </t>
  </si>
  <si>
    <t>Veuillez indiquer le nombre de membres individuels ou corporatifs directs dans chacune des régions administratives couvertes par les services de votre organisme dans ses champs d’intervention en loisir (lieux de pratique, clubs, événements) - 17 Centre-du-Québec </t>
  </si>
  <si>
    <t>17 Centre-du-Québec </t>
  </si>
  <si>
    <r>
      <t xml:space="preserve">17. Veuillez indiquer les formations offertes au cours des </t>
    </r>
    <r>
      <rPr>
        <b/>
        <sz val="9"/>
        <color theme="1"/>
        <rFont val="Arial"/>
        <family val="2"/>
      </rPr>
      <t>12 derniers mois</t>
    </r>
    <r>
      <rPr>
        <sz val="9"/>
        <color theme="1"/>
        <rFont val="Arial"/>
        <family val="2"/>
      </rPr>
      <t>, dans chacune des régions administratives</t>
    </r>
  </si>
  <si>
    <t xml:space="preserve">(lieu à partir duquel la formation est donnée, que celle-ci soit en personne ou virtuelle  :  </t>
  </si>
  <si>
    <t>Au besoin, des lignes supplémentaires peuvent être ajoutées en cliquant sur le symbole « + » situé à gauche du tableau</t>
  </si>
  <si>
    <t xml:space="preserve">Nom de la formation offerte  </t>
  </si>
  <si>
    <t>Présentiel ou virtuel</t>
  </si>
  <si>
    <t xml:space="preserve">Veuillez indiquer les formations offertes au cours des 12 derniers mois, dans chacune des régions administratives (lieu à partir duquel la formation est donnée, que celle-ci soit en personne ou virtuelle) :  </t>
  </si>
  <si>
    <r>
      <t xml:space="preserve">18. Veuillez indiquer les régions où les formations en présence ont été offertes, au cours des </t>
    </r>
    <r>
      <rPr>
        <b/>
        <sz val="9"/>
        <color theme="1"/>
        <rFont val="Arial"/>
        <family val="2"/>
      </rPr>
      <t>12 derniers mois</t>
    </r>
    <r>
      <rPr>
        <sz val="9"/>
        <color theme="1"/>
        <rFont val="Arial"/>
        <family val="2"/>
      </rPr>
      <t xml:space="preserve">, le cas échéant :  </t>
    </r>
  </si>
  <si>
    <t xml:space="preserve">Nombre de séances de formation offertes en présentiel par régions </t>
  </si>
  <si>
    <t>Veuillez indiquer les régions où les formations en présence ont été offertes, au cours des 12 derniers mois, le cas échéant :  - 01 Bas-Saint-Laurent </t>
  </si>
  <si>
    <t>Veuillez indiquer les régions où les formations en présence ont été offertes, au cours des 12 derniers mois, le cas échéant :  - 02 Saguenay–Lac-Saint-Jean </t>
  </si>
  <si>
    <t>Veuillez indiquer les régions où les formations en présence ont été offertes, au cours des 12 derniers mois, le cas échéant :  - 03 Capitale-Nationale </t>
  </si>
  <si>
    <t>Veuillez indiquer les régions où les formations en présence ont été offertes, au cours des 12 derniers mois, le cas échéant :  - 04 Mauricie </t>
  </si>
  <si>
    <t>Veuillez indiquer les régions où les formations en présence ont été offertes, au cours des 12 derniers mois, le cas échéant :  - 05 Estrie </t>
  </si>
  <si>
    <t>Veuillez indiquer les régions où les formations en présence ont été offertes, au cours des 12 derniers mois, le cas échéant :  - 06 Montréal </t>
  </si>
  <si>
    <t>Veuillez indiquer les régions où les formations en présence ont été offertes, au cours des 12 derniers mois, le cas échéant :  - 07 Outaouais </t>
  </si>
  <si>
    <t>Veuillez indiquer les régions où les formations en présence ont été offertes, au cours des 12 derniers mois, le cas échéant :  - 08 Abitibi-Témiscamingue </t>
  </si>
  <si>
    <t>Veuillez indiquer les régions où les formations en présence ont été offertes, au cours des 12 derniers mois, le cas échéant :  - 09 Côte-Nord </t>
  </si>
  <si>
    <t>Veuillez indiquer les régions où les formations en présence ont été offertes, au cours des 12 derniers mois, le cas échéant :  - 10 Nord-du-Québec </t>
  </si>
  <si>
    <t>Veuillez indiquer les régions où les formations en présence ont été offertes, au cours des 12 derniers mois, le cas échéant :  - 11 Gaspésie–Îles-de-la-Madeleine </t>
  </si>
  <si>
    <t>Veuillez indiquer les régions où les formations en présence ont été offertes, au cours des 12 derniers mois, le cas échéant :  - 12 Chaudière-Appalaches </t>
  </si>
  <si>
    <t>Veuillez indiquer les régions où les formations en présence ont été offertes, au cours des 12 derniers mois, le cas échéant :  - 13 Laval </t>
  </si>
  <si>
    <t>Veuillez indiquer les régions où les formations en présence ont été offertes, au cours des 12 derniers mois, le cas échéant :  - 14 Lanaudière </t>
  </si>
  <si>
    <t>Veuillez indiquer les régions où les formations en présence ont été offertes, au cours des 12 derniers mois, le cas échéant :  - 15 Laurentides </t>
  </si>
  <si>
    <t>Veuillez indiquer les régions où les formations en présence ont été offertes, au cours des 12 derniers mois, le cas échéant :  - 16 Montérégie </t>
  </si>
  <si>
    <t>Veuillez indiquer les régions où les formations en présence ont été offertes, au cours des 12 derniers mois, le cas échéant :  - 17 Centre-du-Québec </t>
  </si>
  <si>
    <t xml:space="preserve">SECTION 3 – ACCESSIBILITÉ AU LOISIR POUR LES CLIENTÈLES MULTIPLES </t>
  </si>
  <si>
    <t>19. Veuillez indiquer les différentes actions d’inclusion en vigueur mises en place par votre organisme pour les différentes</t>
  </si>
  <si>
    <t xml:space="preserve">clientèles ayant des besoins variés :   </t>
  </si>
  <si>
    <t>Clientèle</t>
  </si>
  <si>
    <t xml:space="preserve">Nature de l’action </t>
  </si>
  <si>
    <t>Titre de l’action d’adaptation</t>
  </si>
  <si>
    <t xml:space="preserve">Veuillez indiquer les différentes actions d’inclusion en vigueur mises en place par votre organisme pour les différentes clientèles ayant des besoins variés :   </t>
  </si>
  <si>
    <t>SECTION 4 – PARTENARIATS ET CONCERTATION</t>
  </si>
  <si>
    <t xml:space="preserve">20. Veuillez indiquer les partenariats actifs entre votre organisme et des partenaires externe  :   </t>
  </si>
  <si>
    <t>Nom du partenaire</t>
  </si>
  <si>
    <t>Niveau (local-municipal, régional, provincial ou fédéral)</t>
  </si>
  <si>
    <t xml:space="preserve">Veuillez indiquer les partenariats actifs entre votre organisme et des partenaires externes :   </t>
  </si>
  <si>
    <t xml:space="preserve">21. Veuillez indiquer les comités de consultation ou les groupes de travail multiacteurs dans lesquels votre organisme est impliqué :  </t>
  </si>
  <si>
    <t>Comité de consultation ou groupe de travail multiacteurs</t>
  </si>
  <si>
    <t>Nom du comité ou du groupe de travail</t>
  </si>
  <si>
    <t>Type d’implications</t>
  </si>
  <si>
    <t xml:space="preserve">Veuillez indiquer les comités de consultation ou les groupes de travail multiacteurs dans lesquels votre organisme est impliqu  :  </t>
  </si>
  <si>
    <t>Comités de consultation</t>
  </si>
  <si>
    <t>SECTION 5 – STANDARDS EN SÉCURITÉ, ÉTHIQUE ET ENCADREMENT</t>
  </si>
  <si>
    <r>
      <t xml:space="preserve">22. Veuillez indiquer le nombre de personnes formées par votre organisme (membres individuels ou corporatifs), </t>
    </r>
    <r>
      <rPr>
        <b/>
        <sz val="9"/>
        <color rgb="FF000000"/>
        <rFont val="Arial"/>
        <family val="2"/>
      </rPr>
      <t>exclusivement</t>
    </r>
  </si>
  <si>
    <r>
      <rPr>
        <b/>
        <sz val="9"/>
        <color rgb="FF000000"/>
        <rFont val="Arial"/>
        <family val="2"/>
      </rPr>
      <t>en lien avec la sécurité, l’encadrement, l’éthique et l’intégrité</t>
    </r>
    <r>
      <rPr>
        <sz val="9"/>
        <color rgb="FF000000"/>
        <rFont val="Arial"/>
        <family val="2"/>
      </rPr>
      <t xml:space="preserve"> pour les années financières 2024-2025 et 2025-2026 (1</t>
    </r>
    <r>
      <rPr>
        <vertAlign val="superscript"/>
        <sz val="9"/>
        <color rgb="FF000000"/>
        <rFont val="Arial"/>
        <family val="2"/>
      </rPr>
      <t>er</t>
    </r>
    <r>
      <rPr>
        <sz val="9"/>
        <color rgb="FF000000"/>
        <rFont val="Arial"/>
        <family val="2"/>
      </rPr>
      <t xml:space="preserve"> avril au 31 mars).</t>
    </r>
  </si>
  <si>
    <t>Nom de la formation</t>
  </si>
  <si>
    <t>Type de formation (sécurité, encadrement, éthique, intégrité)</t>
  </si>
  <si>
    <t>Nombre de personnes formées</t>
  </si>
  <si>
    <t>2024-2025</t>
  </si>
  <si>
    <t>2025-2026</t>
  </si>
  <si>
    <t xml:space="preserve">Veuillez indiquer le nombre de personnes formées par votre organisme (membres individuels ou corporatifs), exclusivement en lien avec la sécurité, l’encadrement, l’éthique et l’intégrité pour les années financières du 1er avril au 31 mars  :  </t>
  </si>
  <si>
    <t>SECTION 6 – VEILLE DES NOUVELLES TENDANCES ET DIVERSITÉ DES SERVICES</t>
  </si>
  <si>
    <r>
      <t xml:space="preserve">23. Veuillez indiquer toutes les actions de vigie réalisées, dans les </t>
    </r>
    <r>
      <rPr>
        <b/>
        <sz val="9"/>
        <color theme="1"/>
        <rFont val="Arial"/>
        <family val="2"/>
      </rPr>
      <t xml:space="preserve">12 derniers mois, </t>
    </r>
    <r>
      <rPr>
        <sz val="9"/>
        <color theme="1"/>
        <rFont val="Arial"/>
        <family val="2"/>
      </rPr>
      <t>par votre organisme pour permettre de suivre</t>
    </r>
  </si>
  <si>
    <t xml:space="preserve">l’évolution et de répondre au besoin de votre champ d’intervention en loisi  :  </t>
  </si>
  <si>
    <r>
      <t xml:space="preserve">Type d’action </t>
    </r>
    <r>
      <rPr>
        <b/>
        <sz val="8"/>
        <color theme="1"/>
        <rFont val="Arial"/>
        <family val="2"/>
      </rPr>
      <t>(liste déroulante)</t>
    </r>
  </si>
  <si>
    <t>Nom de l’action</t>
  </si>
  <si>
    <t xml:space="preserve">Veuillez indiquer toutes les actions de vigie réalisées, dans les 12 derniers mois, par votre organisme pour permettre de suivre l’évolution et de répondre au besoin de votre champ d’intervention en loisi  :  </t>
  </si>
  <si>
    <r>
      <t xml:space="preserve">24. Veuillez indiquer l’ensemble des activités de loisir </t>
    </r>
    <r>
      <rPr>
        <b/>
        <sz val="9"/>
        <color theme="1"/>
        <rFont val="Arial"/>
        <family val="2"/>
      </rPr>
      <t>sous la régie de votre organisme</t>
    </r>
    <r>
      <rPr>
        <sz val="9"/>
        <color theme="1"/>
        <rFont val="Arial"/>
        <family val="2"/>
      </rPr>
      <t>, qui font partie intégrante de votre mission.</t>
    </r>
  </si>
  <si>
    <t>Veuillez-vous référer aux définitions dans le cadre normatif du PAFONL.</t>
  </si>
  <si>
    <t>Nom de l’activité</t>
  </si>
  <si>
    <t>Explications, précisions</t>
  </si>
  <si>
    <t xml:space="preserve">Veuillez indiquer l’ensemble des activités de loisir sous la régie de votre organisme, qui font partie intégrante de votre mission. Veuillez-vous référer aux définitions dans le cadre normatif du PAFON  :  </t>
  </si>
  <si>
    <t>25. Veuillez indiquer les actions ou initiatives en vigueur mises en place par votre organisme qui visent à faire bouger la population,</t>
  </si>
  <si>
    <t xml:space="preserve">le cas échéant :  </t>
  </si>
  <si>
    <t xml:space="preserve">Veuillez indiquer les actions ou initiatives en vigueur mises en place par votre organisme qui visent à faire bouger la population, le cas échéan  :  </t>
  </si>
  <si>
    <t>SECTION 7 – RÉSEAUTAGE, COMMUNICATION ET PROMOTION</t>
  </si>
  <si>
    <t xml:space="preserve">26. Veuillez indiquer les différents outils/médias de communication et de promotion qui sont utilisés par votre organisme :  </t>
  </si>
  <si>
    <t xml:space="preserve">Outil </t>
  </si>
  <si>
    <t xml:space="preserve">Description, précisions </t>
  </si>
  <si>
    <t xml:space="preserve">Veuillez indiquer les différents outils/médias de communication et de promotion qui sont utilisés par votre organisme :  - Site Web à jour </t>
  </si>
  <si>
    <t xml:space="preserve">Site Web à jour </t>
  </si>
  <si>
    <t xml:space="preserve">Veuillez indiquer les différents outils/médias de communication et de promotion qui sont utilisés par votre organisme :  - Bulletin, infolettre </t>
  </si>
  <si>
    <t xml:space="preserve">Bulletin, infolettre </t>
  </si>
  <si>
    <t xml:space="preserve">Veuillez indiquer les différents outils/médias de communication et de promotion qui sont utilisés par votre organisme :  - Webinaire </t>
  </si>
  <si>
    <t xml:space="preserve">Webinaire </t>
  </si>
  <si>
    <t xml:space="preserve">Veuillez indiquer les différents outils/médias de communication et de promotion qui sont utilisés par votre organisme :  - Film, court métrage ou reportage vidéo </t>
  </si>
  <si>
    <t xml:space="preserve">Film, court métrage ou reportage vidéo </t>
  </si>
  <si>
    <t xml:space="preserve">Veuillez indiquer les différents outils/médias de communication et de promotion qui sont utilisés par votre organisme :  - Blogue actif </t>
  </si>
  <si>
    <t xml:space="preserve">Blogue actif </t>
  </si>
  <si>
    <t xml:space="preserve">Veuillez indiquer les différents outils/médias de communication et de promotion qui sont utilisés par votre organisme :  - Compte actif sur médias sociaux (Facebook, Instagram, X, YouTube, etc.) </t>
  </si>
  <si>
    <t xml:space="preserve">Compte actif sur médias sociaux (Facebook, Instagram, X, YouTube, etc.) </t>
  </si>
  <si>
    <t xml:space="preserve">Veuillez indiquer les différents outils/médias de communication et de promotion qui sont utilisés par votre organisme :  - Affiche, encart, calendrier </t>
  </si>
  <si>
    <t xml:space="preserve">Affiche, encart, calendrier </t>
  </si>
  <si>
    <t xml:space="preserve">Veuillez indiquer les différents outils/médias de communication et de promotion qui sont utilisés par votre organisme :  - Périodique (ex  : revue, journal, magazine) </t>
  </si>
  <si>
    <t xml:space="preserve">Périodique (ex  : revue, journal, magazine) </t>
  </si>
  <si>
    <t xml:space="preserve">Veuillez indiquer les différents outils/médias de communication et de promotion qui sont utilisés par votre organisme :  - Campagne publicitaire grand public (ex  : télévision, radio, journaux) </t>
  </si>
  <si>
    <t xml:space="preserve">Campagne publicitaire grand public (ex  : télévision, radio, journaux) </t>
  </si>
  <si>
    <t xml:space="preserve">Veuillez indiquer les différents outils/médias de communication et de promotion qui sont utilisés par votre organisme :  - Communiqué de presse </t>
  </si>
  <si>
    <t xml:space="preserve">Communiqué de presse </t>
  </si>
  <si>
    <t xml:space="preserve">Veuillez indiquer les différents outils/médias de communication et de promotion qui sont utilisés par votre organisme :  - Concours </t>
  </si>
  <si>
    <t xml:space="preserve">Concours </t>
  </si>
  <si>
    <t xml:space="preserve">Veuillez indiquer les différents outils/médias de communication et de promotion qui sont utilisés par votre organisme :  - Autres </t>
  </si>
  <si>
    <t xml:space="preserve">Autres </t>
  </si>
  <si>
    <t xml:space="preserve">27. Veuillez indiquer les événements organisés par votre organisme sous sa régie.  </t>
  </si>
  <si>
    <r>
      <t xml:space="preserve">Type d’événement </t>
    </r>
    <r>
      <rPr>
        <b/>
        <sz val="8"/>
        <color theme="1"/>
        <rFont val="Arial"/>
        <family val="2"/>
      </rPr>
      <t>(liste déroulante)</t>
    </r>
  </si>
  <si>
    <t>Nom de l’événement</t>
  </si>
  <si>
    <t>Nombre de participants</t>
  </si>
  <si>
    <t xml:space="preserve">Veuillez indiquer les événements organisés par votre organisme sous sa régie.  </t>
  </si>
  <si>
    <t xml:space="preserve">28. Veuillez indiquer les événements où votre organisme a fait des représentations (ex. : présentation, kiosque, atelier, conférence, animation) :  </t>
  </si>
  <si>
    <t xml:space="preserve">Veuillez indiquer les événements où votre organisme a fait des représentations (e   : présentation, kiosque, atelier, conférence, animation  :  </t>
  </si>
  <si>
    <t>Congrès</t>
  </si>
  <si>
    <t>SECTION 8 – TAILLE DE L’ORGANISME ET RÉGIE</t>
  </si>
  <si>
    <t xml:space="preserve">29. Veuillez indiquer le nombre de postes rémunérés à temps plein, à temps partiel (incluant les contractuels) de votre organisme :  </t>
  </si>
  <si>
    <t>Nombre de postes</t>
  </si>
  <si>
    <t>Veuillez indiquer le nombre de postes rémunérés à temps plein, à temps partiel (incluant les contractuels) de votre organisme :  -Temps plein annuel</t>
  </si>
  <si>
    <t>Temps plein annuel</t>
  </si>
  <si>
    <t xml:space="preserve">Veuillez indiquer le nombre de postes rémunérés à temps plein, à temps partiel (incluant les contractuels) de votre organisme :  -Temps plein saisonnier </t>
  </si>
  <si>
    <t xml:space="preserve">Temps plein saisonnier </t>
  </si>
  <si>
    <t xml:space="preserve">Veuillez indiquer le nombre de postes rémunérés à temps plein, à temps partiel (incluant les contractuels) de votre organisme :  -Temps partiel annuel </t>
  </si>
  <si>
    <t xml:space="preserve">Temps partiel annuel </t>
  </si>
  <si>
    <t xml:space="preserve">Veuillez indiquer le nombre de postes rémunérés à temps plein, à temps partiel (incluant les contractuels) de votre organisme :  -Temps partiel saisonnier </t>
  </si>
  <si>
    <t xml:space="preserve">Temps partiel saisonnier </t>
  </si>
  <si>
    <t>30. Veuillez indiquer le nombre de bénévoles ayant travaillé pour votre organisme et le nombre d’heures que ceux-ci ont effectuées</t>
  </si>
  <si>
    <t xml:space="preserve">au cours des 12 derniers mois, par catégorie  :  </t>
  </si>
  <si>
    <t>Catégorie</t>
  </si>
  <si>
    <t>Nombre de bénévoles</t>
  </si>
  <si>
    <t xml:space="preserve">Heures effectuées </t>
  </si>
  <si>
    <t xml:space="preserve">Veuillez indiquer le nombre de bénévoles ayant travaillé pour votre organisme et le nombre d’heures que ceux-ci ont effectuées au cours des 12 derniers mois, par catégories :  - Conseil d’administration </t>
  </si>
  <si>
    <t xml:space="preserve">Conseil d’administration </t>
  </si>
  <si>
    <t xml:space="preserve">Veuillez indiquer le nombre de bénévoles ayant travaillé pour votre organisme et le nombre d’heures que ceux-ci ont effectuées au cours des 12 derniers mois, par catégories :  - Membre de comités de l’organisme </t>
  </si>
  <si>
    <t xml:space="preserve">Membre de comités de l’organisme </t>
  </si>
  <si>
    <t xml:space="preserve">Veuillez indiquer le nombre de bénévoles ayant travaillé pour votre organisme et le nombre d’heures que ceux-ci ont effectuées au cours des 12 derniers mois, par catégories :  - Formations </t>
  </si>
  <si>
    <t xml:space="preserve">Formations </t>
  </si>
  <si>
    <t xml:space="preserve">Veuillez indiquer le nombre de bénévoles ayant travaillé pour votre organisme et le nombre d’heures que ceux-ci ont effectuées au cours des 12 derniers mois, par catégories :  - Autres </t>
  </si>
  <si>
    <t>31. Veuillez indiquer les actions incluses dans votre plan stratégique couvrant les catégories suivante  : accessibilité, sécurité,</t>
  </si>
  <si>
    <t>qualité de l’expérience et activité physique :</t>
  </si>
  <si>
    <t xml:space="preserve">Catégorie </t>
  </si>
  <si>
    <t xml:space="preserve">Pages de références
des actions dans le plan stratégique </t>
  </si>
  <si>
    <t xml:space="preserve">Veuillez indiquer les actions incluses dans votre plan stratégique couvrant les catégories suivante  : accessibilité, sécurité, qualité de l’expérience et activité physiqu  :    - Accessibilité </t>
  </si>
  <si>
    <t xml:space="preserve">Accessibilité </t>
  </si>
  <si>
    <t xml:space="preserve">Veuillez indiquer les actions incluses dans votre plan stratégique couvrant les catégories suivante  : accessibilité, sécurité, qualité de l’expérience et activité physiqu  :    - Sécurité </t>
  </si>
  <si>
    <t xml:space="preserve">Sécurité </t>
  </si>
  <si>
    <t xml:space="preserve">Veuillez indiquer les actions incluses dans votre plan stratégique couvrant les catégories suivante  : accessibilité, sécurité, qualité de l’expérience et activité physiqu  :    - Qualité de l’expérience </t>
  </si>
  <si>
    <t xml:space="preserve">Qualité de l’expérience </t>
  </si>
  <si>
    <t xml:space="preserve">Veuillez indiquer les actions incluses dans votre plan stratégique couvrant les catégories suivante  : accessibilité, sécurité, qualité de l’expérience et activité physiqu  :    - Activité physique </t>
  </si>
  <si>
    <t xml:space="preserve">Activité physique </t>
  </si>
  <si>
    <t xml:space="preserve">SECTION 9 – DÉVELOPPEMENT DURABLE </t>
  </si>
  <si>
    <t>Le présent questionnaire vise à recueillir des informations générales sur la manière dont votre organisme intègre ou envisage d’intégrer</t>
  </si>
  <si>
    <t>les principes de développement durable dans ses pratiques, ses activités et ses projets. Il se veut également un outil de réflexion</t>
  </si>
  <si>
    <t xml:space="preserve">pour soutenir une prise de conscience des leviers d’action possibles dans votre contexte. </t>
  </si>
  <si>
    <t xml:space="preserve">Le développement durable se définit comme suit : </t>
  </si>
  <si>
    <t>« Un développement qui répond aux besoins du présent sans compromettre la capacité des générations futures à répondre aux leurs.</t>
  </si>
  <si>
    <t>Le développement durable s’appuie sur une vision à long terme qui prend en compte le caractère indissociable des dimensions environnementale,</t>
  </si>
  <si>
    <t>sociale et économique des activités de développement ».</t>
  </si>
  <si>
    <t>Veuillez noter que les réponses aux questions ci-après n’auront aucune incidence sur l’admissibilité ni sur l’évaluation de</t>
  </si>
  <si>
    <r>
      <rPr>
        <b/>
        <sz val="9"/>
        <color theme="1"/>
        <rFont val="Arial"/>
        <family val="2"/>
      </rPr>
      <t>votre demande de financement</t>
    </r>
    <r>
      <rPr>
        <sz val="9"/>
        <color theme="1"/>
        <rFont val="Arial"/>
        <family val="2"/>
      </rPr>
      <t>. Elles visent prioritairement à soutenir le ministère de l’Éducation dans une démarche d’évaluation</t>
    </r>
  </si>
  <si>
    <t>de la mise en application des principes de développement durable par les organismes financés dans le cadre du Programme d’aide financière</t>
  </si>
  <si>
    <t>aux organismes nationaux de loisir.</t>
  </si>
  <si>
    <t>Gouvernance et engagement organisationnel</t>
  </si>
  <si>
    <t>1. Est-ce qu’une personne ou un comité est désigné pour prendre en charge le développement durable au sein</t>
  </si>
  <si>
    <t>DV-1</t>
  </si>
  <si>
    <t xml:space="preserve">Est-ce qu’une personne ou un comité est désigné pour prendre en charge le développement durable au sein de votre organisme? </t>
  </si>
  <si>
    <t xml:space="preserve">de votre organisme? </t>
  </si>
  <si>
    <t>2. Est-ce que votre organisme a formellement adopté une politique, une déclaration d’engagement, un cadre structurant</t>
  </si>
  <si>
    <t>DV-2</t>
  </si>
  <si>
    <t xml:space="preserve">Est-ce que votre organisme a formellement adopté une politique, une déclaration d’engagement, un cadre structurant ou un plan d’action en matière de développement durable? </t>
  </si>
  <si>
    <t>ou un plan d’action en matière de développement durable?</t>
  </si>
  <si>
    <t>DV-2.1</t>
  </si>
  <si>
    <t>Est-ce que votre organisme a formellement adopté une politique, une déclaration d’engagement, un cadre structurant ou un plan d’action en matière de développement durable? - précision</t>
  </si>
  <si>
    <t>Précision facultative – Si oui, pouvez-vous indiquer le titre du document et l’année d’adoption :</t>
  </si>
  <si>
    <t>Acquisition responsable</t>
  </si>
  <si>
    <t>3. Favorisez-vous l’achat de matériaux, de produits ou d’aliments produits localement ou par des fournisseurs régionaux,</t>
  </si>
  <si>
    <t>DV-3</t>
  </si>
  <si>
    <t xml:space="preserve">Favorisez-vous l’achat de matériaux, de produits ou d’aliments produits localement ou par des fournisseurs régionaux, que ce soit dans le cadre de vos opérations courantes, de vos projets ou de vos activités/événements? </t>
  </si>
  <si>
    <t>que ce soit dans le cadre de vos opérations courantes, de vos projets ou de vos activités/événements?</t>
  </si>
  <si>
    <t>4. Intégrez-vous des pratiques écoresponsables lors de vos activités ou événements (réduction du matériel jetable,</t>
  </si>
  <si>
    <t>DV-4</t>
  </si>
  <si>
    <t xml:space="preserve">Intégrez-vous des pratiques écoresponsables lors de vos activités ou événements (réduction du matériel jetable, formats numériques, covoiturage, etc.)? </t>
  </si>
  <si>
    <t>formats numériques, covoiturage, etc.)?</t>
  </si>
  <si>
    <t>Gestion des matières résiduelles</t>
  </si>
  <si>
    <t xml:space="preserve">5. Est-ce que votre organisme a mis en place des mesures/pratiques de tri ou de réduction à la source </t>
  </si>
  <si>
    <t>DV-5</t>
  </si>
  <si>
    <t xml:space="preserve">Est-ce que votre organisme a mis en place des mesures/pratiques de tri ou de réduction à la source (ex  : recyclage, compost) afin d’assurer une gestion adéquate des matières résiduelles? </t>
  </si>
  <si>
    <t>(ex. : recyclage, compost) afin d’assurer une gestion adéquate des matières résiduelles?</t>
  </si>
  <si>
    <t>DV-5.1</t>
  </si>
  <si>
    <t>Est-ce que votre organisme a mis en place des mesures/pratiques de tri ou de réduction à la source (ex  : recyclage, compost) afin d’assurer une gestion adéquate des matières résiduelles? - précision</t>
  </si>
  <si>
    <t>Précision facultative – Si oui, préciser brièvement les mesures et pratiques en place :</t>
  </si>
  <si>
    <t>6. Est-ce que vous favorisez l’adoption de pratiques organisationnelles responsables, notamment :</t>
  </si>
  <si>
    <t>DV-6.a</t>
  </si>
  <si>
    <t>Est-ce que vous favorisez l’adoption de pratiques organisationnelles responsables, notammen  : -    a) Formation, amélioration continue, développement professionnel ou partage d’expertise pour les employés?</t>
  </si>
  <si>
    <t xml:space="preserve">   a) Formation, amélioration continue, développement professionnel ou partage d’expertise pour les employés?</t>
  </si>
  <si>
    <t xml:space="preserve">       Précision facultative – Si oui, vous pouvez inscrire un exemple d’initiative</t>
  </si>
  <si>
    <t>DV-6.a.1</t>
  </si>
  <si>
    <t>Est-ce que vous favorisez l’adoption de pratiques organisationnelles responsables, notammen  : -        Précision facultative — Si oui, vous pouvez inscrire un exemple d’initiative</t>
  </si>
  <si>
    <t xml:space="preserve">       de bonne pratique mise en place :</t>
  </si>
  <si>
    <t xml:space="preserve">   b) Promotion de la mobilité et du transport durable, des saines habitudes de vie et de la conciliation travail-famille</t>
  </si>
  <si>
    <t>DV-6.b</t>
  </si>
  <si>
    <t>Est-ce que vous favorisez l’adoption de pratiques organisationnelles responsables, notammen  : -    b) Promotion de la mobilité et du transport durable, des saines habitudes de vie et de la conciliation travail-famille</t>
  </si>
  <si>
    <t xml:space="preserve">       auprès des employés?</t>
  </si>
  <si>
    <t>DV-6.b.1</t>
  </si>
  <si>
    <t>DV-6.c</t>
  </si>
  <si>
    <t>Est-ce que vous favorisez l’adoption de pratiques organisationnelles responsables, notammen  : -    c) Mise en œuvre de pratiques favorisant l’équité et la diversité en matière d’emploi?</t>
  </si>
  <si>
    <t xml:space="preserve">   c) Mise en œuvre de pratiques favorisant l’équité et la diversité en matière d’emploi?</t>
  </si>
  <si>
    <t>DV-6.c.1</t>
  </si>
  <si>
    <t xml:space="preserve">   d) Intégration sociale et accès aux services, particulièrement pour les personnes racisées, handicapées, âgées,</t>
  </si>
  <si>
    <t>DV-6.d</t>
  </si>
  <si>
    <t>Est-ce que vous favorisez l’adoption de pratiques organisationnelles responsables, notammen  : -    d) Intégration sociale et accès aux services, particulièrement pour les personnes racisées, handicapées, âgées,</t>
  </si>
  <si>
    <t xml:space="preserve">       ou celles devant composer avec un niveau élevé de vulnérabilité?</t>
  </si>
  <si>
    <t>DV-6.d.1</t>
  </si>
  <si>
    <t>SECTION 10 – DOCUMENTS À JOINDRE</t>
  </si>
  <si>
    <t xml:space="preserve">Pour toute demande d’aide financière, les documents suivants doivent être annexés au présent formulaire : </t>
  </si>
  <si>
    <t>Formats de fichiers acceptés : jpg, jpeg, png, gif, txt, csv, tsv, rtx, pdf, doc, docx, ppt, pptx, xls, xlsx, odp, odt.</t>
  </si>
  <si>
    <t>Extrait du procès-verbal adopté par le conseil d’administration démontrant l’adoption d’une résolution</t>
  </si>
  <si>
    <t>qui appuie le dépôt de la demande de soutien financier au MEQ;</t>
  </si>
  <si>
    <t>Nom attestant</t>
  </si>
  <si>
    <t>Ajouter en pièce jointe dans le même courriel que le formulaire de demande</t>
  </si>
  <si>
    <t>Copie de la charte (lettres patentes);</t>
  </si>
  <si>
    <t>Copie du Plan stratégique ou de développement pluriannuel dans son champ d’intervention en loisir;</t>
  </si>
  <si>
    <t>Documents ou liens démontrant la conformité de votre organisme au Code de gouvernance des OBNL</t>
  </si>
  <si>
    <t>québécois de sport et de loisir, selon le classement du niveau d’exigence de l’organisme.</t>
  </si>
  <si>
    <t>SECTION 11 – ENGAGEMENT ET ATTESTATION</t>
  </si>
  <si>
    <t xml:space="preserve">Attestation de la personne autorisée à remplir le formulaire </t>
  </si>
  <si>
    <t xml:space="preserve">Nous certifions que les renseignements fournis dans le présent formulaire et dans les documents joints sont véridiques et complets. </t>
  </si>
  <si>
    <t>De plus, nous autorisons le Ministère à utiliser certains renseignements fournis dans ce formulaire aux fins d’études, de recherche</t>
  </si>
  <si>
    <t>et d’évaluation.</t>
  </si>
  <si>
    <t>Attestation</t>
  </si>
  <si>
    <t>Nom de la personne qui atteste :</t>
  </si>
  <si>
    <t>Nombre de questions non complétées :</t>
  </si>
  <si>
    <t>Ministère de l’Éducation – 2026 (26-104-13_w1)</t>
  </si>
  <si>
    <t>FORMULAIRE DE DEMANDE – VOLET 2</t>
  </si>
  <si>
    <t xml:space="preserve"> - Vous trouverez à la section 3 une case qui vous indiquera si vous avez omis de répondre à une ou des questions.</t>
  </si>
  <si>
    <t xml:space="preserve"> - Veuillez en enregistrer une copie et la transmettre à l'adresse : pafonl@education.gouv.qc.ca.</t>
  </si>
  <si>
    <t xml:space="preserve">VOLET 2 – AIDE FINANCIÈRE AUX PROJETS STRUCTURANTS </t>
  </si>
  <si>
    <t>Nom officiel de l’organisme (selon la charte ou les statuts et règlements) :</t>
  </si>
  <si>
    <t>SECTION 1 – COLLECTE DE DONNÉES</t>
  </si>
  <si>
    <t>1. Titre du projet </t>
  </si>
  <si>
    <t xml:space="preserve">2. Description du projet  </t>
  </si>
  <si>
    <t>2. Description du projet *</t>
  </si>
  <si>
    <t>*Astuce : pour passer à la ligne suivante dans une cellule,</t>
  </si>
  <si>
    <t xml:space="preserve">utilisez le raccourci Alt + Entrée. </t>
  </si>
  <si>
    <t xml:space="preserve">3. Quel est le budget total du projet?    </t>
  </si>
  <si>
    <t>Décrivez en quoi le projet rejoint les objectifs* du programme à court, moyen et long terme </t>
  </si>
  <si>
    <t>4. Décrivez en quoi le projet rejoint les objectifs*</t>
  </si>
  <si>
    <t>du programme à court, moyen et long terme :</t>
  </si>
  <si>
    <t xml:space="preserve">* Renforcer la sécurité de la pratique du loisir, </t>
  </si>
  <si>
    <t>accroître l’accessibilité, encourager l’activité physique.</t>
  </si>
  <si>
    <t>Décrivez comment la proposition de projet structurant répond à un besoin de la clientèle </t>
  </si>
  <si>
    <t>5. Décrivez comment la proposition de projet structurant</t>
  </si>
  <si>
    <t xml:space="preserve">répond à un besoin de la clientèle : </t>
  </si>
  <si>
    <t xml:space="preserve">Décrivez à quel type de clientèle* s’adresse le projet et l’avantage ou les avantages que celle-ci pourra en tirer :  
Champ texte </t>
  </si>
  <si>
    <t>6. Décrivez à quel type de clientèle* s’adresse le projet</t>
  </si>
  <si>
    <t xml:space="preserve">et l’avantage ou les avantages que celle-ci pourra en tirer :  </t>
  </si>
  <si>
    <t>* Ex. : aînés, personnes handicapées ou en situation</t>
  </si>
  <si>
    <t>de pauvreté, personnes de la communauté LGBTQ+</t>
  </si>
  <si>
    <t xml:space="preserve"> et nouveaux immigrants et immigrantes. </t>
  </si>
  <si>
    <t xml:space="preserve">7. Quelles sont les régions touchées par le projet ?  </t>
  </si>
  <si>
    <t>Quelles sont les régions touchées par le projet et quels seront les impacts de cette mesure pour votre milieu?  - 01 Bas-Saint-Laurent</t>
  </si>
  <si>
    <t>01 Bas-Saint-Laurent</t>
  </si>
  <si>
    <t>Quelles sont les régions touchées par le projet et quels seront les impacts de cette mesure pour votre milieu?  - 02 Saguenay–Lac-Saint-Jean</t>
  </si>
  <si>
    <t>02 Saguenay–Lac-Saint-Jean</t>
  </si>
  <si>
    <t xml:space="preserve">Quelles sont les régions touchées par le projet et quels seront les impacts de cette mesure pour votre milieu?  - 03 Capitale-Nationale </t>
  </si>
  <si>
    <t xml:space="preserve">03 Capitale-Nationale </t>
  </si>
  <si>
    <t>Quelles sont les régions touchées par le projet et quels seront les impacts de cette mesure pour votre milieu?  - 04 Mauricie</t>
  </si>
  <si>
    <t>04 Mauricie</t>
  </si>
  <si>
    <t xml:space="preserve">Quelles sont les régions touchées par le projet et quels seront les impacts de cette mesure pour votre milieu?  - 05 Estrie </t>
  </si>
  <si>
    <t xml:space="preserve">05 Estrie </t>
  </si>
  <si>
    <t xml:space="preserve">Quelles sont les régions touchées par le projet et quels seront les impacts de cette mesure pour votre milieu?  - 06 Montréal </t>
  </si>
  <si>
    <t xml:space="preserve">06 Montréal </t>
  </si>
  <si>
    <t xml:space="preserve">Quelles sont les régions touchées par le projet et quels seront les impacts de cette mesure pour votre milieu?  - 07 Outaouais </t>
  </si>
  <si>
    <t xml:space="preserve">07 Outaouais </t>
  </si>
  <si>
    <t xml:space="preserve">Quelles sont les régions touchées par le projet et quels seront les impacts de cette mesure pour votre milieu?  - 08 Abitibi-Témiscamingue </t>
  </si>
  <si>
    <t xml:space="preserve">08 Abitibi-Témiscamingue </t>
  </si>
  <si>
    <t>Quelles sont les régions touchées par le projet et quels seront les impacts de cette mesure pour votre milieu?  - 09 Côte-Nord</t>
  </si>
  <si>
    <t>09 Côte-Nord</t>
  </si>
  <si>
    <t>Quelles sont les régions touchées par le projet et quels seront les impacts de cette mesure pour votre milieu?  - 10 Nord-du-Québec</t>
  </si>
  <si>
    <t>10 Nord-du-Québec</t>
  </si>
  <si>
    <t>Quelles sont les régions touchées par le projet et quels seront les impacts de cette mesure pour votre milieu?  - 11 Gaspésie–Îles-de-la-Madeleine</t>
  </si>
  <si>
    <t>11 Gaspésie–Îles-de-la-Madeleine</t>
  </si>
  <si>
    <t>Quelles sont les régions touchées par le projet et quels seront les impacts de cette mesure pour votre milieu?  - 12 Chaudière-Appalaches</t>
  </si>
  <si>
    <t>12 Chaudière-Appalaches</t>
  </si>
  <si>
    <t>Quelles sont les régions touchées par le projet et quels seront les impacts de cette mesure pour votre milieu?  - 13 Laval</t>
  </si>
  <si>
    <t>13 Laval</t>
  </si>
  <si>
    <t>Quelles sont les régions touchées par le projet et quels seront les impacts de cette mesure pour votre milieu?  - 14 Lanaudière</t>
  </si>
  <si>
    <t>14 Lanaudière</t>
  </si>
  <si>
    <t xml:space="preserve">Quelles sont les régions touchées par le projet et quels seront les impacts de cette mesure pour votre milieu?  - 15 Laurentides </t>
  </si>
  <si>
    <t xml:space="preserve">15 Laurentides </t>
  </si>
  <si>
    <t>Quelles sont les régions touchées par le projet et quels seront les impacts de cette mesure pour votre milieu?  - 16 Montérégie</t>
  </si>
  <si>
    <t>16 Montérégie</t>
  </si>
  <si>
    <t>Quelles sont les régions touchées par le projet et quels seront les impacts de cette mesure pour votre milieu?  - 17 Centre-du-Québec</t>
  </si>
  <si>
    <t>17 Centre-du-Québec</t>
  </si>
  <si>
    <t xml:space="preserve">Comment le projet joindra-t-il une nouvelle clientèle et facilitera-t-il l’adhésion de gens peu ou pas actifs?  </t>
  </si>
  <si>
    <t>8. Comment le projet joindra-t-il une nouvelle clientèle</t>
  </si>
  <si>
    <t>et facilitera-t-il l’adhésion de gens peu ou pas actifs?</t>
  </si>
  <si>
    <t xml:space="preserve">Comment votre projet se poursuivra-t-il après la fin de l’aide financière?  </t>
  </si>
  <si>
    <t>9. Comment votre projet se poursuivra-t-il après la fin</t>
  </si>
  <si>
    <t xml:space="preserve">de l’aide financière? </t>
  </si>
  <si>
    <t xml:space="preserve">Comment le projet structurant améliorera-t-il l’accessibilité à une nouvelle clientèle et améliorera-t-il l’expérience des participants?  </t>
  </si>
  <si>
    <t>10. Comment le projet structurant améliorera-t-il</t>
  </si>
  <si>
    <t>l’accessibilité à une nouvelle clientèle et améliorera-t-il</t>
  </si>
  <si>
    <t>l’expérience des participants?</t>
  </si>
  <si>
    <t xml:space="preserve">Décrivez les retombés pour les régions en lien avec votre champ d’intervention : 
Champ texte </t>
  </si>
  <si>
    <t>11. Décrivez les retombées pour les régions en lien</t>
  </si>
  <si>
    <t>avec votre champ d’intervention :</t>
  </si>
  <si>
    <t xml:space="preserve">12. Veuillez indiquer le nombre d’heures requises annuellement pour la réalisation du projet :  </t>
  </si>
  <si>
    <r>
      <t>Année financière (1</t>
    </r>
    <r>
      <rPr>
        <b/>
        <vertAlign val="superscript"/>
        <sz val="9"/>
        <color theme="1"/>
        <rFont val="Arial"/>
        <family val="2"/>
      </rPr>
      <t>er</t>
    </r>
    <r>
      <rPr>
        <b/>
        <sz val="9"/>
        <color theme="1"/>
        <rFont val="Arial"/>
        <family val="2"/>
      </rPr>
      <t xml:space="preserve"> avril au 31 mars)</t>
    </r>
  </si>
  <si>
    <t>Nombre d’heures</t>
  </si>
  <si>
    <t>Veuillez indiquer le nombre d’heures requises annuellement pour la réalisation du projet :  - 2026-2027</t>
  </si>
  <si>
    <t>2026-2027</t>
  </si>
  <si>
    <t>Veuillez indiquer le nombre d’heures requises annuellement pour la réalisation du projet :  - 2027-2028</t>
  </si>
  <si>
    <t>2027-2028</t>
  </si>
  <si>
    <t>Veuillez indiquer le nombre d’heures requises annuellement pour la réalisation du projet :  - 2028-2029</t>
  </si>
  <si>
    <t>2028-2029</t>
  </si>
  <si>
    <t xml:space="preserve">13. Veuillez décrire les différentes étapes du projet avec les objectifs pour chacune des années :  </t>
  </si>
  <si>
    <t>Veuillez décrire les différentes étapes du projet avec les objectifs pour chacune des années :   - 1re année  </t>
  </si>
  <si>
    <r>
      <t>1</t>
    </r>
    <r>
      <rPr>
        <vertAlign val="superscript"/>
        <sz val="9"/>
        <color rgb="FF000000"/>
        <rFont val="Arial"/>
        <family val="2"/>
      </rPr>
      <t xml:space="preserve">re </t>
    </r>
    <r>
      <rPr>
        <sz val="9"/>
        <color rgb="FF000000"/>
        <rFont val="Arial"/>
        <family val="2"/>
      </rPr>
      <t>année  </t>
    </r>
  </si>
  <si>
    <t>Veuillez décrire les différentes étapes du projet avec les objectifs pour chacune des années :   - 2e année  </t>
  </si>
  <si>
    <r>
      <t>2</t>
    </r>
    <r>
      <rPr>
        <vertAlign val="superscript"/>
        <sz val="9"/>
        <color rgb="FF000000"/>
        <rFont val="Arial"/>
        <family val="2"/>
      </rPr>
      <t>e</t>
    </r>
    <r>
      <rPr>
        <sz val="9"/>
        <color rgb="FF000000"/>
        <rFont val="Arial"/>
        <family val="2"/>
      </rPr>
      <t> année  </t>
    </r>
  </si>
  <si>
    <t>Veuillez décrire les différentes étapes du projet avec les objectifs pour chacune des années :   - 3e année  </t>
  </si>
  <si>
    <r>
      <t>3</t>
    </r>
    <r>
      <rPr>
        <vertAlign val="superscript"/>
        <sz val="9"/>
        <rFont val="Arial"/>
        <family val="2"/>
      </rPr>
      <t>e</t>
    </r>
    <r>
      <rPr>
        <sz val="9"/>
        <rFont val="Arial"/>
        <family val="2"/>
      </rPr>
      <t> année  </t>
    </r>
  </si>
  <si>
    <t>SECTION 2 – DOCUMENTS À JOINDRE</t>
  </si>
  <si>
    <t xml:space="preserve">Pour toute demande d’aide financière, les documents suivants doivent être annexés au présent formulaire : </t>
  </si>
  <si>
    <t>Formats de fichiers acceptés: jpg, jpeg, png, gif, txt, csv, tsv, rtx, pdf, doc, docx, ppt, pptx, xls, xlsx, odp, odt.</t>
  </si>
  <si>
    <t>Un budget prévisionnel détaillé du projet spécifiant les différentes sources de revenus (publiques,</t>
  </si>
  <si>
    <t>privées et autonomes) et les principaux postes de dépenses.</t>
  </si>
  <si>
    <t>SECTION 3 – ENGAGEMENT ET ATTESTATION</t>
  </si>
  <si>
    <t>Nom de la personne qui atteste</t>
  </si>
  <si>
    <t>Nom de la personne qui atteste :</t>
  </si>
  <si>
    <t>hmdthj</t>
  </si>
  <si>
    <t>Nombre de questions non complétées :</t>
  </si>
  <si>
    <t>FORMULAIRE DE DEMANDE – VOLET 3</t>
  </si>
  <si>
    <t xml:space="preserve"> - Veuillez en enregistrer une copie et la transmettre à l’adresse : pafonl@education.gouv.qc.ca.</t>
  </si>
  <si>
    <t>VOLET 3 – AIDE FINANCIÈRE À LA GÉOMATIQUE EN PLEIN AIR</t>
  </si>
  <si>
    <t xml:space="preserve">1. Description du projet de géoréférencement </t>
  </si>
  <si>
    <t>1. Description du projet de géoréférencement*</t>
  </si>
  <si>
    <t xml:space="preserve">2. Quelles données recueillies dans le cadre de la demande seront rendues disponibles sans authentification sur les outils de diffusion suivants? </t>
  </si>
  <si>
    <t>Point géographique avec nom du lieu de pratique</t>
  </si>
  <si>
    <t>Tracés et/ou zones des sites et sentiers de pratique </t>
  </si>
  <si>
    <t>Niveaux de difficulté </t>
  </si>
  <si>
    <t>Localisation des balises et autres données de mesures d’urgence</t>
  </si>
  <si>
    <t>Quelles données recueillies dans le cadre de la demande seront rendues disponibles sans authentification sur les outils de diffusion suivants? - Carte interactive sur le site Web ou l’application mobile de l’ONL </t>
  </si>
  <si>
    <t>Carte interactive sur le site Web ou l’application mobile de l’ONL </t>
  </si>
  <si>
    <t>Quelles données recueillies dans le cadre de la demande seront rendues disponibles sans authentification sur les outils de diffusion suivants? - Carte interactive sur le site Web du lieu de pratique </t>
  </si>
  <si>
    <t>Carte interactive sur le site Web du lieu de pratique </t>
  </si>
  <si>
    <t>Quelles données recueillies dans le cadre de la demande seront rendues disponibles sans authentification sur les outils de diffusion suivants? - Carte numérique téléchargeable </t>
  </si>
  <si>
    <t>Carte numérique téléchargeable </t>
  </si>
  <si>
    <t>Quelles données recueillies dans le cadre de la demande seront rendues disponibles sans authentification sur les outils de diffusion suivants? - Carte physique sur le lieu de pratique </t>
  </si>
  <si>
    <t>Carte physique sur le lieu de pratique </t>
  </si>
  <si>
    <t>Quelles données recueillies dans le cadre de la demande seront rendues disponibles sans authentification sur les outils de diffusion suivants? - Bonjour Québec </t>
  </si>
  <si>
    <t>Bonjour Québec </t>
  </si>
  <si>
    <t>Quelles données recueillies dans le cadre de la demande seront rendues disponibles sans authentification sur les outils de diffusion suivants? - Site Web régional (MRC ou organisme régional) </t>
  </si>
  <si>
    <t>Site Web régional (MRC ou organisme régional) </t>
  </si>
  <si>
    <t>Quelles données recueillies dans le cadre de la demande seront rendues disponibles sans authentification sur les outils de diffusion suivants? - Site ou sites Web municipaux </t>
  </si>
  <si>
    <t>Site ou sites Web municipaux </t>
  </si>
  <si>
    <t xml:space="preserve">3. Nombre de sites* actuellement géoréférencés </t>
  </si>
  <si>
    <t>3. Nombre de sites* actuellement géoréférencés :</t>
  </si>
  <si>
    <t>* Lieu réservé et aménagé pour la pratique d’activités de plein air (ex. : point d’embarquement ou de débarquement sur un plan d’eau,</t>
  </si>
  <si>
    <t>parcours de canyonisme, paroi d’escalade ou site de plongée). Pour être considéré comme tel, le site doit se situer dans un environnement</t>
  </si>
  <si>
    <t>majoritairement naturel et non dans un endroit où prédominent des terrains sportifs et des aires de jeux.</t>
  </si>
  <si>
    <t xml:space="preserve">4. Nombre de sites total </t>
  </si>
  <si>
    <t>4. Nombre de sites total :</t>
  </si>
  <si>
    <t>5. Nombre estimé de sites visés par l’intervention de collecte :</t>
  </si>
  <si>
    <t>Année de réalisation</t>
  </si>
  <si>
    <t>Nombre de sites</t>
  </si>
  <si>
    <t>Nombre estimé de sites visés par l’intervention de collecte  -2026</t>
  </si>
  <si>
    <t>Nombre estimé de sites visés par l’intervention de collecte  -2027</t>
  </si>
  <si>
    <t>Nombre estimé de sites visés par l’intervention de collecte  -2028</t>
  </si>
  <si>
    <t xml:space="preserve">6. Nombre de kilomètres de sentier actuellement géoréférencé </t>
  </si>
  <si>
    <t>6. Nombre de kilomètres de sentier actuellement géoréférencé :</t>
  </si>
  <si>
    <t xml:space="preserve">7. Nombre de kilomètres de sentier total  </t>
  </si>
  <si>
    <t>7. Nombre de kilomètres de sentier total :</t>
  </si>
  <si>
    <t>8. Nombre estimé de kilomètres du sentier visé par l’intervention de la collecte :</t>
  </si>
  <si>
    <t>Nombre de kilomètres</t>
  </si>
  <si>
    <t>Nombre estimé de kilomètres du sentier visé par l’intervention de la collecte - 2026</t>
  </si>
  <si>
    <t>Nombre estimé de kilomètres du sentier visé par l’intervention de la collecte - 2027</t>
  </si>
  <si>
    <t>Nombre estimé de kilomètres du sentier visé par l’intervention de la collecte - 2028</t>
  </si>
  <si>
    <t xml:space="preserve">9. Nombre estimé de jours d’intervention de collecte* : </t>
  </si>
  <si>
    <t xml:space="preserve">* Un jour d’intervention par ressource </t>
  </si>
  <si>
    <t>Nombre de jours</t>
  </si>
  <si>
    <t>Nombre estimé de jours d’intervention de collecte* - 2026</t>
  </si>
  <si>
    <t>Nombre estimé de jours d’intervention de collecte* - 2027</t>
  </si>
  <si>
    <t>Nombre estimé de jours d’intervention de collecte* - 2028</t>
  </si>
  <si>
    <t xml:space="preserve">10. Nombre d’années d’expérience en géomatique de l’organisme :  </t>
  </si>
  <si>
    <t>11. Nombre de ressources humaines qui travailleront à la coordination du projet et à la base de données géoréférencées :</t>
  </si>
  <si>
    <t xml:space="preserve">12. Nombre d’années d’expérience en géomatique que cumulent ces ressources :  </t>
  </si>
  <si>
    <t xml:space="preserve">13. Veuillez décrire les différentes actions du projet pour chacune des années : </t>
  </si>
  <si>
    <t>Veuillez décrire les différentes actions du projet pour chacune des années : - 2026</t>
  </si>
  <si>
    <t>Veuillez décrire les différentes actions du projet pour chacune des années : - 2027</t>
  </si>
  <si>
    <t>Veuillez décrire les différentes actions du projet pour chacune des années : - 2028</t>
  </si>
  <si>
    <t xml:space="preserve">14. Quel est le montant d’aide financière demandée pour le projet? </t>
  </si>
  <si>
    <t xml:space="preserve">privées et autonomes) et les principaux postes de dépenses; </t>
  </si>
  <si>
    <t xml:space="preserve">Un exemple de jeu de données géomatiques pour les organismes n’ayant jamais fourni de telles données. </t>
  </si>
  <si>
    <t>0-5 ans</t>
  </si>
  <si>
    <t>Présentiel</t>
  </si>
  <si>
    <t>Personnes en situation d’handicap</t>
  </si>
  <si>
    <t>L’aménagement adapté de sites de pratique</t>
  </si>
  <si>
    <t>Local (municipal) / scolaire</t>
  </si>
  <si>
    <t>Membre participant</t>
  </si>
  <si>
    <t>Sécurité</t>
  </si>
  <si>
    <t>Veille</t>
  </si>
  <si>
    <t>6-12 ans</t>
  </si>
  <si>
    <t>Nouvel aménagement</t>
  </si>
  <si>
    <t>Propriétaire unique (bâtiment et terrain)</t>
  </si>
  <si>
    <t>Virtuel</t>
  </si>
  <si>
    <t>Personnes en situation de pauvreté</t>
  </si>
  <si>
    <t>L’adaptation des activités et services</t>
  </si>
  <si>
    <t>Régional / scolaire</t>
  </si>
  <si>
    <t>Groupe de travail multiacteurs</t>
  </si>
  <si>
    <t>Membre observateur</t>
  </si>
  <si>
    <t>Encadrement</t>
  </si>
  <si>
    <t>Projet de recherche</t>
  </si>
  <si>
    <t>Événements participatifs</t>
  </si>
  <si>
    <t>Forum</t>
  </si>
  <si>
    <t>13-17 ans</t>
  </si>
  <si>
    <t>Propriétaire (bâtiment, mais pas le terrain)</t>
  </si>
  <si>
    <t>En partie</t>
  </si>
  <si>
    <t>Nouveaux arrivants</t>
  </si>
  <si>
    <t>L’accès à des équipements (adaptés ou pas)</t>
  </si>
  <si>
    <t>Provincial</t>
  </si>
  <si>
    <t>Coordonnateur/responsable</t>
  </si>
  <si>
    <t>Éthique</t>
  </si>
  <si>
    <t>Sondage</t>
  </si>
  <si>
    <t>Ateliers</t>
  </si>
  <si>
    <t>Colloque</t>
  </si>
  <si>
    <t>18-25 ans</t>
  </si>
  <si>
    <t>Locataire (sous bail, court ou moyen terme)</t>
  </si>
  <si>
    <t>Autochtones</t>
  </si>
  <si>
    <t>Les déplacements et le transport</t>
  </si>
  <si>
    <t>Fédéral</t>
  </si>
  <si>
    <t>Invité</t>
  </si>
  <si>
    <t>Intégrité</t>
  </si>
  <si>
    <t>Mémoire</t>
  </si>
  <si>
    <t>Forums</t>
  </si>
  <si>
    <t>Conférence</t>
  </si>
  <si>
    <t>26-55 ans</t>
  </si>
  <si>
    <t>Locataire en bail emphytéotique</t>
  </si>
  <si>
    <t>Personnes LGBTQ+</t>
  </si>
  <si>
    <t>L’accompagnement / encadrement</t>
  </si>
  <si>
    <t>Expert</t>
  </si>
  <si>
    <t>Article</t>
  </si>
  <si>
    <t>Séminaires</t>
  </si>
  <si>
    <t>Festival</t>
  </si>
  <si>
    <t>56 ans+</t>
  </si>
  <si>
    <t>Locataire (prêt bona fide ou hébergé gratuitement)</t>
  </si>
  <si>
    <t>Petite enfance</t>
  </si>
  <si>
    <t>L’accès à l’information</t>
  </si>
  <si>
    <t>Autre</t>
  </si>
  <si>
    <t>Séminaire</t>
  </si>
  <si>
    <t>Gestionnaire (ni propriétaire, ni locataire, mais unique responsable des activités de loisir)</t>
  </si>
  <si>
    <t>Personnes aînées</t>
  </si>
  <si>
    <t>Autre (veuillez préciser)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</si>
</sst>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 #,##0.00_)\ &quot;$&quot;_ ;_ * \(#,##0.00\)\ &quot;$&quot;_ ;_ * &quot;-&quot;??_)\ &quot;$&quot;_ ;_ @_ "/>
    <numFmt numFmtId="164" formatCode="_ * #,##0_)\ &quot;$&quot;_ ;_ * \(#,##0\)\ &quot;$&quot;_ ;_ * &quot;-&quot;??_)\ &quot;$&quot;_ ;_ @_ "/>
    <numFmt numFmtId="165" formatCode="_ * #,##0.0_)_ ;_ * \(#,##0.0\)_ ;_ * &quot;-&quot;??_)_ ;_ @_ "/>
    <numFmt numFmtId="166" formatCode="_ * #,##0_)_ ;_ * \(#,##0\)_ ;_ * &quot;-&quot;??_)_ ;_ @_ "/>
  </numFmts>
  <fonts count="32" x14ac:knownFonts="1">
    <font>
      <sz val="11"/>
      <color theme="1"/>
      <name val="Aptos Narrow"/>
      <family val="2"/>
      <scheme val="minor"/>
    </font>
    <font>
      <sz val="11"/>
      <color theme="1"/>
      <name val="Arial"/>
      <family val="2"/>
    </font>
    <font>
      <b/>
      <sz val="12"/>
      <color theme="0"/>
      <name val="Arial"/>
      <family val="2"/>
    </font>
    <font>
      <b/>
      <sz val="11"/>
      <color rgb="FFFF0000"/>
      <name val="Arial"/>
      <family val="2"/>
    </font>
    <font>
      <b/>
      <sz val="11"/>
      <color theme="0"/>
      <name val="Arial"/>
      <family val="2"/>
    </font>
    <font>
      <sz val="10"/>
      <color theme="1"/>
      <name val="Arial"/>
      <family val="2"/>
    </font>
    <font>
      <i/>
      <sz val="9"/>
      <color theme="1"/>
      <name val="Arial"/>
      <family val="2"/>
    </font>
    <font>
      <b/>
      <sz val="9"/>
      <color theme="1"/>
      <name val="Arial"/>
      <family val="2"/>
    </font>
    <font>
      <sz val="9"/>
      <color theme="1"/>
      <name val="Arial"/>
      <family val="2"/>
    </font>
    <font>
      <b/>
      <sz val="9"/>
      <color rgb="FFFF0000"/>
      <name val="Arial"/>
      <family val="2"/>
    </font>
    <font>
      <i/>
      <sz val="8"/>
      <color theme="1"/>
      <name val="Arial"/>
      <family val="2"/>
    </font>
    <font>
      <b/>
      <sz val="11"/>
      <color theme="1"/>
      <name val="Aptos Narrow"/>
      <family val="2"/>
      <scheme val="minor"/>
    </font>
    <font>
      <sz val="11"/>
      <color theme="1"/>
      <name val="Times New Roman"/>
      <family val="1"/>
    </font>
    <font>
      <b/>
      <sz val="8"/>
      <color rgb="FFFF0000"/>
      <name val="Arial"/>
      <family val="2"/>
    </font>
    <font>
      <b/>
      <i/>
      <sz val="8"/>
      <color rgb="FFFF0000"/>
      <name val="Arial"/>
      <family val="2"/>
    </font>
    <font>
      <b/>
      <sz val="9"/>
      <color rgb="FF000000"/>
      <name val="Arial"/>
      <family val="2"/>
    </font>
    <font>
      <u/>
      <sz val="11"/>
      <color theme="10"/>
      <name val="Aptos Narrow"/>
      <family val="2"/>
      <scheme val="minor"/>
    </font>
    <font>
      <sz val="8"/>
      <color rgb="FFFF0000"/>
      <name val="Arial"/>
      <family val="2"/>
    </font>
    <font>
      <b/>
      <sz val="10"/>
      <color rgb="FF000000"/>
      <name val="Times New Roman"/>
      <family val="1"/>
    </font>
    <font>
      <sz val="9"/>
      <color rgb="FF000000"/>
      <name val="Arial"/>
      <family val="2"/>
    </font>
    <font>
      <sz val="11"/>
      <color theme="1"/>
      <name val="Aptos Narrow"/>
      <family val="2"/>
      <scheme val="minor"/>
    </font>
    <font>
      <sz val="11"/>
      <color theme="0"/>
      <name val="Aptos Narrow"/>
      <family val="2"/>
      <scheme val="minor"/>
    </font>
    <font>
      <sz val="9"/>
      <name val="Arial"/>
      <family val="2"/>
    </font>
    <font>
      <sz val="9"/>
      <color theme="0"/>
      <name val="Arial"/>
      <family val="2"/>
    </font>
    <font>
      <b/>
      <sz val="8"/>
      <color theme="1"/>
      <name val="Arial"/>
      <family val="2"/>
    </font>
    <font>
      <b/>
      <sz val="12.5"/>
      <color theme="0"/>
      <name val="Arial"/>
      <family val="2"/>
    </font>
    <font>
      <vertAlign val="superscript"/>
      <sz val="9"/>
      <color rgb="FF000000"/>
      <name val="Arial"/>
      <family val="2"/>
    </font>
    <font>
      <sz val="7"/>
      <color theme="1"/>
      <name val="Arial"/>
      <family val="2"/>
    </font>
    <font>
      <b/>
      <vertAlign val="superscript"/>
      <sz val="9"/>
      <color theme="1"/>
      <name val="Arial"/>
      <family val="2"/>
    </font>
    <font>
      <vertAlign val="superscript"/>
      <sz val="9"/>
      <name val="Arial"/>
      <family val="2"/>
    </font>
    <font>
      <sz val="11"/>
      <color rgb="FFFF0000"/>
      <name val="Aptos Narrow"/>
      <family val="2"/>
      <scheme val="minor"/>
    </font>
    <font>
      <sz val="9"/>
      <color rgb="FFFF0000"/>
      <name val="Arial"/>
      <family val="2"/>
    </font>
  </fonts>
  <fills count="8">
    <fill>
      <patternFill patternType="none"/>
    </fill>
    <fill>
      <patternFill patternType="gray125"/>
    </fill>
    <fill>
      <patternFill patternType="solid">
        <fgColor rgb="FF19406C"/>
        <bgColor indexed="64"/>
      </patternFill>
    </fill>
    <fill>
      <patternFill patternType="solid">
        <fgColor rgb="FFF1F1F2"/>
        <bgColor indexed="64"/>
      </patternFill>
    </fill>
    <fill>
      <patternFill patternType="solid">
        <fgColor theme="0" tint="-4.9989318521683403E-2"/>
        <bgColor indexed="64"/>
      </patternFill>
    </fill>
    <fill>
      <patternFill patternType="solid">
        <fgColor theme="0"/>
        <bgColor indexed="64"/>
      </patternFill>
    </fill>
    <fill>
      <patternFill patternType="solid">
        <fgColor rgb="FFDAE6F0"/>
        <bgColor indexed="64"/>
      </patternFill>
    </fill>
    <fill>
      <patternFill patternType="solid">
        <fgColor rgb="FFDAE6F0"/>
        <bgColor rgb="FF000000"/>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
      <left/>
      <right style="thin">
        <color indexed="64"/>
      </right>
      <top style="thin">
        <color theme="2" tint="-0.499984740745262"/>
      </top>
      <bottom style="thin">
        <color theme="2" tint="-0.499984740745262"/>
      </bottom>
      <diagonal/>
    </border>
    <border>
      <left style="thin">
        <color indexed="64"/>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2" tint="-0.499984740745262"/>
      </left>
      <right/>
      <top style="thin">
        <color theme="2" tint="-0.499984740745262"/>
      </top>
      <bottom/>
      <diagonal/>
    </border>
    <border>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indexed="64"/>
      </right>
      <top style="thin">
        <color theme="2" tint="-0.499984740745262"/>
      </top>
      <bottom/>
      <diagonal/>
    </border>
    <border>
      <left/>
      <right style="thin">
        <color indexed="64"/>
      </right>
      <top/>
      <bottom style="thin">
        <color theme="2" tint="-0.499984740745262"/>
      </bottom>
      <diagonal/>
    </border>
    <border>
      <left style="thin">
        <color indexed="64"/>
      </left>
      <right/>
      <top style="thin">
        <color theme="2" tint="-0.499984740745262"/>
      </top>
      <bottom/>
      <diagonal/>
    </border>
    <border>
      <left style="thin">
        <color indexed="64"/>
      </left>
      <right/>
      <top style="thin">
        <color theme="2" tint="-0.499984740745262"/>
      </top>
      <bottom style="thin">
        <color theme="2" tint="-0.499984740745262"/>
      </bottom>
      <diagonal/>
    </border>
    <border>
      <left/>
      <right style="thin">
        <color theme="2" tint="-0.499984740745262"/>
      </right>
      <top style="thin">
        <color indexed="64"/>
      </top>
      <bottom style="thin">
        <color indexed="64"/>
      </bottom>
      <diagonal/>
    </border>
    <border>
      <left/>
      <right style="thin">
        <color theme="2"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style="thin">
        <color theme="2" tint="-0.499984740745262"/>
      </top>
      <bottom/>
      <diagonal/>
    </border>
    <border>
      <left style="thin">
        <color theme="2" tint="-0.499984740745262"/>
      </left>
      <right/>
      <top style="thin">
        <color indexed="64"/>
      </top>
      <bottom/>
      <diagonal/>
    </border>
    <border>
      <left style="thin">
        <color theme="2" tint="-0.499984740745262"/>
      </left>
      <right style="thin">
        <color indexed="64"/>
      </right>
      <top style="thin">
        <color indexed="64"/>
      </top>
      <bottom style="thin">
        <color theme="2" tint="-0.499984740745262"/>
      </bottom>
      <diagonal/>
    </border>
  </borders>
  <cellStyleXfs count="3">
    <xf numFmtId="0" fontId="0" fillId="0" borderId="0"/>
    <xf numFmtId="0" fontId="16" fillId="0" borderId="0" applyNumberFormat="0" applyFill="0" applyBorder="0" applyAlignment="0" applyProtection="0"/>
    <xf numFmtId="44" fontId="20" fillId="0" borderId="0" applyFont="0" applyFill="0" applyBorder="0" applyAlignment="0" applyProtection="0"/>
  </cellStyleXfs>
  <cellXfs count="233">
    <xf numFmtId="0" fontId="0" fillId="0" borderId="0" xfId="0"/>
    <xf numFmtId="0" fontId="12" fillId="0" borderId="0" xfId="0" applyFont="1"/>
    <xf numFmtId="0" fontId="1" fillId="5" borderId="0" xfId="0" applyFont="1" applyFill="1"/>
    <xf numFmtId="0" fontId="3" fillId="6" borderId="0" xfId="0" applyFont="1" applyFill="1"/>
    <xf numFmtId="0" fontId="1" fillId="6" borderId="0" xfId="0" applyFont="1" applyFill="1"/>
    <xf numFmtId="0" fontId="1" fillId="5" borderId="1" xfId="0" applyFont="1" applyFill="1" applyBorder="1"/>
    <xf numFmtId="0" fontId="1" fillId="5" borderId="2" xfId="0" applyFont="1" applyFill="1" applyBorder="1"/>
    <xf numFmtId="0" fontId="1" fillId="5" borderId="3" xfId="0" applyFont="1" applyFill="1" applyBorder="1"/>
    <xf numFmtId="0" fontId="7" fillId="5" borderId="4" xfId="0" applyFont="1" applyFill="1" applyBorder="1" applyAlignment="1">
      <alignment vertical="center"/>
    </xf>
    <xf numFmtId="0" fontId="8" fillId="5" borderId="0" xfId="0" applyFont="1" applyFill="1"/>
    <xf numFmtId="0" fontId="8" fillId="5" borderId="5" xfId="0" applyFont="1" applyFill="1" applyBorder="1"/>
    <xf numFmtId="0" fontId="8" fillId="5" borderId="4" xfId="0" applyFont="1" applyFill="1" applyBorder="1"/>
    <xf numFmtId="0" fontId="8" fillId="4" borderId="0" xfId="0" applyFont="1" applyFill="1"/>
    <xf numFmtId="0" fontId="8" fillId="0" borderId="0" xfId="0" applyFont="1"/>
    <xf numFmtId="0" fontId="5" fillId="5" borderId="6" xfId="0" applyFont="1" applyFill="1" applyBorder="1"/>
    <xf numFmtId="0" fontId="5" fillId="5" borderId="7" xfId="0" applyFont="1" applyFill="1" applyBorder="1"/>
    <xf numFmtId="0" fontId="5" fillId="5" borderId="8" xfId="0" applyFont="1" applyFill="1" applyBorder="1"/>
    <xf numFmtId="0" fontId="5" fillId="5" borderId="0" xfId="0" applyFont="1" applyFill="1"/>
    <xf numFmtId="0" fontId="5" fillId="5" borderId="4" xfId="0" applyFont="1" applyFill="1" applyBorder="1"/>
    <xf numFmtId="0" fontId="5" fillId="5" borderId="5" xfId="0" applyFont="1" applyFill="1" applyBorder="1"/>
    <xf numFmtId="0" fontId="8" fillId="5" borderId="4" xfId="0" applyFont="1" applyFill="1" applyBorder="1" applyAlignment="1">
      <alignment vertical="center"/>
    </xf>
    <xf numFmtId="0" fontId="8" fillId="5" borderId="7" xfId="0" applyFont="1" applyFill="1" applyBorder="1"/>
    <xf numFmtId="0" fontId="8" fillId="5" borderId="0" xfId="0" applyFont="1" applyFill="1" applyAlignment="1">
      <alignment horizontal="right"/>
    </xf>
    <xf numFmtId="0" fontId="10" fillId="5" borderId="4" xfId="0" applyFont="1" applyFill="1" applyBorder="1" applyAlignment="1">
      <alignment vertical="center"/>
    </xf>
    <xf numFmtId="0" fontId="6" fillId="5" borderId="4" xfId="0" applyFont="1" applyFill="1" applyBorder="1" applyAlignment="1">
      <alignment vertical="center"/>
    </xf>
    <xf numFmtId="0" fontId="0" fillId="5" borderId="0" xfId="0" applyFill="1"/>
    <xf numFmtId="0" fontId="0" fillId="5" borderId="5" xfId="0" applyFill="1" applyBorder="1"/>
    <xf numFmtId="0" fontId="0" fillId="5" borderId="4" xfId="0" applyFill="1" applyBorder="1"/>
    <xf numFmtId="0" fontId="8" fillId="5" borderId="4" xfId="0" applyFont="1" applyFill="1" applyBorder="1" applyAlignment="1">
      <alignment horizontal="left" vertical="center" wrapText="1"/>
    </xf>
    <xf numFmtId="0" fontId="0" fillId="5" borderId="6" xfId="0" applyFill="1" applyBorder="1"/>
    <xf numFmtId="0" fontId="0" fillId="5" borderId="7" xfId="0" applyFill="1" applyBorder="1"/>
    <xf numFmtId="0" fontId="0" fillId="5" borderId="8" xfId="0" applyFill="1" applyBorder="1"/>
    <xf numFmtId="0" fontId="0" fillId="5" borderId="0" xfId="0" applyFill="1" applyAlignment="1">
      <alignment wrapText="1"/>
    </xf>
    <xf numFmtId="0" fontId="7" fillId="5" borderId="0" xfId="0" applyFont="1" applyFill="1"/>
    <xf numFmtId="0" fontId="14" fillId="5" borderId="0" xfId="0" applyFont="1" applyFill="1"/>
    <xf numFmtId="0" fontId="15" fillId="0" borderId="4" xfId="0" applyFont="1" applyBorder="1" applyAlignment="1">
      <alignment vertical="center"/>
    </xf>
    <xf numFmtId="0" fontId="11" fillId="5" borderId="0" xfId="0" applyFont="1" applyFill="1" applyAlignment="1">
      <alignment horizontal="center"/>
    </xf>
    <xf numFmtId="0" fontId="0" fillId="5" borderId="5" xfId="0" applyFill="1" applyBorder="1" applyAlignment="1">
      <alignment wrapText="1"/>
    </xf>
    <xf numFmtId="0" fontId="8" fillId="3" borderId="9" xfId="0" applyFont="1" applyFill="1" applyBorder="1" applyAlignment="1" applyProtection="1">
      <alignment horizontal="center" vertical="center"/>
      <protection locked="0"/>
    </xf>
    <xf numFmtId="0" fontId="1" fillId="5" borderId="4" xfId="0" applyFont="1" applyFill="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14" fontId="8" fillId="5" borderId="0" xfId="0" applyNumberFormat="1" applyFont="1" applyFill="1"/>
    <xf numFmtId="0" fontId="8" fillId="5" borderId="4" xfId="0" applyFont="1" applyFill="1" applyBorder="1" applyAlignment="1">
      <alignment horizontal="right" vertical="center"/>
    </xf>
    <xf numFmtId="0" fontId="8" fillId="5" borderId="4" xfId="0" applyFont="1" applyFill="1" applyBorder="1" applyAlignment="1">
      <alignment horizontal="left" vertical="center"/>
    </xf>
    <xf numFmtId="0" fontId="8" fillId="5" borderId="0" xfId="0" applyFont="1" applyFill="1" applyAlignment="1">
      <alignment horizontal="left" vertical="center" wrapText="1"/>
    </xf>
    <xf numFmtId="164" fontId="8" fillId="3" borderId="13" xfId="2" applyNumberFormat="1" applyFont="1" applyFill="1" applyBorder="1" applyAlignment="1" applyProtection="1">
      <alignment horizontal="center" vertical="center"/>
      <protection locked="0"/>
    </xf>
    <xf numFmtId="0" fontId="15" fillId="0" borderId="9" xfId="0" applyFont="1" applyBorder="1" applyAlignment="1">
      <alignment horizontal="center" vertical="center" wrapText="1"/>
    </xf>
    <xf numFmtId="0" fontId="8" fillId="5" borderId="6" xfId="0" applyFont="1" applyFill="1" applyBorder="1"/>
    <xf numFmtId="0" fontId="8" fillId="5" borderId="8" xfId="0" applyFont="1" applyFill="1" applyBorder="1"/>
    <xf numFmtId="0" fontId="1" fillId="5" borderId="4" xfId="0" applyFont="1" applyFill="1" applyBorder="1"/>
    <xf numFmtId="0" fontId="1" fillId="5" borderId="5" xfId="0" applyFont="1" applyFill="1" applyBorder="1"/>
    <xf numFmtId="0" fontId="8" fillId="5" borderId="5" xfId="0" applyFont="1" applyFill="1" applyBorder="1" applyAlignment="1">
      <alignment horizontal="center" vertical="center"/>
    </xf>
    <xf numFmtId="0" fontId="5" fillId="5" borderId="0" xfId="0" applyFont="1" applyFill="1" applyAlignment="1">
      <alignment horizontal="center" vertical="center"/>
    </xf>
    <xf numFmtId="0" fontId="1" fillId="5" borderId="0" xfId="0" applyFont="1" applyFill="1" applyAlignment="1">
      <alignment horizontal="right"/>
    </xf>
    <xf numFmtId="0" fontId="5" fillId="5" borderId="5" xfId="0" applyFont="1" applyFill="1" applyBorder="1" applyAlignment="1">
      <alignment horizontal="center" vertical="center"/>
    </xf>
    <xf numFmtId="0" fontId="18" fillId="0" borderId="0" xfId="0" applyFont="1"/>
    <xf numFmtId="0" fontId="7" fillId="5" borderId="9" xfId="0" applyFont="1" applyFill="1" applyBorder="1" applyAlignment="1">
      <alignment horizontal="center" vertical="center"/>
    </xf>
    <xf numFmtId="0" fontId="1" fillId="5" borderId="0" xfId="0" applyFont="1" applyFill="1" applyAlignment="1">
      <alignment horizontal="center" vertical="center"/>
    </xf>
    <xf numFmtId="0" fontId="8" fillId="5" borderId="0" xfId="0" applyFont="1" applyFill="1" applyAlignment="1">
      <alignment horizontal="left" vertical="center"/>
    </xf>
    <xf numFmtId="0" fontId="1" fillId="5" borderId="0" xfId="0" applyFont="1" applyFill="1" applyAlignment="1">
      <alignment horizont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1" fillId="5" borderId="7" xfId="0" applyFont="1" applyFill="1" applyBorder="1" applyAlignment="1">
      <alignment horizontal="center" vertical="center" wrapText="1"/>
    </xf>
    <xf numFmtId="0" fontId="0" fillId="5" borderId="7" xfId="0" applyFill="1" applyBorder="1" applyAlignment="1">
      <alignment vertical="center"/>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 fillId="5" borderId="7" xfId="0" applyFont="1" applyFill="1" applyBorder="1" applyAlignment="1">
      <alignment horizontal="center" vertical="center"/>
    </xf>
    <xf numFmtId="0" fontId="0" fillId="5" borderId="0" xfId="0" applyFill="1" applyAlignment="1">
      <alignment horizontal="left" vertical="center" wrapText="1"/>
    </xf>
    <xf numFmtId="0" fontId="0" fillId="5" borderId="0" xfId="0" applyFill="1" applyAlignment="1">
      <alignment vertical="center"/>
    </xf>
    <xf numFmtId="0" fontId="8" fillId="3" borderId="9" xfId="0" applyFont="1" applyFill="1" applyBorder="1" applyAlignment="1" applyProtection="1">
      <alignment horizontal="left" vertical="center" wrapText="1"/>
      <protection locked="0"/>
    </xf>
    <xf numFmtId="14" fontId="8" fillId="3" borderId="9" xfId="0" applyNumberFormat="1" applyFont="1" applyFill="1" applyBorder="1" applyAlignment="1" applyProtection="1">
      <alignment horizontal="left" vertical="center" wrapText="1"/>
      <protection locked="0"/>
    </xf>
    <xf numFmtId="0" fontId="8" fillId="3" borderId="13" xfId="0" applyFont="1" applyFill="1" applyBorder="1" applyAlignment="1" applyProtection="1">
      <alignment horizontal="left" vertical="center" wrapText="1"/>
      <protection locked="0"/>
    </xf>
    <xf numFmtId="0" fontId="8" fillId="3" borderId="5" xfId="0" applyFont="1" applyFill="1" applyBorder="1" applyAlignment="1">
      <alignment horizontal="center" vertical="center"/>
    </xf>
    <xf numFmtId="0" fontId="21" fillId="5" borderId="0" xfId="0" applyFont="1" applyFill="1" applyAlignment="1">
      <alignment horizontal="center"/>
    </xf>
    <xf numFmtId="0" fontId="21" fillId="5" borderId="0" xfId="0" applyFont="1" applyFill="1" applyAlignment="1">
      <alignment horizontal="left"/>
    </xf>
    <xf numFmtId="14" fontId="8" fillId="5" borderId="0" xfId="0" applyNumberFormat="1" applyFont="1" applyFill="1" applyAlignment="1">
      <alignment horizontal="center" vertical="center"/>
    </xf>
    <xf numFmtId="0" fontId="13" fillId="5" borderId="4" xfId="0" applyFont="1" applyFill="1" applyBorder="1" applyAlignment="1">
      <alignment horizontal="center"/>
    </xf>
    <xf numFmtId="0" fontId="13" fillId="5" borderId="0" xfId="0" applyFont="1" applyFill="1" applyAlignment="1">
      <alignment horizontal="center"/>
    </xf>
    <xf numFmtId="0" fontId="13" fillId="5" borderId="5" xfId="0" applyFont="1" applyFill="1" applyBorder="1" applyAlignment="1">
      <alignment horizontal="center"/>
    </xf>
    <xf numFmtId="0" fontId="8" fillId="5" borderId="0" xfId="0" applyFont="1" applyFill="1" applyAlignment="1">
      <alignment vertical="top" wrapText="1"/>
    </xf>
    <xf numFmtId="0" fontId="13" fillId="5" borderId="4" xfId="0" applyFont="1" applyFill="1" applyBorder="1"/>
    <xf numFmtId="0" fontId="13" fillId="5" borderId="0" xfId="0" applyFont="1" applyFill="1"/>
    <xf numFmtId="164" fontId="8" fillId="5" borderId="5" xfId="2" applyNumberFormat="1" applyFont="1" applyFill="1" applyBorder="1" applyAlignment="1" applyProtection="1">
      <alignment horizontal="center" vertical="center"/>
    </xf>
    <xf numFmtId="0" fontId="10" fillId="5" borderId="4" xfId="0" applyFont="1" applyFill="1" applyBorder="1"/>
    <xf numFmtId="0" fontId="8" fillId="5" borderId="0" xfId="0" applyFont="1" applyFill="1" applyAlignment="1">
      <alignment horizontal="center" vertical="top" wrapText="1"/>
    </xf>
    <xf numFmtId="0" fontId="8" fillId="5" borderId="5" xfId="0" applyFont="1" applyFill="1" applyBorder="1" applyAlignment="1">
      <alignment horizontal="center" vertical="top" wrapText="1"/>
    </xf>
    <xf numFmtId="0" fontId="8" fillId="5" borderId="6" xfId="0" applyFont="1" applyFill="1" applyBorder="1" applyAlignment="1">
      <alignment vertical="center"/>
    </xf>
    <xf numFmtId="164" fontId="8" fillId="5" borderId="8" xfId="2" applyNumberFormat="1" applyFont="1" applyFill="1" applyBorder="1" applyAlignment="1" applyProtection="1">
      <alignment horizontal="center" vertical="center"/>
    </xf>
    <xf numFmtId="0" fontId="8" fillId="5" borderId="7" xfId="0" applyFont="1" applyFill="1" applyBorder="1" applyAlignment="1">
      <alignment horizontal="center" vertical="top" wrapText="1"/>
    </xf>
    <xf numFmtId="0" fontId="8" fillId="5" borderId="8" xfId="0" applyFont="1" applyFill="1" applyBorder="1" applyAlignment="1">
      <alignment horizontal="center" vertical="top" wrapText="1"/>
    </xf>
    <xf numFmtId="0" fontId="21" fillId="5" borderId="0" xfId="0" applyFont="1" applyFill="1"/>
    <xf numFmtId="166"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5" borderId="0" xfId="0" applyNumberFormat="1" applyFont="1" applyFill="1" applyAlignment="1">
      <alignment horizontal="center"/>
    </xf>
    <xf numFmtId="0" fontId="15" fillId="0" borderId="0" xfId="0" applyFont="1" applyAlignment="1">
      <alignment horizontal="center" vertical="center" wrapText="1"/>
    </xf>
    <xf numFmtId="0" fontId="8" fillId="3" borderId="13" xfId="0" applyFont="1" applyFill="1" applyBorder="1" applyAlignment="1" applyProtection="1">
      <alignment horizontal="center" vertical="center"/>
      <protection locked="0"/>
    </xf>
    <xf numFmtId="0" fontId="11" fillId="5" borderId="9" xfId="0" applyFont="1" applyFill="1" applyBorder="1" applyAlignment="1">
      <alignment horizontal="center"/>
    </xf>
    <xf numFmtId="0" fontId="23" fillId="5" borderId="0" xfId="0" applyFont="1" applyFill="1" applyAlignment="1">
      <alignment horizontal="center" vertical="center"/>
    </xf>
    <xf numFmtId="0" fontId="23" fillId="5" borderId="0" xfId="0" applyFont="1" applyFill="1" applyAlignment="1">
      <alignment horizontal="left" vertical="center"/>
    </xf>
    <xf numFmtId="0" fontId="8" fillId="5" borderId="27" xfId="0" applyFont="1" applyFill="1" applyBorder="1" applyAlignment="1">
      <alignment horizontal="right" vertical="center"/>
    </xf>
    <xf numFmtId="0" fontId="8" fillId="5" borderId="21" xfId="0" applyFont="1" applyFill="1" applyBorder="1" applyAlignment="1">
      <alignment horizontal="center" vertical="center"/>
    </xf>
    <xf numFmtId="0" fontId="5" fillId="5" borderId="21" xfId="0" applyFont="1" applyFill="1" applyBorder="1" applyAlignment="1">
      <alignment horizontal="center" vertical="center"/>
    </xf>
    <xf numFmtId="0" fontId="1" fillId="5" borderId="21" xfId="0" applyFont="1" applyFill="1" applyBorder="1"/>
    <xf numFmtId="0" fontId="19" fillId="5" borderId="4" xfId="0" applyFont="1" applyFill="1" applyBorder="1" applyAlignment="1">
      <alignment horizontal="left" vertical="center"/>
    </xf>
    <xf numFmtId="0" fontId="8" fillId="3" borderId="9" xfId="0" applyFont="1" applyFill="1" applyBorder="1" applyAlignment="1" applyProtection="1">
      <alignment horizontal="center" vertical="center" wrapText="1"/>
      <protection locked="0"/>
    </xf>
    <xf numFmtId="3" fontId="8" fillId="3" borderId="9" xfId="0" applyNumberFormat="1" applyFont="1" applyFill="1" applyBorder="1" applyAlignment="1" applyProtection="1">
      <alignment horizontal="center" vertical="center" wrapText="1"/>
      <protection locked="0"/>
    </xf>
    <xf numFmtId="0" fontId="17" fillId="7" borderId="0" xfId="0" applyFont="1" applyFill="1" applyAlignment="1">
      <alignment vertical="top"/>
    </xf>
    <xf numFmtId="0" fontId="17" fillId="6" borderId="0" xfId="0" applyFont="1" applyFill="1" applyAlignment="1">
      <alignment vertical="center"/>
    </xf>
    <xf numFmtId="0" fontId="8" fillId="5" borderId="1" xfId="0" applyFont="1" applyFill="1" applyBorder="1"/>
    <xf numFmtId="0" fontId="8" fillId="5" borderId="2" xfId="0" applyFont="1" applyFill="1" applyBorder="1"/>
    <xf numFmtId="0" fontId="21" fillId="5" borderId="0" xfId="0" applyFont="1" applyFill="1" applyAlignment="1">
      <alignment horizontal="center" vertical="center"/>
    </xf>
    <xf numFmtId="0" fontId="21" fillId="5" borderId="0" xfId="0" applyFont="1" applyFill="1" applyAlignment="1">
      <alignment horizontal="left"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5" borderId="5" xfId="0" applyFont="1" applyFill="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horizontal="left" vertical="center" wrapText="1"/>
    </xf>
    <xf numFmtId="0" fontId="0" fillId="0" borderId="8" xfId="0" applyBorder="1"/>
    <xf numFmtId="0" fontId="0" fillId="0" borderId="7" xfId="0" applyBorder="1"/>
    <xf numFmtId="0" fontId="27" fillId="5" borderId="4" xfId="0" applyFont="1" applyFill="1" applyBorder="1" applyAlignment="1">
      <alignment vertical="center"/>
    </xf>
    <xf numFmtId="0" fontId="13" fillId="5" borderId="6" xfId="0" applyFont="1" applyFill="1" applyBorder="1" applyAlignment="1">
      <alignment horizontal="center"/>
    </xf>
    <xf numFmtId="0" fontId="13" fillId="5" borderId="7" xfId="0" applyFont="1" applyFill="1" applyBorder="1" applyAlignment="1">
      <alignment horizontal="center"/>
    </xf>
    <xf numFmtId="0" fontId="8" fillId="5" borderId="7" xfId="0" applyFont="1" applyFill="1" applyBorder="1" applyAlignment="1">
      <alignment vertical="top" wrapText="1"/>
    </xf>
    <xf numFmtId="0" fontId="8" fillId="5"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8" fillId="5" borderId="2" xfId="0" applyFont="1" applyFill="1" applyBorder="1" applyAlignment="1">
      <alignment vertical="top" wrapText="1"/>
    </xf>
    <xf numFmtId="164" fontId="8" fillId="5" borderId="3" xfId="2" applyNumberFormat="1" applyFont="1" applyFill="1" applyBorder="1" applyAlignment="1" applyProtection="1">
      <alignment horizontal="center" vertical="center"/>
    </xf>
    <xf numFmtId="0" fontId="8" fillId="5"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4" fontId="8" fillId="5" borderId="7" xfId="0" applyNumberFormat="1" applyFont="1" applyFill="1" applyBorder="1"/>
    <xf numFmtId="0" fontId="8" fillId="5" borderId="1" xfId="0" applyFont="1" applyFill="1" applyBorder="1" applyAlignment="1">
      <alignment vertical="center"/>
    </xf>
    <xf numFmtId="14" fontId="8" fillId="5" borderId="2" xfId="0" applyNumberFormat="1" applyFont="1" applyFill="1" applyBorder="1"/>
    <xf numFmtId="0" fontId="8" fillId="3" borderId="37" xfId="0" applyFont="1" applyFill="1" applyBorder="1" applyAlignment="1" applyProtection="1">
      <alignment horizontal="center" vertical="center"/>
      <protection locked="0"/>
    </xf>
    <xf numFmtId="0" fontId="0" fillId="5" borderId="0" xfId="0" applyFill="1" applyProtection="1">
      <protection locked="0"/>
    </xf>
    <xf numFmtId="0" fontId="2" fillId="2" borderId="0" xfId="0" applyFont="1" applyFill="1" applyAlignment="1">
      <alignment horizontal="left" vertical="center"/>
    </xf>
    <xf numFmtId="0" fontId="16" fillId="3" borderId="10" xfId="1" applyFill="1" applyBorder="1" applyAlignment="1" applyProtection="1">
      <alignment horizontal="center" vertical="center" wrapText="1"/>
      <protection locked="0"/>
    </xf>
    <xf numFmtId="0" fontId="16" fillId="3" borderId="14" xfId="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25" fillId="2" borderId="0" xfId="0" applyFont="1" applyFill="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7" fillId="5" borderId="4"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5"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0" xfId="0" applyFont="1" applyFill="1" applyAlignment="1">
      <alignment horizontal="left" vertical="center" wrapText="1"/>
    </xf>
    <xf numFmtId="0" fontId="22" fillId="5" borderId="30" xfId="0" applyFont="1" applyFill="1" applyBorder="1" applyAlignment="1">
      <alignment horizontal="left" vertical="center" wrapText="1"/>
    </xf>
    <xf numFmtId="0" fontId="15" fillId="0" borderId="20" xfId="0" applyFont="1" applyBorder="1" applyAlignment="1">
      <alignment horizontal="center" vertical="center" wrapText="1"/>
    </xf>
    <xf numFmtId="0" fontId="15" fillId="0" borderId="35" xfId="0" applyFont="1" applyBorder="1" applyAlignment="1">
      <alignment horizontal="center" vertical="center" wrapText="1"/>
    </xf>
    <xf numFmtId="0" fontId="8" fillId="5" borderId="15" xfId="0" applyFont="1" applyFill="1" applyBorder="1" applyAlignment="1">
      <alignment horizontal="left" vertical="center" wrapText="1"/>
    </xf>
    <xf numFmtId="0" fontId="8" fillId="3" borderId="9"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4" fillId="2" borderId="17" xfId="0" applyFont="1" applyFill="1" applyBorder="1" applyAlignment="1">
      <alignment horizontal="left" vertical="center"/>
    </xf>
    <xf numFmtId="0" fontId="4" fillId="2" borderId="16" xfId="0" applyFont="1" applyFill="1" applyBorder="1" applyAlignment="1">
      <alignment horizontal="left" vertical="center"/>
    </xf>
    <xf numFmtId="0" fontId="7" fillId="5" borderId="9" xfId="0" applyFont="1" applyFill="1" applyBorder="1" applyAlignment="1">
      <alignment horizontal="center" vertical="center" wrapText="1"/>
    </xf>
    <xf numFmtId="0" fontId="7" fillId="5" borderId="15" xfId="0" applyFont="1" applyFill="1" applyBorder="1" applyAlignment="1">
      <alignment horizontal="left" vertical="center" wrapText="1"/>
    </xf>
    <xf numFmtId="0" fontId="0" fillId="3" borderId="10" xfId="0" applyFill="1" applyBorder="1" applyAlignment="1" applyProtection="1">
      <alignment horizontal="center" wrapText="1"/>
      <protection locked="0"/>
    </xf>
    <xf numFmtId="0" fontId="0" fillId="3" borderId="14" xfId="0" applyFill="1" applyBorder="1" applyAlignment="1" applyProtection="1">
      <alignment horizontal="center" wrapText="1"/>
      <protection locked="0"/>
    </xf>
    <xf numFmtId="0" fontId="8" fillId="5" borderId="15" xfId="0" applyFont="1" applyFill="1" applyBorder="1" applyAlignment="1">
      <alignment horizontal="left" vertical="center"/>
    </xf>
    <xf numFmtId="0" fontId="7" fillId="5" borderId="15" xfId="0" applyFont="1" applyFill="1" applyBorder="1" applyAlignment="1">
      <alignment horizontal="left" vertical="center"/>
    </xf>
    <xf numFmtId="0" fontId="7" fillId="5" borderId="2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8" fillId="3" borderId="28"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left" vertical="center"/>
      <protection locked="0"/>
    </xf>
    <xf numFmtId="0" fontId="8" fillId="3" borderId="28" xfId="0" applyFont="1" applyFill="1" applyBorder="1" applyAlignment="1" applyProtection="1">
      <alignment horizontal="left" vertical="center" wrapText="1"/>
      <protection locked="0"/>
    </xf>
    <xf numFmtId="0" fontId="7" fillId="5" borderId="28" xfId="0" applyFont="1" applyFill="1" applyBorder="1" applyAlignment="1">
      <alignment horizontal="left" vertical="center"/>
    </xf>
    <xf numFmtId="0" fontId="7" fillId="5" borderId="10" xfId="0" applyFont="1" applyFill="1" applyBorder="1" applyAlignment="1">
      <alignment horizontal="left" vertical="center" wrapText="1"/>
    </xf>
    <xf numFmtId="0" fontId="8" fillId="3" borderId="15"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protection locked="0"/>
    </xf>
    <xf numFmtId="0" fontId="7" fillId="5" borderId="9" xfId="0" applyFont="1" applyFill="1" applyBorder="1" applyAlignment="1">
      <alignment horizontal="center" vertical="center"/>
    </xf>
    <xf numFmtId="0" fontId="8" fillId="5" borderId="28" xfId="0" applyFont="1" applyFill="1" applyBorder="1" applyAlignment="1">
      <alignment horizontal="left" vertical="center"/>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3" fillId="5" borderId="4" xfId="0" applyFont="1" applyFill="1" applyBorder="1" applyAlignment="1">
      <alignment horizontal="center" wrapText="1"/>
    </xf>
    <xf numFmtId="0" fontId="13" fillId="5" borderId="32" xfId="0" applyFont="1" applyFill="1" applyBorder="1" applyAlignment="1">
      <alignment horizontal="center" wrapText="1"/>
    </xf>
    <xf numFmtId="0" fontId="13" fillId="5" borderId="4" xfId="0" applyFont="1" applyFill="1" applyBorder="1" applyAlignment="1">
      <alignment horizontal="center"/>
    </xf>
    <xf numFmtId="0" fontId="13" fillId="5" borderId="32" xfId="0" applyFont="1" applyFill="1" applyBorder="1" applyAlignment="1">
      <alignment horizontal="center"/>
    </xf>
    <xf numFmtId="0" fontId="4" fillId="2" borderId="31" xfId="0" applyFont="1" applyFill="1" applyBorder="1" applyAlignment="1">
      <alignment horizontal="left" vertical="center"/>
    </xf>
    <xf numFmtId="0" fontId="7" fillId="5" borderId="9" xfId="0" applyFont="1" applyFill="1" applyBorder="1" applyAlignment="1">
      <alignment horizontal="left" vertical="center"/>
    </xf>
    <xf numFmtId="0" fontId="8" fillId="3" borderId="13" xfId="0" applyFont="1" applyFill="1" applyBorder="1" applyAlignment="1" applyProtection="1">
      <alignment horizontal="left" vertical="center" wrapText="1"/>
      <protection locked="0"/>
    </xf>
    <xf numFmtId="0" fontId="7" fillId="5" borderId="10" xfId="0" applyFont="1" applyFill="1" applyBorder="1" applyAlignment="1">
      <alignment horizontal="left" vertical="center"/>
    </xf>
    <xf numFmtId="0" fontId="7" fillId="5" borderId="13" xfId="0" applyFont="1" applyFill="1" applyBorder="1" applyAlignment="1">
      <alignment horizontal="left" vertical="center"/>
    </xf>
    <xf numFmtId="0" fontId="8" fillId="3" borderId="34" xfId="0" applyFont="1" applyFill="1" applyBorder="1" applyAlignment="1" applyProtection="1">
      <alignment horizontal="left" vertical="center"/>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7" fillId="5" borderId="20" xfId="0" applyFont="1" applyFill="1" applyBorder="1" applyAlignment="1">
      <alignment horizontal="left" vertical="center" wrapText="1"/>
    </xf>
    <xf numFmtId="0" fontId="7" fillId="5" borderId="27" xfId="0" applyFont="1" applyFill="1" applyBorder="1" applyAlignment="1">
      <alignment horizontal="left" vertical="center" wrapText="1"/>
    </xf>
    <xf numFmtId="0" fontId="8" fillId="3" borderId="9" xfId="0" applyFont="1" applyFill="1" applyBorder="1" applyAlignment="1" applyProtection="1">
      <alignment horizontal="center" vertical="center"/>
      <protection locked="0"/>
    </xf>
    <xf numFmtId="0" fontId="8" fillId="3" borderId="20" xfId="0" applyFont="1" applyFill="1" applyBorder="1" applyAlignment="1" applyProtection="1">
      <alignment horizontal="left" vertical="center" wrapText="1"/>
      <protection locked="0"/>
    </xf>
    <xf numFmtId="0" fontId="8" fillId="3" borderId="33" xfId="0" applyFont="1" applyFill="1" applyBorder="1" applyAlignment="1" applyProtection="1">
      <alignment horizontal="left" vertical="center" wrapText="1"/>
      <protection locked="0"/>
    </xf>
    <xf numFmtId="0" fontId="13" fillId="5" borderId="0" xfId="0" applyFont="1" applyFill="1" applyAlignment="1">
      <alignment horizontal="center" wrapText="1"/>
    </xf>
    <xf numFmtId="0" fontId="13" fillId="5" borderId="5" xfId="0" applyFont="1" applyFill="1" applyBorder="1" applyAlignment="1">
      <alignment horizontal="center" wrapText="1"/>
    </xf>
    <xf numFmtId="0" fontId="9" fillId="5" borderId="4" xfId="0" applyFont="1" applyFill="1" applyBorder="1" applyAlignment="1">
      <alignment horizontal="center"/>
    </xf>
    <xf numFmtId="0" fontId="9" fillId="5" borderId="0" xfId="0" applyFont="1" applyFill="1" applyAlignment="1">
      <alignment horizontal="center"/>
    </xf>
    <xf numFmtId="0" fontId="9" fillId="5" borderId="5" xfId="0" applyFont="1" applyFill="1" applyBorder="1" applyAlignment="1">
      <alignment horizontal="center"/>
    </xf>
    <xf numFmtId="0" fontId="8" fillId="3" borderId="20" xfId="0" applyFont="1" applyFill="1" applyBorder="1" applyAlignment="1" applyProtection="1">
      <alignment horizontal="left" vertical="top" wrapText="1"/>
      <protection locked="0"/>
    </xf>
    <xf numFmtId="0" fontId="8" fillId="3" borderId="21" xfId="0" applyFont="1" applyFill="1" applyBorder="1" applyAlignment="1" applyProtection="1">
      <alignment horizontal="left" vertical="top" wrapText="1"/>
      <protection locked="0"/>
    </xf>
    <xf numFmtId="0" fontId="8" fillId="3" borderId="25" xfId="0" applyFont="1" applyFill="1" applyBorder="1" applyAlignment="1" applyProtection="1">
      <alignment horizontal="left" vertical="top" wrapText="1"/>
      <protection locked="0"/>
    </xf>
    <xf numFmtId="0" fontId="8" fillId="3" borderId="22"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23" xfId="0" applyFont="1" applyFill="1" applyBorder="1" applyAlignment="1" applyProtection="1">
      <alignment horizontal="left" vertical="top" wrapText="1"/>
      <protection locked="0"/>
    </xf>
    <xf numFmtId="0" fontId="8" fillId="3" borderId="24" xfId="0" applyFont="1" applyFill="1" applyBorder="1" applyAlignment="1" applyProtection="1">
      <alignment horizontal="left" vertical="top" wrapText="1"/>
      <protection locked="0"/>
    </xf>
    <xf numFmtId="0" fontId="8" fillId="3" borderId="26" xfId="0" applyFont="1" applyFill="1" applyBorder="1" applyAlignment="1" applyProtection="1">
      <alignment horizontal="left" vertical="top" wrapText="1"/>
      <protection locked="0"/>
    </xf>
    <xf numFmtId="0" fontId="8" fillId="3" borderId="36" xfId="0" applyFont="1" applyFill="1" applyBorder="1" applyAlignment="1" applyProtection="1">
      <alignment horizontal="left" vertical="top" wrapText="1"/>
      <protection locked="0"/>
    </xf>
    <xf numFmtId="0" fontId="8" fillId="3"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7" fillId="5" borderId="17"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22" fillId="3" borderId="17" xfId="1" applyFont="1" applyFill="1" applyBorder="1" applyAlignment="1" applyProtection="1">
      <alignment horizontal="center" vertical="center"/>
      <protection locked="0"/>
    </xf>
    <xf numFmtId="0" fontId="22" fillId="3" borderId="19" xfId="1" applyFont="1" applyFill="1" applyBorder="1" applyAlignment="1" applyProtection="1">
      <alignment horizontal="center" vertical="center"/>
      <protection locked="0"/>
    </xf>
    <xf numFmtId="0" fontId="22" fillId="3" borderId="29" xfId="1"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8" fillId="3" borderId="11" xfId="0" applyFont="1" applyFill="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0" fontId="8" fillId="5" borderId="15"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3" borderId="10"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7" fillId="5" borderId="15" xfId="0" applyFont="1" applyFill="1" applyBorder="1" applyAlignment="1">
      <alignment horizontal="center" vertical="center" wrapText="1"/>
    </xf>
    <xf numFmtId="0" fontId="8" fillId="5" borderId="9" xfId="0" applyFont="1" applyFill="1" applyBorder="1" applyAlignment="1">
      <alignment horizontal="left" vertical="center" wrapText="1"/>
    </xf>
    <xf numFmtId="0" fontId="30" fillId="5" borderId="0" xfId="0" applyFont="1" applyFill="1"/>
    <xf numFmtId="0" fontId="30" fillId="5" borderId="0" xfId="0" applyFont="1" applyFill="1" applyAlignment="1">
      <alignment vertical="center"/>
    </xf>
    <xf numFmtId="0" fontId="31" fillId="5" borderId="0" xfId="0" applyFont="1" applyFill="1" applyAlignment="1">
      <alignment vertical="center"/>
    </xf>
  </cellXfs>
  <cellStyles count="3">
    <cellStyle name="Lien hypertexte" xfId="1" builtinId="8"/>
    <cellStyle name="Monétaire" xfId="2" builtinId="4"/>
    <cellStyle name="Normal" xfId="0" builtinId="0"/>
  </cellStyles>
  <dxfs count="185">
    <dxf>
      <fill>
        <patternFill>
          <bgColor rgb="FFFFC9C9"/>
        </patternFill>
      </fill>
    </dxf>
    <dxf>
      <fill>
        <patternFill>
          <bgColor rgb="FFFFC9C9"/>
        </patternFill>
      </fill>
    </dxf>
    <dxf>
      <fill>
        <patternFill>
          <bgColor rgb="FFFFC9C9"/>
        </patternFill>
      </fill>
    </dxf>
    <dxf>
      <fill>
        <patternFill>
          <bgColor rgb="FFFFC9C9"/>
        </patternFill>
      </fill>
    </dxf>
    <dxf>
      <font>
        <color theme="0"/>
      </font>
      <fill>
        <patternFill>
          <bgColor theme="0"/>
        </patternFill>
      </fill>
      <border>
        <left/>
        <right/>
        <top/>
        <bottom/>
        <vertical/>
        <horizontal/>
      </border>
    </dxf>
    <dxf>
      <fill>
        <patternFill>
          <bgColor rgb="FFFFC9C9"/>
        </patternFill>
      </fill>
    </dxf>
    <dxf>
      <fill>
        <patternFill>
          <bgColor rgb="FFFFC9C9"/>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FFDDDD"/>
        </patternFill>
      </fill>
    </dxf>
    <dxf>
      <fill>
        <patternFill>
          <bgColor theme="9"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9C9"/>
        </patternFill>
      </fill>
    </dxf>
    <dxf>
      <font>
        <color theme="0"/>
      </font>
      <fill>
        <patternFill>
          <bgColor theme="0"/>
        </patternFill>
      </fill>
      <border>
        <left/>
        <right/>
        <top/>
        <bottom/>
        <vertical/>
        <horizontal/>
      </border>
    </dxf>
    <dxf>
      <font>
        <b/>
        <i val="0"/>
        <color rgb="FFFF0000"/>
      </font>
    </dxf>
    <dxf>
      <fill>
        <patternFill>
          <bgColor rgb="FFFFC1C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1C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1C1"/>
        </patternFill>
      </fill>
    </dxf>
    <dxf>
      <fill>
        <patternFill>
          <bgColor rgb="FFFFC1C1"/>
        </patternFill>
      </fill>
    </dxf>
    <dxf>
      <fill>
        <patternFill>
          <bgColor rgb="FFFFC9C9"/>
        </patternFill>
      </fill>
    </dxf>
    <dxf>
      <fill>
        <patternFill>
          <bgColor rgb="FFFFC9C9"/>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9" tint="0.79998168889431442"/>
        </patternFill>
      </fill>
    </dxf>
    <dxf>
      <font>
        <color theme="1"/>
      </font>
      <fill>
        <patternFill>
          <bgColor rgb="FFFFDDDD"/>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9C9"/>
        </patternFill>
      </fill>
    </dxf>
    <dxf>
      <fill>
        <patternFill>
          <bgColor rgb="FFFFC1C1"/>
        </patternFill>
      </fill>
    </dxf>
    <dxf>
      <fill>
        <patternFill>
          <bgColor rgb="FFFFC1C1"/>
        </patternFill>
      </fill>
    </dxf>
    <dxf>
      <fill>
        <patternFill>
          <bgColor rgb="FFFFC1C1"/>
        </patternFill>
      </fill>
    </dxf>
    <dxf>
      <fill>
        <patternFill>
          <bgColor rgb="FFFFC1C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9C9"/>
        </patternFill>
      </fill>
    </dxf>
    <dxf>
      <fill>
        <patternFill>
          <bgColor rgb="FFFFC9C9"/>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1C1"/>
        </patternFill>
      </fill>
    </dxf>
    <dxf>
      <fill>
        <patternFill>
          <bgColor rgb="FFFFC9C9"/>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FFDDDD"/>
        </patternFill>
      </fill>
    </dxf>
    <dxf>
      <fill>
        <patternFill>
          <bgColor theme="9"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9C9"/>
        </patternFill>
      </fill>
    </dxf>
    <dxf>
      <fill>
        <patternFill>
          <bgColor rgb="FFFFC9C9"/>
        </patternFill>
      </fill>
    </dxf>
    <dxf>
      <fill>
        <patternFill>
          <bgColor rgb="FFFFC9C9"/>
        </patternFill>
      </fill>
    </dxf>
    <dxf>
      <fill>
        <patternFill>
          <bgColor rgb="FFFFC9C9"/>
        </patternFill>
      </fill>
    </dxf>
    <dxf>
      <fill>
        <patternFill>
          <bgColor rgb="FFFFC9C9"/>
        </patternFill>
      </fill>
    </dxf>
    <dxf>
      <fill>
        <patternFill>
          <bgColor rgb="FFFFC9C9"/>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9C9"/>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9C9"/>
        </patternFill>
      </fill>
    </dxf>
    <dxf>
      <fill>
        <patternFill patternType="none">
          <bgColor auto="1"/>
        </patternFill>
      </fill>
      <border>
        <left/>
        <right/>
        <top/>
        <bottom/>
        <vertical/>
        <horizontal/>
      </border>
    </dxf>
    <dxf>
      <fill>
        <patternFill>
          <bgColor rgb="FFFFC9C9"/>
        </patternFill>
      </fill>
    </dxf>
    <dxf>
      <fill>
        <patternFill>
          <bgColor rgb="FFFFC9C9"/>
        </patternFill>
      </fill>
    </dxf>
    <dxf>
      <font>
        <color theme="0"/>
      </font>
      <fill>
        <patternFill>
          <bgColor theme="0"/>
        </patternFill>
      </fill>
      <border>
        <left/>
        <right/>
        <top/>
        <bottom/>
        <vertical/>
        <horizontal/>
      </border>
    </dxf>
    <dxf>
      <fill>
        <patternFill>
          <bgColor rgb="FFFFC9C9"/>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C9C9"/>
      <color rgb="FFFFC1C1"/>
      <color rgb="FFFFFFFF"/>
      <color rgb="FFFFDDDD"/>
      <color rgb="FFC5CAD2"/>
      <color rgb="FFF1F1F2"/>
      <color rgb="FFDAE6F0"/>
      <color rgb="FF1940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390300</xdr:colOff>
      <xdr:row>1</xdr:row>
      <xdr:rowOff>35821</xdr:rowOff>
    </xdr:to>
    <xdr:pic>
      <xdr:nvPicPr>
        <xdr:cNvPr id="2" name="Image 1">
          <a:extLst>
            <a:ext uri="{FF2B5EF4-FFF2-40B4-BE49-F238E27FC236}">
              <a16:creationId xmlns:a16="http://schemas.microsoft.com/office/drawing/2014/main" id="{DF531FB1-22BC-43FD-A180-404F28C72B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1800000" cy="607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388569</xdr:colOff>
      <xdr:row>1</xdr:row>
      <xdr:rowOff>35821</xdr:rowOff>
    </xdr:to>
    <xdr:pic>
      <xdr:nvPicPr>
        <xdr:cNvPr id="2" name="Image 1">
          <a:extLst>
            <a:ext uri="{FF2B5EF4-FFF2-40B4-BE49-F238E27FC236}">
              <a16:creationId xmlns:a16="http://schemas.microsoft.com/office/drawing/2014/main" id="{4967E1CE-AEC0-4DD2-8FCD-535EE1148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364" y="0"/>
          <a:ext cx="1800000" cy="607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391743</xdr:colOff>
      <xdr:row>1</xdr:row>
      <xdr:rowOff>35821</xdr:rowOff>
    </xdr:to>
    <xdr:pic>
      <xdr:nvPicPr>
        <xdr:cNvPr id="2" name="Image 1">
          <a:extLst>
            <a:ext uri="{FF2B5EF4-FFF2-40B4-BE49-F238E27FC236}">
              <a16:creationId xmlns:a16="http://schemas.microsoft.com/office/drawing/2014/main" id="{7D280CF0-F121-4EDB-A523-E4E4F712E0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659" y="0"/>
          <a:ext cx="1800000" cy="607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393475</xdr:colOff>
      <xdr:row>1</xdr:row>
      <xdr:rowOff>35821</xdr:rowOff>
    </xdr:to>
    <xdr:pic>
      <xdr:nvPicPr>
        <xdr:cNvPr id="2" name="Image 1">
          <a:extLst>
            <a:ext uri="{FF2B5EF4-FFF2-40B4-BE49-F238E27FC236}">
              <a16:creationId xmlns:a16="http://schemas.microsoft.com/office/drawing/2014/main" id="{D012DF42-A75C-4700-80D7-E425A228D2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0"/>
          <a:ext cx="1800000" cy="60732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9FBF6-F614-41F9-9076-F4D5259B102C}">
  <sheetPr>
    <tabColor theme="3" tint="0.89999084444715716"/>
  </sheetPr>
  <dimension ref="A1:K32"/>
  <sheetViews>
    <sheetView tabSelected="1" topLeftCell="D1" zoomScaleNormal="100" zoomScaleSheetLayoutView="100" workbookViewId="0">
      <selection activeCell="H20" sqref="H20"/>
    </sheetView>
  </sheetViews>
  <sheetFormatPr baseColWidth="10" defaultColWidth="10.81640625" defaultRowHeight="14.5" x14ac:dyDescent="0.35"/>
  <cols>
    <col min="1" max="2" width="10.81640625" style="72" hidden="1" customWidth="1"/>
    <col min="3" max="3" width="10.81640625" style="73" hidden="1" customWidth="1"/>
    <col min="4" max="4" width="6.81640625" style="25" customWidth="1"/>
    <col min="5" max="5" width="21.1796875" style="25" customWidth="1"/>
    <col min="6" max="6" width="13.54296875" style="25" customWidth="1"/>
    <col min="7" max="7" width="10.1796875" style="25" customWidth="1"/>
    <col min="8" max="8" width="12.26953125" style="25" customWidth="1"/>
    <col min="9" max="9" width="15.81640625" style="25" customWidth="1"/>
    <col min="10" max="10" width="26" style="25" customWidth="1"/>
    <col min="11" max="11" width="12.453125" style="25" customWidth="1"/>
    <col min="12" max="16384" width="10.81640625" style="25"/>
  </cols>
  <sheetData>
    <row r="1" spans="2:11" ht="45" customHeight="1" x14ac:dyDescent="0.35">
      <c r="E1" s="2"/>
      <c r="F1" s="2"/>
      <c r="G1" s="133" t="s">
        <v>0</v>
      </c>
      <c r="H1" s="133"/>
      <c r="I1" s="133"/>
      <c r="J1" s="133"/>
      <c r="K1" s="133"/>
    </row>
    <row r="2" spans="2:11" ht="19.5" customHeight="1" x14ac:dyDescent="0.35">
      <c r="E2" s="2"/>
      <c r="F2" s="2"/>
      <c r="G2" s="2"/>
      <c r="H2" s="2"/>
      <c r="I2" s="2"/>
      <c r="J2" s="2"/>
      <c r="K2" s="2"/>
    </row>
    <row r="3" spans="2:11" ht="27" customHeight="1" x14ac:dyDescent="0.35">
      <c r="E3" s="139" t="s">
        <v>1</v>
      </c>
      <c r="F3" s="139"/>
      <c r="G3" s="139"/>
      <c r="H3" s="139"/>
      <c r="I3" s="139"/>
      <c r="J3" s="139"/>
      <c r="K3" s="139"/>
    </row>
    <row r="4" spans="2:11" ht="19.5" customHeight="1" x14ac:dyDescent="0.35">
      <c r="E4" s="2"/>
      <c r="F4" s="2"/>
      <c r="G4" s="2"/>
      <c r="H4" s="2"/>
      <c r="I4" s="2"/>
      <c r="J4" s="2"/>
      <c r="K4" s="2"/>
    </row>
    <row r="5" spans="2:11" ht="21" customHeight="1" x14ac:dyDescent="0.35">
      <c r="E5" s="3" t="s">
        <v>2</v>
      </c>
      <c r="F5" s="4"/>
      <c r="G5" s="4"/>
      <c r="H5" s="4"/>
      <c r="I5" s="4"/>
      <c r="J5" s="4"/>
      <c r="K5" s="4"/>
    </row>
    <row r="6" spans="2:11" x14ac:dyDescent="0.35">
      <c r="E6" s="106" t="s">
        <v>3</v>
      </c>
      <c r="F6" s="4"/>
      <c r="G6" s="4"/>
      <c r="H6" s="4"/>
      <c r="I6" s="4"/>
      <c r="J6" s="4"/>
      <c r="K6" s="4"/>
    </row>
    <row r="7" spans="2:11" x14ac:dyDescent="0.35">
      <c r="E7" s="106" t="s">
        <v>4</v>
      </c>
      <c r="F7" s="4"/>
      <c r="G7" s="4"/>
      <c r="H7" s="4"/>
      <c r="I7" s="4"/>
      <c r="J7" s="4"/>
      <c r="K7" s="4"/>
    </row>
    <row r="8" spans="2:11" x14ac:dyDescent="0.35">
      <c r="E8" s="106" t="s">
        <v>5</v>
      </c>
      <c r="F8" s="4"/>
      <c r="G8" s="4"/>
      <c r="H8" s="4"/>
      <c r="I8" s="4"/>
      <c r="J8" s="4"/>
      <c r="K8" s="4"/>
    </row>
    <row r="9" spans="2:11" x14ac:dyDescent="0.35">
      <c r="E9" s="106" t="s">
        <v>6</v>
      </c>
      <c r="F9" s="4"/>
      <c r="G9" s="4"/>
      <c r="H9" s="4"/>
      <c r="I9" s="4"/>
      <c r="J9" s="4"/>
      <c r="K9" s="4"/>
    </row>
    <row r="10" spans="2:11" ht="19.5" customHeight="1" x14ac:dyDescent="0.35">
      <c r="E10" s="105" t="s">
        <v>7</v>
      </c>
      <c r="F10" s="4"/>
      <c r="G10" s="4"/>
      <c r="H10" s="4"/>
      <c r="I10" s="4"/>
      <c r="J10" s="4"/>
      <c r="K10" s="4"/>
    </row>
    <row r="11" spans="2:11" ht="19.5" customHeight="1" x14ac:dyDescent="0.35">
      <c r="E11" s="2"/>
      <c r="F11" s="2"/>
      <c r="G11" s="2"/>
      <c r="H11" s="2"/>
      <c r="I11" s="2"/>
      <c r="J11" s="2"/>
      <c r="K11" s="2"/>
    </row>
    <row r="12" spans="2:11" ht="24" customHeight="1" x14ac:dyDescent="0.35">
      <c r="E12" s="140" t="s">
        <v>8</v>
      </c>
      <c r="F12" s="141"/>
      <c r="G12" s="141"/>
      <c r="H12" s="141"/>
      <c r="I12" s="141"/>
      <c r="J12" s="141"/>
      <c r="K12" s="142"/>
    </row>
    <row r="13" spans="2:11" ht="10.5" customHeight="1" x14ac:dyDescent="0.35">
      <c r="E13" s="5"/>
      <c r="F13" s="6"/>
      <c r="G13" s="6"/>
      <c r="H13" s="6"/>
      <c r="I13" s="6"/>
      <c r="J13" s="6"/>
      <c r="K13" s="7"/>
    </row>
    <row r="14" spans="2:11" x14ac:dyDescent="0.35">
      <c r="E14" s="8" t="s">
        <v>9</v>
      </c>
      <c r="F14" s="9"/>
      <c r="G14" s="9"/>
      <c r="H14" s="9"/>
      <c r="I14" s="9"/>
      <c r="J14" s="9"/>
      <c r="K14" s="10"/>
    </row>
    <row r="15" spans="2:11" x14ac:dyDescent="0.35">
      <c r="B15" s="72">
        <f>I15</f>
        <v>0</v>
      </c>
      <c r="C15" s="73" t="s">
        <v>10</v>
      </c>
      <c r="E15" s="11" t="s">
        <v>11</v>
      </c>
      <c r="F15" s="9"/>
      <c r="G15" s="9"/>
      <c r="H15" s="9"/>
      <c r="I15" s="136"/>
      <c r="J15" s="138"/>
      <c r="K15" s="10"/>
    </row>
    <row r="16" spans="2:11" ht="2.15" customHeight="1" x14ac:dyDescent="0.35">
      <c r="E16" s="11"/>
      <c r="F16" s="9"/>
      <c r="G16" s="9"/>
      <c r="H16" s="9"/>
      <c r="I16" s="9"/>
      <c r="J16" s="9"/>
      <c r="K16" s="10"/>
    </row>
    <row r="17" spans="2:11" x14ac:dyDescent="0.35">
      <c r="B17" s="72">
        <f>H17</f>
        <v>0</v>
      </c>
      <c r="C17" s="73" t="s">
        <v>12</v>
      </c>
      <c r="E17" s="11" t="s">
        <v>13</v>
      </c>
      <c r="F17" s="9"/>
      <c r="G17" s="9"/>
      <c r="H17" s="68"/>
      <c r="I17" s="9"/>
      <c r="J17" s="9"/>
      <c r="K17" s="10"/>
    </row>
    <row r="18" spans="2:11" ht="10.5" customHeight="1" x14ac:dyDescent="0.35">
      <c r="E18" s="11"/>
      <c r="F18" s="9"/>
      <c r="G18" s="9"/>
      <c r="H18" s="9"/>
      <c r="I18" s="9"/>
      <c r="J18" s="9"/>
      <c r="K18" s="10"/>
    </row>
    <row r="19" spans="2:11" ht="14.5" customHeight="1" x14ac:dyDescent="0.35">
      <c r="E19" s="11" t="s">
        <v>14</v>
      </c>
      <c r="F19" s="9"/>
      <c r="G19" s="9"/>
      <c r="H19" s="9"/>
      <c r="I19" s="9"/>
      <c r="J19" s="9"/>
      <c r="K19" s="10"/>
    </row>
    <row r="20" spans="2:11" ht="14.5" customHeight="1" x14ac:dyDescent="0.35">
      <c r="B20" s="72" t="str">
        <f>H20</f>
        <v>Non</v>
      </c>
      <c r="C20" s="73" t="s">
        <v>15</v>
      </c>
      <c r="E20" s="11" t="s">
        <v>16</v>
      </c>
      <c r="F20" s="9"/>
      <c r="G20" s="9"/>
      <c r="H20" s="68" t="s">
        <v>17</v>
      </c>
      <c r="I20" s="9"/>
      <c r="J20" s="9"/>
      <c r="K20" s="10"/>
    </row>
    <row r="21" spans="2:11" ht="10.5" customHeight="1" x14ac:dyDescent="0.35">
      <c r="E21" s="11"/>
      <c r="F21" s="9"/>
      <c r="G21" s="9"/>
      <c r="H21" s="9"/>
      <c r="I21" s="9"/>
      <c r="J21" s="9"/>
      <c r="K21" s="10"/>
    </row>
    <row r="22" spans="2:11" ht="21" customHeight="1" x14ac:dyDescent="0.35">
      <c r="E22" s="143" t="str">
        <f>IF(H20="Oui","Si vous avez déposé une demande et que votre organisme est admissible au PSDPS, veuillez joindre le formulaire du PSDPS à votre demande.","COORDONNÉES")</f>
        <v>COORDONNÉES</v>
      </c>
      <c r="F22" s="144"/>
      <c r="G22" s="144"/>
      <c r="H22" s="144"/>
      <c r="I22" s="144"/>
      <c r="J22" s="144"/>
      <c r="K22" s="145"/>
    </row>
    <row r="23" spans="2:11" ht="33" customHeight="1" x14ac:dyDescent="0.35">
      <c r="B23" s="72">
        <f>I23</f>
        <v>0</v>
      </c>
      <c r="C23" s="73" t="s">
        <v>18</v>
      </c>
      <c r="E23" s="146" t="str">
        <f>IF(H20="Oui","Compléter seulement, dans le volet 1, la section 1 (questions 1 à 7), la section 10 et développement durable, et l'ensemble des questions du volet 2 ou 3","Nom du président ou de la présidente du conseil d’administration :")</f>
        <v>Nom du président ou de la présidente du conseil d’administration :</v>
      </c>
      <c r="F23" s="147"/>
      <c r="G23" s="147"/>
      <c r="H23" s="148"/>
      <c r="I23" s="136"/>
      <c r="J23" s="138"/>
      <c r="K23" s="10"/>
    </row>
    <row r="24" spans="2:11" ht="2.15" customHeight="1" x14ac:dyDescent="0.35">
      <c r="E24" s="11"/>
      <c r="F24" s="9"/>
      <c r="G24" s="9"/>
      <c r="H24" s="9"/>
      <c r="I24" s="9"/>
      <c r="J24" s="9"/>
      <c r="K24" s="10"/>
    </row>
    <row r="25" spans="2:11" x14ac:dyDescent="0.35">
      <c r="B25" s="72">
        <f>IF(OR(F25="",J25=""),0,F25&amp;"-"&amp;H25&amp;"-"&amp;J25)</f>
        <v>0</v>
      </c>
      <c r="C25" s="73" t="s">
        <v>19</v>
      </c>
      <c r="E25" s="11" t="s">
        <v>20</v>
      </c>
      <c r="F25" s="68"/>
      <c r="G25" s="9" t="s">
        <v>21</v>
      </c>
      <c r="H25" s="68"/>
      <c r="I25" s="9" t="s">
        <v>22</v>
      </c>
      <c r="J25" s="134"/>
      <c r="K25" s="135"/>
    </row>
    <row r="26" spans="2:11" ht="2.15" customHeight="1" x14ac:dyDescent="0.35">
      <c r="E26" s="11"/>
      <c r="F26" s="9"/>
      <c r="G26" s="9"/>
      <c r="H26" s="12"/>
      <c r="I26" s="9"/>
      <c r="J26" s="9"/>
      <c r="K26" s="10"/>
    </row>
    <row r="27" spans="2:11" x14ac:dyDescent="0.35">
      <c r="B27" s="72">
        <f>F27</f>
        <v>0</v>
      </c>
      <c r="C27" s="73" t="s">
        <v>23</v>
      </c>
      <c r="E27" s="11" t="s">
        <v>24</v>
      </c>
      <c r="F27" s="136"/>
      <c r="G27" s="137"/>
      <c r="H27" s="138"/>
      <c r="I27" s="9"/>
      <c r="J27" s="9"/>
      <c r="K27" s="10"/>
    </row>
    <row r="28" spans="2:11" ht="2.15" customHeight="1" x14ac:dyDescent="0.35">
      <c r="E28" s="11"/>
      <c r="F28" s="9"/>
      <c r="G28" s="9"/>
      <c r="H28" s="9"/>
      <c r="I28" s="9"/>
      <c r="J28" s="9"/>
      <c r="K28" s="10"/>
    </row>
    <row r="29" spans="2:11" x14ac:dyDescent="0.35">
      <c r="B29" s="72">
        <f>F29</f>
        <v>0</v>
      </c>
      <c r="C29" s="73" t="s">
        <v>25</v>
      </c>
      <c r="E29" s="11" t="s">
        <v>26</v>
      </c>
      <c r="F29" s="136"/>
      <c r="G29" s="137"/>
      <c r="H29" s="138"/>
      <c r="I29" s="9"/>
      <c r="J29" s="9"/>
      <c r="K29" s="10"/>
    </row>
    <row r="30" spans="2:11" ht="2.15" customHeight="1" x14ac:dyDescent="0.35">
      <c r="E30" s="11"/>
      <c r="F30" s="9">
        <v>626</v>
      </c>
      <c r="G30" s="9"/>
      <c r="H30" s="9"/>
      <c r="I30" s="9"/>
      <c r="J30" s="9"/>
      <c r="K30" s="10"/>
    </row>
    <row r="31" spans="2:11" x14ac:dyDescent="0.35">
      <c r="B31" s="72">
        <f>IF(OR(F31="",J31=""),0,F31&amp;"-"&amp;H31&amp;"-"&amp;J31)</f>
        <v>0</v>
      </c>
      <c r="C31" s="73" t="s">
        <v>19</v>
      </c>
      <c r="E31" s="11" t="s">
        <v>20</v>
      </c>
      <c r="F31" s="68"/>
      <c r="G31" s="9" t="s">
        <v>21</v>
      </c>
      <c r="H31" s="68"/>
      <c r="I31" s="13" t="s">
        <v>22</v>
      </c>
      <c r="J31" s="134"/>
      <c r="K31" s="135"/>
    </row>
    <row r="32" spans="2:11" ht="10.5" customHeight="1" x14ac:dyDescent="0.35">
      <c r="E32" s="14"/>
      <c r="F32" s="15"/>
      <c r="G32" s="15"/>
      <c r="H32" s="15"/>
      <c r="I32" s="15"/>
      <c r="J32" s="15"/>
      <c r="K32" s="16"/>
    </row>
  </sheetData>
  <sheetProtection algorithmName="SHA-512" hashValue="6pHAs+X1K6fPcaZ5ACsLfd6RDhsHvIAztJnXw/fRAqS3bFMNxfZI13S7dEEbvriIfMeOiXIhL2TcHoHunzWxTg==" saltValue="mHkn/Kb7ZsW6b3KLZZTgfg==" spinCount="100000" sheet="1" objects="1" scenarios="1" formatRows="0"/>
  <mergeCells count="11">
    <mergeCell ref="G1:K1"/>
    <mergeCell ref="J31:K31"/>
    <mergeCell ref="F29:H29"/>
    <mergeCell ref="F27:H27"/>
    <mergeCell ref="E3:K3"/>
    <mergeCell ref="E12:K12"/>
    <mergeCell ref="I15:J15"/>
    <mergeCell ref="E22:K22"/>
    <mergeCell ref="I23:J23"/>
    <mergeCell ref="J25:K25"/>
    <mergeCell ref="E23:H23"/>
  </mergeCells>
  <conditionalFormatting sqref="E25:K32">
    <cfRule type="expression" dxfId="184" priority="7">
      <formula>$H$20="Oui"</formula>
    </cfRule>
  </conditionalFormatting>
  <conditionalFormatting sqref="F25">
    <cfRule type="expression" dxfId="183" priority="5">
      <formula>$H$20="Oui"</formula>
    </cfRule>
    <cfRule type="expression" dxfId="182" priority="6">
      <formula>AND($E$717=TRUE,$B25=0)</formula>
    </cfRule>
  </conditionalFormatting>
  <conditionalFormatting sqref="F31">
    <cfRule type="expression" dxfId="181" priority="3">
      <formula>$H$20="Oui"</formula>
    </cfRule>
    <cfRule type="expression" dxfId="180" priority="4">
      <formula>AND($E$717=TRUE,$B31=0)</formula>
    </cfRule>
  </conditionalFormatting>
  <conditionalFormatting sqref="I23:J23">
    <cfRule type="expression" dxfId="178" priority="1">
      <formula>$H$20="Oui"</formula>
    </cfRule>
  </conditionalFormatting>
  <dataValidations count="5">
    <dataValidation type="custom" showInputMessage="1" showErrorMessage="1" errorTitle="Information non valide" error="Vous devez remplir cette cellule avant de continuer et le numéro doit contenir exactement 10 chiffres. Veuillez corriger." sqref="H17" xr:uid="{0AA1FF6E-EC66-4129-A94C-EBEC6F3793CD}">
      <formula1>AND(ISNUMBER(H17), LEN(TEXT(H17,"0"))=10)</formula1>
    </dataValidation>
    <dataValidation type="custom" allowBlank="1" showInputMessage="1" showErrorMessage="1" errorTitle="Information non valide" error="La valeur saisie n'est pas valide. Exemple: votrenom@entreprise.com" sqref="J25 J31" xr:uid="{33E0E9A5-6FCB-435C-8F93-B5E3AFF10ABA}">
      <formula1>ISNUMBER(SEARCH("@",J25))</formula1>
    </dataValidation>
    <dataValidation type="custom" showInputMessage="1" showErrorMessage="1" errorTitle="Information non valide" error="Vous devez remplir cette cellule avant de continuer et saisir la valeur en texte sans valeur numérique." sqref="F27 F29 I23" xr:uid="{01FF7590-7E3B-4689-B13F-BAC1B1F818A3}">
      <formula1>F23=SUBSTITUTE(F23,"0","")</formula1>
    </dataValidation>
    <dataValidation type="custom" showInputMessage="1" showErrorMessage="1" errorTitle="Information non valide" error="Vous devez remplir cette cellule avant de continuer." sqref="K15:K16 K26 F26 F28 F30 F32 K32" xr:uid="{4DA29398-2FCB-4B16-921A-45A54749B052}">
      <formula1>F15&lt;&gt;""</formula1>
    </dataValidation>
    <dataValidation type="custom" allowBlank="1" showInputMessage="1" showErrorMessage="1" errorTitle="Information non valide" error="La valeur saisie n'est pas valide. Exemple: 999-999-9999" sqref="F31 F25" xr:uid="{E022F905-E215-460F-826C-24FF5ACAE16A}">
      <formula1>LEN(SUBSTITUTE(SUBSTITUTE(SUBSTITUTE(SUBSTITUTE(SUBSTITUTE(F25," ",""),"-",""),"(", ""),")",""),".",""))=10</formula1>
    </dataValidation>
  </dataValidations>
  <pageMargins left="0.51181102362204722" right="0.51181102362204722" top="0.51181102362204722" bottom="0.51181102362204722" header="0.39370078740157483" footer="0.39370078740157483"/>
  <pageSetup scale="85" orientation="portrait" r:id="rId1"/>
  <headerFooter>
    <oddFooter>&amp;L&amp;"Arial,Normal"&amp;9Ministère de l'Éducation&amp;R&amp;"Arial,Normal"&amp;9&amp;P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99" id="{37C50754-5407-4E31-969A-37416DD6BEFC}">
            <xm:f>AND('VOLET 1'!#REF!=TRUE,$B15=0)</xm:f>
            <x14:dxf>
              <fill>
                <patternFill>
                  <bgColor rgb="FFFFC9C9"/>
                </patternFill>
              </fill>
            </x14:dxf>
          </x14:cfRule>
          <xm:sqref>H25 J25 F27 F29 H31 J31 I23 I15 H17 H20</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666C53E3-AEE2-4594-BE44-8C0FD45824B0}">
          <x14:formula1>
            <xm:f>filtre!$A$1:$A$2</xm:f>
          </x14:formula1>
          <xm:sqref>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B762-B975-4D93-B4EF-143B09CAFF81}">
  <sheetPr>
    <tabColor theme="6" tint="-0.249977111117893"/>
  </sheetPr>
  <dimension ref="A1:N787"/>
  <sheetViews>
    <sheetView topLeftCell="D754" zoomScale="145" zoomScaleNormal="145" zoomScaleSheetLayoutView="100" workbookViewId="0">
      <selection activeCell="E769" sqref="E769"/>
    </sheetView>
  </sheetViews>
  <sheetFormatPr baseColWidth="10" defaultColWidth="10.81640625" defaultRowHeight="14.5" outlineLevelRow="1" x14ac:dyDescent="0.35"/>
  <cols>
    <col min="1" max="2" width="10.7265625" style="72" hidden="1" customWidth="1"/>
    <col min="3" max="3" width="10.7265625" style="73" hidden="1" customWidth="1"/>
    <col min="4" max="4" width="10.81640625" style="230" customWidth="1"/>
    <col min="5" max="5" width="21.1796875" style="25" customWidth="1"/>
    <col min="6" max="6" width="13.54296875" style="25" customWidth="1"/>
    <col min="7" max="7" width="10.1796875" style="25" customWidth="1"/>
    <col min="8" max="8" width="12.26953125" style="25" customWidth="1"/>
    <col min="9" max="9" width="15.81640625" style="25" customWidth="1"/>
    <col min="10" max="10" width="26" style="25" customWidth="1"/>
    <col min="11" max="11" width="12.453125" style="25" customWidth="1"/>
    <col min="12" max="16384" width="10.81640625" style="25"/>
  </cols>
  <sheetData>
    <row r="1" spans="5:11" ht="45" customHeight="1" x14ac:dyDescent="0.35">
      <c r="E1" s="2"/>
      <c r="F1" s="2"/>
      <c r="G1" s="133" t="s">
        <v>27</v>
      </c>
      <c r="H1" s="133"/>
      <c r="I1" s="133"/>
      <c r="J1" s="133"/>
      <c r="K1" s="133"/>
    </row>
    <row r="2" spans="5:11" ht="19.5" customHeight="1" x14ac:dyDescent="0.35">
      <c r="E2" s="2"/>
      <c r="F2" s="2"/>
      <c r="G2" s="2"/>
      <c r="H2" s="2"/>
      <c r="I2" s="2"/>
      <c r="J2" s="2"/>
      <c r="K2" s="2"/>
    </row>
    <row r="3" spans="5:11" ht="25" customHeight="1" x14ac:dyDescent="0.35">
      <c r="E3" s="139" t="s">
        <v>1</v>
      </c>
      <c r="F3" s="139"/>
      <c r="G3" s="139"/>
      <c r="H3" s="139"/>
      <c r="I3" s="139"/>
      <c r="J3" s="139"/>
      <c r="K3" s="139"/>
    </row>
    <row r="4" spans="5:11" ht="19.5" customHeight="1" x14ac:dyDescent="0.35">
      <c r="E4" s="2"/>
      <c r="F4" s="2"/>
      <c r="G4" s="2"/>
      <c r="H4" s="2"/>
      <c r="I4" s="2"/>
      <c r="J4" s="2"/>
      <c r="K4" s="2"/>
    </row>
    <row r="5" spans="5:11" ht="21" customHeight="1" x14ac:dyDescent="0.35">
      <c r="E5" s="3" t="s">
        <v>28</v>
      </c>
      <c r="F5" s="4"/>
      <c r="G5" s="4"/>
      <c r="H5" s="4"/>
      <c r="I5" s="4"/>
      <c r="J5" s="4"/>
      <c r="K5" s="4"/>
    </row>
    <row r="6" spans="5:11" x14ac:dyDescent="0.35">
      <c r="E6" s="106" t="s">
        <v>3</v>
      </c>
      <c r="F6" s="4"/>
      <c r="G6" s="4"/>
      <c r="H6" s="4"/>
      <c r="I6" s="4"/>
      <c r="J6" s="4"/>
      <c r="K6" s="4"/>
    </row>
    <row r="7" spans="5:11" x14ac:dyDescent="0.35">
      <c r="E7" s="106" t="s">
        <v>4</v>
      </c>
      <c r="F7" s="4"/>
      <c r="G7" s="4"/>
      <c r="H7" s="4"/>
      <c r="I7" s="4"/>
      <c r="J7" s="4"/>
      <c r="K7" s="4"/>
    </row>
    <row r="8" spans="5:11" x14ac:dyDescent="0.35">
      <c r="E8" s="106" t="s">
        <v>29</v>
      </c>
      <c r="F8" s="4"/>
      <c r="G8" s="4"/>
      <c r="H8" s="4"/>
      <c r="I8" s="4"/>
      <c r="J8" s="4"/>
      <c r="K8" s="4"/>
    </row>
    <row r="9" spans="5:11" x14ac:dyDescent="0.35">
      <c r="E9" s="106" t="s">
        <v>5</v>
      </c>
      <c r="F9" s="4"/>
      <c r="G9" s="4"/>
      <c r="H9" s="4"/>
      <c r="I9" s="4"/>
      <c r="J9" s="4"/>
      <c r="K9" s="4"/>
    </row>
    <row r="10" spans="5:11" x14ac:dyDescent="0.35">
      <c r="E10" s="106" t="s">
        <v>6</v>
      </c>
      <c r="F10" s="4"/>
      <c r="G10" s="4"/>
      <c r="H10" s="4"/>
      <c r="I10" s="4"/>
      <c r="J10" s="4"/>
      <c r="K10" s="4"/>
    </row>
    <row r="11" spans="5:11" ht="19.5" customHeight="1" x14ac:dyDescent="0.35">
      <c r="E11" s="105" t="s">
        <v>7</v>
      </c>
      <c r="F11" s="4"/>
      <c r="G11" s="4"/>
      <c r="H11" s="4"/>
      <c r="I11" s="4"/>
      <c r="J11" s="4"/>
      <c r="K11" s="4"/>
    </row>
    <row r="12" spans="5:11" ht="19.5" customHeight="1" x14ac:dyDescent="0.35">
      <c r="E12" s="2"/>
      <c r="F12" s="2"/>
      <c r="G12" s="2"/>
      <c r="H12" s="2"/>
      <c r="I12" s="2"/>
      <c r="J12" s="2"/>
      <c r="K12" s="2"/>
    </row>
    <row r="13" spans="5:11" ht="24" customHeight="1" x14ac:dyDescent="0.35">
      <c r="E13" s="133" t="s">
        <v>30</v>
      </c>
      <c r="F13" s="133"/>
      <c r="G13" s="133"/>
      <c r="H13" s="133"/>
      <c r="I13" s="133"/>
      <c r="J13" s="133"/>
      <c r="K13" s="133"/>
    </row>
    <row r="14" spans="5:11" ht="19.5" customHeight="1" x14ac:dyDescent="0.35">
      <c r="E14" s="17"/>
      <c r="F14" s="17"/>
      <c r="G14" s="17"/>
      <c r="H14" s="17"/>
      <c r="I14" s="17"/>
      <c r="J14" s="17"/>
      <c r="K14" s="17"/>
    </row>
    <row r="15" spans="5:11" ht="24" customHeight="1" x14ac:dyDescent="0.35">
      <c r="E15" s="140" t="s">
        <v>8</v>
      </c>
      <c r="F15" s="140"/>
      <c r="G15" s="140"/>
      <c r="H15" s="140"/>
      <c r="I15" s="140"/>
      <c r="J15" s="140"/>
      <c r="K15" s="140"/>
    </row>
    <row r="16" spans="5:11" ht="10.5" customHeight="1" x14ac:dyDescent="0.35">
      <c r="E16" s="5"/>
      <c r="F16" s="6"/>
      <c r="G16" s="6"/>
      <c r="H16" s="6"/>
      <c r="I16" s="6"/>
      <c r="J16" s="6"/>
      <c r="K16" s="7"/>
    </row>
    <row r="17" spans="1:14" ht="14.5" customHeight="1" x14ac:dyDescent="0.35">
      <c r="E17" s="8" t="s">
        <v>9</v>
      </c>
      <c r="F17" s="9"/>
      <c r="G17" s="9"/>
      <c r="H17" s="9"/>
      <c r="I17" s="9"/>
      <c r="J17" s="9"/>
      <c r="K17" s="10"/>
    </row>
    <row r="18" spans="1:14" ht="14.5" customHeight="1" x14ac:dyDescent="0.35">
      <c r="B18" s="72" t="str">
        <f>I18</f>
        <v/>
      </c>
      <c r="E18" s="11" t="s">
        <v>11</v>
      </c>
      <c r="F18" s="9"/>
      <c r="G18" s="9"/>
      <c r="H18" s="9"/>
      <c r="I18" s="175" t="str">
        <f>IF('RENSEIGNEMENTS GÉNÉRAUX'!I15="","",'RENSEIGNEMENTS GÉNÉRAUX'!I15)</f>
        <v/>
      </c>
      <c r="J18" s="176"/>
      <c r="K18" s="10"/>
    </row>
    <row r="19" spans="1:14" ht="10.5" customHeight="1" x14ac:dyDescent="0.35">
      <c r="E19" s="14"/>
      <c r="F19" s="15"/>
      <c r="G19" s="15"/>
      <c r="H19" s="15"/>
      <c r="I19" s="15"/>
      <c r="J19" s="15"/>
      <c r="K19" s="16"/>
    </row>
    <row r="20" spans="1:14" ht="19.5" customHeight="1" x14ac:dyDescent="0.35">
      <c r="E20" s="17"/>
      <c r="F20" s="17"/>
      <c r="G20" s="17"/>
      <c r="H20" s="17"/>
      <c r="I20" s="17"/>
      <c r="J20" s="17"/>
      <c r="K20" s="17"/>
    </row>
    <row r="21" spans="1:14" ht="24" customHeight="1" x14ac:dyDescent="0.35">
      <c r="E21" s="140" t="s">
        <v>31</v>
      </c>
      <c r="F21" s="140"/>
      <c r="G21" s="140"/>
      <c r="H21" s="140"/>
      <c r="I21" s="140"/>
      <c r="J21" s="140"/>
      <c r="K21" s="181"/>
    </row>
    <row r="22" spans="1:14" ht="10.5" customHeight="1" x14ac:dyDescent="0.35">
      <c r="E22" s="18"/>
      <c r="F22" s="17"/>
      <c r="G22" s="17"/>
      <c r="H22" s="17"/>
      <c r="I22" s="17"/>
      <c r="J22" s="17"/>
      <c r="K22" s="19"/>
    </row>
    <row r="23" spans="1:14" x14ac:dyDescent="0.35">
      <c r="A23" s="72">
        <v>1</v>
      </c>
      <c r="B23" s="72">
        <f>K23</f>
        <v>0</v>
      </c>
      <c r="C23" s="73" t="s">
        <v>32</v>
      </c>
      <c r="E23" s="20" t="s">
        <v>32</v>
      </c>
      <c r="F23" s="9"/>
      <c r="G23" s="9"/>
      <c r="H23" s="9"/>
      <c r="I23" s="9"/>
      <c r="J23" s="40"/>
      <c r="K23" s="70"/>
      <c r="N23" s="74"/>
    </row>
    <row r="24" spans="1:14" ht="25.5" customHeight="1" x14ac:dyDescent="0.35">
      <c r="E24" s="177" t="str">
        <f>IF(K23="Non","Vous n’êtes malheureusement pas admissible au programme. Il n’est donc pas nécessaire de continuer à compléter le formulaire. Pour toute question veuillez communiquer avec le PAFONL à l'adresse suivante: pafonl@education.gouv.qc.ca.","")</f>
        <v/>
      </c>
      <c r="F24" s="177"/>
      <c r="G24" s="177"/>
      <c r="H24" s="177"/>
      <c r="I24" s="177"/>
      <c r="J24" s="177"/>
      <c r="K24" s="178"/>
    </row>
    <row r="25" spans="1:14" ht="14.5" customHeight="1" x14ac:dyDescent="0.35">
      <c r="E25" s="102" t="s">
        <v>34</v>
      </c>
      <c r="F25" s="9"/>
      <c r="G25" s="9"/>
      <c r="H25" s="9"/>
      <c r="I25" s="9"/>
      <c r="J25" s="9"/>
      <c r="K25" s="10"/>
    </row>
    <row r="26" spans="1:14" ht="14.5" customHeight="1" x14ac:dyDescent="0.35">
      <c r="A26" s="72">
        <v>2</v>
      </c>
      <c r="B26" s="72">
        <f>K26</f>
        <v>0</v>
      </c>
      <c r="C26" s="73" t="s">
        <v>35</v>
      </c>
      <c r="E26" s="20" t="s">
        <v>36</v>
      </c>
      <c r="F26" s="9"/>
      <c r="G26" s="9"/>
      <c r="H26" s="9"/>
      <c r="I26" s="9"/>
      <c r="J26" s="9"/>
      <c r="K26" s="70"/>
    </row>
    <row r="27" spans="1:14" ht="25.5" customHeight="1" x14ac:dyDescent="0.35">
      <c r="E27" s="177" t="str">
        <f>IF(K26="Non","Vous n’êtes malheureusement pas admissible au programme. Il n’est donc pas nécessaire de continuer à compléter le formulaire. Pour toute question veuillez communiquer avec le PAFONL à l'adresse suivante: pafonl@education.gouv.qc.ca.","")</f>
        <v/>
      </c>
      <c r="F27" s="177"/>
      <c r="G27" s="177"/>
      <c r="H27" s="177"/>
      <c r="I27" s="177"/>
      <c r="J27" s="177"/>
      <c r="K27" s="178"/>
    </row>
    <row r="28" spans="1:14" ht="14.5" customHeight="1" x14ac:dyDescent="0.35">
      <c r="E28" s="20" t="s">
        <v>37</v>
      </c>
      <c r="F28" s="9"/>
      <c r="G28" s="9"/>
      <c r="H28" s="9"/>
      <c r="I28" s="9"/>
      <c r="J28" s="9"/>
      <c r="K28" s="10"/>
    </row>
    <row r="29" spans="1:14" ht="14.5" customHeight="1" x14ac:dyDescent="0.35">
      <c r="E29" s="20" t="s">
        <v>38</v>
      </c>
      <c r="F29" s="9"/>
      <c r="G29" s="9"/>
      <c r="H29" s="9"/>
      <c r="I29" s="9"/>
      <c r="J29" s="9"/>
      <c r="K29" s="10"/>
    </row>
    <row r="30" spans="1:14" ht="14.5" customHeight="1" x14ac:dyDescent="0.35">
      <c r="A30" s="72">
        <v>3</v>
      </c>
      <c r="B30" s="72">
        <f>K30</f>
        <v>0</v>
      </c>
      <c r="C30" s="73" t="s">
        <v>39</v>
      </c>
      <c r="E30" s="20" t="s">
        <v>40</v>
      </c>
      <c r="F30" s="9"/>
      <c r="G30" s="9"/>
      <c r="H30" s="9"/>
      <c r="I30" s="9"/>
      <c r="J30" s="9"/>
      <c r="K30" s="70"/>
    </row>
    <row r="31" spans="1:14" ht="25.5" customHeight="1" x14ac:dyDescent="0.35">
      <c r="E31" s="177" t="str">
        <f>IF(K30="Non","Vous n’êtes malheureusement pas admissible au programme. Il n’est donc pas nécessaire de continuer à compléter le formulaire. Pour toute question veuillez communiquer avec le PAFONL à l'adresse suivante: pafonl@education.gouv.qc.ca","")</f>
        <v/>
      </c>
      <c r="F31" s="177"/>
      <c r="G31" s="177"/>
      <c r="H31" s="177"/>
      <c r="I31" s="177"/>
      <c r="J31" s="177"/>
      <c r="K31" s="178"/>
    </row>
    <row r="32" spans="1:14" ht="14.5" customHeight="1" x14ac:dyDescent="0.35">
      <c r="E32" s="20" t="s">
        <v>41</v>
      </c>
      <c r="F32" s="9"/>
      <c r="G32" s="9"/>
      <c r="H32" s="9"/>
      <c r="I32" s="9"/>
      <c r="J32" s="9"/>
      <c r="K32" s="10"/>
    </row>
    <row r="33" spans="1:11" ht="14.5" customHeight="1" x14ac:dyDescent="0.35">
      <c r="A33" s="72">
        <v>4</v>
      </c>
      <c r="B33" s="72">
        <f>K33</f>
        <v>0</v>
      </c>
      <c r="C33" s="73" t="s">
        <v>42</v>
      </c>
      <c r="E33" s="20" t="s">
        <v>43</v>
      </c>
      <c r="F33" s="9"/>
      <c r="G33" s="9"/>
      <c r="H33" s="9"/>
      <c r="I33" s="9"/>
      <c r="J33" s="9"/>
      <c r="K33" s="70"/>
    </row>
    <row r="34" spans="1:11" ht="25.5" customHeight="1" x14ac:dyDescent="0.35">
      <c r="E34" s="177" t="str">
        <f>IF(K33="Non","Vous n’êtes malheureusement pas admissible au programme. Il n’est donc pas nécessaire de continuer à compléter le formulaire. Pour toute question veuillez communiquer avec le PAFONL à l'adresse suivante: pafonl@education.gouv.qc.ca","")</f>
        <v/>
      </c>
      <c r="F34" s="177"/>
      <c r="G34" s="177"/>
      <c r="H34" s="177"/>
      <c r="I34" s="177"/>
      <c r="J34" s="177"/>
      <c r="K34" s="178"/>
    </row>
    <row r="35" spans="1:11" ht="14.5" customHeight="1" x14ac:dyDescent="0.35">
      <c r="E35" s="11" t="s">
        <v>44</v>
      </c>
      <c r="F35" s="9"/>
      <c r="G35" s="9"/>
      <c r="H35" s="9"/>
      <c r="I35" s="9"/>
      <c r="J35" s="9"/>
      <c r="K35" s="10"/>
    </row>
    <row r="36" spans="1:11" ht="14.5" customHeight="1" x14ac:dyDescent="0.35">
      <c r="A36" s="72">
        <v>5</v>
      </c>
      <c r="B36" s="72">
        <f>K36</f>
        <v>0</v>
      </c>
      <c r="C36" s="73" t="s">
        <v>45</v>
      </c>
      <c r="E36" s="11" t="s">
        <v>46</v>
      </c>
      <c r="F36" s="9"/>
      <c r="G36" s="9"/>
      <c r="H36" s="9"/>
      <c r="I36" s="9"/>
      <c r="J36" s="9"/>
      <c r="K36" s="70"/>
    </row>
    <row r="37" spans="1:11" ht="2.15" customHeight="1" x14ac:dyDescent="0.35">
      <c r="E37" s="11"/>
      <c r="F37" s="9"/>
      <c r="G37" s="9"/>
      <c r="H37" s="9"/>
      <c r="I37" s="9"/>
      <c r="J37" s="9"/>
      <c r="K37" s="71"/>
    </row>
    <row r="38" spans="1:11" ht="12.75" customHeight="1" x14ac:dyDescent="0.35">
      <c r="E38" s="23" t="s">
        <v>47</v>
      </c>
      <c r="F38" s="9"/>
      <c r="G38" s="9"/>
      <c r="H38" s="9"/>
      <c r="I38" s="9"/>
      <c r="J38" s="9"/>
      <c r="K38" s="10"/>
    </row>
    <row r="39" spans="1:11" ht="12.75" customHeight="1" x14ac:dyDescent="0.35">
      <c r="E39" s="23" t="s">
        <v>48</v>
      </c>
      <c r="F39" s="9"/>
      <c r="G39" s="9"/>
      <c r="H39" s="9"/>
      <c r="I39" s="9"/>
      <c r="J39" s="9"/>
      <c r="K39" s="10"/>
    </row>
    <row r="40" spans="1:11" ht="12.75" customHeight="1" x14ac:dyDescent="0.35">
      <c r="E40" s="23" t="s">
        <v>49</v>
      </c>
      <c r="F40" s="9"/>
      <c r="G40" s="9"/>
      <c r="H40" s="9"/>
      <c r="I40" s="9"/>
      <c r="J40" s="9"/>
      <c r="K40" s="10"/>
    </row>
    <row r="41" spans="1:11" ht="25.5" customHeight="1" x14ac:dyDescent="0.35">
      <c r="E41" s="177" t="str">
        <f>IF(K36="Non","Vous n’êtes malheureusement pas admissible au programme. Il n’est donc pas nécessaire de continuer à compléter le formulaire. Pour toute question veuillez communiquer avec le PAFONL à l'adresse suivante: pafonl@education.gouv.qc.ca","")</f>
        <v/>
      </c>
      <c r="F41" s="177"/>
      <c r="G41" s="177"/>
      <c r="H41" s="177"/>
      <c r="I41" s="177"/>
      <c r="J41" s="177"/>
      <c r="K41" s="178"/>
    </row>
    <row r="42" spans="1:11" ht="14.5" customHeight="1" x14ac:dyDescent="0.35">
      <c r="E42" s="20" t="s">
        <v>50</v>
      </c>
      <c r="F42" s="9"/>
      <c r="G42" s="9"/>
      <c r="H42" s="9"/>
      <c r="I42" s="9"/>
      <c r="J42" s="9"/>
      <c r="K42" s="10"/>
    </row>
    <row r="43" spans="1:11" ht="14.5" customHeight="1" x14ac:dyDescent="0.35">
      <c r="E43" s="20" t="s">
        <v>51</v>
      </c>
      <c r="F43" s="9"/>
      <c r="G43" s="9"/>
      <c r="H43" s="9"/>
      <c r="I43" s="9"/>
      <c r="J43" s="9"/>
      <c r="K43" s="10"/>
    </row>
    <row r="44" spans="1:11" ht="14.5" customHeight="1" x14ac:dyDescent="0.35">
      <c r="A44" s="72">
        <v>6</v>
      </c>
      <c r="B44" s="72">
        <f>K44</f>
        <v>0</v>
      </c>
      <c r="C44" s="73" t="s">
        <v>52</v>
      </c>
      <c r="E44" s="20" t="s">
        <v>53</v>
      </c>
      <c r="F44" s="9"/>
      <c r="G44" s="9"/>
      <c r="H44" s="9"/>
      <c r="I44" s="9"/>
      <c r="J44" s="9"/>
      <c r="K44" s="70"/>
    </row>
    <row r="45" spans="1:11" ht="25.5" customHeight="1" x14ac:dyDescent="0.35">
      <c r="E45" s="177" t="str">
        <f>IF(K44="Non","Vous n’êtes malheureusement pas admissible au programme. Il n’est donc pas nécessaire de continuer à compléter le formulaire. Pour toute question veuillez communiquer avec le PAFONL à l'adresse suivante: pafonl@education.gouv.qc.ca.","")</f>
        <v/>
      </c>
      <c r="F45" s="177"/>
      <c r="G45" s="177"/>
      <c r="H45" s="177"/>
      <c r="I45" s="177"/>
      <c r="J45" s="177"/>
      <c r="K45" s="178"/>
    </row>
    <row r="46" spans="1:11" x14ac:dyDescent="0.35">
      <c r="E46" s="20" t="s">
        <v>54</v>
      </c>
      <c r="F46" s="9"/>
      <c r="G46" s="9"/>
      <c r="H46" s="9"/>
      <c r="I46" s="9"/>
      <c r="J46" s="9"/>
      <c r="K46" s="10"/>
    </row>
    <row r="47" spans="1:11" x14ac:dyDescent="0.35">
      <c r="A47" s="72">
        <v>7</v>
      </c>
      <c r="B47" s="72">
        <f>IF(OR(F47="",H47=""),0,TEXT(F47,"AAAA-MM-JJ")&amp;" - "&amp;TEXT(H47,"AAAA-MM-JJ"))</f>
        <v>0</v>
      </c>
      <c r="C47" s="73" t="s">
        <v>55</v>
      </c>
      <c r="E47" s="41" t="s">
        <v>56</v>
      </c>
      <c r="F47" s="69"/>
      <c r="G47" s="22" t="s">
        <v>57</v>
      </c>
      <c r="H47" s="69"/>
      <c r="I47" s="9"/>
      <c r="J47" s="9"/>
      <c r="K47" s="10"/>
    </row>
    <row r="48" spans="1:11" ht="12" customHeight="1" x14ac:dyDescent="0.35">
      <c r="E48" s="179" t="str">
        <f>IF(K47="Non","Vous n’êtes malheureusement pas admissible au programme. Il n’est donc pas nécessaire de continuer à compléter le formulaire.","")</f>
        <v/>
      </c>
      <c r="F48" s="179"/>
      <c r="G48" s="179"/>
      <c r="H48" s="179"/>
      <c r="I48" s="179"/>
      <c r="J48" s="179"/>
      <c r="K48" s="180"/>
    </row>
    <row r="49" spans="1:11" x14ac:dyDescent="0.35">
      <c r="E49" s="20" t="str">
        <f>IF('RENSEIGNEMENTS GÉNÉRAUX'!H20="Oui","Aller à la ligne 686","8. Votre organisme est-il en conformité avec le Code de gouvernance des OBNL québécois de sport et de loisir,")</f>
        <v>8. Votre organisme est-il en conformité avec le Code de gouvernance des OBNL québécois de sport et de loisir,</v>
      </c>
      <c r="F49" s="9"/>
      <c r="G49" s="9"/>
      <c r="H49" s="9"/>
      <c r="I49" s="9"/>
      <c r="J49" s="9"/>
      <c r="K49" s="10"/>
    </row>
    <row r="50" spans="1:11" x14ac:dyDescent="0.35">
      <c r="A50" s="72">
        <v>8</v>
      </c>
      <c r="B50" s="72">
        <f>IF('RENSEIGNEMENTS GÉNÉRAUX'!H20="Oui","ok",IF(K50=FALSE,0,K50))</f>
        <v>0</v>
      </c>
      <c r="C50" s="73" t="s">
        <v>58</v>
      </c>
      <c r="E50" s="20" t="s">
        <v>59</v>
      </c>
      <c r="F50" s="9"/>
      <c r="G50" s="9"/>
      <c r="H50" s="9"/>
      <c r="I50" s="9"/>
      <c r="J50" s="9"/>
      <c r="K50" s="70"/>
    </row>
    <row r="51" spans="1:11" ht="25.5" customHeight="1" x14ac:dyDescent="0.35">
      <c r="E51" s="177" t="str">
        <f>IF(K50="Non","Vous n’êtes malheureusement pas admissible au programme. Il n’est donc pas nécessaire de continuer à compléter le formulaire. Pour toute question veuillez communiquer avec le PAFONL à l'adresse suivante: pafonl@education.gouv.qc.ca.","")</f>
        <v/>
      </c>
      <c r="F51" s="177"/>
      <c r="G51" s="177"/>
      <c r="H51" s="177"/>
      <c r="I51" s="177"/>
      <c r="J51" s="177"/>
      <c r="K51" s="178"/>
    </row>
    <row r="52" spans="1:11" ht="14.5" customHeight="1" x14ac:dyDescent="0.35">
      <c r="E52" s="11" t="s">
        <v>60</v>
      </c>
      <c r="F52" s="9"/>
      <c r="G52" s="9"/>
      <c r="H52" s="9"/>
      <c r="I52" s="9"/>
      <c r="J52" s="9"/>
      <c r="K52" s="10"/>
    </row>
    <row r="53" spans="1:11" x14ac:dyDescent="0.35">
      <c r="A53" s="72">
        <v>9</v>
      </c>
      <c r="B53" s="72">
        <f>IF('RENSEIGNEMENTS GÉNÉRAUX'!H20="Oui","ok",K53)</f>
        <v>0</v>
      </c>
      <c r="C53" s="73" t="s">
        <v>61</v>
      </c>
      <c r="E53" s="20" t="s">
        <v>62</v>
      </c>
      <c r="F53" s="9"/>
      <c r="G53" s="9"/>
      <c r="H53" s="9"/>
      <c r="I53" s="9"/>
      <c r="J53" s="9"/>
      <c r="K53" s="70"/>
    </row>
    <row r="54" spans="1:11" ht="25.5" customHeight="1" x14ac:dyDescent="0.35">
      <c r="E54" s="177" t="str">
        <f>IF(K53="Non","Vous n’êtes malheureusement pas admissible au programme. Il n’est donc pas nécessaire de continuer à compléter le formulaire. Pour toute question veuillez communiquer avec le PAFONL à l'adresse suivante: pafonl@education.gouv.qc.ca.","")</f>
        <v/>
      </c>
      <c r="F54" s="177"/>
      <c r="G54" s="177"/>
      <c r="H54" s="177"/>
      <c r="I54" s="177"/>
      <c r="J54" s="177"/>
      <c r="K54" s="178"/>
    </row>
    <row r="55" spans="1:11" ht="14.5" customHeight="1" x14ac:dyDescent="0.35">
      <c r="E55" s="20" t="s">
        <v>63</v>
      </c>
      <c r="F55" s="9"/>
      <c r="G55" s="9"/>
      <c r="H55" s="9"/>
      <c r="I55" s="9"/>
      <c r="J55" s="9"/>
      <c r="K55" s="10"/>
    </row>
    <row r="56" spans="1:11" ht="14.5" customHeight="1" x14ac:dyDescent="0.35">
      <c r="A56" s="72">
        <v>10</v>
      </c>
      <c r="B56" s="72">
        <f>IF('RENSEIGNEMENTS GÉNÉRAUX'!$H$20="Oui","ok",K56)</f>
        <v>0</v>
      </c>
      <c r="C56" s="73" t="s">
        <v>64</v>
      </c>
      <c r="E56" s="20" t="s">
        <v>65</v>
      </c>
      <c r="F56" s="9"/>
      <c r="G56" s="9"/>
      <c r="H56" s="9"/>
      <c r="I56" s="9"/>
      <c r="J56" s="9"/>
      <c r="K56" s="70"/>
    </row>
    <row r="57" spans="1:11" ht="25.5" customHeight="1" x14ac:dyDescent="0.35">
      <c r="E57" s="177" t="str">
        <f>IF(K56="Non","Vous n’êtes malheureusement pas admissible au programme. Il n’est donc pas nécessaire de continuer à compléter le formulaire. Pour toute question veuillez communiquer avec le PAFONL à l'adresse suivante: pafonl@education.gouv.qc.ca.","")</f>
        <v/>
      </c>
      <c r="F57" s="177"/>
      <c r="G57" s="177"/>
      <c r="H57" s="177"/>
      <c r="I57" s="177"/>
      <c r="J57" s="177"/>
      <c r="K57" s="178"/>
    </row>
    <row r="58" spans="1:11" ht="14.5" customHeight="1" x14ac:dyDescent="0.35">
      <c r="E58" s="20" t="s">
        <v>66</v>
      </c>
      <c r="F58" s="9"/>
      <c r="G58" s="9"/>
      <c r="H58" s="9"/>
      <c r="I58" s="9"/>
      <c r="J58" s="9"/>
      <c r="K58" s="10"/>
    </row>
    <row r="59" spans="1:11" ht="14.5" customHeight="1" x14ac:dyDescent="0.35">
      <c r="E59" s="20" t="s">
        <v>67</v>
      </c>
      <c r="F59" s="9"/>
      <c r="G59" s="9"/>
      <c r="H59" s="9"/>
      <c r="I59" s="9"/>
      <c r="J59" s="9"/>
      <c r="K59" s="10"/>
    </row>
    <row r="60" spans="1:11" ht="14.5" customHeight="1" x14ac:dyDescent="0.35">
      <c r="A60" s="72">
        <v>11</v>
      </c>
      <c r="B60" s="72">
        <f>IF('RENSEIGNEMENTS GÉNÉRAUX'!$H$20="Oui","ok",K60)</f>
        <v>0</v>
      </c>
      <c r="C60" s="73" t="s">
        <v>68</v>
      </c>
      <c r="E60" s="24" t="s">
        <v>69</v>
      </c>
      <c r="F60" s="9"/>
      <c r="G60" s="9"/>
      <c r="H60" s="9"/>
      <c r="I60" s="9"/>
      <c r="J60" s="9"/>
      <c r="K60" s="70"/>
    </row>
    <row r="61" spans="1:11" ht="25.5" customHeight="1" x14ac:dyDescent="0.35">
      <c r="E61" s="177" t="str">
        <f>IF(K60="Non","Vous n’êtes malheureusement pas admissible au programme. Il n’est donc pas nécessaire de continuer à compléter le formulaire. Pour toute question veuillez communiquer avec le PAFONL à l'adresse suivante: pafonl@education.gouv.qc.ca.","")</f>
        <v/>
      </c>
      <c r="F61" s="177"/>
      <c r="G61" s="177"/>
      <c r="H61" s="177"/>
      <c r="I61" s="177"/>
      <c r="J61" s="177"/>
      <c r="K61" s="178"/>
    </row>
    <row r="62" spans="1:11" ht="14.5" customHeight="1" x14ac:dyDescent="0.35">
      <c r="E62" s="20" t="s">
        <v>70</v>
      </c>
      <c r="F62" s="9"/>
      <c r="G62" s="9"/>
      <c r="H62" s="9"/>
      <c r="I62" s="9"/>
      <c r="J62" s="9"/>
      <c r="K62" s="10"/>
    </row>
    <row r="63" spans="1:11" ht="14.5" customHeight="1" x14ac:dyDescent="0.35">
      <c r="E63" s="20" t="s">
        <v>71</v>
      </c>
      <c r="F63" s="9"/>
      <c r="G63" s="9"/>
      <c r="H63" s="9"/>
      <c r="I63" s="9"/>
      <c r="J63" s="9"/>
      <c r="K63" s="10"/>
    </row>
    <row r="64" spans="1:11" ht="14.5" customHeight="1" x14ac:dyDescent="0.35">
      <c r="A64" s="72">
        <v>12</v>
      </c>
      <c r="B64" s="72">
        <f>IF('RENSEIGNEMENTS GÉNÉRAUX'!$H$20="Oui","ok",K64)</f>
        <v>0</v>
      </c>
      <c r="C64" s="73" t="s">
        <v>72</v>
      </c>
      <c r="E64" s="20" t="s">
        <v>73</v>
      </c>
      <c r="F64" s="9"/>
      <c r="G64" s="9"/>
      <c r="H64" s="9"/>
      <c r="I64" s="9"/>
      <c r="J64" s="9"/>
      <c r="K64" s="70"/>
    </row>
    <row r="65" spans="1:11" ht="25.5" customHeight="1" x14ac:dyDescent="0.35">
      <c r="E65" s="177" t="str">
        <f>IF(K64="Non","Vous n’êtes malheureusement pas admissible au programme. Il n’est donc pas nécessaire de continuer à compléter le formulaire. Pour toute question veuillez communiquer avec le PAFONL à l'adresse suivante: pafonl@education.gouv.qc.ca.","")</f>
        <v/>
      </c>
      <c r="F65" s="177"/>
      <c r="G65" s="177"/>
      <c r="H65" s="177"/>
      <c r="I65" s="177"/>
      <c r="J65" s="177"/>
      <c r="K65" s="178"/>
    </row>
    <row r="66" spans="1:11" ht="14.5" customHeight="1" x14ac:dyDescent="0.35">
      <c r="E66" s="20" t="s">
        <v>74</v>
      </c>
      <c r="F66" s="9"/>
      <c r="G66" s="9"/>
      <c r="H66" s="9"/>
      <c r="I66" s="9"/>
      <c r="J66" s="9"/>
      <c r="K66" s="10"/>
    </row>
    <row r="67" spans="1:11" ht="14.5" customHeight="1" x14ac:dyDescent="0.35">
      <c r="A67" s="72">
        <v>13</v>
      </c>
      <c r="B67" s="72">
        <f>IF('RENSEIGNEMENTS GÉNÉRAUX'!$H$20="Oui","ok",K67)</f>
        <v>0</v>
      </c>
      <c r="C67" s="73" t="s">
        <v>75</v>
      </c>
      <c r="E67" s="20" t="s">
        <v>76</v>
      </c>
      <c r="F67" s="9"/>
      <c r="G67" s="9"/>
      <c r="H67" s="9"/>
      <c r="I67" s="9"/>
      <c r="J67" s="9"/>
      <c r="K67" s="70"/>
    </row>
    <row r="68" spans="1:11" ht="25.5" customHeight="1" x14ac:dyDescent="0.35">
      <c r="E68" s="177" t="str">
        <f>IF(K67="Non","Vous n’êtes malheureusement pas admissible au programme. Il n’est donc pas nécessaire de continuer à compléter le formulaire. Pour toute question veuillez communiquer avec le PAFONL à l'adresse suivante: pafonl@education.gouv.qc.ca.","")</f>
        <v/>
      </c>
      <c r="F68" s="194"/>
      <c r="G68" s="194"/>
      <c r="H68" s="194"/>
      <c r="I68" s="194"/>
      <c r="J68" s="194"/>
      <c r="K68" s="195"/>
    </row>
    <row r="69" spans="1:11" ht="14.5" customHeight="1" x14ac:dyDescent="0.35">
      <c r="E69" s="20" t="s">
        <v>77</v>
      </c>
      <c r="F69" s="9"/>
      <c r="G69" s="9"/>
      <c r="H69" s="9"/>
      <c r="I69" s="9"/>
      <c r="J69" s="9"/>
      <c r="K69" s="10"/>
    </row>
    <row r="70" spans="1:11" ht="14.5" customHeight="1" x14ac:dyDescent="0.35">
      <c r="E70" s="20" t="s">
        <v>78</v>
      </c>
      <c r="F70" s="9"/>
      <c r="G70" s="9"/>
      <c r="H70" s="9"/>
      <c r="I70" s="9"/>
      <c r="J70" s="9"/>
      <c r="K70" s="10"/>
    </row>
    <row r="71" spans="1:11" ht="14.5" customHeight="1" x14ac:dyDescent="0.35">
      <c r="E71" s="20" t="s">
        <v>79</v>
      </c>
      <c r="F71" s="9"/>
      <c r="G71" s="9"/>
      <c r="H71" s="9"/>
      <c r="I71" s="9"/>
      <c r="J71" s="9"/>
      <c r="K71" s="10"/>
    </row>
    <row r="72" spans="1:11" ht="14.5" customHeight="1" x14ac:dyDescent="0.35">
      <c r="E72" s="20" t="s">
        <v>80</v>
      </c>
      <c r="F72" s="9"/>
      <c r="G72" s="9"/>
      <c r="H72" s="9"/>
      <c r="I72" s="9"/>
      <c r="J72" s="9"/>
      <c r="K72" s="10"/>
    </row>
    <row r="73" spans="1:11" ht="14.5" customHeight="1" x14ac:dyDescent="0.35">
      <c r="A73" s="72">
        <v>14</v>
      </c>
      <c r="B73" s="72">
        <f>IF('RENSEIGNEMENTS GÉNÉRAUX'!$H$20="Oui","ok",K73)</f>
        <v>0</v>
      </c>
      <c r="C73" s="73" t="s">
        <v>81</v>
      </c>
      <c r="E73" s="20" t="s">
        <v>82</v>
      </c>
      <c r="F73" s="9"/>
      <c r="G73" s="9"/>
      <c r="H73" s="9"/>
      <c r="I73" s="9"/>
      <c r="J73" s="9"/>
      <c r="K73" s="70"/>
    </row>
    <row r="74" spans="1:11" ht="25.5" customHeight="1" x14ac:dyDescent="0.35">
      <c r="E74" s="177" t="str">
        <f>IF(K73="Non","Vous n’êtes malheureusement pas admissible au programme. Il n’est donc pas nécessaire de continuer à compléter le formulaire. Pour toute question veuillez communiquer avec le PAFONL à l'adresse suivante: pafonl@education.gouv.qc.ca.","")</f>
        <v/>
      </c>
      <c r="F74" s="177"/>
      <c r="G74" s="177"/>
      <c r="H74" s="177"/>
      <c r="I74" s="177"/>
      <c r="J74" s="177"/>
      <c r="K74" s="178"/>
    </row>
    <row r="75" spans="1:11" ht="14.5" customHeight="1" x14ac:dyDescent="0.35">
      <c r="E75" s="20" t="s">
        <v>83</v>
      </c>
      <c r="F75" s="9"/>
      <c r="G75" s="9"/>
      <c r="H75" s="9"/>
      <c r="I75" s="9"/>
      <c r="J75" s="9"/>
      <c r="K75" s="10"/>
    </row>
    <row r="76" spans="1:11" ht="14.5" customHeight="1" x14ac:dyDescent="0.35">
      <c r="A76" s="72">
        <v>15</v>
      </c>
      <c r="B76" s="72">
        <f>IF('RENSEIGNEMENTS GÉNÉRAUX'!$H$20="Oui","ok",K76)</f>
        <v>0</v>
      </c>
      <c r="C76" s="73" t="s">
        <v>84</v>
      </c>
      <c r="E76" s="20" t="s">
        <v>85</v>
      </c>
      <c r="F76" s="9"/>
      <c r="G76" s="9"/>
      <c r="H76" s="9"/>
      <c r="I76" s="9"/>
      <c r="J76" s="9"/>
      <c r="K76" s="70"/>
    </row>
    <row r="77" spans="1:11" ht="10.5" customHeight="1" x14ac:dyDescent="0.35">
      <c r="E77" s="46"/>
      <c r="F77" s="21"/>
      <c r="G77" s="21"/>
      <c r="H77" s="21"/>
      <c r="I77" s="21"/>
      <c r="J77" s="21"/>
      <c r="K77" s="47"/>
    </row>
    <row r="78" spans="1:11" ht="19.5" customHeight="1" x14ac:dyDescent="0.35">
      <c r="E78" s="2"/>
      <c r="F78" s="2"/>
      <c r="G78" s="2"/>
      <c r="H78" s="2"/>
      <c r="I78" s="2"/>
      <c r="J78" s="2"/>
      <c r="K78" s="2"/>
    </row>
    <row r="79" spans="1:11" ht="24" customHeight="1" x14ac:dyDescent="0.35">
      <c r="E79" s="140" t="s">
        <v>87</v>
      </c>
      <c r="F79" s="140"/>
      <c r="G79" s="140"/>
      <c r="H79" s="140"/>
      <c r="I79" s="140"/>
      <c r="J79" s="140"/>
      <c r="K79" s="140"/>
    </row>
    <row r="80" spans="1:11" ht="10.5" customHeight="1" x14ac:dyDescent="0.35">
      <c r="E80" s="48"/>
      <c r="F80" s="2"/>
      <c r="G80" s="2"/>
      <c r="H80" s="2"/>
      <c r="I80" s="2"/>
      <c r="J80" s="2"/>
      <c r="K80" s="49"/>
    </row>
    <row r="81" spans="1:11" ht="13.5" customHeight="1" x14ac:dyDescent="0.35">
      <c r="E81" s="20" t="s">
        <v>88</v>
      </c>
      <c r="F81" s="9"/>
      <c r="G81" s="9"/>
      <c r="H81" s="9"/>
      <c r="I81" s="9"/>
      <c r="J81" s="9"/>
      <c r="K81" s="10"/>
    </row>
    <row r="82" spans="1:11" ht="13.5" customHeight="1" x14ac:dyDescent="0.35">
      <c r="E82" s="20" t="s">
        <v>89</v>
      </c>
      <c r="F82" s="9"/>
      <c r="G82" s="9"/>
      <c r="H82" s="9"/>
      <c r="I82" s="9"/>
      <c r="J82" s="22"/>
      <c r="K82" s="50"/>
    </row>
    <row r="83" spans="1:11" ht="2.15" customHeight="1" x14ac:dyDescent="0.35">
      <c r="E83" s="24"/>
      <c r="F83" s="51"/>
      <c r="G83" s="2"/>
      <c r="H83" s="2"/>
      <c r="I83" s="2"/>
      <c r="J83" s="52"/>
      <c r="K83" s="53"/>
    </row>
    <row r="84" spans="1:11" ht="45" customHeight="1" x14ac:dyDescent="0.35">
      <c r="E84" s="24"/>
      <c r="F84" s="54"/>
      <c r="G84" s="45" t="s">
        <v>90</v>
      </c>
      <c r="H84" s="45" t="s">
        <v>91</v>
      </c>
      <c r="I84" s="2"/>
      <c r="J84" s="52"/>
      <c r="K84" s="53"/>
    </row>
    <row r="85" spans="1:11" s="67" customFormat="1" ht="14.25" customHeight="1" x14ac:dyDescent="0.35">
      <c r="A85" s="109">
        <v>16</v>
      </c>
      <c r="B85" s="109">
        <f>IF('RENSEIGNEMENTS GÉNÉRAUX'!$H$20="Oui","ok",IF(OR(G85="",H85=""),0,G85&amp;"-"&amp;H85))</f>
        <v>0</v>
      </c>
      <c r="C85" s="110" t="s">
        <v>92</v>
      </c>
      <c r="D85" s="231"/>
      <c r="E85" s="162" t="s">
        <v>93</v>
      </c>
      <c r="F85" s="162"/>
      <c r="G85" s="103"/>
      <c r="H85" s="103"/>
      <c r="I85" s="111"/>
      <c r="J85" s="112"/>
      <c r="K85" s="53"/>
    </row>
    <row r="86" spans="1:11" s="67" customFormat="1" ht="14.25" customHeight="1" x14ac:dyDescent="0.35">
      <c r="A86" s="109">
        <v>16</v>
      </c>
      <c r="B86" s="109">
        <f>IF('RENSEIGNEMENTS GÉNÉRAUX'!$H$20="Oui","ok",IF(OR(G86="",H86=""),0,G86&amp;"-"&amp;H86))</f>
        <v>0</v>
      </c>
      <c r="C86" s="110" t="s">
        <v>94</v>
      </c>
      <c r="D86" s="231"/>
      <c r="E86" s="162" t="s">
        <v>95</v>
      </c>
      <c r="F86" s="162"/>
      <c r="G86" s="103"/>
      <c r="H86" s="103"/>
      <c r="I86" s="111"/>
      <c r="J86" s="112"/>
      <c r="K86" s="53"/>
    </row>
    <row r="87" spans="1:11" s="67" customFormat="1" ht="14.25" customHeight="1" x14ac:dyDescent="0.35">
      <c r="A87" s="109">
        <v>16</v>
      </c>
      <c r="B87" s="109">
        <f>IF('RENSEIGNEMENTS GÉNÉRAUX'!$H$20="Oui","ok",IF(OR(G87="",H87=""),0,G87&amp;"-"&amp;H87))</f>
        <v>0</v>
      </c>
      <c r="C87" s="110" t="s">
        <v>96</v>
      </c>
      <c r="D87" s="231"/>
      <c r="E87" s="162" t="s">
        <v>97</v>
      </c>
      <c r="F87" s="162"/>
      <c r="G87" s="103"/>
      <c r="H87" s="103"/>
      <c r="I87" s="111"/>
      <c r="J87" s="111"/>
      <c r="K87" s="113"/>
    </row>
    <row r="88" spans="1:11" s="67" customFormat="1" ht="14.25" customHeight="1" x14ac:dyDescent="0.35">
      <c r="A88" s="109">
        <v>16</v>
      </c>
      <c r="B88" s="109">
        <f>IF('RENSEIGNEMENTS GÉNÉRAUX'!$H$20="Oui","ok",IF(OR(G88="",H88=""),0,G88&amp;"-"&amp;H88))</f>
        <v>0</v>
      </c>
      <c r="C88" s="110" t="s">
        <v>98</v>
      </c>
      <c r="D88" s="231"/>
      <c r="E88" s="162" t="s">
        <v>99</v>
      </c>
      <c r="F88" s="162"/>
      <c r="G88" s="103"/>
      <c r="H88" s="103"/>
      <c r="I88" s="111"/>
      <c r="J88" s="111"/>
      <c r="K88" s="113"/>
    </row>
    <row r="89" spans="1:11" s="67" customFormat="1" ht="14.25" customHeight="1" x14ac:dyDescent="0.35">
      <c r="A89" s="109">
        <v>16</v>
      </c>
      <c r="B89" s="109">
        <f>IF('RENSEIGNEMENTS GÉNÉRAUX'!$H$20="Oui","ok",IF(OR(G89="",H89=""),0,G89&amp;"-"&amp;H89))</f>
        <v>0</v>
      </c>
      <c r="C89" s="110" t="s">
        <v>100</v>
      </c>
      <c r="D89" s="231"/>
      <c r="E89" s="162" t="s">
        <v>101</v>
      </c>
      <c r="F89" s="162"/>
      <c r="G89" s="103"/>
      <c r="H89" s="103"/>
      <c r="I89" s="111"/>
      <c r="J89" s="111"/>
      <c r="K89" s="113"/>
    </row>
    <row r="90" spans="1:11" s="67" customFormat="1" ht="14.25" customHeight="1" x14ac:dyDescent="0.35">
      <c r="A90" s="109">
        <v>16</v>
      </c>
      <c r="B90" s="109">
        <f>IF('RENSEIGNEMENTS GÉNÉRAUX'!$H$20="Oui","ok",IF(OR(G90="",H90=""),0,G90&amp;"-"&amp;H90))</f>
        <v>0</v>
      </c>
      <c r="C90" s="110" t="s">
        <v>102</v>
      </c>
      <c r="D90" s="231"/>
      <c r="E90" s="162" t="s">
        <v>103</v>
      </c>
      <c r="F90" s="162"/>
      <c r="G90" s="103"/>
      <c r="H90" s="103"/>
      <c r="I90" s="111"/>
      <c r="J90" s="111"/>
      <c r="K90" s="113"/>
    </row>
    <row r="91" spans="1:11" s="67" customFormat="1" ht="14.25" customHeight="1" x14ac:dyDescent="0.35">
      <c r="A91" s="109">
        <v>16</v>
      </c>
      <c r="B91" s="109">
        <f>IF('RENSEIGNEMENTS GÉNÉRAUX'!$H$20="Oui","ok",IF(OR(G91="",H91=""),0,G91&amp;"-"&amp;H91))</f>
        <v>0</v>
      </c>
      <c r="C91" s="110" t="s">
        <v>104</v>
      </c>
      <c r="D91" s="231"/>
      <c r="E91" s="162" t="s">
        <v>105</v>
      </c>
      <c r="F91" s="162"/>
      <c r="G91" s="103"/>
      <c r="H91" s="103"/>
      <c r="I91" s="111"/>
      <c r="J91" s="111"/>
      <c r="K91" s="113"/>
    </row>
    <row r="92" spans="1:11" s="67" customFormat="1" ht="14.25" customHeight="1" x14ac:dyDescent="0.35">
      <c r="A92" s="109">
        <v>16</v>
      </c>
      <c r="B92" s="109">
        <f>IF('RENSEIGNEMENTS GÉNÉRAUX'!$H$20="Oui","ok",IF(OR(G92="",H92=""),0,G92&amp;"-"&amp;H92))</f>
        <v>0</v>
      </c>
      <c r="C92" s="110" t="s">
        <v>106</v>
      </c>
      <c r="D92" s="231"/>
      <c r="E92" s="162" t="s">
        <v>107</v>
      </c>
      <c r="F92" s="162"/>
      <c r="G92" s="103"/>
      <c r="H92" s="103"/>
      <c r="I92" s="111"/>
      <c r="J92" s="111"/>
      <c r="K92" s="113"/>
    </row>
    <row r="93" spans="1:11" s="67" customFormat="1" ht="14.25" customHeight="1" x14ac:dyDescent="0.35">
      <c r="A93" s="109">
        <v>16</v>
      </c>
      <c r="B93" s="109">
        <f>IF('RENSEIGNEMENTS GÉNÉRAUX'!$H$20="Oui","ok",IF(OR(G93="",H93=""),0,G93&amp;"-"&amp;H93))</f>
        <v>0</v>
      </c>
      <c r="C93" s="110" t="s">
        <v>108</v>
      </c>
      <c r="D93" s="231"/>
      <c r="E93" s="162" t="s">
        <v>109</v>
      </c>
      <c r="F93" s="162"/>
      <c r="G93" s="103"/>
      <c r="H93" s="103"/>
      <c r="I93" s="111"/>
      <c r="J93" s="111"/>
      <c r="K93" s="113"/>
    </row>
    <row r="94" spans="1:11" s="67" customFormat="1" ht="14.25" customHeight="1" x14ac:dyDescent="0.35">
      <c r="A94" s="109">
        <v>16</v>
      </c>
      <c r="B94" s="109">
        <f>IF('RENSEIGNEMENTS GÉNÉRAUX'!$H$20="Oui","ok",IF(OR(G94="",H94=""),0,G94&amp;"-"&amp;H94))</f>
        <v>0</v>
      </c>
      <c r="C94" s="110" t="s">
        <v>110</v>
      </c>
      <c r="D94" s="231"/>
      <c r="E94" s="162" t="s">
        <v>111</v>
      </c>
      <c r="F94" s="162"/>
      <c r="G94" s="103"/>
      <c r="H94" s="103"/>
      <c r="I94" s="111"/>
      <c r="J94" s="111"/>
      <c r="K94" s="113"/>
    </row>
    <row r="95" spans="1:11" s="67" customFormat="1" ht="14.25" customHeight="1" x14ac:dyDescent="0.35">
      <c r="A95" s="109">
        <v>16</v>
      </c>
      <c r="B95" s="109">
        <f>IF('RENSEIGNEMENTS GÉNÉRAUX'!$H$20="Oui","ok",IF(OR(G95="",H95=""),0,G95&amp;"-"&amp;H95))</f>
        <v>0</v>
      </c>
      <c r="C95" s="110" t="s">
        <v>112</v>
      </c>
      <c r="D95" s="231"/>
      <c r="E95" s="162" t="s">
        <v>113</v>
      </c>
      <c r="F95" s="162"/>
      <c r="G95" s="103"/>
      <c r="H95" s="103"/>
      <c r="I95" s="111"/>
      <c r="J95" s="111"/>
      <c r="K95" s="113"/>
    </row>
    <row r="96" spans="1:11" s="67" customFormat="1" ht="14.25" customHeight="1" x14ac:dyDescent="0.35">
      <c r="A96" s="109">
        <v>16</v>
      </c>
      <c r="B96" s="109">
        <f>IF('RENSEIGNEMENTS GÉNÉRAUX'!$H$20="Oui","ok",IF(OR(G96="",H96=""),0,G96&amp;"-"&amp;H96))</f>
        <v>0</v>
      </c>
      <c r="C96" s="110" t="s">
        <v>114</v>
      </c>
      <c r="D96" s="231"/>
      <c r="E96" s="162" t="s">
        <v>115</v>
      </c>
      <c r="F96" s="162"/>
      <c r="G96" s="103"/>
      <c r="H96" s="103"/>
      <c r="I96" s="111"/>
      <c r="J96" s="111"/>
      <c r="K96" s="113"/>
    </row>
    <row r="97" spans="1:11" s="67" customFormat="1" ht="14.25" customHeight="1" x14ac:dyDescent="0.35">
      <c r="A97" s="109">
        <v>16</v>
      </c>
      <c r="B97" s="109">
        <f>IF('RENSEIGNEMENTS GÉNÉRAUX'!$H$20="Oui","ok",IF(OR(G97="",H97=""),0,G97&amp;"-"&amp;H97))</f>
        <v>0</v>
      </c>
      <c r="C97" s="110" t="s">
        <v>116</v>
      </c>
      <c r="D97" s="231"/>
      <c r="E97" s="162" t="s">
        <v>117</v>
      </c>
      <c r="F97" s="162"/>
      <c r="G97" s="103"/>
      <c r="H97" s="103"/>
      <c r="I97" s="111"/>
      <c r="J97" s="111"/>
      <c r="K97" s="113"/>
    </row>
    <row r="98" spans="1:11" s="67" customFormat="1" ht="14.25" customHeight="1" x14ac:dyDescent="0.35">
      <c r="A98" s="109">
        <v>16</v>
      </c>
      <c r="B98" s="109">
        <f>IF('RENSEIGNEMENTS GÉNÉRAUX'!$H$20="Oui","ok",IF(OR(G98="",H98=""),0,G98&amp;"-"&amp;H98))</f>
        <v>0</v>
      </c>
      <c r="C98" s="110" t="s">
        <v>118</v>
      </c>
      <c r="D98" s="231"/>
      <c r="E98" s="162" t="s">
        <v>119</v>
      </c>
      <c r="F98" s="162"/>
      <c r="G98" s="103"/>
      <c r="H98" s="103"/>
      <c r="I98" s="111"/>
      <c r="J98" s="111"/>
      <c r="K98" s="113"/>
    </row>
    <row r="99" spans="1:11" s="67" customFormat="1" ht="14.25" customHeight="1" x14ac:dyDescent="0.35">
      <c r="A99" s="109">
        <v>16</v>
      </c>
      <c r="B99" s="109">
        <f>IF('RENSEIGNEMENTS GÉNÉRAUX'!$H$20="Oui","ok",IF(OR(G99="",H99=""),0,G99&amp;"-"&amp;H99))</f>
        <v>0</v>
      </c>
      <c r="C99" s="110" t="s">
        <v>120</v>
      </c>
      <c r="D99" s="231"/>
      <c r="E99" s="162" t="s">
        <v>121</v>
      </c>
      <c r="F99" s="162"/>
      <c r="G99" s="103"/>
      <c r="H99" s="103"/>
      <c r="I99" s="111"/>
      <c r="J99" s="111"/>
      <c r="K99" s="113"/>
    </row>
    <row r="100" spans="1:11" s="67" customFormat="1" ht="14.25" customHeight="1" x14ac:dyDescent="0.35">
      <c r="A100" s="109">
        <v>16</v>
      </c>
      <c r="B100" s="109">
        <f>IF('RENSEIGNEMENTS GÉNÉRAUX'!$H$20="Oui","ok",IF(OR(G100="",H100=""),0,G100&amp;"-"&amp;H100))</f>
        <v>0</v>
      </c>
      <c r="C100" s="110" t="s">
        <v>122</v>
      </c>
      <c r="D100" s="231"/>
      <c r="E100" s="162" t="s">
        <v>123</v>
      </c>
      <c r="F100" s="162"/>
      <c r="G100" s="103"/>
      <c r="H100" s="103"/>
      <c r="I100" s="111"/>
      <c r="J100" s="111"/>
      <c r="K100" s="113"/>
    </row>
    <row r="101" spans="1:11" s="67" customFormat="1" ht="14.25" customHeight="1" x14ac:dyDescent="0.35">
      <c r="A101" s="109">
        <v>16</v>
      </c>
      <c r="B101" s="109">
        <f>IF('RENSEIGNEMENTS GÉNÉRAUX'!$H$20="Oui","ok",IF(OR(G101="",H101=""),0,G101&amp;"-"&amp;H101))</f>
        <v>0</v>
      </c>
      <c r="C101" s="110" t="s">
        <v>124</v>
      </c>
      <c r="D101" s="231"/>
      <c r="E101" s="162" t="s">
        <v>125</v>
      </c>
      <c r="F101" s="162"/>
      <c r="G101" s="103"/>
      <c r="H101" s="103"/>
      <c r="I101" s="111"/>
      <c r="J101" s="111"/>
      <c r="K101" s="113"/>
    </row>
    <row r="102" spans="1:11" ht="12" customHeight="1" x14ac:dyDescent="0.35">
      <c r="E102" s="98"/>
      <c r="F102" s="99"/>
      <c r="G102" s="100"/>
      <c r="H102" s="101"/>
      <c r="I102" s="2"/>
      <c r="J102" s="2"/>
      <c r="K102" s="49"/>
    </row>
    <row r="103" spans="1:11" ht="13.5" customHeight="1" x14ac:dyDescent="0.35">
      <c r="E103" s="20" t="s">
        <v>126</v>
      </c>
      <c r="F103" s="2"/>
      <c r="G103" s="2"/>
      <c r="H103" s="2"/>
      <c r="I103" s="2"/>
      <c r="J103" s="2"/>
      <c r="K103" s="49"/>
    </row>
    <row r="104" spans="1:11" ht="13.5" customHeight="1" x14ac:dyDescent="0.35">
      <c r="E104" s="20" t="s">
        <v>127</v>
      </c>
      <c r="F104" s="2"/>
      <c r="G104" s="2"/>
      <c r="H104" s="2"/>
      <c r="I104" s="2"/>
      <c r="J104" s="2"/>
      <c r="K104" s="49"/>
    </row>
    <row r="105" spans="1:11" ht="13.5" customHeight="1" x14ac:dyDescent="0.35">
      <c r="E105" s="23" t="s">
        <v>128</v>
      </c>
      <c r="F105" s="2"/>
      <c r="G105" s="2"/>
      <c r="H105" s="2"/>
      <c r="I105" s="2"/>
      <c r="J105" s="2"/>
      <c r="K105" s="49"/>
    </row>
    <row r="106" spans="1:11" ht="2.15" customHeight="1" x14ac:dyDescent="0.35">
      <c r="E106" s="20"/>
      <c r="F106" s="2"/>
      <c r="G106" s="2"/>
      <c r="H106" s="2"/>
      <c r="I106" s="2"/>
      <c r="J106" s="2"/>
      <c r="K106" s="49"/>
    </row>
    <row r="107" spans="1:11" ht="15" customHeight="1" x14ac:dyDescent="0.35">
      <c r="E107" s="163" t="s">
        <v>129</v>
      </c>
      <c r="F107" s="182"/>
      <c r="G107" s="182"/>
      <c r="H107" s="182"/>
      <c r="I107" s="173" t="s">
        <v>130</v>
      </c>
      <c r="J107" s="173"/>
      <c r="K107" s="49"/>
    </row>
    <row r="108" spans="1:11" ht="14.25" customHeight="1" x14ac:dyDescent="0.35">
      <c r="A108" s="72">
        <v>17</v>
      </c>
      <c r="B108" s="72">
        <f>IF('RENSEIGNEMENTS GÉNÉRAUX'!$H$20="Oui","ok",IF(OR(E108="",I108=""),0,E108&amp;"-"&amp;I108))</f>
        <v>0</v>
      </c>
      <c r="C108" s="73" t="s">
        <v>131</v>
      </c>
      <c r="E108" s="171"/>
      <c r="F108" s="155"/>
      <c r="G108" s="155"/>
      <c r="H108" s="155"/>
      <c r="I108" s="152"/>
      <c r="J108" s="152"/>
      <c r="K108" s="49"/>
    </row>
    <row r="109" spans="1:11" ht="14.25" customHeight="1" x14ac:dyDescent="0.35">
      <c r="A109" s="72">
        <v>17</v>
      </c>
      <c r="B109" s="72" t="str">
        <f t="shared" ref="B109:B142" si="0">E109&amp;"-"&amp;I109</f>
        <v>-</v>
      </c>
      <c r="C109" s="73" t="s">
        <v>131</v>
      </c>
      <c r="E109" s="167"/>
      <c r="F109" s="172"/>
      <c r="G109" s="172"/>
      <c r="H109" s="172"/>
      <c r="I109" s="191"/>
      <c r="J109" s="191"/>
      <c r="K109" s="49"/>
    </row>
    <row r="110" spans="1:11" ht="14.25" customHeight="1" x14ac:dyDescent="0.35">
      <c r="A110" s="72">
        <v>17</v>
      </c>
      <c r="B110" s="72" t="str">
        <f t="shared" si="0"/>
        <v>-</v>
      </c>
      <c r="C110" s="73" t="s">
        <v>131</v>
      </c>
      <c r="E110" s="167"/>
      <c r="F110" s="172"/>
      <c r="G110" s="172"/>
      <c r="H110" s="172"/>
      <c r="I110" s="191"/>
      <c r="J110" s="191"/>
      <c r="K110" s="49"/>
    </row>
    <row r="111" spans="1:11" ht="14.25" customHeight="1" x14ac:dyDescent="0.35">
      <c r="A111" s="72">
        <v>17</v>
      </c>
      <c r="B111" s="72" t="str">
        <f t="shared" si="0"/>
        <v>-</v>
      </c>
      <c r="C111" s="73" t="s">
        <v>131</v>
      </c>
      <c r="E111" s="167"/>
      <c r="F111" s="172"/>
      <c r="G111" s="172"/>
      <c r="H111" s="172"/>
      <c r="I111" s="191"/>
      <c r="J111" s="191"/>
      <c r="K111" s="49"/>
    </row>
    <row r="112" spans="1:11" ht="14.25" customHeight="1" x14ac:dyDescent="0.35">
      <c r="A112" s="72">
        <v>17</v>
      </c>
      <c r="B112" s="72" t="str">
        <f t="shared" si="0"/>
        <v>-</v>
      </c>
      <c r="C112" s="73" t="s">
        <v>131</v>
      </c>
      <c r="E112" s="167"/>
      <c r="F112" s="172"/>
      <c r="G112" s="172"/>
      <c r="H112" s="172"/>
      <c r="I112" s="191"/>
      <c r="J112" s="191"/>
      <c r="K112" s="49"/>
    </row>
    <row r="113" spans="1:11" ht="14.25" customHeight="1" x14ac:dyDescent="0.35">
      <c r="A113" s="72">
        <v>17</v>
      </c>
      <c r="B113" s="72" t="str">
        <f t="shared" si="0"/>
        <v>-</v>
      </c>
      <c r="C113" s="73" t="s">
        <v>131</v>
      </c>
      <c r="E113" s="167"/>
      <c r="F113" s="172"/>
      <c r="G113" s="172"/>
      <c r="H113" s="172"/>
      <c r="I113" s="191"/>
      <c r="J113" s="191"/>
      <c r="K113" s="49"/>
    </row>
    <row r="114" spans="1:11" ht="15" hidden="1" customHeight="1" outlineLevel="1" x14ac:dyDescent="0.35">
      <c r="A114" s="72">
        <v>17</v>
      </c>
      <c r="B114" s="72" t="str">
        <f t="shared" si="0"/>
        <v>-</v>
      </c>
      <c r="C114" s="73" t="s">
        <v>131</v>
      </c>
      <c r="E114" s="167"/>
      <c r="F114" s="172"/>
      <c r="G114" s="172"/>
      <c r="H114" s="172"/>
      <c r="I114" s="191"/>
      <c r="J114" s="191"/>
      <c r="K114" s="49"/>
    </row>
    <row r="115" spans="1:11" ht="15" hidden="1" customHeight="1" outlineLevel="1" x14ac:dyDescent="0.35">
      <c r="A115" s="72">
        <v>17</v>
      </c>
      <c r="B115" s="72" t="str">
        <f t="shared" si="0"/>
        <v>-</v>
      </c>
      <c r="C115" s="73" t="s">
        <v>131</v>
      </c>
      <c r="E115" s="167"/>
      <c r="F115" s="172"/>
      <c r="G115" s="172"/>
      <c r="H115" s="172"/>
      <c r="I115" s="191"/>
      <c r="J115" s="191"/>
      <c r="K115" s="49"/>
    </row>
    <row r="116" spans="1:11" ht="15" hidden="1" customHeight="1" outlineLevel="1" x14ac:dyDescent="0.35">
      <c r="A116" s="72">
        <v>17</v>
      </c>
      <c r="B116" s="72" t="str">
        <f t="shared" si="0"/>
        <v>-</v>
      </c>
      <c r="C116" s="73" t="s">
        <v>131</v>
      </c>
      <c r="E116" s="167"/>
      <c r="F116" s="172"/>
      <c r="G116" s="172"/>
      <c r="H116" s="172"/>
      <c r="I116" s="191"/>
      <c r="J116" s="191"/>
      <c r="K116" s="49"/>
    </row>
    <row r="117" spans="1:11" ht="15" hidden="1" customHeight="1" outlineLevel="1" x14ac:dyDescent="0.35">
      <c r="A117" s="72">
        <v>17</v>
      </c>
      <c r="B117" s="72" t="str">
        <f t="shared" si="0"/>
        <v>-</v>
      </c>
      <c r="C117" s="73" t="s">
        <v>131</v>
      </c>
      <c r="E117" s="167"/>
      <c r="F117" s="172"/>
      <c r="G117" s="172"/>
      <c r="H117" s="172"/>
      <c r="I117" s="191"/>
      <c r="J117" s="191"/>
      <c r="K117" s="49"/>
    </row>
    <row r="118" spans="1:11" ht="15" hidden="1" customHeight="1" outlineLevel="1" x14ac:dyDescent="0.35">
      <c r="A118" s="72">
        <v>17</v>
      </c>
      <c r="B118" s="72" t="str">
        <f t="shared" si="0"/>
        <v>-</v>
      </c>
      <c r="C118" s="73" t="s">
        <v>131</v>
      </c>
      <c r="E118" s="167"/>
      <c r="F118" s="172"/>
      <c r="G118" s="172"/>
      <c r="H118" s="172"/>
      <c r="I118" s="191"/>
      <c r="J118" s="191"/>
      <c r="K118" s="49"/>
    </row>
    <row r="119" spans="1:11" ht="15" hidden="1" customHeight="1" outlineLevel="1" x14ac:dyDescent="0.35">
      <c r="A119" s="72">
        <v>17</v>
      </c>
      <c r="B119" s="72" t="str">
        <f t="shared" si="0"/>
        <v>-</v>
      </c>
      <c r="C119" s="73" t="s">
        <v>131</v>
      </c>
      <c r="E119" s="167"/>
      <c r="F119" s="172"/>
      <c r="G119" s="172"/>
      <c r="H119" s="172"/>
      <c r="I119" s="191"/>
      <c r="J119" s="191"/>
      <c r="K119" s="49"/>
    </row>
    <row r="120" spans="1:11" ht="15" hidden="1" customHeight="1" outlineLevel="1" x14ac:dyDescent="0.35">
      <c r="A120" s="72">
        <v>17</v>
      </c>
      <c r="B120" s="72" t="str">
        <f t="shared" si="0"/>
        <v>-</v>
      </c>
      <c r="C120" s="73" t="s">
        <v>131</v>
      </c>
      <c r="E120" s="167"/>
      <c r="F120" s="172"/>
      <c r="G120" s="172"/>
      <c r="H120" s="172"/>
      <c r="I120" s="191"/>
      <c r="J120" s="191"/>
      <c r="K120" s="49"/>
    </row>
    <row r="121" spans="1:11" ht="15" hidden="1" customHeight="1" outlineLevel="1" x14ac:dyDescent="0.35">
      <c r="A121" s="72">
        <v>17</v>
      </c>
      <c r="B121" s="72" t="str">
        <f t="shared" si="0"/>
        <v>-</v>
      </c>
      <c r="C121" s="73" t="s">
        <v>131</v>
      </c>
      <c r="E121" s="167"/>
      <c r="F121" s="172"/>
      <c r="G121" s="172"/>
      <c r="H121" s="172"/>
      <c r="I121" s="191"/>
      <c r="J121" s="191"/>
      <c r="K121" s="49"/>
    </row>
    <row r="122" spans="1:11" ht="15" hidden="1" customHeight="1" outlineLevel="1" x14ac:dyDescent="0.35">
      <c r="A122" s="72">
        <v>17</v>
      </c>
      <c r="B122" s="72" t="str">
        <f t="shared" si="0"/>
        <v>-</v>
      </c>
      <c r="C122" s="73" t="s">
        <v>131</v>
      </c>
      <c r="E122" s="167"/>
      <c r="F122" s="172"/>
      <c r="G122" s="172"/>
      <c r="H122" s="172"/>
      <c r="I122" s="191"/>
      <c r="J122" s="191"/>
      <c r="K122" s="49"/>
    </row>
    <row r="123" spans="1:11" ht="15" hidden="1" customHeight="1" outlineLevel="1" x14ac:dyDescent="0.35">
      <c r="A123" s="72">
        <v>17</v>
      </c>
      <c r="B123" s="72" t="str">
        <f t="shared" si="0"/>
        <v>-</v>
      </c>
      <c r="C123" s="73" t="s">
        <v>131</v>
      </c>
      <c r="E123" s="167"/>
      <c r="F123" s="172"/>
      <c r="G123" s="172"/>
      <c r="H123" s="172"/>
      <c r="I123" s="191"/>
      <c r="J123" s="191"/>
      <c r="K123" s="49"/>
    </row>
    <row r="124" spans="1:11" ht="15" hidden="1" customHeight="1" outlineLevel="1" x14ac:dyDescent="0.35">
      <c r="A124" s="72">
        <v>17</v>
      </c>
      <c r="B124" s="72" t="str">
        <f t="shared" si="0"/>
        <v>-</v>
      </c>
      <c r="C124" s="73" t="s">
        <v>131</v>
      </c>
      <c r="E124" s="167"/>
      <c r="F124" s="172"/>
      <c r="G124" s="172"/>
      <c r="H124" s="172"/>
      <c r="I124" s="191"/>
      <c r="J124" s="191"/>
      <c r="K124" s="49"/>
    </row>
    <row r="125" spans="1:11" ht="15" hidden="1" customHeight="1" outlineLevel="1" x14ac:dyDescent="0.35">
      <c r="A125" s="72">
        <v>17</v>
      </c>
      <c r="B125" s="72" t="str">
        <f t="shared" si="0"/>
        <v>-</v>
      </c>
      <c r="C125" s="73" t="s">
        <v>131</v>
      </c>
      <c r="E125" s="167"/>
      <c r="F125" s="172"/>
      <c r="G125" s="172"/>
      <c r="H125" s="172"/>
      <c r="I125" s="191"/>
      <c r="J125" s="191"/>
      <c r="K125" s="49"/>
    </row>
    <row r="126" spans="1:11" ht="15" hidden="1" customHeight="1" outlineLevel="1" x14ac:dyDescent="0.35">
      <c r="A126" s="72">
        <v>17</v>
      </c>
      <c r="B126" s="72" t="str">
        <f t="shared" si="0"/>
        <v>-</v>
      </c>
      <c r="C126" s="73" t="s">
        <v>131</v>
      </c>
      <c r="E126" s="167"/>
      <c r="F126" s="172"/>
      <c r="G126" s="172"/>
      <c r="H126" s="172"/>
      <c r="I126" s="191"/>
      <c r="J126" s="191"/>
      <c r="K126" s="49"/>
    </row>
    <row r="127" spans="1:11" ht="15" hidden="1" customHeight="1" outlineLevel="1" x14ac:dyDescent="0.35">
      <c r="A127" s="72">
        <v>17</v>
      </c>
      <c r="B127" s="72" t="str">
        <f t="shared" si="0"/>
        <v>-</v>
      </c>
      <c r="C127" s="73" t="s">
        <v>131</v>
      </c>
      <c r="E127" s="167"/>
      <c r="F127" s="172"/>
      <c r="G127" s="172"/>
      <c r="H127" s="172"/>
      <c r="I127" s="191"/>
      <c r="J127" s="191"/>
      <c r="K127" s="49"/>
    </row>
    <row r="128" spans="1:11" ht="15" hidden="1" customHeight="1" outlineLevel="1" x14ac:dyDescent="0.35">
      <c r="A128" s="72">
        <v>17</v>
      </c>
      <c r="B128" s="72" t="str">
        <f t="shared" si="0"/>
        <v>-</v>
      </c>
      <c r="C128" s="73" t="s">
        <v>131</v>
      </c>
      <c r="E128" s="167"/>
      <c r="F128" s="172"/>
      <c r="G128" s="172"/>
      <c r="H128" s="172"/>
      <c r="I128" s="191"/>
      <c r="J128" s="191"/>
      <c r="K128" s="49"/>
    </row>
    <row r="129" spans="1:11" ht="15" hidden="1" customHeight="1" outlineLevel="1" x14ac:dyDescent="0.35">
      <c r="A129" s="72">
        <v>17</v>
      </c>
      <c r="B129" s="72" t="str">
        <f t="shared" si="0"/>
        <v>-</v>
      </c>
      <c r="C129" s="73" t="s">
        <v>131</v>
      </c>
      <c r="E129" s="167"/>
      <c r="F129" s="172"/>
      <c r="G129" s="172"/>
      <c r="H129" s="172"/>
      <c r="I129" s="191"/>
      <c r="J129" s="191"/>
      <c r="K129" s="49"/>
    </row>
    <row r="130" spans="1:11" ht="15" hidden="1" customHeight="1" outlineLevel="1" x14ac:dyDescent="0.35">
      <c r="A130" s="72">
        <v>17</v>
      </c>
      <c r="B130" s="72" t="str">
        <f t="shared" si="0"/>
        <v>-</v>
      </c>
      <c r="C130" s="73" t="s">
        <v>131</v>
      </c>
      <c r="E130" s="167"/>
      <c r="F130" s="172"/>
      <c r="G130" s="172"/>
      <c r="H130" s="172"/>
      <c r="I130" s="191"/>
      <c r="J130" s="191"/>
      <c r="K130" s="49"/>
    </row>
    <row r="131" spans="1:11" ht="15" hidden="1" customHeight="1" outlineLevel="1" x14ac:dyDescent="0.35">
      <c r="A131" s="72">
        <v>17</v>
      </c>
      <c r="B131" s="72" t="str">
        <f t="shared" si="0"/>
        <v>-</v>
      </c>
      <c r="C131" s="73" t="s">
        <v>131</v>
      </c>
      <c r="E131" s="167"/>
      <c r="F131" s="172"/>
      <c r="G131" s="172"/>
      <c r="H131" s="172"/>
      <c r="I131" s="191"/>
      <c r="J131" s="191"/>
      <c r="K131" s="49"/>
    </row>
    <row r="132" spans="1:11" ht="15" hidden="1" customHeight="1" outlineLevel="1" x14ac:dyDescent="0.35">
      <c r="A132" s="72">
        <v>17</v>
      </c>
      <c r="B132" s="72" t="str">
        <f t="shared" si="0"/>
        <v>-</v>
      </c>
      <c r="C132" s="73" t="s">
        <v>131</v>
      </c>
      <c r="E132" s="167"/>
      <c r="F132" s="172"/>
      <c r="G132" s="172"/>
      <c r="H132" s="172"/>
      <c r="I132" s="191"/>
      <c r="J132" s="191"/>
      <c r="K132" s="49"/>
    </row>
    <row r="133" spans="1:11" ht="15" hidden="1" customHeight="1" outlineLevel="1" x14ac:dyDescent="0.35">
      <c r="A133" s="72">
        <v>17</v>
      </c>
      <c r="B133" s="72" t="str">
        <f t="shared" si="0"/>
        <v>-</v>
      </c>
      <c r="C133" s="73" t="s">
        <v>131</v>
      </c>
      <c r="E133" s="167"/>
      <c r="F133" s="172"/>
      <c r="G133" s="172"/>
      <c r="H133" s="172"/>
      <c r="I133" s="191"/>
      <c r="J133" s="191"/>
      <c r="K133" s="49"/>
    </row>
    <row r="134" spans="1:11" ht="15" hidden="1" customHeight="1" outlineLevel="1" x14ac:dyDescent="0.35">
      <c r="A134" s="72">
        <v>17</v>
      </c>
      <c r="B134" s="72" t="str">
        <f t="shared" si="0"/>
        <v>-</v>
      </c>
      <c r="C134" s="73" t="s">
        <v>131</v>
      </c>
      <c r="E134" s="167"/>
      <c r="F134" s="172"/>
      <c r="G134" s="172"/>
      <c r="H134" s="172"/>
      <c r="I134" s="191"/>
      <c r="J134" s="191"/>
      <c r="K134" s="49"/>
    </row>
    <row r="135" spans="1:11" ht="15" hidden="1" customHeight="1" outlineLevel="1" x14ac:dyDescent="0.35">
      <c r="A135" s="72">
        <v>17</v>
      </c>
      <c r="B135" s="72" t="str">
        <f t="shared" si="0"/>
        <v>-</v>
      </c>
      <c r="C135" s="73" t="s">
        <v>131</v>
      </c>
      <c r="E135" s="167"/>
      <c r="F135" s="172"/>
      <c r="G135" s="172"/>
      <c r="H135" s="172"/>
      <c r="I135" s="191"/>
      <c r="J135" s="191"/>
      <c r="K135" s="49"/>
    </row>
    <row r="136" spans="1:11" ht="15" hidden="1" customHeight="1" outlineLevel="1" x14ac:dyDescent="0.35">
      <c r="A136" s="72">
        <v>17</v>
      </c>
      <c r="B136" s="72" t="str">
        <f t="shared" si="0"/>
        <v>-</v>
      </c>
      <c r="C136" s="73" t="s">
        <v>131</v>
      </c>
      <c r="E136" s="167"/>
      <c r="F136" s="172"/>
      <c r="G136" s="172"/>
      <c r="H136" s="172"/>
      <c r="I136" s="191"/>
      <c r="J136" s="191"/>
      <c r="K136" s="49"/>
    </row>
    <row r="137" spans="1:11" ht="15" hidden="1" customHeight="1" outlineLevel="1" x14ac:dyDescent="0.35">
      <c r="A137" s="72">
        <v>17</v>
      </c>
      <c r="B137" s="72" t="str">
        <f t="shared" si="0"/>
        <v>-</v>
      </c>
      <c r="C137" s="73" t="s">
        <v>131</v>
      </c>
      <c r="E137" s="167"/>
      <c r="F137" s="172"/>
      <c r="G137" s="172"/>
      <c r="H137" s="172"/>
      <c r="I137" s="191"/>
      <c r="J137" s="191"/>
      <c r="K137" s="49"/>
    </row>
    <row r="138" spans="1:11" ht="15" hidden="1" customHeight="1" outlineLevel="1" x14ac:dyDescent="0.35">
      <c r="A138" s="72">
        <v>17</v>
      </c>
      <c r="B138" s="72" t="str">
        <f t="shared" si="0"/>
        <v>-</v>
      </c>
      <c r="C138" s="73" t="s">
        <v>131</v>
      </c>
      <c r="E138" s="167"/>
      <c r="F138" s="172"/>
      <c r="G138" s="172"/>
      <c r="H138" s="172"/>
      <c r="I138" s="191"/>
      <c r="J138" s="191"/>
      <c r="K138" s="49"/>
    </row>
    <row r="139" spans="1:11" ht="15" hidden="1" customHeight="1" outlineLevel="1" x14ac:dyDescent="0.35">
      <c r="A139" s="72">
        <v>17</v>
      </c>
      <c r="B139" s="72" t="str">
        <f t="shared" si="0"/>
        <v>-</v>
      </c>
      <c r="C139" s="73" t="s">
        <v>131</v>
      </c>
      <c r="E139" s="167"/>
      <c r="F139" s="172"/>
      <c r="G139" s="172"/>
      <c r="H139" s="172"/>
      <c r="I139" s="191"/>
      <c r="J139" s="191"/>
      <c r="K139" s="49"/>
    </row>
    <row r="140" spans="1:11" ht="15" hidden="1" customHeight="1" outlineLevel="1" x14ac:dyDescent="0.35">
      <c r="A140" s="72">
        <v>17</v>
      </c>
      <c r="B140" s="72" t="str">
        <f t="shared" si="0"/>
        <v>-</v>
      </c>
      <c r="C140" s="73" t="s">
        <v>131</v>
      </c>
      <c r="E140" s="167"/>
      <c r="F140" s="172"/>
      <c r="G140" s="172"/>
      <c r="H140" s="172"/>
      <c r="I140" s="191"/>
      <c r="J140" s="191"/>
      <c r="K140" s="49"/>
    </row>
    <row r="141" spans="1:11" ht="15" hidden="1" customHeight="1" outlineLevel="1" x14ac:dyDescent="0.35">
      <c r="A141" s="72">
        <v>17</v>
      </c>
      <c r="B141" s="72" t="str">
        <f t="shared" si="0"/>
        <v>-</v>
      </c>
      <c r="C141" s="73" t="s">
        <v>131</v>
      </c>
      <c r="E141" s="167"/>
      <c r="F141" s="172"/>
      <c r="G141" s="172"/>
      <c r="H141" s="172"/>
      <c r="I141" s="191"/>
      <c r="J141" s="191"/>
      <c r="K141" s="49"/>
    </row>
    <row r="142" spans="1:11" ht="14.25" customHeight="1" collapsed="1" x14ac:dyDescent="0.35">
      <c r="A142" s="72">
        <v>17</v>
      </c>
      <c r="B142" s="72" t="str">
        <f t="shared" si="0"/>
        <v>-</v>
      </c>
      <c r="C142" s="73" t="s">
        <v>131</v>
      </c>
      <c r="E142" s="167"/>
      <c r="F142" s="172"/>
      <c r="G142" s="172"/>
      <c r="H142" s="172"/>
      <c r="I142" s="191"/>
      <c r="J142" s="191"/>
      <c r="K142" s="49"/>
    </row>
    <row r="143" spans="1:11" ht="12" customHeight="1" x14ac:dyDescent="0.35">
      <c r="E143" s="48"/>
      <c r="F143" s="2"/>
      <c r="G143" s="2"/>
      <c r="H143" s="2"/>
      <c r="I143" s="2"/>
      <c r="J143" s="2"/>
      <c r="K143" s="49"/>
    </row>
    <row r="144" spans="1:11" ht="13.5" customHeight="1" x14ac:dyDescent="0.35">
      <c r="E144" s="20" t="s">
        <v>132</v>
      </c>
      <c r="F144" s="2"/>
      <c r="G144" s="2"/>
      <c r="H144" s="2"/>
      <c r="I144" s="2"/>
      <c r="J144" s="2"/>
      <c r="K144" s="49"/>
    </row>
    <row r="145" spans="1:11" ht="2.15" customHeight="1" x14ac:dyDescent="0.35">
      <c r="E145" s="48"/>
      <c r="F145" s="2"/>
      <c r="G145" s="2"/>
      <c r="H145" s="2"/>
      <c r="I145" s="2"/>
      <c r="J145" s="2"/>
      <c r="K145" s="49"/>
    </row>
    <row r="146" spans="1:11" ht="33" customHeight="1" x14ac:dyDescent="0.35">
      <c r="E146" s="24"/>
      <c r="F146" s="54"/>
      <c r="G146" s="149" t="s">
        <v>133</v>
      </c>
      <c r="H146" s="150"/>
      <c r="I146" s="2"/>
      <c r="J146" s="2"/>
      <c r="K146" s="49"/>
    </row>
    <row r="147" spans="1:11" ht="14.25" customHeight="1" x14ac:dyDescent="0.35">
      <c r="A147" s="72">
        <v>18</v>
      </c>
      <c r="B147" s="72">
        <f>IF('RENSEIGNEMENTS GÉNÉRAUX'!$H$20="Oui","ok",IF(OR(G147="",G147=0),1,G147))</f>
        <v>1</v>
      </c>
      <c r="C147" s="73" t="s">
        <v>134</v>
      </c>
      <c r="E147" s="162" t="s">
        <v>93</v>
      </c>
      <c r="F147" s="174"/>
      <c r="G147" s="136"/>
      <c r="H147" s="138"/>
      <c r="I147" s="2"/>
      <c r="J147" s="2"/>
      <c r="K147" s="49"/>
    </row>
    <row r="148" spans="1:11" ht="14.25" customHeight="1" x14ac:dyDescent="0.35">
      <c r="A148" s="72">
        <v>18</v>
      </c>
      <c r="B148" s="72">
        <f>IF('RENSEIGNEMENTS GÉNÉRAUX'!$H$20="Oui","ok",IF(OR(G148="",G148=0),1,G148))</f>
        <v>1</v>
      </c>
      <c r="C148" s="73" t="s">
        <v>135</v>
      </c>
      <c r="E148" s="162" t="s">
        <v>95</v>
      </c>
      <c r="F148" s="174"/>
      <c r="G148" s="136"/>
      <c r="H148" s="138"/>
      <c r="I148" s="2"/>
      <c r="J148" s="2"/>
      <c r="K148" s="49"/>
    </row>
    <row r="149" spans="1:11" ht="14.25" customHeight="1" x14ac:dyDescent="0.35">
      <c r="A149" s="72">
        <v>18</v>
      </c>
      <c r="B149" s="72">
        <f>IF('RENSEIGNEMENTS GÉNÉRAUX'!$H$20="Oui","ok",IF(OR(G149="",G149=0),1,G149))</f>
        <v>1</v>
      </c>
      <c r="C149" s="73" t="s">
        <v>136</v>
      </c>
      <c r="E149" s="162" t="s">
        <v>97</v>
      </c>
      <c r="F149" s="174"/>
      <c r="G149" s="136"/>
      <c r="H149" s="138"/>
      <c r="I149" s="2"/>
      <c r="J149" s="2"/>
      <c r="K149" s="49"/>
    </row>
    <row r="150" spans="1:11" ht="14.25" customHeight="1" x14ac:dyDescent="0.35">
      <c r="A150" s="72">
        <v>18</v>
      </c>
      <c r="B150" s="72">
        <f>IF('RENSEIGNEMENTS GÉNÉRAUX'!$H$20="Oui","ok",IF(OR(G150="",G150=0),1,G150))</f>
        <v>1</v>
      </c>
      <c r="C150" s="73" t="s">
        <v>137</v>
      </c>
      <c r="E150" s="162" t="s">
        <v>99</v>
      </c>
      <c r="F150" s="174"/>
      <c r="G150" s="136"/>
      <c r="H150" s="138"/>
      <c r="I150" s="2"/>
      <c r="J150" s="2"/>
      <c r="K150" s="49"/>
    </row>
    <row r="151" spans="1:11" ht="14.25" customHeight="1" x14ac:dyDescent="0.35">
      <c r="A151" s="72">
        <v>18</v>
      </c>
      <c r="B151" s="72">
        <f>IF('RENSEIGNEMENTS GÉNÉRAUX'!$H$20="Oui","ok",IF(OR(G151="",G151=0),1,G151))</f>
        <v>1</v>
      </c>
      <c r="C151" s="73" t="s">
        <v>138</v>
      </c>
      <c r="E151" s="162" t="s">
        <v>101</v>
      </c>
      <c r="F151" s="174"/>
      <c r="G151" s="136"/>
      <c r="H151" s="138"/>
      <c r="I151" s="2"/>
      <c r="J151" s="2"/>
      <c r="K151" s="49"/>
    </row>
    <row r="152" spans="1:11" ht="14.25" customHeight="1" x14ac:dyDescent="0.35">
      <c r="A152" s="72">
        <v>18</v>
      </c>
      <c r="B152" s="72">
        <f>IF('RENSEIGNEMENTS GÉNÉRAUX'!$H$20="Oui","ok",IF(OR(G152="",G152=0),1,G152))</f>
        <v>1</v>
      </c>
      <c r="C152" s="73" t="s">
        <v>139</v>
      </c>
      <c r="E152" s="162" t="s">
        <v>103</v>
      </c>
      <c r="F152" s="174"/>
      <c r="G152" s="136"/>
      <c r="H152" s="138"/>
      <c r="I152" s="2"/>
      <c r="J152" s="2"/>
      <c r="K152" s="49"/>
    </row>
    <row r="153" spans="1:11" ht="14.25" customHeight="1" x14ac:dyDescent="0.35">
      <c r="A153" s="72">
        <v>18</v>
      </c>
      <c r="B153" s="72">
        <f>IF('RENSEIGNEMENTS GÉNÉRAUX'!$H$20="Oui","ok",IF(OR(G153="",G153=0),1,G153))</f>
        <v>1</v>
      </c>
      <c r="C153" s="73" t="s">
        <v>140</v>
      </c>
      <c r="E153" s="162" t="s">
        <v>105</v>
      </c>
      <c r="F153" s="174"/>
      <c r="G153" s="136"/>
      <c r="H153" s="138"/>
      <c r="I153" s="2"/>
      <c r="J153" s="2"/>
      <c r="K153" s="49"/>
    </row>
    <row r="154" spans="1:11" ht="14.25" customHeight="1" x14ac:dyDescent="0.35">
      <c r="A154" s="72">
        <v>18</v>
      </c>
      <c r="B154" s="72">
        <f>IF('RENSEIGNEMENTS GÉNÉRAUX'!$H$20="Oui","ok",IF(OR(G154="",G154=0),1,G154))</f>
        <v>1</v>
      </c>
      <c r="C154" s="73" t="s">
        <v>141</v>
      </c>
      <c r="E154" s="162" t="s">
        <v>107</v>
      </c>
      <c r="F154" s="174"/>
      <c r="G154" s="136"/>
      <c r="H154" s="138"/>
      <c r="I154" s="2"/>
      <c r="J154" s="2"/>
      <c r="K154" s="49"/>
    </row>
    <row r="155" spans="1:11" ht="14.25" customHeight="1" x14ac:dyDescent="0.35">
      <c r="A155" s="72">
        <v>18</v>
      </c>
      <c r="B155" s="72">
        <f>IF('RENSEIGNEMENTS GÉNÉRAUX'!$H$20="Oui","ok",IF(OR(G155="",G155=0),1,G155))</f>
        <v>1</v>
      </c>
      <c r="C155" s="73" t="s">
        <v>142</v>
      </c>
      <c r="E155" s="162" t="s">
        <v>109</v>
      </c>
      <c r="F155" s="174"/>
      <c r="G155" s="136"/>
      <c r="H155" s="138"/>
      <c r="I155" s="2"/>
      <c r="J155" s="2"/>
      <c r="K155" s="49"/>
    </row>
    <row r="156" spans="1:11" ht="14.25" customHeight="1" x14ac:dyDescent="0.35">
      <c r="A156" s="72">
        <v>18</v>
      </c>
      <c r="B156" s="72">
        <f>IF('RENSEIGNEMENTS GÉNÉRAUX'!$H$20="Oui","ok",IF(OR(G156="",G156=0),1,G156))</f>
        <v>1</v>
      </c>
      <c r="C156" s="73" t="s">
        <v>143</v>
      </c>
      <c r="E156" s="162" t="s">
        <v>111</v>
      </c>
      <c r="F156" s="174"/>
      <c r="G156" s="136"/>
      <c r="H156" s="138"/>
      <c r="I156" s="2"/>
      <c r="J156" s="2"/>
      <c r="K156" s="49"/>
    </row>
    <row r="157" spans="1:11" ht="14.25" customHeight="1" x14ac:dyDescent="0.35">
      <c r="A157" s="72">
        <v>18</v>
      </c>
      <c r="B157" s="72">
        <f>IF('RENSEIGNEMENTS GÉNÉRAUX'!$H$20="Oui","ok",IF(OR(G157="",G157=0),1,G157))</f>
        <v>1</v>
      </c>
      <c r="C157" s="73" t="s">
        <v>144</v>
      </c>
      <c r="E157" s="162" t="s">
        <v>113</v>
      </c>
      <c r="F157" s="174"/>
      <c r="G157" s="136"/>
      <c r="H157" s="138"/>
      <c r="I157" s="2"/>
      <c r="J157" s="2"/>
      <c r="K157" s="49"/>
    </row>
    <row r="158" spans="1:11" ht="14.25" customHeight="1" x14ac:dyDescent="0.35">
      <c r="A158" s="72">
        <v>18</v>
      </c>
      <c r="B158" s="72">
        <f>IF('RENSEIGNEMENTS GÉNÉRAUX'!$H$20="Oui","ok",IF(OR(G158="",G158=0),1,G158))</f>
        <v>1</v>
      </c>
      <c r="C158" s="73" t="s">
        <v>145</v>
      </c>
      <c r="E158" s="162" t="s">
        <v>115</v>
      </c>
      <c r="F158" s="174"/>
      <c r="G158" s="136"/>
      <c r="H158" s="138"/>
      <c r="I158" s="2"/>
      <c r="J158" s="2"/>
      <c r="K158" s="49"/>
    </row>
    <row r="159" spans="1:11" ht="14.25" customHeight="1" x14ac:dyDescent="0.35">
      <c r="A159" s="72">
        <v>18</v>
      </c>
      <c r="B159" s="72">
        <f>IF('RENSEIGNEMENTS GÉNÉRAUX'!$H$20="Oui","ok",IF(OR(G159="",G159=0),1,G159))</f>
        <v>1</v>
      </c>
      <c r="C159" s="73" t="s">
        <v>146</v>
      </c>
      <c r="E159" s="162" t="s">
        <v>117</v>
      </c>
      <c r="F159" s="174"/>
      <c r="G159" s="136"/>
      <c r="H159" s="138"/>
      <c r="I159" s="2"/>
      <c r="J159" s="2"/>
      <c r="K159" s="49"/>
    </row>
    <row r="160" spans="1:11" ht="14.25" customHeight="1" x14ac:dyDescent="0.35">
      <c r="A160" s="72">
        <v>18</v>
      </c>
      <c r="B160" s="72">
        <f>IF('RENSEIGNEMENTS GÉNÉRAUX'!$H$20="Oui","ok",IF(OR(G160="",G160=0),1,G160))</f>
        <v>1</v>
      </c>
      <c r="C160" s="73" t="s">
        <v>147</v>
      </c>
      <c r="E160" s="162" t="s">
        <v>119</v>
      </c>
      <c r="F160" s="174"/>
      <c r="G160" s="136"/>
      <c r="H160" s="138"/>
      <c r="I160" s="2"/>
      <c r="J160" s="2"/>
      <c r="K160" s="49"/>
    </row>
    <row r="161" spans="1:11" ht="14.25" customHeight="1" x14ac:dyDescent="0.35">
      <c r="A161" s="72">
        <v>18</v>
      </c>
      <c r="B161" s="72">
        <f>IF('RENSEIGNEMENTS GÉNÉRAUX'!$H$20="Oui","ok",IF(OR(G161="",G161=0),1,G161))</f>
        <v>1</v>
      </c>
      <c r="C161" s="73" t="s">
        <v>148</v>
      </c>
      <c r="E161" s="162" t="s">
        <v>121</v>
      </c>
      <c r="F161" s="174"/>
      <c r="G161" s="136"/>
      <c r="H161" s="138"/>
      <c r="I161" s="2"/>
      <c r="J161" s="2"/>
      <c r="K161" s="49"/>
    </row>
    <row r="162" spans="1:11" ht="14.25" customHeight="1" x14ac:dyDescent="0.35">
      <c r="A162" s="72">
        <v>18</v>
      </c>
      <c r="B162" s="72">
        <f>IF('RENSEIGNEMENTS GÉNÉRAUX'!$H$20="Oui","ok",IF(OR(G162="",G162=0),1,G162))</f>
        <v>1</v>
      </c>
      <c r="C162" s="73" t="s">
        <v>149</v>
      </c>
      <c r="E162" s="162" t="s">
        <v>123</v>
      </c>
      <c r="F162" s="174"/>
      <c r="G162" s="136"/>
      <c r="H162" s="138"/>
      <c r="K162" s="26"/>
    </row>
    <row r="163" spans="1:11" ht="14.25" customHeight="1" x14ac:dyDescent="0.35">
      <c r="A163" s="72">
        <v>18</v>
      </c>
      <c r="B163" s="72">
        <f>IF('RENSEIGNEMENTS GÉNÉRAUX'!$H$20="Oui","ok",IF(OR(G163="",G163=0),1,G163))</f>
        <v>1</v>
      </c>
      <c r="C163" s="73" t="s">
        <v>150</v>
      </c>
      <c r="E163" s="162" t="s">
        <v>125</v>
      </c>
      <c r="F163" s="174"/>
      <c r="G163" s="136"/>
      <c r="H163" s="138"/>
      <c r="K163" s="26"/>
    </row>
    <row r="164" spans="1:11" ht="1.5" customHeight="1" x14ac:dyDescent="0.35">
      <c r="E164" s="29"/>
      <c r="F164" s="30"/>
      <c r="G164" s="30"/>
      <c r="H164" s="30"/>
      <c r="I164" s="30"/>
      <c r="J164" s="30"/>
      <c r="K164" s="31"/>
    </row>
    <row r="165" spans="1:11" ht="0.75" customHeight="1" x14ac:dyDescent="0.35">
      <c r="E165" s="2"/>
      <c r="F165" s="2"/>
      <c r="G165" s="2"/>
      <c r="H165" s="2"/>
      <c r="I165" s="2"/>
      <c r="J165" s="2"/>
      <c r="K165" s="2"/>
    </row>
    <row r="166" spans="1:11" ht="24" customHeight="1" x14ac:dyDescent="0.35">
      <c r="E166" s="140" t="s">
        <v>151</v>
      </c>
      <c r="F166" s="140"/>
      <c r="G166" s="140"/>
      <c r="H166" s="140"/>
      <c r="I166" s="140"/>
      <c r="J166" s="140"/>
      <c r="K166" s="181"/>
    </row>
    <row r="167" spans="1:11" ht="10.5" customHeight="1" x14ac:dyDescent="0.35">
      <c r="E167" s="48"/>
      <c r="F167" s="2"/>
      <c r="G167" s="2"/>
      <c r="H167" s="2"/>
      <c r="I167" s="2"/>
      <c r="J167" s="2"/>
      <c r="K167" s="49"/>
    </row>
    <row r="168" spans="1:11" x14ac:dyDescent="0.35">
      <c r="E168" s="20" t="s">
        <v>152</v>
      </c>
      <c r="K168" s="26"/>
    </row>
    <row r="169" spans="1:11" x14ac:dyDescent="0.35">
      <c r="E169" s="20" t="s">
        <v>153</v>
      </c>
      <c r="K169" s="26"/>
    </row>
    <row r="170" spans="1:11" ht="13.5" customHeight="1" x14ac:dyDescent="0.35">
      <c r="E170" s="23" t="s">
        <v>128</v>
      </c>
      <c r="K170" s="26"/>
    </row>
    <row r="171" spans="1:11" ht="2.15" customHeight="1" x14ac:dyDescent="0.35">
      <c r="E171" s="23"/>
      <c r="K171" s="26"/>
    </row>
    <row r="172" spans="1:11" ht="16.5" customHeight="1" x14ac:dyDescent="0.35">
      <c r="E172" s="163" t="s">
        <v>154</v>
      </c>
      <c r="F172" s="163"/>
      <c r="G172" s="182" t="s">
        <v>155</v>
      </c>
      <c r="H172" s="182"/>
      <c r="I172" s="184" t="s">
        <v>156</v>
      </c>
      <c r="J172" s="184"/>
      <c r="K172" s="185"/>
    </row>
    <row r="173" spans="1:11" ht="27" customHeight="1" x14ac:dyDescent="0.35">
      <c r="A173" s="72">
        <v>19</v>
      </c>
      <c r="B173" s="72">
        <f>IF('RENSEIGNEMENTS GÉNÉRAUX'!$H$20="Oui","ok",IF(OR(E173="",G173="",I173=""),0,E173&amp;"-"&amp;G173&amp;"-"&amp;I173))</f>
        <v>0</v>
      </c>
      <c r="C173" s="73" t="s">
        <v>157</v>
      </c>
      <c r="E173" s="166"/>
      <c r="F173" s="136"/>
      <c r="G173" s="155"/>
      <c r="H173" s="155"/>
      <c r="I173" s="154"/>
      <c r="J173" s="154"/>
      <c r="K173" s="183"/>
    </row>
    <row r="174" spans="1:11" ht="27" customHeight="1" x14ac:dyDescent="0.35">
      <c r="A174" s="72">
        <v>19</v>
      </c>
      <c r="B174" s="72" t="str">
        <f>E174&amp;"-"&amp;G174&amp;"-"&amp;I174</f>
        <v>--</v>
      </c>
      <c r="C174" s="73" t="s">
        <v>157</v>
      </c>
      <c r="E174" s="167"/>
      <c r="F174" s="167"/>
      <c r="G174" s="172"/>
      <c r="H174" s="172"/>
      <c r="I174" s="154"/>
      <c r="J174" s="154"/>
      <c r="K174" s="183"/>
    </row>
    <row r="175" spans="1:11" ht="27" customHeight="1" x14ac:dyDescent="0.35">
      <c r="A175" s="72">
        <v>19</v>
      </c>
      <c r="B175" s="72" t="str">
        <f t="shared" ref="B175:B204" si="1">E175&amp;"-"&amp;G175&amp;"-"&amp;I175</f>
        <v>--</v>
      </c>
      <c r="C175" s="73" t="s">
        <v>157</v>
      </c>
      <c r="E175" s="167"/>
      <c r="F175" s="167"/>
      <c r="G175" s="172"/>
      <c r="H175" s="172"/>
      <c r="I175" s="154"/>
      <c r="J175" s="154"/>
      <c r="K175" s="183"/>
    </row>
    <row r="176" spans="1:11" ht="27" customHeight="1" x14ac:dyDescent="0.35">
      <c r="A176" s="72">
        <v>19</v>
      </c>
      <c r="B176" s="72" t="str">
        <f t="shared" si="1"/>
        <v>--</v>
      </c>
      <c r="C176" s="73" t="s">
        <v>157</v>
      </c>
      <c r="E176" s="167"/>
      <c r="F176" s="167"/>
      <c r="G176" s="172"/>
      <c r="H176" s="172"/>
      <c r="I176" s="154"/>
      <c r="J176" s="154"/>
      <c r="K176" s="183"/>
    </row>
    <row r="177" spans="1:11" ht="27" customHeight="1" x14ac:dyDescent="0.35">
      <c r="A177" s="72">
        <v>19</v>
      </c>
      <c r="B177" s="72" t="str">
        <f t="shared" si="1"/>
        <v>--</v>
      </c>
      <c r="C177" s="73" t="s">
        <v>157</v>
      </c>
      <c r="E177" s="167"/>
      <c r="F177" s="167"/>
      <c r="G177" s="172"/>
      <c r="H177" s="172"/>
      <c r="I177" s="154"/>
      <c r="J177" s="154"/>
      <c r="K177" s="183"/>
    </row>
    <row r="178" spans="1:11" ht="25" hidden="1" customHeight="1" outlineLevel="1" x14ac:dyDescent="0.35">
      <c r="A178" s="72">
        <v>19</v>
      </c>
      <c r="B178" s="72" t="str">
        <f t="shared" si="1"/>
        <v>--</v>
      </c>
      <c r="C178" s="73" t="s">
        <v>157</v>
      </c>
      <c r="E178" s="167"/>
      <c r="F178" s="167"/>
      <c r="G178" s="172"/>
      <c r="H178" s="172"/>
      <c r="I178" s="154"/>
      <c r="J178" s="154"/>
      <c r="K178" s="183"/>
    </row>
    <row r="179" spans="1:11" ht="25" hidden="1" customHeight="1" outlineLevel="1" x14ac:dyDescent="0.35">
      <c r="A179" s="72">
        <v>19</v>
      </c>
      <c r="B179" s="72" t="str">
        <f t="shared" si="1"/>
        <v>--</v>
      </c>
      <c r="C179" s="73" t="s">
        <v>157</v>
      </c>
      <c r="E179" s="167"/>
      <c r="F179" s="167"/>
      <c r="G179" s="172"/>
      <c r="H179" s="172"/>
      <c r="I179" s="154"/>
      <c r="J179" s="154"/>
      <c r="K179" s="183"/>
    </row>
    <row r="180" spans="1:11" ht="25" hidden="1" customHeight="1" outlineLevel="1" x14ac:dyDescent="0.35">
      <c r="A180" s="72">
        <v>19</v>
      </c>
      <c r="B180" s="72" t="str">
        <f t="shared" si="1"/>
        <v>--</v>
      </c>
      <c r="C180" s="73" t="s">
        <v>157</v>
      </c>
      <c r="E180" s="167"/>
      <c r="F180" s="167"/>
      <c r="G180" s="172"/>
      <c r="H180" s="172"/>
      <c r="I180" s="154"/>
      <c r="J180" s="154"/>
      <c r="K180" s="183"/>
    </row>
    <row r="181" spans="1:11" ht="25" hidden="1" customHeight="1" outlineLevel="1" x14ac:dyDescent="0.35">
      <c r="A181" s="72">
        <v>19</v>
      </c>
      <c r="B181" s="72" t="str">
        <f t="shared" si="1"/>
        <v>--</v>
      </c>
      <c r="C181" s="73" t="s">
        <v>157</v>
      </c>
      <c r="E181" s="167"/>
      <c r="F181" s="167"/>
      <c r="G181" s="172"/>
      <c r="H181" s="172"/>
      <c r="I181" s="154"/>
      <c r="J181" s="154"/>
      <c r="K181" s="183"/>
    </row>
    <row r="182" spans="1:11" ht="25" hidden="1" customHeight="1" outlineLevel="1" x14ac:dyDescent="0.35">
      <c r="A182" s="72">
        <v>19</v>
      </c>
      <c r="B182" s="72" t="str">
        <f t="shared" si="1"/>
        <v>--</v>
      </c>
      <c r="C182" s="73" t="s">
        <v>157</v>
      </c>
      <c r="E182" s="167"/>
      <c r="F182" s="167"/>
      <c r="G182" s="172"/>
      <c r="H182" s="172"/>
      <c r="I182" s="154"/>
      <c r="J182" s="154"/>
      <c r="K182" s="183"/>
    </row>
    <row r="183" spans="1:11" ht="25" hidden="1" customHeight="1" outlineLevel="1" x14ac:dyDescent="0.35">
      <c r="A183" s="72">
        <v>19</v>
      </c>
      <c r="B183" s="72" t="str">
        <f t="shared" si="1"/>
        <v>--</v>
      </c>
      <c r="C183" s="73" t="s">
        <v>157</v>
      </c>
      <c r="E183" s="167"/>
      <c r="F183" s="167"/>
      <c r="G183" s="172"/>
      <c r="H183" s="172"/>
      <c r="I183" s="154"/>
      <c r="J183" s="154"/>
      <c r="K183" s="183"/>
    </row>
    <row r="184" spans="1:11" ht="25" hidden="1" customHeight="1" outlineLevel="1" x14ac:dyDescent="0.35">
      <c r="A184" s="72">
        <v>19</v>
      </c>
      <c r="B184" s="72" t="str">
        <f t="shared" si="1"/>
        <v>--</v>
      </c>
      <c r="C184" s="73" t="s">
        <v>157</v>
      </c>
      <c r="E184" s="167"/>
      <c r="F184" s="167"/>
      <c r="G184" s="172"/>
      <c r="H184" s="172"/>
      <c r="I184" s="154"/>
      <c r="J184" s="154"/>
      <c r="K184" s="183"/>
    </row>
    <row r="185" spans="1:11" ht="25" hidden="1" customHeight="1" outlineLevel="1" x14ac:dyDescent="0.35">
      <c r="A185" s="72">
        <v>19</v>
      </c>
      <c r="B185" s="72" t="str">
        <f t="shared" si="1"/>
        <v>--</v>
      </c>
      <c r="C185" s="73" t="s">
        <v>157</v>
      </c>
      <c r="E185" s="167"/>
      <c r="F185" s="167"/>
      <c r="G185" s="172"/>
      <c r="H185" s="172"/>
      <c r="I185" s="154"/>
      <c r="J185" s="154"/>
      <c r="K185" s="183"/>
    </row>
    <row r="186" spans="1:11" ht="25" hidden="1" customHeight="1" outlineLevel="1" x14ac:dyDescent="0.35">
      <c r="A186" s="72">
        <v>19</v>
      </c>
      <c r="B186" s="72" t="str">
        <f t="shared" si="1"/>
        <v>--</v>
      </c>
      <c r="C186" s="73" t="s">
        <v>157</v>
      </c>
      <c r="E186" s="167"/>
      <c r="F186" s="167"/>
      <c r="G186" s="172"/>
      <c r="H186" s="172"/>
      <c r="I186" s="154"/>
      <c r="J186" s="154"/>
      <c r="K186" s="183"/>
    </row>
    <row r="187" spans="1:11" ht="25" hidden="1" customHeight="1" outlineLevel="1" x14ac:dyDescent="0.35">
      <c r="A187" s="72">
        <v>19</v>
      </c>
      <c r="B187" s="72" t="str">
        <f t="shared" si="1"/>
        <v>--</v>
      </c>
      <c r="C187" s="73" t="s">
        <v>157</v>
      </c>
      <c r="E187" s="167"/>
      <c r="F187" s="167"/>
      <c r="G187" s="172"/>
      <c r="H187" s="172"/>
      <c r="I187" s="154"/>
      <c r="J187" s="154"/>
      <c r="K187" s="183"/>
    </row>
    <row r="188" spans="1:11" ht="25" hidden="1" customHeight="1" outlineLevel="1" x14ac:dyDescent="0.35">
      <c r="A188" s="72">
        <v>19</v>
      </c>
      <c r="B188" s="72" t="str">
        <f t="shared" si="1"/>
        <v>--</v>
      </c>
      <c r="C188" s="73" t="s">
        <v>157</v>
      </c>
      <c r="E188" s="167"/>
      <c r="F188" s="167"/>
      <c r="G188" s="172"/>
      <c r="H188" s="172"/>
      <c r="I188" s="154"/>
      <c r="J188" s="154"/>
      <c r="K188" s="183"/>
    </row>
    <row r="189" spans="1:11" ht="25" hidden="1" customHeight="1" outlineLevel="1" x14ac:dyDescent="0.35">
      <c r="A189" s="72">
        <v>19</v>
      </c>
      <c r="B189" s="72" t="str">
        <f t="shared" si="1"/>
        <v>--</v>
      </c>
      <c r="C189" s="73" t="s">
        <v>157</v>
      </c>
      <c r="E189" s="167"/>
      <c r="F189" s="167"/>
      <c r="G189" s="172"/>
      <c r="H189" s="172"/>
      <c r="I189" s="154"/>
      <c r="J189" s="154"/>
      <c r="K189" s="183"/>
    </row>
    <row r="190" spans="1:11" ht="25" hidden="1" customHeight="1" outlineLevel="1" x14ac:dyDescent="0.35">
      <c r="A190" s="72">
        <v>19</v>
      </c>
      <c r="B190" s="72" t="str">
        <f t="shared" si="1"/>
        <v>--</v>
      </c>
      <c r="C190" s="73" t="s">
        <v>157</v>
      </c>
      <c r="E190" s="167"/>
      <c r="F190" s="167"/>
      <c r="G190" s="172"/>
      <c r="H190" s="172"/>
      <c r="I190" s="154"/>
      <c r="J190" s="154"/>
      <c r="K190" s="183"/>
    </row>
    <row r="191" spans="1:11" ht="25" hidden="1" customHeight="1" outlineLevel="1" x14ac:dyDescent="0.35">
      <c r="A191" s="72">
        <v>19</v>
      </c>
      <c r="B191" s="72" t="str">
        <f t="shared" si="1"/>
        <v>--</v>
      </c>
      <c r="C191" s="73" t="s">
        <v>157</v>
      </c>
      <c r="E191" s="167"/>
      <c r="F191" s="167"/>
      <c r="G191" s="172"/>
      <c r="H191" s="172"/>
      <c r="I191" s="154"/>
      <c r="J191" s="154"/>
      <c r="K191" s="183"/>
    </row>
    <row r="192" spans="1:11" ht="25" hidden="1" customHeight="1" outlineLevel="1" x14ac:dyDescent="0.35">
      <c r="A192" s="72">
        <v>19</v>
      </c>
      <c r="B192" s="72" t="str">
        <f t="shared" si="1"/>
        <v>--</v>
      </c>
      <c r="C192" s="73" t="s">
        <v>157</v>
      </c>
      <c r="E192" s="167"/>
      <c r="F192" s="167"/>
      <c r="G192" s="172"/>
      <c r="H192" s="172"/>
      <c r="I192" s="154"/>
      <c r="J192" s="154"/>
      <c r="K192" s="183"/>
    </row>
    <row r="193" spans="1:11" ht="25" hidden="1" customHeight="1" outlineLevel="1" x14ac:dyDescent="0.35">
      <c r="A193" s="72">
        <v>19</v>
      </c>
      <c r="B193" s="72" t="str">
        <f t="shared" si="1"/>
        <v>--</v>
      </c>
      <c r="C193" s="73" t="s">
        <v>157</v>
      </c>
      <c r="E193" s="167"/>
      <c r="F193" s="167"/>
      <c r="G193" s="172"/>
      <c r="H193" s="172"/>
      <c r="I193" s="154"/>
      <c r="J193" s="154"/>
      <c r="K193" s="183"/>
    </row>
    <row r="194" spans="1:11" ht="25" hidden="1" customHeight="1" outlineLevel="1" x14ac:dyDescent="0.35">
      <c r="A194" s="72">
        <v>19</v>
      </c>
      <c r="B194" s="72" t="str">
        <f t="shared" si="1"/>
        <v>--</v>
      </c>
      <c r="C194" s="73" t="s">
        <v>157</v>
      </c>
      <c r="E194" s="167"/>
      <c r="F194" s="167"/>
      <c r="G194" s="172"/>
      <c r="H194" s="172"/>
      <c r="I194" s="154"/>
      <c r="J194" s="154"/>
      <c r="K194" s="183"/>
    </row>
    <row r="195" spans="1:11" ht="25" hidden="1" customHeight="1" outlineLevel="1" x14ac:dyDescent="0.35">
      <c r="A195" s="72">
        <v>19</v>
      </c>
      <c r="B195" s="72" t="str">
        <f t="shared" si="1"/>
        <v>--</v>
      </c>
      <c r="C195" s="73" t="s">
        <v>157</v>
      </c>
      <c r="E195" s="167"/>
      <c r="F195" s="167"/>
      <c r="G195" s="172"/>
      <c r="H195" s="172"/>
      <c r="I195" s="154"/>
      <c r="J195" s="154"/>
      <c r="K195" s="183"/>
    </row>
    <row r="196" spans="1:11" ht="25" hidden="1" customHeight="1" outlineLevel="1" x14ac:dyDescent="0.35">
      <c r="A196" s="72">
        <v>19</v>
      </c>
      <c r="B196" s="72" t="str">
        <f t="shared" si="1"/>
        <v>--</v>
      </c>
      <c r="C196" s="73" t="s">
        <v>157</v>
      </c>
      <c r="E196" s="167"/>
      <c r="F196" s="167"/>
      <c r="G196" s="172"/>
      <c r="H196" s="172"/>
      <c r="I196" s="154"/>
      <c r="J196" s="154"/>
      <c r="K196" s="183"/>
    </row>
    <row r="197" spans="1:11" ht="25" hidden="1" customHeight="1" outlineLevel="1" x14ac:dyDescent="0.35">
      <c r="A197" s="72">
        <v>19</v>
      </c>
      <c r="B197" s="72" t="str">
        <f t="shared" si="1"/>
        <v>--</v>
      </c>
      <c r="C197" s="73" t="s">
        <v>157</v>
      </c>
      <c r="E197" s="167"/>
      <c r="F197" s="167"/>
      <c r="G197" s="172"/>
      <c r="H197" s="172"/>
      <c r="I197" s="154"/>
      <c r="J197" s="154"/>
      <c r="K197" s="183"/>
    </row>
    <row r="198" spans="1:11" ht="25" hidden="1" customHeight="1" outlineLevel="1" x14ac:dyDescent="0.35">
      <c r="A198" s="72">
        <v>19</v>
      </c>
      <c r="B198" s="72" t="str">
        <f t="shared" si="1"/>
        <v>--</v>
      </c>
      <c r="C198" s="73" t="s">
        <v>157</v>
      </c>
      <c r="E198" s="167"/>
      <c r="F198" s="167"/>
      <c r="G198" s="172"/>
      <c r="H198" s="172"/>
      <c r="I198" s="154"/>
      <c r="J198" s="154"/>
      <c r="K198" s="183"/>
    </row>
    <row r="199" spans="1:11" ht="25" hidden="1" customHeight="1" outlineLevel="1" x14ac:dyDescent="0.35">
      <c r="A199" s="72">
        <v>19</v>
      </c>
      <c r="B199" s="72" t="str">
        <f t="shared" si="1"/>
        <v>--</v>
      </c>
      <c r="C199" s="73" t="s">
        <v>157</v>
      </c>
      <c r="E199" s="167"/>
      <c r="F199" s="167"/>
      <c r="G199" s="172"/>
      <c r="H199" s="172"/>
      <c r="I199" s="154"/>
      <c r="J199" s="154"/>
      <c r="K199" s="183"/>
    </row>
    <row r="200" spans="1:11" ht="25" hidden="1" customHeight="1" outlineLevel="1" x14ac:dyDescent="0.35">
      <c r="A200" s="72">
        <v>19</v>
      </c>
      <c r="B200" s="72" t="str">
        <f t="shared" si="1"/>
        <v>--</v>
      </c>
      <c r="C200" s="73" t="s">
        <v>157</v>
      </c>
      <c r="E200" s="167"/>
      <c r="F200" s="167"/>
      <c r="G200" s="172"/>
      <c r="H200" s="172"/>
      <c r="I200" s="154"/>
      <c r="J200" s="154"/>
      <c r="K200" s="183"/>
    </row>
    <row r="201" spans="1:11" ht="25" hidden="1" customHeight="1" outlineLevel="1" x14ac:dyDescent="0.35">
      <c r="A201" s="72">
        <v>19</v>
      </c>
      <c r="B201" s="72" t="str">
        <f t="shared" si="1"/>
        <v>--</v>
      </c>
      <c r="C201" s="73" t="s">
        <v>157</v>
      </c>
      <c r="E201" s="167"/>
      <c r="F201" s="167"/>
      <c r="G201" s="172"/>
      <c r="H201" s="172"/>
      <c r="I201" s="154"/>
      <c r="J201" s="154"/>
      <c r="K201" s="183"/>
    </row>
    <row r="202" spans="1:11" ht="25" hidden="1" customHeight="1" outlineLevel="1" x14ac:dyDescent="0.35">
      <c r="A202" s="72">
        <v>19</v>
      </c>
      <c r="B202" s="72" t="str">
        <f t="shared" si="1"/>
        <v>--</v>
      </c>
      <c r="C202" s="73" t="s">
        <v>157</v>
      </c>
      <c r="E202" s="167"/>
      <c r="F202" s="167"/>
      <c r="G202" s="172"/>
      <c r="H202" s="172"/>
      <c r="I202" s="154"/>
      <c r="J202" s="154"/>
      <c r="K202" s="183"/>
    </row>
    <row r="203" spans="1:11" ht="25" hidden="1" customHeight="1" outlineLevel="1" x14ac:dyDescent="0.35">
      <c r="A203" s="72">
        <v>19</v>
      </c>
      <c r="B203" s="72" t="str">
        <f t="shared" si="1"/>
        <v>--</v>
      </c>
      <c r="C203" s="73" t="s">
        <v>157</v>
      </c>
      <c r="E203" s="167"/>
      <c r="F203" s="167"/>
      <c r="G203" s="172"/>
      <c r="H203" s="172"/>
      <c r="I203" s="154"/>
      <c r="J203" s="154"/>
      <c r="K203" s="183"/>
    </row>
    <row r="204" spans="1:11" ht="27" customHeight="1" collapsed="1" x14ac:dyDescent="0.35">
      <c r="A204" s="72">
        <v>19</v>
      </c>
      <c r="B204" s="72" t="str">
        <f t="shared" si="1"/>
        <v>--</v>
      </c>
      <c r="C204" s="73" t="s">
        <v>157</v>
      </c>
      <c r="E204" s="167"/>
      <c r="F204" s="167"/>
      <c r="G204" s="172"/>
      <c r="H204" s="172"/>
      <c r="I204" s="154"/>
      <c r="J204" s="154"/>
      <c r="K204" s="183"/>
    </row>
    <row r="205" spans="1:11" ht="10.5" customHeight="1" x14ac:dyDescent="0.35">
      <c r="C205" s="73" t="s">
        <v>157</v>
      </c>
      <c r="E205" s="114"/>
      <c r="F205" s="115"/>
      <c r="G205" s="116"/>
      <c r="H205" s="116"/>
      <c r="I205" s="117"/>
      <c r="J205" s="117"/>
      <c r="K205" s="118"/>
    </row>
    <row r="206" spans="1:11" ht="19.5" customHeight="1" x14ac:dyDescent="0.35">
      <c r="E206" s="2"/>
      <c r="F206" s="2"/>
      <c r="G206" s="2"/>
      <c r="H206" s="2"/>
      <c r="I206" s="2"/>
      <c r="J206" s="2"/>
      <c r="K206" s="2"/>
    </row>
    <row r="207" spans="1:11" ht="24" customHeight="1" x14ac:dyDescent="0.35">
      <c r="E207" s="140" t="s">
        <v>158</v>
      </c>
      <c r="F207" s="140"/>
      <c r="G207" s="140"/>
      <c r="H207" s="140"/>
      <c r="I207" s="140"/>
      <c r="J207" s="140"/>
      <c r="K207" s="140"/>
    </row>
    <row r="208" spans="1:11" ht="12" customHeight="1" x14ac:dyDescent="0.35">
      <c r="E208" s="27"/>
      <c r="K208" s="26"/>
    </row>
    <row r="209" spans="1:11" ht="14.5" customHeight="1" x14ac:dyDescent="0.35">
      <c r="E209" s="20" t="s">
        <v>159</v>
      </c>
      <c r="K209" s="26"/>
    </row>
    <row r="210" spans="1:11" ht="12.75" customHeight="1" x14ac:dyDescent="0.35">
      <c r="E210" s="23" t="s">
        <v>128</v>
      </c>
      <c r="K210" s="26"/>
    </row>
    <row r="211" spans="1:11" ht="2.15" customHeight="1" x14ac:dyDescent="0.35">
      <c r="E211" s="20"/>
      <c r="K211" s="26"/>
    </row>
    <row r="212" spans="1:11" ht="36" customHeight="1" x14ac:dyDescent="0.35">
      <c r="E212" s="163" t="s">
        <v>160</v>
      </c>
      <c r="F212" s="163"/>
      <c r="G212" s="165" t="s">
        <v>161</v>
      </c>
      <c r="H212" s="165"/>
      <c r="K212" s="26"/>
    </row>
    <row r="213" spans="1:11" ht="15" customHeight="1" x14ac:dyDescent="0.35">
      <c r="A213" s="72">
        <v>20</v>
      </c>
      <c r="B213" s="72">
        <f>IF('RENSEIGNEMENTS GÉNÉRAUX'!$H$20="Oui","ok",IF(OR(E213="",G213=""),0,E213&amp;"-"&amp;G213))</f>
        <v>0</v>
      </c>
      <c r="C213" s="73" t="s">
        <v>162</v>
      </c>
      <c r="E213" s="136"/>
      <c r="F213" s="136"/>
      <c r="G213" s="155"/>
      <c r="H213" s="155"/>
      <c r="K213" s="26"/>
    </row>
    <row r="214" spans="1:11" ht="15" customHeight="1" x14ac:dyDescent="0.35">
      <c r="A214" s="72">
        <v>20</v>
      </c>
      <c r="B214" s="72" t="str">
        <f>E214&amp;"-"&amp;G214</f>
        <v>-</v>
      </c>
      <c r="C214" s="73" t="s">
        <v>162</v>
      </c>
      <c r="E214" s="171"/>
      <c r="F214" s="171"/>
      <c r="G214" s="172"/>
      <c r="H214" s="172"/>
      <c r="K214" s="26"/>
    </row>
    <row r="215" spans="1:11" ht="15" customHeight="1" x14ac:dyDescent="0.35">
      <c r="A215" s="72">
        <v>20</v>
      </c>
      <c r="B215" s="72" t="str">
        <f t="shared" ref="B215:B255" si="2">E215&amp;"-"&amp;G215</f>
        <v>-</v>
      </c>
      <c r="C215" s="73" t="s">
        <v>162</v>
      </c>
      <c r="E215" s="171"/>
      <c r="F215" s="171"/>
      <c r="G215" s="172"/>
      <c r="H215" s="172"/>
      <c r="K215" s="26"/>
    </row>
    <row r="216" spans="1:11" ht="15" customHeight="1" x14ac:dyDescent="0.35">
      <c r="A216" s="72">
        <v>20</v>
      </c>
      <c r="B216" s="72" t="str">
        <f t="shared" si="2"/>
        <v>-</v>
      </c>
      <c r="C216" s="73" t="s">
        <v>162</v>
      </c>
      <c r="E216" s="171"/>
      <c r="F216" s="171"/>
      <c r="G216" s="172"/>
      <c r="H216" s="172"/>
      <c r="K216" s="26"/>
    </row>
    <row r="217" spans="1:11" ht="15" customHeight="1" x14ac:dyDescent="0.35">
      <c r="A217" s="72">
        <v>20</v>
      </c>
      <c r="B217" s="72" t="str">
        <f t="shared" si="2"/>
        <v>-</v>
      </c>
      <c r="C217" s="73" t="s">
        <v>162</v>
      </c>
      <c r="E217" s="171"/>
      <c r="F217" s="171"/>
      <c r="G217" s="172"/>
      <c r="H217" s="172"/>
      <c r="K217" s="26"/>
    </row>
    <row r="218" spans="1:11" ht="15" customHeight="1" x14ac:dyDescent="0.35">
      <c r="A218" s="72">
        <v>20</v>
      </c>
      <c r="B218" s="72" t="str">
        <f t="shared" si="2"/>
        <v>-</v>
      </c>
      <c r="C218" s="73" t="s">
        <v>162</v>
      </c>
      <c r="E218" s="171"/>
      <c r="F218" s="171"/>
      <c r="G218" s="172"/>
      <c r="H218" s="172"/>
      <c r="K218" s="26"/>
    </row>
    <row r="219" spans="1:11" ht="14.65" hidden="1" customHeight="1" outlineLevel="1" x14ac:dyDescent="0.35">
      <c r="A219" s="72">
        <v>20</v>
      </c>
      <c r="B219" s="72" t="str">
        <f t="shared" si="2"/>
        <v>-</v>
      </c>
      <c r="C219" s="73" t="s">
        <v>162</v>
      </c>
      <c r="E219" s="171"/>
      <c r="F219" s="171"/>
      <c r="G219" s="172"/>
      <c r="H219" s="172"/>
      <c r="K219" s="26"/>
    </row>
    <row r="220" spans="1:11" ht="14.65" hidden="1" customHeight="1" outlineLevel="1" x14ac:dyDescent="0.35">
      <c r="A220" s="72">
        <v>20</v>
      </c>
      <c r="B220" s="72" t="str">
        <f t="shared" si="2"/>
        <v>-</v>
      </c>
      <c r="C220" s="73" t="s">
        <v>162</v>
      </c>
      <c r="E220" s="171"/>
      <c r="F220" s="171"/>
      <c r="G220" s="172"/>
      <c r="H220" s="172"/>
      <c r="K220" s="26"/>
    </row>
    <row r="221" spans="1:11" ht="14.65" hidden="1" customHeight="1" outlineLevel="1" x14ac:dyDescent="0.35">
      <c r="A221" s="72">
        <v>20</v>
      </c>
      <c r="B221" s="72" t="str">
        <f t="shared" si="2"/>
        <v>-</v>
      </c>
      <c r="C221" s="73" t="s">
        <v>162</v>
      </c>
      <c r="E221" s="171"/>
      <c r="F221" s="171"/>
      <c r="G221" s="172"/>
      <c r="H221" s="172"/>
      <c r="K221" s="26"/>
    </row>
    <row r="222" spans="1:11" ht="14.65" hidden="1" customHeight="1" outlineLevel="1" x14ac:dyDescent="0.35">
      <c r="A222" s="72">
        <v>20</v>
      </c>
      <c r="B222" s="72" t="str">
        <f t="shared" si="2"/>
        <v>-</v>
      </c>
      <c r="C222" s="73" t="s">
        <v>162</v>
      </c>
      <c r="E222" s="171"/>
      <c r="F222" s="171"/>
      <c r="G222" s="172"/>
      <c r="H222" s="172"/>
      <c r="K222" s="26"/>
    </row>
    <row r="223" spans="1:11" ht="14.65" hidden="1" customHeight="1" outlineLevel="1" x14ac:dyDescent="0.35">
      <c r="A223" s="72">
        <v>20</v>
      </c>
      <c r="B223" s="72" t="str">
        <f t="shared" si="2"/>
        <v>-</v>
      </c>
      <c r="C223" s="73" t="s">
        <v>162</v>
      </c>
      <c r="E223" s="171"/>
      <c r="F223" s="171"/>
      <c r="G223" s="172"/>
      <c r="H223" s="172"/>
      <c r="K223" s="26"/>
    </row>
    <row r="224" spans="1:11" ht="14.65" hidden="1" customHeight="1" outlineLevel="1" x14ac:dyDescent="0.35">
      <c r="A224" s="72">
        <v>20</v>
      </c>
      <c r="B224" s="72" t="str">
        <f t="shared" si="2"/>
        <v>-</v>
      </c>
      <c r="C224" s="73" t="s">
        <v>162</v>
      </c>
      <c r="E224" s="171"/>
      <c r="F224" s="171"/>
      <c r="G224" s="172"/>
      <c r="H224" s="172"/>
      <c r="K224" s="26"/>
    </row>
    <row r="225" spans="1:11" ht="14.65" hidden="1" customHeight="1" outlineLevel="1" x14ac:dyDescent="0.35">
      <c r="A225" s="72">
        <v>20</v>
      </c>
      <c r="B225" s="72" t="str">
        <f t="shared" si="2"/>
        <v>-</v>
      </c>
      <c r="C225" s="73" t="s">
        <v>162</v>
      </c>
      <c r="E225" s="171"/>
      <c r="F225" s="171"/>
      <c r="G225" s="172"/>
      <c r="H225" s="172"/>
      <c r="K225" s="26"/>
    </row>
    <row r="226" spans="1:11" ht="14.65" hidden="1" customHeight="1" outlineLevel="1" x14ac:dyDescent="0.35">
      <c r="A226" s="72">
        <v>20</v>
      </c>
      <c r="B226" s="72" t="str">
        <f t="shared" si="2"/>
        <v>-</v>
      </c>
      <c r="C226" s="73" t="s">
        <v>162</v>
      </c>
      <c r="E226" s="171"/>
      <c r="F226" s="171"/>
      <c r="G226" s="172"/>
      <c r="H226" s="172"/>
      <c r="K226" s="26"/>
    </row>
    <row r="227" spans="1:11" ht="14.65" hidden="1" customHeight="1" outlineLevel="1" x14ac:dyDescent="0.35">
      <c r="A227" s="72">
        <v>20</v>
      </c>
      <c r="B227" s="72" t="str">
        <f t="shared" si="2"/>
        <v>-</v>
      </c>
      <c r="C227" s="73" t="s">
        <v>162</v>
      </c>
      <c r="E227" s="171"/>
      <c r="F227" s="171"/>
      <c r="G227" s="172"/>
      <c r="H227" s="172"/>
      <c r="K227" s="26"/>
    </row>
    <row r="228" spans="1:11" ht="14.65" hidden="1" customHeight="1" outlineLevel="1" x14ac:dyDescent="0.35">
      <c r="A228" s="72">
        <v>20</v>
      </c>
      <c r="B228" s="72" t="str">
        <f t="shared" si="2"/>
        <v>-</v>
      </c>
      <c r="C228" s="73" t="s">
        <v>162</v>
      </c>
      <c r="E228" s="171"/>
      <c r="F228" s="171"/>
      <c r="G228" s="172"/>
      <c r="H228" s="172"/>
      <c r="K228" s="26"/>
    </row>
    <row r="229" spans="1:11" ht="14.65" hidden="1" customHeight="1" outlineLevel="1" x14ac:dyDescent="0.35">
      <c r="A229" s="72">
        <v>20</v>
      </c>
      <c r="B229" s="72" t="str">
        <f t="shared" si="2"/>
        <v>-</v>
      </c>
      <c r="C229" s="73" t="s">
        <v>162</v>
      </c>
      <c r="E229" s="171"/>
      <c r="F229" s="171"/>
      <c r="G229" s="172"/>
      <c r="H229" s="172"/>
      <c r="K229" s="26"/>
    </row>
    <row r="230" spans="1:11" ht="14.65" hidden="1" customHeight="1" outlineLevel="1" x14ac:dyDescent="0.35">
      <c r="A230" s="72">
        <v>20</v>
      </c>
      <c r="B230" s="72" t="str">
        <f t="shared" si="2"/>
        <v>-</v>
      </c>
      <c r="C230" s="73" t="s">
        <v>162</v>
      </c>
      <c r="E230" s="171"/>
      <c r="F230" s="171"/>
      <c r="G230" s="172"/>
      <c r="H230" s="172"/>
      <c r="K230" s="26"/>
    </row>
    <row r="231" spans="1:11" ht="14.65" hidden="1" customHeight="1" outlineLevel="1" x14ac:dyDescent="0.35">
      <c r="A231" s="72">
        <v>20</v>
      </c>
      <c r="B231" s="72" t="str">
        <f t="shared" si="2"/>
        <v>-</v>
      </c>
      <c r="C231" s="73" t="s">
        <v>162</v>
      </c>
      <c r="E231" s="171"/>
      <c r="F231" s="171"/>
      <c r="G231" s="172"/>
      <c r="H231" s="172"/>
      <c r="K231" s="26"/>
    </row>
    <row r="232" spans="1:11" ht="14.65" hidden="1" customHeight="1" outlineLevel="1" x14ac:dyDescent="0.35">
      <c r="A232" s="72">
        <v>20</v>
      </c>
      <c r="B232" s="72" t="str">
        <f t="shared" si="2"/>
        <v>-</v>
      </c>
      <c r="C232" s="73" t="s">
        <v>162</v>
      </c>
      <c r="E232" s="171"/>
      <c r="F232" s="171"/>
      <c r="G232" s="172"/>
      <c r="H232" s="172"/>
      <c r="K232" s="26"/>
    </row>
    <row r="233" spans="1:11" ht="14.65" hidden="1" customHeight="1" outlineLevel="1" x14ac:dyDescent="0.35">
      <c r="A233" s="72">
        <v>20</v>
      </c>
      <c r="B233" s="72" t="str">
        <f t="shared" si="2"/>
        <v>-</v>
      </c>
      <c r="C233" s="73" t="s">
        <v>162</v>
      </c>
      <c r="E233" s="171"/>
      <c r="F233" s="171"/>
      <c r="G233" s="172"/>
      <c r="H233" s="172"/>
      <c r="K233" s="26"/>
    </row>
    <row r="234" spans="1:11" ht="14.65" hidden="1" customHeight="1" outlineLevel="1" x14ac:dyDescent="0.35">
      <c r="A234" s="72">
        <v>20</v>
      </c>
      <c r="B234" s="72" t="str">
        <f t="shared" si="2"/>
        <v>-</v>
      </c>
      <c r="C234" s="73" t="s">
        <v>162</v>
      </c>
      <c r="E234" s="171"/>
      <c r="F234" s="171"/>
      <c r="G234" s="172"/>
      <c r="H234" s="172"/>
      <c r="K234" s="26"/>
    </row>
    <row r="235" spans="1:11" ht="14.65" hidden="1" customHeight="1" outlineLevel="1" x14ac:dyDescent="0.35">
      <c r="A235" s="72">
        <v>20</v>
      </c>
      <c r="B235" s="72" t="str">
        <f t="shared" si="2"/>
        <v>-</v>
      </c>
      <c r="C235" s="73" t="s">
        <v>162</v>
      </c>
      <c r="E235" s="171"/>
      <c r="F235" s="171"/>
      <c r="G235" s="172"/>
      <c r="H235" s="172"/>
      <c r="K235" s="26"/>
    </row>
    <row r="236" spans="1:11" ht="14.65" hidden="1" customHeight="1" outlineLevel="1" x14ac:dyDescent="0.35">
      <c r="A236" s="72">
        <v>20</v>
      </c>
      <c r="B236" s="72" t="str">
        <f t="shared" si="2"/>
        <v>-</v>
      </c>
      <c r="C236" s="73" t="s">
        <v>162</v>
      </c>
      <c r="E236" s="171"/>
      <c r="F236" s="171"/>
      <c r="G236" s="172"/>
      <c r="H236" s="172"/>
      <c r="K236" s="26"/>
    </row>
    <row r="237" spans="1:11" ht="14.65" hidden="1" customHeight="1" outlineLevel="1" x14ac:dyDescent="0.35">
      <c r="A237" s="72">
        <v>20</v>
      </c>
      <c r="B237" s="72" t="str">
        <f t="shared" si="2"/>
        <v>-</v>
      </c>
      <c r="C237" s="73" t="s">
        <v>162</v>
      </c>
      <c r="E237" s="171"/>
      <c r="F237" s="171"/>
      <c r="G237" s="172"/>
      <c r="H237" s="172"/>
      <c r="K237" s="26"/>
    </row>
    <row r="238" spans="1:11" ht="14.65" hidden="1" customHeight="1" outlineLevel="1" x14ac:dyDescent="0.35">
      <c r="A238" s="72">
        <v>20</v>
      </c>
      <c r="B238" s="72" t="str">
        <f t="shared" si="2"/>
        <v>-</v>
      </c>
      <c r="C238" s="73" t="s">
        <v>162</v>
      </c>
      <c r="E238" s="171"/>
      <c r="F238" s="171"/>
      <c r="G238" s="172"/>
      <c r="H238" s="172"/>
      <c r="K238" s="26"/>
    </row>
    <row r="239" spans="1:11" ht="14.65" hidden="1" customHeight="1" outlineLevel="1" x14ac:dyDescent="0.35">
      <c r="A239" s="72">
        <v>20</v>
      </c>
      <c r="B239" s="72" t="str">
        <f t="shared" si="2"/>
        <v>-</v>
      </c>
      <c r="C239" s="73" t="s">
        <v>162</v>
      </c>
      <c r="E239" s="171"/>
      <c r="F239" s="171"/>
      <c r="G239" s="172"/>
      <c r="H239" s="172"/>
      <c r="K239" s="26"/>
    </row>
    <row r="240" spans="1:11" ht="14.65" hidden="1" customHeight="1" outlineLevel="1" x14ac:dyDescent="0.35">
      <c r="A240" s="72">
        <v>20</v>
      </c>
      <c r="B240" s="72" t="str">
        <f t="shared" si="2"/>
        <v>-</v>
      </c>
      <c r="C240" s="73" t="s">
        <v>162</v>
      </c>
      <c r="E240" s="171"/>
      <c r="F240" s="171"/>
      <c r="G240" s="172"/>
      <c r="H240" s="172"/>
      <c r="K240" s="26"/>
    </row>
    <row r="241" spans="1:11" ht="14.65" hidden="1" customHeight="1" outlineLevel="1" x14ac:dyDescent="0.35">
      <c r="A241" s="72">
        <v>20</v>
      </c>
      <c r="B241" s="72" t="str">
        <f t="shared" si="2"/>
        <v>-</v>
      </c>
      <c r="C241" s="73" t="s">
        <v>162</v>
      </c>
      <c r="E241" s="171"/>
      <c r="F241" s="171"/>
      <c r="G241" s="172"/>
      <c r="H241" s="172"/>
      <c r="K241" s="26"/>
    </row>
    <row r="242" spans="1:11" ht="14.65" hidden="1" customHeight="1" outlineLevel="1" x14ac:dyDescent="0.35">
      <c r="A242" s="72">
        <v>20</v>
      </c>
      <c r="B242" s="72" t="str">
        <f t="shared" si="2"/>
        <v>-</v>
      </c>
      <c r="C242" s="73" t="s">
        <v>162</v>
      </c>
      <c r="E242" s="171"/>
      <c r="F242" s="171"/>
      <c r="G242" s="172"/>
      <c r="H242" s="172"/>
      <c r="K242" s="26"/>
    </row>
    <row r="243" spans="1:11" ht="14.65" hidden="1" customHeight="1" outlineLevel="1" x14ac:dyDescent="0.35">
      <c r="A243" s="72">
        <v>20</v>
      </c>
      <c r="B243" s="72" t="str">
        <f t="shared" si="2"/>
        <v>-</v>
      </c>
      <c r="C243" s="73" t="s">
        <v>162</v>
      </c>
      <c r="E243" s="171"/>
      <c r="F243" s="171"/>
      <c r="G243" s="172"/>
      <c r="H243" s="172"/>
      <c r="K243" s="26"/>
    </row>
    <row r="244" spans="1:11" ht="14.65" hidden="1" customHeight="1" outlineLevel="1" x14ac:dyDescent="0.35">
      <c r="A244" s="72">
        <v>20</v>
      </c>
      <c r="B244" s="72" t="str">
        <f t="shared" si="2"/>
        <v>-</v>
      </c>
      <c r="C244" s="73" t="s">
        <v>162</v>
      </c>
      <c r="E244" s="171"/>
      <c r="F244" s="171"/>
      <c r="G244" s="172"/>
      <c r="H244" s="172"/>
      <c r="K244" s="26"/>
    </row>
    <row r="245" spans="1:11" ht="14.65" hidden="1" customHeight="1" outlineLevel="1" x14ac:dyDescent="0.35">
      <c r="A245" s="72">
        <v>20</v>
      </c>
      <c r="B245" s="72" t="str">
        <f t="shared" si="2"/>
        <v>-</v>
      </c>
      <c r="C245" s="73" t="s">
        <v>162</v>
      </c>
      <c r="E245" s="171"/>
      <c r="F245" s="171"/>
      <c r="G245" s="172"/>
      <c r="H245" s="172"/>
      <c r="K245" s="26"/>
    </row>
    <row r="246" spans="1:11" ht="14.65" hidden="1" customHeight="1" outlineLevel="1" x14ac:dyDescent="0.35">
      <c r="A246" s="72">
        <v>20</v>
      </c>
      <c r="B246" s="72" t="str">
        <f t="shared" si="2"/>
        <v>-</v>
      </c>
      <c r="C246" s="73" t="s">
        <v>162</v>
      </c>
      <c r="E246" s="171"/>
      <c r="F246" s="171"/>
      <c r="G246" s="172"/>
      <c r="H246" s="172"/>
      <c r="K246" s="26"/>
    </row>
    <row r="247" spans="1:11" ht="14.65" hidden="1" customHeight="1" outlineLevel="1" x14ac:dyDescent="0.35">
      <c r="A247" s="72">
        <v>20</v>
      </c>
      <c r="B247" s="72" t="str">
        <f t="shared" si="2"/>
        <v>-</v>
      </c>
      <c r="C247" s="73" t="s">
        <v>162</v>
      </c>
      <c r="E247" s="171"/>
      <c r="F247" s="171"/>
      <c r="G247" s="172"/>
      <c r="H247" s="172"/>
      <c r="K247" s="26"/>
    </row>
    <row r="248" spans="1:11" ht="14.65" hidden="1" customHeight="1" outlineLevel="1" x14ac:dyDescent="0.35">
      <c r="A248" s="72">
        <v>20</v>
      </c>
      <c r="B248" s="72" t="str">
        <f t="shared" si="2"/>
        <v>-</v>
      </c>
      <c r="C248" s="73" t="s">
        <v>162</v>
      </c>
      <c r="E248" s="171"/>
      <c r="F248" s="171"/>
      <c r="G248" s="172"/>
      <c r="H248" s="172"/>
      <c r="K248" s="26"/>
    </row>
    <row r="249" spans="1:11" ht="14.65" hidden="1" customHeight="1" outlineLevel="1" x14ac:dyDescent="0.35">
      <c r="A249" s="72">
        <v>20</v>
      </c>
      <c r="B249" s="72" t="str">
        <f t="shared" si="2"/>
        <v>-</v>
      </c>
      <c r="C249" s="73" t="s">
        <v>162</v>
      </c>
      <c r="E249" s="171"/>
      <c r="F249" s="171"/>
      <c r="G249" s="172"/>
      <c r="H249" s="172"/>
      <c r="K249" s="26"/>
    </row>
    <row r="250" spans="1:11" ht="14.65" hidden="1" customHeight="1" outlineLevel="1" x14ac:dyDescent="0.35">
      <c r="A250" s="72">
        <v>20</v>
      </c>
      <c r="B250" s="72" t="str">
        <f t="shared" si="2"/>
        <v>-</v>
      </c>
      <c r="C250" s="73" t="s">
        <v>162</v>
      </c>
      <c r="E250" s="171"/>
      <c r="F250" s="171"/>
      <c r="G250" s="172"/>
      <c r="H250" s="172"/>
      <c r="K250" s="26"/>
    </row>
    <row r="251" spans="1:11" ht="14.65" hidden="1" customHeight="1" outlineLevel="1" x14ac:dyDescent="0.35">
      <c r="A251" s="72">
        <v>20</v>
      </c>
      <c r="B251" s="72" t="str">
        <f t="shared" si="2"/>
        <v>-</v>
      </c>
      <c r="C251" s="73" t="s">
        <v>162</v>
      </c>
      <c r="E251" s="171"/>
      <c r="F251" s="171"/>
      <c r="G251" s="172"/>
      <c r="H251" s="172"/>
      <c r="K251" s="26"/>
    </row>
    <row r="252" spans="1:11" ht="14.65" hidden="1" customHeight="1" outlineLevel="1" x14ac:dyDescent="0.35">
      <c r="A252" s="72">
        <v>20</v>
      </c>
      <c r="B252" s="72" t="str">
        <f t="shared" si="2"/>
        <v>-</v>
      </c>
      <c r="C252" s="73" t="s">
        <v>162</v>
      </c>
      <c r="E252" s="171"/>
      <c r="F252" s="171"/>
      <c r="G252" s="172"/>
      <c r="H252" s="172"/>
      <c r="K252" s="26"/>
    </row>
    <row r="253" spans="1:11" ht="14.65" hidden="1" customHeight="1" outlineLevel="1" x14ac:dyDescent="0.35">
      <c r="A253" s="72">
        <v>20</v>
      </c>
      <c r="B253" s="72" t="str">
        <f t="shared" si="2"/>
        <v>-</v>
      </c>
      <c r="C253" s="73" t="s">
        <v>162</v>
      </c>
      <c r="E253" s="171"/>
      <c r="F253" s="171"/>
      <c r="G253" s="172"/>
      <c r="H253" s="172"/>
      <c r="K253" s="26"/>
    </row>
    <row r="254" spans="1:11" ht="14.65" hidden="1" customHeight="1" outlineLevel="1" x14ac:dyDescent="0.35">
      <c r="A254" s="72">
        <v>20</v>
      </c>
      <c r="B254" s="72" t="str">
        <f t="shared" si="2"/>
        <v>-</v>
      </c>
      <c r="C254" s="73" t="s">
        <v>162</v>
      </c>
      <c r="E254" s="171"/>
      <c r="F254" s="171"/>
      <c r="G254" s="172"/>
      <c r="H254" s="172"/>
      <c r="K254" s="26"/>
    </row>
    <row r="255" spans="1:11" ht="15" customHeight="1" collapsed="1" x14ac:dyDescent="0.35">
      <c r="A255" s="72">
        <v>20</v>
      </c>
      <c r="B255" s="72" t="str">
        <f t="shared" si="2"/>
        <v>-</v>
      </c>
      <c r="C255" s="73" t="s">
        <v>162</v>
      </c>
      <c r="E255" s="171"/>
      <c r="F255" s="171"/>
      <c r="G255" s="172"/>
      <c r="H255" s="172"/>
      <c r="K255" s="26"/>
    </row>
    <row r="256" spans="1:11" ht="12" customHeight="1" x14ac:dyDescent="0.35">
      <c r="E256" s="28"/>
      <c r="F256" s="43"/>
      <c r="G256" s="56"/>
      <c r="H256" s="56"/>
      <c r="K256" s="26"/>
    </row>
    <row r="257" spans="1:11" ht="14.5" customHeight="1" x14ac:dyDescent="0.35">
      <c r="E257" s="42" t="s">
        <v>163</v>
      </c>
      <c r="F257" s="57"/>
      <c r="G257" s="58"/>
      <c r="H257" s="58"/>
      <c r="K257" s="26"/>
    </row>
    <row r="258" spans="1:11" ht="12.75" customHeight="1" x14ac:dyDescent="0.35">
      <c r="E258" s="23" t="s">
        <v>128</v>
      </c>
      <c r="F258" s="57"/>
      <c r="G258" s="58"/>
      <c r="H258" s="58"/>
      <c r="K258" s="26"/>
    </row>
    <row r="259" spans="1:11" ht="2.15" customHeight="1" x14ac:dyDescent="0.35">
      <c r="E259" s="42"/>
      <c r="F259" s="57"/>
      <c r="G259" s="58"/>
      <c r="H259" s="58"/>
      <c r="K259" s="26"/>
    </row>
    <row r="260" spans="1:11" ht="27" customHeight="1" x14ac:dyDescent="0.35">
      <c r="E260" s="159" t="s">
        <v>164</v>
      </c>
      <c r="F260" s="159"/>
      <c r="G260" s="165" t="s">
        <v>165</v>
      </c>
      <c r="H260" s="170"/>
      <c r="I260" s="182" t="s">
        <v>166</v>
      </c>
      <c r="J260" s="182"/>
      <c r="K260" s="26"/>
    </row>
    <row r="261" spans="1:11" x14ac:dyDescent="0.35">
      <c r="A261" s="72">
        <v>21</v>
      </c>
      <c r="B261" s="72">
        <f>IF('RENSEIGNEMENTS GÉNÉRAUX'!$H$20="Oui","ok",IF(OR(E261="",G261="",I261=""),0,E261&amp;"-"&amp;G261&amp;"-"&amp;I261))</f>
        <v>0</v>
      </c>
      <c r="C261" s="73" t="s">
        <v>167</v>
      </c>
      <c r="E261" s="136" t="s">
        <v>168</v>
      </c>
      <c r="F261" s="136"/>
      <c r="G261" s="155"/>
      <c r="H261" s="154"/>
      <c r="I261" s="136"/>
      <c r="J261" s="152"/>
      <c r="K261" s="26"/>
    </row>
    <row r="262" spans="1:11" x14ac:dyDescent="0.35">
      <c r="A262" s="72">
        <v>21</v>
      </c>
      <c r="B262" s="72" t="str">
        <f>E262&amp;"-"&amp;G262&amp;"-"&amp;I262</f>
        <v>--</v>
      </c>
      <c r="C262" s="73" t="s">
        <v>167</v>
      </c>
      <c r="E262" s="153"/>
      <c r="F262" s="153"/>
      <c r="G262" s="155"/>
      <c r="H262" s="155"/>
      <c r="I262" s="186"/>
      <c r="J262" s="186"/>
      <c r="K262" s="26"/>
    </row>
    <row r="263" spans="1:11" x14ac:dyDescent="0.35">
      <c r="A263" s="72">
        <v>21</v>
      </c>
      <c r="B263" s="72" t="str">
        <f t="shared" ref="B263:B305" si="3">E263&amp;"-"&amp;G263&amp;"-"&amp;I263</f>
        <v>--</v>
      </c>
      <c r="C263" s="73" t="s">
        <v>167</v>
      </c>
      <c r="E263" s="153"/>
      <c r="F263" s="153"/>
      <c r="G263" s="155"/>
      <c r="H263" s="155"/>
      <c r="I263" s="172"/>
      <c r="J263" s="172"/>
      <c r="K263" s="26"/>
    </row>
    <row r="264" spans="1:11" x14ac:dyDescent="0.35">
      <c r="A264" s="72">
        <v>21</v>
      </c>
      <c r="B264" s="72" t="str">
        <f t="shared" si="3"/>
        <v>--</v>
      </c>
      <c r="C264" s="73" t="s">
        <v>167</v>
      </c>
      <c r="E264" s="153"/>
      <c r="F264" s="153"/>
      <c r="G264" s="155"/>
      <c r="H264" s="155"/>
      <c r="I264" s="172"/>
      <c r="J264" s="172"/>
      <c r="K264" s="26"/>
    </row>
    <row r="265" spans="1:11" x14ac:dyDescent="0.35">
      <c r="A265" s="72">
        <v>21</v>
      </c>
      <c r="B265" s="72" t="str">
        <f t="shared" si="3"/>
        <v>--</v>
      </c>
      <c r="C265" s="73" t="s">
        <v>167</v>
      </c>
      <c r="E265" s="153"/>
      <c r="F265" s="153"/>
      <c r="G265" s="155"/>
      <c r="H265" s="155"/>
      <c r="I265" s="172"/>
      <c r="J265" s="172"/>
      <c r="K265" s="26"/>
    </row>
    <row r="266" spans="1:11" x14ac:dyDescent="0.35">
      <c r="A266" s="72">
        <v>21</v>
      </c>
      <c r="B266" s="72" t="str">
        <f t="shared" si="3"/>
        <v>--</v>
      </c>
      <c r="C266" s="73" t="s">
        <v>167</v>
      </c>
      <c r="E266" s="153"/>
      <c r="F266" s="153"/>
      <c r="G266" s="155"/>
      <c r="H266" s="155"/>
      <c r="I266" s="172"/>
      <c r="J266" s="172"/>
      <c r="K266" s="26"/>
    </row>
    <row r="267" spans="1:11" ht="14.5" hidden="1" customHeight="1" outlineLevel="1" x14ac:dyDescent="0.35">
      <c r="A267" s="72">
        <v>21</v>
      </c>
      <c r="B267" s="72" t="str">
        <f t="shared" si="3"/>
        <v>--</v>
      </c>
      <c r="C267" s="73" t="s">
        <v>167</v>
      </c>
      <c r="E267" s="153"/>
      <c r="F267" s="153"/>
      <c r="G267" s="155"/>
      <c r="H267" s="155"/>
      <c r="I267" s="172"/>
      <c r="J267" s="172"/>
      <c r="K267" s="26"/>
    </row>
    <row r="268" spans="1:11" ht="14.5" hidden="1" customHeight="1" outlineLevel="1" x14ac:dyDescent="0.35">
      <c r="A268" s="72">
        <v>21</v>
      </c>
      <c r="B268" s="72" t="str">
        <f t="shared" si="3"/>
        <v>--</v>
      </c>
      <c r="C268" s="73" t="s">
        <v>167</v>
      </c>
      <c r="E268" s="153"/>
      <c r="F268" s="153"/>
      <c r="G268" s="155"/>
      <c r="H268" s="155"/>
      <c r="I268" s="172"/>
      <c r="J268" s="172"/>
      <c r="K268" s="26"/>
    </row>
    <row r="269" spans="1:11" ht="14.5" hidden="1" customHeight="1" outlineLevel="1" x14ac:dyDescent="0.35">
      <c r="A269" s="72">
        <v>21</v>
      </c>
      <c r="B269" s="72" t="str">
        <f t="shared" si="3"/>
        <v>--</v>
      </c>
      <c r="C269" s="73" t="s">
        <v>167</v>
      </c>
      <c r="E269" s="153"/>
      <c r="F269" s="153"/>
      <c r="G269" s="155"/>
      <c r="H269" s="155"/>
      <c r="I269" s="172"/>
      <c r="J269" s="172"/>
      <c r="K269" s="26"/>
    </row>
    <row r="270" spans="1:11" ht="14.5" hidden="1" customHeight="1" outlineLevel="1" x14ac:dyDescent="0.35">
      <c r="A270" s="72">
        <v>21</v>
      </c>
      <c r="B270" s="72" t="str">
        <f t="shared" si="3"/>
        <v>--</v>
      </c>
      <c r="C270" s="73" t="s">
        <v>167</v>
      </c>
      <c r="E270" s="153"/>
      <c r="F270" s="153"/>
      <c r="G270" s="155"/>
      <c r="H270" s="155"/>
      <c r="I270" s="172"/>
      <c r="J270" s="172"/>
      <c r="K270" s="26"/>
    </row>
    <row r="271" spans="1:11" ht="14.5" hidden="1" customHeight="1" outlineLevel="1" x14ac:dyDescent="0.35">
      <c r="A271" s="72">
        <v>21</v>
      </c>
      <c r="B271" s="72" t="str">
        <f t="shared" si="3"/>
        <v>--</v>
      </c>
      <c r="C271" s="73" t="s">
        <v>167</v>
      </c>
      <c r="E271" s="153"/>
      <c r="F271" s="153"/>
      <c r="G271" s="155"/>
      <c r="H271" s="155"/>
      <c r="I271" s="172"/>
      <c r="J271" s="172"/>
      <c r="K271" s="26"/>
    </row>
    <row r="272" spans="1:11" ht="14.5" hidden="1" customHeight="1" outlineLevel="1" x14ac:dyDescent="0.35">
      <c r="A272" s="72">
        <v>21</v>
      </c>
      <c r="B272" s="72" t="str">
        <f t="shared" si="3"/>
        <v>--</v>
      </c>
      <c r="C272" s="73" t="s">
        <v>167</v>
      </c>
      <c r="E272" s="153"/>
      <c r="F272" s="153"/>
      <c r="G272" s="155"/>
      <c r="H272" s="155"/>
      <c r="I272" s="172"/>
      <c r="J272" s="172"/>
      <c r="K272" s="26"/>
    </row>
    <row r="273" spans="1:11" ht="14.5" hidden="1" customHeight="1" outlineLevel="1" x14ac:dyDescent="0.35">
      <c r="A273" s="72">
        <v>21</v>
      </c>
      <c r="B273" s="72" t="str">
        <f t="shared" si="3"/>
        <v>--</v>
      </c>
      <c r="C273" s="73" t="s">
        <v>167</v>
      </c>
      <c r="E273" s="153"/>
      <c r="F273" s="153"/>
      <c r="G273" s="155"/>
      <c r="H273" s="155"/>
      <c r="I273" s="172"/>
      <c r="J273" s="172"/>
      <c r="K273" s="26"/>
    </row>
    <row r="274" spans="1:11" ht="14.5" hidden="1" customHeight="1" outlineLevel="1" x14ac:dyDescent="0.35">
      <c r="A274" s="72">
        <v>21</v>
      </c>
      <c r="B274" s="72" t="str">
        <f t="shared" si="3"/>
        <v>--</v>
      </c>
      <c r="C274" s="73" t="s">
        <v>167</v>
      </c>
      <c r="E274" s="153"/>
      <c r="F274" s="153"/>
      <c r="G274" s="155"/>
      <c r="H274" s="155"/>
      <c r="I274" s="172"/>
      <c r="J274" s="172"/>
      <c r="K274" s="26"/>
    </row>
    <row r="275" spans="1:11" ht="14.5" hidden="1" customHeight="1" outlineLevel="1" x14ac:dyDescent="0.35">
      <c r="A275" s="72">
        <v>21</v>
      </c>
      <c r="B275" s="72" t="str">
        <f t="shared" si="3"/>
        <v>--</v>
      </c>
      <c r="C275" s="73" t="s">
        <v>167</v>
      </c>
      <c r="E275" s="153"/>
      <c r="F275" s="153"/>
      <c r="G275" s="155"/>
      <c r="H275" s="155"/>
      <c r="I275" s="172"/>
      <c r="J275" s="172"/>
      <c r="K275" s="26"/>
    </row>
    <row r="276" spans="1:11" ht="14.5" hidden="1" customHeight="1" outlineLevel="1" x14ac:dyDescent="0.35">
      <c r="A276" s="72">
        <v>21</v>
      </c>
      <c r="B276" s="72" t="str">
        <f t="shared" si="3"/>
        <v>--</v>
      </c>
      <c r="C276" s="73" t="s">
        <v>167</v>
      </c>
      <c r="E276" s="153"/>
      <c r="F276" s="153"/>
      <c r="G276" s="155"/>
      <c r="H276" s="155"/>
      <c r="I276" s="172"/>
      <c r="J276" s="172"/>
      <c r="K276" s="26"/>
    </row>
    <row r="277" spans="1:11" ht="14.5" hidden="1" customHeight="1" outlineLevel="1" x14ac:dyDescent="0.35">
      <c r="A277" s="72">
        <v>21</v>
      </c>
      <c r="B277" s="72" t="str">
        <f t="shared" si="3"/>
        <v>--</v>
      </c>
      <c r="C277" s="73" t="s">
        <v>167</v>
      </c>
      <c r="E277" s="153"/>
      <c r="F277" s="153"/>
      <c r="G277" s="155"/>
      <c r="H277" s="155"/>
      <c r="I277" s="172"/>
      <c r="J277" s="172"/>
      <c r="K277" s="26"/>
    </row>
    <row r="278" spans="1:11" ht="14.5" hidden="1" customHeight="1" outlineLevel="1" x14ac:dyDescent="0.35">
      <c r="A278" s="72">
        <v>21</v>
      </c>
      <c r="B278" s="72" t="str">
        <f t="shared" si="3"/>
        <v>--</v>
      </c>
      <c r="C278" s="73" t="s">
        <v>167</v>
      </c>
      <c r="E278" s="153"/>
      <c r="F278" s="153"/>
      <c r="G278" s="155"/>
      <c r="H278" s="155"/>
      <c r="I278" s="172"/>
      <c r="J278" s="172"/>
      <c r="K278" s="26"/>
    </row>
    <row r="279" spans="1:11" ht="14.5" hidden="1" customHeight="1" outlineLevel="1" x14ac:dyDescent="0.35">
      <c r="A279" s="72">
        <v>21</v>
      </c>
      <c r="B279" s="72" t="str">
        <f t="shared" si="3"/>
        <v>--</v>
      </c>
      <c r="C279" s="73" t="s">
        <v>167</v>
      </c>
      <c r="E279" s="153"/>
      <c r="F279" s="153"/>
      <c r="G279" s="155"/>
      <c r="H279" s="155"/>
      <c r="I279" s="172"/>
      <c r="J279" s="172"/>
      <c r="K279" s="26"/>
    </row>
    <row r="280" spans="1:11" ht="14.5" hidden="1" customHeight="1" outlineLevel="1" x14ac:dyDescent="0.35">
      <c r="A280" s="72">
        <v>21</v>
      </c>
      <c r="B280" s="72" t="str">
        <f t="shared" si="3"/>
        <v>--</v>
      </c>
      <c r="C280" s="73" t="s">
        <v>167</v>
      </c>
      <c r="E280" s="153"/>
      <c r="F280" s="153"/>
      <c r="G280" s="155"/>
      <c r="H280" s="155"/>
      <c r="I280" s="172"/>
      <c r="J280" s="172"/>
      <c r="K280" s="26"/>
    </row>
    <row r="281" spans="1:11" ht="14.5" hidden="1" customHeight="1" outlineLevel="1" x14ac:dyDescent="0.35">
      <c r="A281" s="72">
        <v>21</v>
      </c>
      <c r="B281" s="72" t="str">
        <f t="shared" si="3"/>
        <v>--</v>
      </c>
      <c r="C281" s="73" t="s">
        <v>167</v>
      </c>
      <c r="E281" s="153"/>
      <c r="F281" s="153"/>
      <c r="G281" s="155"/>
      <c r="H281" s="155"/>
      <c r="I281" s="172"/>
      <c r="J281" s="172"/>
      <c r="K281" s="26"/>
    </row>
    <row r="282" spans="1:11" ht="14.5" hidden="1" customHeight="1" outlineLevel="1" x14ac:dyDescent="0.35">
      <c r="A282" s="72">
        <v>21</v>
      </c>
      <c r="B282" s="72" t="str">
        <f t="shared" si="3"/>
        <v>--</v>
      </c>
      <c r="C282" s="73" t="s">
        <v>167</v>
      </c>
      <c r="E282" s="153"/>
      <c r="F282" s="153"/>
      <c r="G282" s="155"/>
      <c r="H282" s="155"/>
      <c r="I282" s="172"/>
      <c r="J282" s="172"/>
      <c r="K282" s="26"/>
    </row>
    <row r="283" spans="1:11" ht="14.5" hidden="1" customHeight="1" outlineLevel="1" x14ac:dyDescent="0.35">
      <c r="A283" s="72">
        <v>21</v>
      </c>
      <c r="B283" s="72" t="str">
        <f t="shared" si="3"/>
        <v>--</v>
      </c>
      <c r="C283" s="73" t="s">
        <v>167</v>
      </c>
      <c r="E283" s="153"/>
      <c r="F283" s="153"/>
      <c r="G283" s="155"/>
      <c r="H283" s="155"/>
      <c r="I283" s="172"/>
      <c r="J283" s="172"/>
      <c r="K283" s="26"/>
    </row>
    <row r="284" spans="1:11" ht="14.5" hidden="1" customHeight="1" outlineLevel="1" x14ac:dyDescent="0.35">
      <c r="A284" s="72">
        <v>21</v>
      </c>
      <c r="B284" s="72" t="str">
        <f t="shared" si="3"/>
        <v>--</v>
      </c>
      <c r="C284" s="73" t="s">
        <v>167</v>
      </c>
      <c r="E284" s="153"/>
      <c r="F284" s="153"/>
      <c r="G284" s="155"/>
      <c r="H284" s="155"/>
      <c r="I284" s="172"/>
      <c r="J284" s="172"/>
      <c r="K284" s="26"/>
    </row>
    <row r="285" spans="1:11" ht="14.5" hidden="1" customHeight="1" outlineLevel="1" x14ac:dyDescent="0.35">
      <c r="A285" s="72">
        <v>21</v>
      </c>
      <c r="B285" s="72" t="str">
        <f t="shared" si="3"/>
        <v>--</v>
      </c>
      <c r="C285" s="73" t="s">
        <v>167</v>
      </c>
      <c r="E285" s="153"/>
      <c r="F285" s="153"/>
      <c r="G285" s="155"/>
      <c r="H285" s="155"/>
      <c r="I285" s="172"/>
      <c r="J285" s="172"/>
      <c r="K285" s="26"/>
    </row>
    <row r="286" spans="1:11" ht="14.5" hidden="1" customHeight="1" outlineLevel="1" x14ac:dyDescent="0.35">
      <c r="A286" s="72">
        <v>21</v>
      </c>
      <c r="B286" s="72" t="str">
        <f t="shared" si="3"/>
        <v>--</v>
      </c>
      <c r="C286" s="73" t="s">
        <v>167</v>
      </c>
      <c r="E286" s="153"/>
      <c r="F286" s="153"/>
      <c r="G286" s="155"/>
      <c r="H286" s="155"/>
      <c r="I286" s="172"/>
      <c r="J286" s="172"/>
      <c r="K286" s="26"/>
    </row>
    <row r="287" spans="1:11" ht="14.5" hidden="1" customHeight="1" outlineLevel="1" x14ac:dyDescent="0.35">
      <c r="A287" s="72">
        <v>21</v>
      </c>
      <c r="B287" s="72" t="str">
        <f t="shared" si="3"/>
        <v>--</v>
      </c>
      <c r="C287" s="73" t="s">
        <v>167</v>
      </c>
      <c r="E287" s="153"/>
      <c r="F287" s="153"/>
      <c r="G287" s="155"/>
      <c r="H287" s="155"/>
      <c r="I287" s="172"/>
      <c r="J287" s="172"/>
      <c r="K287" s="26"/>
    </row>
    <row r="288" spans="1:11" ht="14.5" hidden="1" customHeight="1" outlineLevel="1" x14ac:dyDescent="0.35">
      <c r="A288" s="72">
        <v>21</v>
      </c>
      <c r="B288" s="72" t="str">
        <f t="shared" si="3"/>
        <v>--</v>
      </c>
      <c r="C288" s="73" t="s">
        <v>167</v>
      </c>
      <c r="E288" s="153"/>
      <c r="F288" s="153"/>
      <c r="G288" s="155"/>
      <c r="H288" s="155"/>
      <c r="I288" s="172"/>
      <c r="J288" s="172"/>
      <c r="K288" s="26"/>
    </row>
    <row r="289" spans="1:11" ht="14.5" hidden="1" customHeight="1" outlineLevel="1" x14ac:dyDescent="0.35">
      <c r="A289" s="72">
        <v>21</v>
      </c>
      <c r="B289" s="72" t="str">
        <f t="shared" si="3"/>
        <v>--</v>
      </c>
      <c r="C289" s="73" t="s">
        <v>167</v>
      </c>
      <c r="E289" s="153"/>
      <c r="F289" s="153"/>
      <c r="G289" s="155"/>
      <c r="H289" s="155"/>
      <c r="I289" s="172"/>
      <c r="J289" s="172"/>
      <c r="K289" s="26"/>
    </row>
    <row r="290" spans="1:11" ht="14.5" hidden="1" customHeight="1" outlineLevel="1" x14ac:dyDescent="0.35">
      <c r="A290" s="72">
        <v>21</v>
      </c>
      <c r="B290" s="72" t="str">
        <f t="shared" si="3"/>
        <v>--</v>
      </c>
      <c r="C290" s="73" t="s">
        <v>167</v>
      </c>
      <c r="E290" s="153"/>
      <c r="F290" s="153"/>
      <c r="G290" s="155"/>
      <c r="H290" s="155"/>
      <c r="I290" s="172"/>
      <c r="J290" s="172"/>
      <c r="K290" s="26"/>
    </row>
    <row r="291" spans="1:11" ht="14.5" hidden="1" customHeight="1" outlineLevel="1" x14ac:dyDescent="0.35">
      <c r="A291" s="72">
        <v>21</v>
      </c>
      <c r="B291" s="72" t="str">
        <f t="shared" si="3"/>
        <v>--</v>
      </c>
      <c r="C291" s="73" t="s">
        <v>167</v>
      </c>
      <c r="E291" s="153"/>
      <c r="F291" s="153"/>
      <c r="G291" s="155"/>
      <c r="H291" s="155"/>
      <c r="I291" s="172"/>
      <c r="J291" s="172"/>
      <c r="K291" s="26"/>
    </row>
    <row r="292" spans="1:11" ht="14.5" hidden="1" customHeight="1" outlineLevel="1" x14ac:dyDescent="0.35">
      <c r="A292" s="72">
        <v>21</v>
      </c>
      <c r="B292" s="72" t="str">
        <f t="shared" si="3"/>
        <v>--</v>
      </c>
      <c r="C292" s="73" t="s">
        <v>167</v>
      </c>
      <c r="E292" s="153"/>
      <c r="F292" s="153"/>
      <c r="G292" s="155"/>
      <c r="H292" s="155"/>
      <c r="I292" s="172"/>
      <c r="J292" s="172"/>
      <c r="K292" s="26"/>
    </row>
    <row r="293" spans="1:11" ht="14.5" hidden="1" customHeight="1" outlineLevel="1" x14ac:dyDescent="0.35">
      <c r="A293" s="72">
        <v>21</v>
      </c>
      <c r="B293" s="72" t="str">
        <f t="shared" si="3"/>
        <v>--</v>
      </c>
      <c r="C293" s="73" t="s">
        <v>167</v>
      </c>
      <c r="E293" s="153"/>
      <c r="F293" s="153"/>
      <c r="G293" s="155"/>
      <c r="H293" s="155"/>
      <c r="I293" s="172"/>
      <c r="J293" s="172"/>
      <c r="K293" s="26"/>
    </row>
    <row r="294" spans="1:11" ht="14.5" hidden="1" customHeight="1" outlineLevel="1" x14ac:dyDescent="0.35">
      <c r="A294" s="72">
        <v>21</v>
      </c>
      <c r="B294" s="72" t="str">
        <f t="shared" si="3"/>
        <v>--</v>
      </c>
      <c r="C294" s="73" t="s">
        <v>167</v>
      </c>
      <c r="E294" s="153"/>
      <c r="F294" s="153"/>
      <c r="G294" s="155"/>
      <c r="H294" s="155"/>
      <c r="I294" s="172"/>
      <c r="J294" s="172"/>
      <c r="K294" s="26"/>
    </row>
    <row r="295" spans="1:11" ht="14.5" hidden="1" customHeight="1" outlineLevel="1" x14ac:dyDescent="0.35">
      <c r="A295" s="72">
        <v>21</v>
      </c>
      <c r="B295" s="72" t="str">
        <f t="shared" si="3"/>
        <v>--</v>
      </c>
      <c r="C295" s="73" t="s">
        <v>167</v>
      </c>
      <c r="E295" s="153"/>
      <c r="F295" s="153"/>
      <c r="G295" s="155"/>
      <c r="H295" s="155"/>
      <c r="I295" s="172"/>
      <c r="J295" s="172"/>
      <c r="K295" s="26"/>
    </row>
    <row r="296" spans="1:11" ht="14.5" hidden="1" customHeight="1" outlineLevel="1" x14ac:dyDescent="0.35">
      <c r="A296" s="72">
        <v>21</v>
      </c>
      <c r="B296" s="72" t="str">
        <f t="shared" si="3"/>
        <v>--</v>
      </c>
      <c r="C296" s="73" t="s">
        <v>167</v>
      </c>
      <c r="E296" s="153"/>
      <c r="F296" s="153"/>
      <c r="G296" s="155"/>
      <c r="H296" s="155"/>
      <c r="I296" s="172"/>
      <c r="J296" s="172"/>
      <c r="K296" s="26"/>
    </row>
    <row r="297" spans="1:11" ht="14.5" hidden="1" customHeight="1" outlineLevel="1" x14ac:dyDescent="0.35">
      <c r="A297" s="72">
        <v>21</v>
      </c>
      <c r="B297" s="72" t="str">
        <f t="shared" si="3"/>
        <v>--</v>
      </c>
      <c r="C297" s="73" t="s">
        <v>167</v>
      </c>
      <c r="E297" s="153"/>
      <c r="F297" s="153"/>
      <c r="G297" s="155"/>
      <c r="H297" s="155"/>
      <c r="I297" s="172"/>
      <c r="J297" s="172"/>
      <c r="K297" s="26"/>
    </row>
    <row r="298" spans="1:11" ht="14.5" hidden="1" customHeight="1" outlineLevel="1" x14ac:dyDescent="0.35">
      <c r="A298" s="72">
        <v>21</v>
      </c>
      <c r="B298" s="72" t="str">
        <f t="shared" si="3"/>
        <v>--</v>
      </c>
      <c r="C298" s="73" t="s">
        <v>167</v>
      </c>
      <c r="E298" s="153"/>
      <c r="F298" s="153"/>
      <c r="G298" s="155"/>
      <c r="H298" s="155"/>
      <c r="I298" s="172"/>
      <c r="J298" s="172"/>
      <c r="K298" s="26"/>
    </row>
    <row r="299" spans="1:11" ht="14.5" hidden="1" customHeight="1" outlineLevel="1" x14ac:dyDescent="0.35">
      <c r="A299" s="72">
        <v>21</v>
      </c>
      <c r="B299" s="72" t="str">
        <f t="shared" si="3"/>
        <v>--</v>
      </c>
      <c r="C299" s="73" t="s">
        <v>167</v>
      </c>
      <c r="E299" s="153"/>
      <c r="F299" s="153"/>
      <c r="G299" s="155"/>
      <c r="H299" s="155"/>
      <c r="I299" s="172"/>
      <c r="J299" s="172"/>
      <c r="K299" s="26"/>
    </row>
    <row r="300" spans="1:11" ht="14.5" hidden="1" customHeight="1" outlineLevel="1" x14ac:dyDescent="0.35">
      <c r="A300" s="72">
        <v>21</v>
      </c>
      <c r="B300" s="72" t="str">
        <f t="shared" si="3"/>
        <v>--</v>
      </c>
      <c r="C300" s="73" t="s">
        <v>167</v>
      </c>
      <c r="E300" s="153"/>
      <c r="F300" s="153"/>
      <c r="G300" s="155"/>
      <c r="H300" s="155"/>
      <c r="I300" s="172"/>
      <c r="J300" s="172"/>
      <c r="K300" s="26"/>
    </row>
    <row r="301" spans="1:11" ht="14.5" hidden="1" customHeight="1" outlineLevel="1" x14ac:dyDescent="0.35">
      <c r="A301" s="72">
        <v>21</v>
      </c>
      <c r="B301" s="72" t="str">
        <f t="shared" si="3"/>
        <v>--</v>
      </c>
      <c r="C301" s="73" t="s">
        <v>167</v>
      </c>
      <c r="E301" s="153"/>
      <c r="F301" s="153"/>
      <c r="G301" s="155"/>
      <c r="H301" s="155"/>
      <c r="I301" s="172"/>
      <c r="J301" s="172"/>
      <c r="K301" s="26"/>
    </row>
    <row r="302" spans="1:11" ht="14.5" hidden="1" customHeight="1" outlineLevel="1" x14ac:dyDescent="0.35">
      <c r="A302" s="72">
        <v>21</v>
      </c>
      <c r="B302" s="72" t="str">
        <f t="shared" si="3"/>
        <v>--</v>
      </c>
      <c r="C302" s="73" t="s">
        <v>167</v>
      </c>
      <c r="E302" s="153"/>
      <c r="F302" s="153"/>
      <c r="G302" s="155"/>
      <c r="H302" s="155"/>
      <c r="I302" s="172"/>
      <c r="J302" s="172"/>
      <c r="K302" s="26"/>
    </row>
    <row r="303" spans="1:11" ht="14.5" hidden="1" customHeight="1" outlineLevel="1" x14ac:dyDescent="0.35">
      <c r="A303" s="72">
        <v>21</v>
      </c>
      <c r="B303" s="72" t="str">
        <f t="shared" si="3"/>
        <v>--</v>
      </c>
      <c r="C303" s="73" t="s">
        <v>167</v>
      </c>
      <c r="E303" s="153"/>
      <c r="F303" s="153"/>
      <c r="G303" s="155"/>
      <c r="H303" s="155"/>
      <c r="I303" s="172"/>
      <c r="J303" s="172"/>
      <c r="K303" s="26"/>
    </row>
    <row r="304" spans="1:11" ht="14.5" hidden="1" customHeight="1" outlineLevel="1" x14ac:dyDescent="0.35">
      <c r="A304" s="72">
        <v>21</v>
      </c>
      <c r="B304" s="72" t="str">
        <f t="shared" si="3"/>
        <v>--</v>
      </c>
      <c r="C304" s="73" t="s">
        <v>167</v>
      </c>
      <c r="E304" s="153"/>
      <c r="F304" s="153"/>
      <c r="G304" s="155"/>
      <c r="H304" s="155"/>
      <c r="I304" s="172"/>
      <c r="J304" s="172"/>
      <c r="K304" s="26"/>
    </row>
    <row r="305" spans="1:11" collapsed="1" x14ac:dyDescent="0.35">
      <c r="A305" s="72">
        <v>21</v>
      </c>
      <c r="B305" s="72" t="str">
        <f t="shared" si="3"/>
        <v>--</v>
      </c>
      <c r="C305" s="73" t="s">
        <v>167</v>
      </c>
      <c r="E305" s="153"/>
      <c r="F305" s="153"/>
      <c r="G305" s="155"/>
      <c r="H305" s="155"/>
      <c r="I305" s="172"/>
      <c r="J305" s="172"/>
      <c r="K305" s="26"/>
    </row>
    <row r="306" spans="1:11" ht="10.5" customHeight="1" x14ac:dyDescent="0.35">
      <c r="C306" s="73" t="s">
        <v>167</v>
      </c>
      <c r="D306" s="230">
        <v>1</v>
      </c>
      <c r="E306" s="59"/>
      <c r="F306" s="60"/>
      <c r="G306" s="61"/>
      <c r="H306" s="61"/>
      <c r="I306" s="62"/>
      <c r="J306" s="62"/>
      <c r="K306" s="31"/>
    </row>
    <row r="307" spans="1:11" ht="19.5" customHeight="1" x14ac:dyDescent="0.35">
      <c r="E307" s="2"/>
      <c r="F307" s="2"/>
      <c r="G307" s="2"/>
      <c r="H307" s="2"/>
      <c r="I307" s="2"/>
      <c r="J307" s="2"/>
      <c r="K307" s="2"/>
    </row>
    <row r="308" spans="1:11" ht="24" customHeight="1" x14ac:dyDescent="0.35">
      <c r="E308" s="140" t="s">
        <v>169</v>
      </c>
      <c r="F308" s="140"/>
      <c r="G308" s="140"/>
      <c r="H308" s="140"/>
      <c r="I308" s="140"/>
      <c r="J308" s="140"/>
      <c r="K308" s="140"/>
    </row>
    <row r="309" spans="1:11" ht="10.5" customHeight="1" x14ac:dyDescent="0.35">
      <c r="E309" s="27"/>
      <c r="K309" s="26"/>
    </row>
    <row r="310" spans="1:11" ht="14.5" customHeight="1" x14ac:dyDescent="0.35">
      <c r="E310" s="102" t="s">
        <v>170</v>
      </c>
      <c r="F310" s="57"/>
      <c r="G310" s="58"/>
      <c r="H310" s="58"/>
      <c r="K310" s="26"/>
    </row>
    <row r="311" spans="1:11" ht="14.5" customHeight="1" x14ac:dyDescent="0.35">
      <c r="E311" s="102" t="s">
        <v>171</v>
      </c>
      <c r="F311" s="57"/>
      <c r="G311" s="58"/>
      <c r="H311" s="58"/>
      <c r="K311" s="26"/>
    </row>
    <row r="312" spans="1:11" ht="13.5" customHeight="1" x14ac:dyDescent="0.35">
      <c r="E312" s="23" t="s">
        <v>128</v>
      </c>
      <c r="F312" s="57"/>
      <c r="G312" s="58"/>
      <c r="H312" s="58"/>
      <c r="K312" s="26"/>
    </row>
    <row r="313" spans="1:11" ht="2.15" customHeight="1" x14ac:dyDescent="0.35">
      <c r="E313" s="42"/>
      <c r="F313" s="57"/>
      <c r="G313" s="58"/>
      <c r="H313" s="58"/>
      <c r="K313" s="26"/>
    </row>
    <row r="314" spans="1:11" ht="30" customHeight="1" x14ac:dyDescent="0.35">
      <c r="E314" s="190" t="s">
        <v>172</v>
      </c>
      <c r="F314" s="190"/>
      <c r="G314" s="189" t="s">
        <v>173</v>
      </c>
      <c r="H314" s="189"/>
      <c r="I314" s="173" t="s">
        <v>174</v>
      </c>
      <c r="J314" s="173"/>
      <c r="K314" s="26"/>
    </row>
    <row r="315" spans="1:11" ht="15" customHeight="1" x14ac:dyDescent="0.35">
      <c r="E315" s="190"/>
      <c r="F315" s="190"/>
      <c r="G315" s="189"/>
      <c r="H315" s="189"/>
      <c r="I315" s="55" t="s">
        <v>175</v>
      </c>
      <c r="J315" s="55" t="s">
        <v>176</v>
      </c>
      <c r="K315" s="26"/>
    </row>
    <row r="316" spans="1:11" ht="15" customHeight="1" x14ac:dyDescent="0.35">
      <c r="A316" s="72">
        <v>22</v>
      </c>
      <c r="B316" s="72">
        <f>IF('RENSEIGNEMENTS GÉNÉRAUX'!$H$20="Oui","ok",IF(OR(E316="",G316="",I316="",J316=""),0,E316&amp;"-"&amp;G316&amp;"-"&amp;I316&amp;"-"&amp;J316))</f>
        <v>0</v>
      </c>
      <c r="C316" s="73" t="s">
        <v>177</v>
      </c>
      <c r="E316" s="154"/>
      <c r="F316" s="154"/>
      <c r="G316" s="155"/>
      <c r="H316" s="155"/>
      <c r="I316" s="103"/>
      <c r="J316" s="103"/>
      <c r="K316" s="26"/>
    </row>
    <row r="317" spans="1:11" ht="15" customHeight="1" x14ac:dyDescent="0.35">
      <c r="A317" s="72">
        <v>22</v>
      </c>
      <c r="B317" s="72" t="str">
        <f>E317&amp;"-"&amp;G317&amp;"-"&amp;I317&amp;"-"&amp;J317</f>
        <v>---</v>
      </c>
      <c r="C317" s="73" t="s">
        <v>177</v>
      </c>
      <c r="E317" s="171"/>
      <c r="F317" s="171"/>
      <c r="G317" s="172"/>
      <c r="H317" s="172"/>
      <c r="I317" s="38"/>
      <c r="J317" s="38"/>
      <c r="K317" s="26"/>
    </row>
    <row r="318" spans="1:11" ht="15" customHeight="1" x14ac:dyDescent="0.35">
      <c r="A318" s="72">
        <v>22</v>
      </c>
      <c r="B318" s="72" t="str">
        <f t="shared" ref="B318:B349" si="4">E318&amp;"-"&amp;G318&amp;"-"&amp;I318&amp;"-"&amp;J318</f>
        <v>---</v>
      </c>
      <c r="C318" s="73" t="s">
        <v>177</v>
      </c>
      <c r="E318" s="171"/>
      <c r="F318" s="171"/>
      <c r="G318" s="172"/>
      <c r="H318" s="172"/>
      <c r="I318" s="38"/>
      <c r="J318" s="38"/>
      <c r="K318" s="26"/>
    </row>
    <row r="319" spans="1:11" ht="15" customHeight="1" x14ac:dyDescent="0.35">
      <c r="A319" s="72">
        <v>22</v>
      </c>
      <c r="B319" s="72" t="str">
        <f t="shared" si="4"/>
        <v>---</v>
      </c>
      <c r="C319" s="73" t="s">
        <v>177</v>
      </c>
      <c r="E319" s="171"/>
      <c r="F319" s="171"/>
      <c r="G319" s="172"/>
      <c r="H319" s="172"/>
      <c r="I319" s="38"/>
      <c r="J319" s="38"/>
      <c r="K319" s="26"/>
    </row>
    <row r="320" spans="1:11" ht="15" customHeight="1" x14ac:dyDescent="0.35">
      <c r="A320" s="72">
        <v>22</v>
      </c>
      <c r="B320" s="72" t="str">
        <f t="shared" si="4"/>
        <v>---</v>
      </c>
      <c r="C320" s="73" t="s">
        <v>177</v>
      </c>
      <c r="E320" s="171"/>
      <c r="F320" s="171"/>
      <c r="G320" s="172"/>
      <c r="H320" s="172"/>
      <c r="I320" s="38"/>
      <c r="J320" s="38"/>
      <c r="K320" s="26"/>
    </row>
    <row r="321" spans="1:11" ht="14.5" hidden="1" customHeight="1" outlineLevel="1" x14ac:dyDescent="0.35">
      <c r="A321" s="72">
        <v>22</v>
      </c>
      <c r="B321" s="72" t="str">
        <f t="shared" si="4"/>
        <v>---</v>
      </c>
      <c r="C321" s="73" t="s">
        <v>177</v>
      </c>
      <c r="E321" s="171"/>
      <c r="F321" s="171"/>
      <c r="G321" s="172"/>
      <c r="H321" s="172"/>
      <c r="I321" s="38"/>
      <c r="J321" s="38"/>
      <c r="K321" s="26"/>
    </row>
    <row r="322" spans="1:11" ht="14.5" hidden="1" customHeight="1" outlineLevel="1" x14ac:dyDescent="0.35">
      <c r="A322" s="72">
        <v>22</v>
      </c>
      <c r="B322" s="72" t="str">
        <f t="shared" si="4"/>
        <v>---</v>
      </c>
      <c r="C322" s="73" t="s">
        <v>177</v>
      </c>
      <c r="E322" s="171"/>
      <c r="F322" s="171"/>
      <c r="G322" s="172"/>
      <c r="H322" s="172"/>
      <c r="I322" s="38"/>
      <c r="J322" s="38"/>
      <c r="K322" s="26"/>
    </row>
    <row r="323" spans="1:11" ht="14.5" hidden="1" customHeight="1" outlineLevel="1" x14ac:dyDescent="0.35">
      <c r="A323" s="72">
        <v>22</v>
      </c>
      <c r="B323" s="72" t="str">
        <f t="shared" si="4"/>
        <v>---</v>
      </c>
      <c r="C323" s="73" t="s">
        <v>177</v>
      </c>
      <c r="E323" s="171"/>
      <c r="F323" s="171"/>
      <c r="G323" s="172"/>
      <c r="H323" s="172"/>
      <c r="I323" s="38"/>
      <c r="J323" s="38"/>
      <c r="K323" s="26"/>
    </row>
    <row r="324" spans="1:11" ht="14.5" hidden="1" customHeight="1" outlineLevel="1" x14ac:dyDescent="0.35">
      <c r="A324" s="72">
        <v>22</v>
      </c>
      <c r="B324" s="72" t="str">
        <f t="shared" si="4"/>
        <v>---</v>
      </c>
      <c r="C324" s="73" t="s">
        <v>177</v>
      </c>
      <c r="E324" s="171"/>
      <c r="F324" s="171"/>
      <c r="G324" s="172"/>
      <c r="H324" s="172"/>
      <c r="I324" s="38"/>
      <c r="J324" s="38"/>
      <c r="K324" s="26"/>
    </row>
    <row r="325" spans="1:11" ht="14.5" hidden="1" customHeight="1" outlineLevel="1" x14ac:dyDescent="0.35">
      <c r="A325" s="72">
        <v>22</v>
      </c>
      <c r="B325" s="72" t="str">
        <f t="shared" si="4"/>
        <v>---</v>
      </c>
      <c r="C325" s="73" t="s">
        <v>177</v>
      </c>
      <c r="E325" s="171"/>
      <c r="F325" s="171"/>
      <c r="G325" s="172"/>
      <c r="H325" s="172"/>
      <c r="I325" s="38"/>
      <c r="J325" s="38"/>
      <c r="K325" s="26"/>
    </row>
    <row r="326" spans="1:11" ht="14.5" hidden="1" customHeight="1" outlineLevel="1" x14ac:dyDescent="0.35">
      <c r="A326" s="72">
        <v>22</v>
      </c>
      <c r="B326" s="72" t="str">
        <f t="shared" si="4"/>
        <v>---</v>
      </c>
      <c r="C326" s="73" t="s">
        <v>177</v>
      </c>
      <c r="E326" s="171"/>
      <c r="F326" s="171"/>
      <c r="G326" s="172"/>
      <c r="H326" s="172"/>
      <c r="I326" s="38"/>
      <c r="J326" s="38"/>
      <c r="K326" s="26"/>
    </row>
    <row r="327" spans="1:11" ht="14.5" hidden="1" customHeight="1" outlineLevel="1" x14ac:dyDescent="0.35">
      <c r="A327" s="72">
        <v>22</v>
      </c>
      <c r="B327" s="72" t="str">
        <f t="shared" si="4"/>
        <v>---</v>
      </c>
      <c r="C327" s="73" t="s">
        <v>177</v>
      </c>
      <c r="E327" s="171"/>
      <c r="F327" s="171"/>
      <c r="G327" s="172"/>
      <c r="H327" s="172"/>
      <c r="I327" s="38"/>
      <c r="J327" s="38"/>
      <c r="K327" s="26"/>
    </row>
    <row r="328" spans="1:11" ht="14.5" hidden="1" customHeight="1" outlineLevel="1" x14ac:dyDescent="0.35">
      <c r="A328" s="72">
        <v>22</v>
      </c>
      <c r="B328" s="72" t="str">
        <f t="shared" si="4"/>
        <v>---</v>
      </c>
      <c r="C328" s="73" t="s">
        <v>177</v>
      </c>
      <c r="E328" s="171"/>
      <c r="F328" s="171"/>
      <c r="G328" s="172"/>
      <c r="H328" s="172"/>
      <c r="I328" s="38"/>
      <c r="J328" s="38"/>
      <c r="K328" s="26"/>
    </row>
    <row r="329" spans="1:11" ht="14.5" hidden="1" customHeight="1" outlineLevel="1" x14ac:dyDescent="0.35">
      <c r="A329" s="72">
        <v>22</v>
      </c>
      <c r="B329" s="72" t="str">
        <f t="shared" si="4"/>
        <v>---</v>
      </c>
      <c r="C329" s="73" t="s">
        <v>177</v>
      </c>
      <c r="E329" s="171"/>
      <c r="F329" s="171"/>
      <c r="G329" s="172"/>
      <c r="H329" s="172"/>
      <c r="I329" s="38"/>
      <c r="J329" s="38"/>
      <c r="K329" s="26"/>
    </row>
    <row r="330" spans="1:11" ht="14.5" hidden="1" customHeight="1" outlineLevel="1" x14ac:dyDescent="0.35">
      <c r="A330" s="72">
        <v>22</v>
      </c>
      <c r="B330" s="72" t="str">
        <f t="shared" si="4"/>
        <v>---</v>
      </c>
      <c r="C330" s="73" t="s">
        <v>177</v>
      </c>
      <c r="E330" s="171"/>
      <c r="F330" s="171"/>
      <c r="G330" s="172"/>
      <c r="H330" s="172"/>
      <c r="I330" s="38"/>
      <c r="J330" s="38"/>
      <c r="K330" s="26"/>
    </row>
    <row r="331" spans="1:11" ht="14.5" hidden="1" customHeight="1" outlineLevel="1" x14ac:dyDescent="0.35">
      <c r="A331" s="72">
        <v>22</v>
      </c>
      <c r="B331" s="72" t="str">
        <f t="shared" si="4"/>
        <v>---</v>
      </c>
      <c r="C331" s="73" t="s">
        <v>177</v>
      </c>
      <c r="E331" s="171"/>
      <c r="F331" s="171"/>
      <c r="G331" s="172"/>
      <c r="H331" s="172"/>
      <c r="I331" s="38"/>
      <c r="J331" s="38"/>
      <c r="K331" s="26"/>
    </row>
    <row r="332" spans="1:11" ht="14.5" hidden="1" customHeight="1" outlineLevel="1" x14ac:dyDescent="0.35">
      <c r="A332" s="72">
        <v>22</v>
      </c>
      <c r="B332" s="72" t="str">
        <f t="shared" si="4"/>
        <v>---</v>
      </c>
      <c r="C332" s="73" t="s">
        <v>177</v>
      </c>
      <c r="E332" s="171"/>
      <c r="F332" s="171"/>
      <c r="G332" s="172"/>
      <c r="H332" s="172"/>
      <c r="I332" s="38"/>
      <c r="J332" s="38"/>
      <c r="K332" s="26"/>
    </row>
    <row r="333" spans="1:11" ht="14.5" hidden="1" customHeight="1" outlineLevel="1" x14ac:dyDescent="0.35">
      <c r="A333" s="72">
        <v>22</v>
      </c>
      <c r="B333" s="72" t="str">
        <f t="shared" si="4"/>
        <v>---</v>
      </c>
      <c r="C333" s="73" t="s">
        <v>177</v>
      </c>
      <c r="E333" s="171"/>
      <c r="F333" s="171"/>
      <c r="G333" s="172"/>
      <c r="H333" s="172"/>
      <c r="I333" s="38"/>
      <c r="J333" s="38"/>
      <c r="K333" s="26"/>
    </row>
    <row r="334" spans="1:11" ht="14.5" hidden="1" customHeight="1" outlineLevel="1" x14ac:dyDescent="0.35">
      <c r="A334" s="72">
        <v>22</v>
      </c>
      <c r="B334" s="72" t="str">
        <f t="shared" si="4"/>
        <v>---</v>
      </c>
      <c r="C334" s="73" t="s">
        <v>177</v>
      </c>
      <c r="E334" s="171"/>
      <c r="F334" s="171"/>
      <c r="G334" s="172"/>
      <c r="H334" s="172"/>
      <c r="I334" s="38"/>
      <c r="J334" s="38"/>
      <c r="K334" s="26"/>
    </row>
    <row r="335" spans="1:11" ht="14.5" hidden="1" customHeight="1" outlineLevel="1" x14ac:dyDescent="0.35">
      <c r="A335" s="72">
        <v>22</v>
      </c>
      <c r="B335" s="72" t="str">
        <f t="shared" si="4"/>
        <v>---</v>
      </c>
      <c r="C335" s="73" t="s">
        <v>177</v>
      </c>
      <c r="E335" s="171"/>
      <c r="F335" s="171"/>
      <c r="G335" s="172"/>
      <c r="H335" s="172"/>
      <c r="I335" s="38"/>
      <c r="J335" s="38"/>
      <c r="K335" s="26"/>
    </row>
    <row r="336" spans="1:11" ht="14.5" hidden="1" customHeight="1" outlineLevel="1" x14ac:dyDescent="0.35">
      <c r="A336" s="72">
        <v>22</v>
      </c>
      <c r="B336" s="72" t="str">
        <f t="shared" si="4"/>
        <v>---</v>
      </c>
      <c r="C336" s="73" t="s">
        <v>177</v>
      </c>
      <c r="E336" s="171"/>
      <c r="F336" s="171"/>
      <c r="G336" s="172"/>
      <c r="H336" s="172"/>
      <c r="I336" s="38"/>
      <c r="J336" s="38"/>
      <c r="K336" s="26"/>
    </row>
    <row r="337" spans="1:11" ht="14.5" hidden="1" customHeight="1" outlineLevel="1" x14ac:dyDescent="0.35">
      <c r="A337" s="72">
        <v>22</v>
      </c>
      <c r="B337" s="72" t="str">
        <f t="shared" si="4"/>
        <v>---</v>
      </c>
      <c r="C337" s="73" t="s">
        <v>177</v>
      </c>
      <c r="E337" s="171"/>
      <c r="F337" s="171"/>
      <c r="G337" s="172"/>
      <c r="H337" s="172"/>
      <c r="I337" s="38"/>
      <c r="J337" s="38"/>
      <c r="K337" s="26"/>
    </row>
    <row r="338" spans="1:11" ht="14.5" hidden="1" customHeight="1" outlineLevel="1" x14ac:dyDescent="0.35">
      <c r="A338" s="72">
        <v>22</v>
      </c>
      <c r="B338" s="72" t="str">
        <f t="shared" si="4"/>
        <v>---</v>
      </c>
      <c r="C338" s="73" t="s">
        <v>177</v>
      </c>
      <c r="E338" s="171"/>
      <c r="F338" s="171"/>
      <c r="G338" s="172"/>
      <c r="H338" s="172"/>
      <c r="I338" s="38"/>
      <c r="J338" s="38"/>
      <c r="K338" s="26"/>
    </row>
    <row r="339" spans="1:11" ht="14.5" hidden="1" customHeight="1" outlineLevel="1" x14ac:dyDescent="0.35">
      <c r="A339" s="72">
        <v>22</v>
      </c>
      <c r="B339" s="72" t="str">
        <f t="shared" si="4"/>
        <v>---</v>
      </c>
      <c r="C339" s="73" t="s">
        <v>177</v>
      </c>
      <c r="E339" s="171"/>
      <c r="F339" s="171"/>
      <c r="G339" s="172"/>
      <c r="H339" s="172"/>
      <c r="I339" s="38"/>
      <c r="J339" s="38"/>
      <c r="K339" s="26"/>
    </row>
    <row r="340" spans="1:11" ht="14.5" hidden="1" customHeight="1" outlineLevel="1" x14ac:dyDescent="0.35">
      <c r="A340" s="72">
        <v>22</v>
      </c>
      <c r="B340" s="72" t="str">
        <f t="shared" si="4"/>
        <v>---</v>
      </c>
      <c r="C340" s="73" t="s">
        <v>177</v>
      </c>
      <c r="E340" s="171"/>
      <c r="F340" s="171"/>
      <c r="G340" s="172"/>
      <c r="H340" s="172"/>
      <c r="I340" s="38"/>
      <c r="J340" s="38"/>
      <c r="K340" s="26"/>
    </row>
    <row r="341" spans="1:11" ht="14.5" hidden="1" customHeight="1" outlineLevel="1" x14ac:dyDescent="0.35">
      <c r="A341" s="72">
        <v>22</v>
      </c>
      <c r="B341" s="72" t="str">
        <f t="shared" si="4"/>
        <v>---</v>
      </c>
      <c r="C341" s="73" t="s">
        <v>177</v>
      </c>
      <c r="E341" s="171"/>
      <c r="F341" s="171"/>
      <c r="G341" s="172"/>
      <c r="H341" s="172"/>
      <c r="I341" s="38"/>
      <c r="J341" s="38"/>
      <c r="K341" s="26"/>
    </row>
    <row r="342" spans="1:11" ht="14.5" hidden="1" customHeight="1" outlineLevel="1" x14ac:dyDescent="0.35">
      <c r="A342" s="72">
        <v>22</v>
      </c>
      <c r="B342" s="72" t="str">
        <f t="shared" si="4"/>
        <v>---</v>
      </c>
      <c r="C342" s="73" t="s">
        <v>177</v>
      </c>
      <c r="E342" s="171"/>
      <c r="F342" s="171"/>
      <c r="G342" s="172"/>
      <c r="H342" s="172"/>
      <c r="I342" s="38"/>
      <c r="J342" s="38"/>
      <c r="K342" s="26"/>
    </row>
    <row r="343" spans="1:11" ht="14.5" hidden="1" customHeight="1" outlineLevel="1" x14ac:dyDescent="0.35">
      <c r="A343" s="72">
        <v>22</v>
      </c>
      <c r="B343" s="72" t="str">
        <f t="shared" si="4"/>
        <v>---</v>
      </c>
      <c r="C343" s="73" t="s">
        <v>177</v>
      </c>
      <c r="E343" s="171"/>
      <c r="F343" s="171"/>
      <c r="G343" s="172"/>
      <c r="H343" s="172"/>
      <c r="I343" s="38"/>
      <c r="J343" s="38"/>
      <c r="K343" s="26"/>
    </row>
    <row r="344" spans="1:11" ht="14.5" hidden="1" customHeight="1" outlineLevel="1" x14ac:dyDescent="0.35">
      <c r="A344" s="72">
        <v>22</v>
      </c>
      <c r="B344" s="72" t="str">
        <f t="shared" si="4"/>
        <v>---</v>
      </c>
      <c r="C344" s="73" t="s">
        <v>177</v>
      </c>
      <c r="E344" s="171"/>
      <c r="F344" s="171"/>
      <c r="G344" s="172"/>
      <c r="H344" s="172"/>
      <c r="I344" s="38"/>
      <c r="J344" s="38"/>
      <c r="K344" s="26"/>
    </row>
    <row r="345" spans="1:11" ht="14.5" hidden="1" customHeight="1" outlineLevel="1" x14ac:dyDescent="0.35">
      <c r="A345" s="72">
        <v>22</v>
      </c>
      <c r="B345" s="72" t="str">
        <f t="shared" si="4"/>
        <v>---</v>
      </c>
      <c r="C345" s="73" t="s">
        <v>177</v>
      </c>
      <c r="E345" s="171"/>
      <c r="F345" s="171"/>
      <c r="G345" s="172"/>
      <c r="H345" s="172"/>
      <c r="I345" s="38"/>
      <c r="J345" s="38"/>
      <c r="K345" s="26"/>
    </row>
    <row r="346" spans="1:11" ht="14.5" hidden="1" customHeight="1" outlineLevel="1" x14ac:dyDescent="0.35">
      <c r="A346" s="72">
        <v>22</v>
      </c>
      <c r="B346" s="72" t="str">
        <f t="shared" si="4"/>
        <v>---</v>
      </c>
      <c r="C346" s="73" t="s">
        <v>177</v>
      </c>
      <c r="E346" s="171"/>
      <c r="F346" s="171"/>
      <c r="G346" s="172"/>
      <c r="H346" s="172"/>
      <c r="I346" s="38"/>
      <c r="J346" s="38"/>
      <c r="K346" s="26"/>
    </row>
    <row r="347" spans="1:11" ht="14.5" hidden="1" customHeight="1" outlineLevel="1" x14ac:dyDescent="0.35">
      <c r="A347" s="72">
        <v>22</v>
      </c>
      <c r="B347" s="72" t="str">
        <f t="shared" si="4"/>
        <v>---</v>
      </c>
      <c r="C347" s="73" t="s">
        <v>177</v>
      </c>
      <c r="E347" s="171"/>
      <c r="F347" s="171"/>
      <c r="G347" s="172"/>
      <c r="H347" s="172"/>
      <c r="I347" s="38"/>
      <c r="J347" s="38"/>
      <c r="K347" s="26"/>
    </row>
    <row r="348" spans="1:11" ht="14.5" hidden="1" customHeight="1" outlineLevel="1" x14ac:dyDescent="0.35">
      <c r="A348" s="72">
        <v>22</v>
      </c>
      <c r="B348" s="72" t="str">
        <f t="shared" si="4"/>
        <v>---</v>
      </c>
      <c r="C348" s="73" t="s">
        <v>177</v>
      </c>
      <c r="E348" s="171"/>
      <c r="F348" s="171"/>
      <c r="G348" s="172"/>
      <c r="H348" s="172"/>
      <c r="I348" s="38"/>
      <c r="J348" s="38"/>
      <c r="K348" s="26"/>
    </row>
    <row r="349" spans="1:11" ht="15" customHeight="1" collapsed="1" x14ac:dyDescent="0.35">
      <c r="A349" s="72">
        <v>22</v>
      </c>
      <c r="B349" s="72" t="str">
        <f t="shared" si="4"/>
        <v>---</v>
      </c>
      <c r="C349" s="73" t="s">
        <v>177</v>
      </c>
      <c r="E349" s="171"/>
      <c r="F349" s="171"/>
      <c r="G349" s="172"/>
      <c r="H349" s="172"/>
      <c r="I349" s="38"/>
      <c r="J349" s="38"/>
      <c r="K349" s="26"/>
    </row>
    <row r="350" spans="1:11" ht="10.5" customHeight="1" x14ac:dyDescent="0.35">
      <c r="E350" s="63"/>
      <c r="F350" s="64"/>
      <c r="G350" s="65"/>
      <c r="H350" s="65"/>
      <c r="I350" s="30"/>
      <c r="J350" s="30"/>
      <c r="K350" s="31"/>
    </row>
    <row r="351" spans="1:11" ht="19.5" customHeight="1" x14ac:dyDescent="0.35">
      <c r="E351" s="2"/>
      <c r="F351" s="2"/>
      <c r="G351" s="2"/>
      <c r="H351" s="2"/>
      <c r="I351" s="2"/>
      <c r="J351" s="2"/>
      <c r="K351" s="2"/>
    </row>
    <row r="352" spans="1:11" ht="24" customHeight="1" x14ac:dyDescent="0.35">
      <c r="E352" s="156" t="s">
        <v>178</v>
      </c>
      <c r="F352" s="156"/>
      <c r="G352" s="156"/>
      <c r="H352" s="156"/>
      <c r="I352" s="156"/>
      <c r="J352" s="156"/>
      <c r="K352" s="157"/>
    </row>
    <row r="353" spans="1:11" ht="10.5" customHeight="1" x14ac:dyDescent="0.35">
      <c r="E353" s="27"/>
      <c r="K353" s="26"/>
    </row>
    <row r="354" spans="1:11" ht="14.5" customHeight="1" x14ac:dyDescent="0.35">
      <c r="E354" s="42" t="s">
        <v>179</v>
      </c>
      <c r="K354" s="26"/>
    </row>
    <row r="355" spans="1:11" ht="14.5" customHeight="1" x14ac:dyDescent="0.35">
      <c r="E355" s="42" t="s">
        <v>180</v>
      </c>
      <c r="K355" s="26"/>
    </row>
    <row r="356" spans="1:11" ht="12.75" customHeight="1" x14ac:dyDescent="0.35">
      <c r="E356" s="23" t="s">
        <v>128</v>
      </c>
      <c r="K356" s="26"/>
    </row>
    <row r="357" spans="1:11" ht="2.15" customHeight="1" x14ac:dyDescent="0.35">
      <c r="E357" s="27"/>
      <c r="K357" s="26"/>
    </row>
    <row r="358" spans="1:11" ht="16.5" customHeight="1" x14ac:dyDescent="0.35">
      <c r="E358" s="163" t="s">
        <v>181</v>
      </c>
      <c r="F358" s="169"/>
      <c r="G358" s="170" t="s">
        <v>182</v>
      </c>
      <c r="H358" s="170"/>
      <c r="I358" s="170"/>
      <c r="J358" s="165"/>
      <c r="K358" s="26"/>
    </row>
    <row r="359" spans="1:11" ht="15" customHeight="1" x14ac:dyDescent="0.35">
      <c r="A359" s="72">
        <v>23</v>
      </c>
      <c r="B359" s="72">
        <f>IF('RENSEIGNEMENTS GÉNÉRAUX'!$H$20="Oui","ok",IF(OR(E359="",G359=""),0,E359&amp;"-"&amp;G359))</f>
        <v>0</v>
      </c>
      <c r="C359" s="73" t="s">
        <v>183</v>
      </c>
      <c r="E359" s="154"/>
      <c r="F359" s="154"/>
      <c r="G359" s="154"/>
      <c r="H359" s="154"/>
      <c r="I359" s="154"/>
      <c r="J359" s="155"/>
      <c r="K359" s="26"/>
    </row>
    <row r="360" spans="1:11" ht="15" customHeight="1" x14ac:dyDescent="0.35">
      <c r="A360" s="72">
        <v>23</v>
      </c>
      <c r="B360" s="72" t="str">
        <f>E360&amp;"-"&amp;G360</f>
        <v>-</v>
      </c>
      <c r="C360" s="73" t="s">
        <v>183</v>
      </c>
      <c r="E360" s="167"/>
      <c r="F360" s="153"/>
      <c r="G360" s="154"/>
      <c r="H360" s="154"/>
      <c r="I360" s="154"/>
      <c r="J360" s="155"/>
      <c r="K360" s="26"/>
    </row>
    <row r="361" spans="1:11" ht="15" customHeight="1" x14ac:dyDescent="0.35">
      <c r="A361" s="72">
        <v>23</v>
      </c>
      <c r="B361" s="72" t="str">
        <f t="shared" ref="B361:B405" si="5">E361&amp;"-"&amp;G361</f>
        <v>-</v>
      </c>
      <c r="C361" s="73" t="s">
        <v>183</v>
      </c>
      <c r="E361" s="167"/>
      <c r="F361" s="153"/>
      <c r="G361" s="154"/>
      <c r="H361" s="154"/>
      <c r="I361" s="154"/>
      <c r="J361" s="155"/>
      <c r="K361" s="26"/>
    </row>
    <row r="362" spans="1:11" ht="15" customHeight="1" x14ac:dyDescent="0.35">
      <c r="A362" s="72">
        <v>23</v>
      </c>
      <c r="B362" s="72" t="str">
        <f t="shared" si="5"/>
        <v>-</v>
      </c>
      <c r="C362" s="73" t="s">
        <v>183</v>
      </c>
      <c r="E362" s="167"/>
      <c r="F362" s="153"/>
      <c r="G362" s="192"/>
      <c r="H362" s="192"/>
      <c r="I362" s="192"/>
      <c r="J362" s="193"/>
      <c r="K362" s="26"/>
    </row>
    <row r="363" spans="1:11" ht="15" customHeight="1" x14ac:dyDescent="0.35">
      <c r="A363" s="72">
        <v>23</v>
      </c>
      <c r="B363" s="72" t="str">
        <f t="shared" si="5"/>
        <v>-</v>
      </c>
      <c r="C363" s="73" t="s">
        <v>183</v>
      </c>
      <c r="E363" s="167"/>
      <c r="F363" s="153"/>
      <c r="G363" s="154"/>
      <c r="H363" s="154"/>
      <c r="I363" s="154"/>
      <c r="J363" s="155"/>
      <c r="K363" s="26"/>
    </row>
    <row r="364" spans="1:11" ht="15" customHeight="1" x14ac:dyDescent="0.35">
      <c r="A364" s="72">
        <v>23</v>
      </c>
      <c r="B364" s="72" t="str">
        <f t="shared" si="5"/>
        <v>-</v>
      </c>
      <c r="C364" s="73" t="s">
        <v>183</v>
      </c>
      <c r="E364" s="167"/>
      <c r="F364" s="153"/>
      <c r="G364" s="154"/>
      <c r="H364" s="154"/>
      <c r="I364" s="154"/>
      <c r="J364" s="155"/>
      <c r="K364" s="26"/>
    </row>
    <row r="365" spans="1:11" ht="15" customHeight="1" x14ac:dyDescent="0.35">
      <c r="A365" s="72">
        <v>23</v>
      </c>
      <c r="B365" s="72" t="str">
        <f t="shared" si="5"/>
        <v>-</v>
      </c>
      <c r="C365" s="73" t="s">
        <v>183</v>
      </c>
      <c r="E365" s="167"/>
      <c r="F365" s="153"/>
      <c r="G365" s="154"/>
      <c r="H365" s="154"/>
      <c r="I365" s="154"/>
      <c r="J365" s="155"/>
      <c r="K365" s="26"/>
    </row>
    <row r="366" spans="1:11" ht="14.5" hidden="1" customHeight="1" outlineLevel="1" x14ac:dyDescent="0.35">
      <c r="A366" s="72">
        <v>23</v>
      </c>
      <c r="B366" s="72" t="str">
        <f t="shared" si="5"/>
        <v>-</v>
      </c>
      <c r="C366" s="73" t="s">
        <v>183</v>
      </c>
      <c r="E366" s="167"/>
      <c r="F366" s="153"/>
      <c r="G366" s="154"/>
      <c r="H366" s="154"/>
      <c r="I366" s="154"/>
      <c r="J366" s="155"/>
      <c r="K366" s="26"/>
    </row>
    <row r="367" spans="1:11" ht="14.5" hidden="1" customHeight="1" outlineLevel="1" x14ac:dyDescent="0.35">
      <c r="A367" s="72">
        <v>23</v>
      </c>
      <c r="B367" s="72" t="str">
        <f t="shared" si="5"/>
        <v>-</v>
      </c>
      <c r="C367" s="73" t="s">
        <v>183</v>
      </c>
      <c r="E367" s="167"/>
      <c r="F367" s="153"/>
      <c r="G367" s="154"/>
      <c r="H367" s="154"/>
      <c r="I367" s="154"/>
      <c r="J367" s="155"/>
      <c r="K367" s="26"/>
    </row>
    <row r="368" spans="1:11" ht="14.5" hidden="1" customHeight="1" outlineLevel="1" x14ac:dyDescent="0.35">
      <c r="A368" s="72">
        <v>23</v>
      </c>
      <c r="B368" s="72" t="str">
        <f t="shared" si="5"/>
        <v>-</v>
      </c>
      <c r="C368" s="73" t="s">
        <v>183</v>
      </c>
      <c r="E368" s="167"/>
      <c r="F368" s="153"/>
      <c r="G368" s="154"/>
      <c r="H368" s="154"/>
      <c r="I368" s="154"/>
      <c r="J368" s="155"/>
      <c r="K368" s="26"/>
    </row>
    <row r="369" spans="1:11" ht="14.5" hidden="1" customHeight="1" outlineLevel="1" x14ac:dyDescent="0.35">
      <c r="A369" s="72">
        <v>23</v>
      </c>
      <c r="B369" s="72" t="str">
        <f t="shared" si="5"/>
        <v>-</v>
      </c>
      <c r="C369" s="73" t="s">
        <v>183</v>
      </c>
      <c r="E369" s="167"/>
      <c r="F369" s="153"/>
      <c r="G369" s="154"/>
      <c r="H369" s="154"/>
      <c r="I369" s="154"/>
      <c r="J369" s="155"/>
      <c r="K369" s="26"/>
    </row>
    <row r="370" spans="1:11" ht="14.5" hidden="1" customHeight="1" outlineLevel="1" x14ac:dyDescent="0.35">
      <c r="A370" s="72">
        <v>23</v>
      </c>
      <c r="B370" s="72" t="str">
        <f t="shared" si="5"/>
        <v>-</v>
      </c>
      <c r="C370" s="73" t="s">
        <v>183</v>
      </c>
      <c r="E370" s="167"/>
      <c r="F370" s="153"/>
      <c r="G370" s="154"/>
      <c r="H370" s="154"/>
      <c r="I370" s="154"/>
      <c r="J370" s="155"/>
      <c r="K370" s="26"/>
    </row>
    <row r="371" spans="1:11" ht="14.5" hidden="1" customHeight="1" outlineLevel="1" x14ac:dyDescent="0.35">
      <c r="A371" s="72">
        <v>23</v>
      </c>
      <c r="B371" s="72" t="str">
        <f t="shared" si="5"/>
        <v>-</v>
      </c>
      <c r="C371" s="73" t="s">
        <v>183</v>
      </c>
      <c r="E371" s="167"/>
      <c r="F371" s="153"/>
      <c r="G371" s="154"/>
      <c r="H371" s="154"/>
      <c r="I371" s="154"/>
      <c r="J371" s="155"/>
      <c r="K371" s="26"/>
    </row>
    <row r="372" spans="1:11" ht="14.5" hidden="1" customHeight="1" outlineLevel="1" x14ac:dyDescent="0.35">
      <c r="A372" s="72">
        <v>23</v>
      </c>
      <c r="B372" s="72" t="str">
        <f t="shared" si="5"/>
        <v>-</v>
      </c>
      <c r="C372" s="73" t="s">
        <v>183</v>
      </c>
      <c r="E372" s="167"/>
      <c r="F372" s="153"/>
      <c r="G372" s="154"/>
      <c r="H372" s="154"/>
      <c r="I372" s="154"/>
      <c r="J372" s="155"/>
      <c r="K372" s="26"/>
    </row>
    <row r="373" spans="1:11" ht="14.5" hidden="1" customHeight="1" outlineLevel="1" x14ac:dyDescent="0.35">
      <c r="A373" s="72">
        <v>23</v>
      </c>
      <c r="B373" s="72" t="str">
        <f t="shared" si="5"/>
        <v>-</v>
      </c>
      <c r="C373" s="73" t="s">
        <v>183</v>
      </c>
      <c r="E373" s="167"/>
      <c r="F373" s="153"/>
      <c r="G373" s="154"/>
      <c r="H373" s="154"/>
      <c r="I373" s="154"/>
      <c r="J373" s="155"/>
      <c r="K373" s="26"/>
    </row>
    <row r="374" spans="1:11" ht="14.5" hidden="1" customHeight="1" outlineLevel="1" x14ac:dyDescent="0.35">
      <c r="A374" s="72">
        <v>23</v>
      </c>
      <c r="B374" s="72" t="str">
        <f t="shared" si="5"/>
        <v>-</v>
      </c>
      <c r="C374" s="73" t="s">
        <v>183</v>
      </c>
      <c r="E374" s="167"/>
      <c r="F374" s="153"/>
      <c r="G374" s="154"/>
      <c r="H374" s="154"/>
      <c r="I374" s="154"/>
      <c r="J374" s="155"/>
      <c r="K374" s="26"/>
    </row>
    <row r="375" spans="1:11" ht="14.5" hidden="1" customHeight="1" outlineLevel="1" x14ac:dyDescent="0.35">
      <c r="A375" s="72">
        <v>23</v>
      </c>
      <c r="B375" s="72" t="str">
        <f t="shared" si="5"/>
        <v>-</v>
      </c>
      <c r="C375" s="73" t="s">
        <v>183</v>
      </c>
      <c r="E375" s="167"/>
      <c r="F375" s="153"/>
      <c r="G375" s="154"/>
      <c r="H375" s="154"/>
      <c r="I375" s="154"/>
      <c r="J375" s="155"/>
      <c r="K375" s="26"/>
    </row>
    <row r="376" spans="1:11" ht="14.5" hidden="1" customHeight="1" outlineLevel="1" x14ac:dyDescent="0.35">
      <c r="A376" s="72">
        <v>23</v>
      </c>
      <c r="B376" s="72" t="str">
        <f t="shared" si="5"/>
        <v>-</v>
      </c>
      <c r="C376" s="73" t="s">
        <v>183</v>
      </c>
      <c r="E376" s="167"/>
      <c r="F376" s="153"/>
      <c r="G376" s="154"/>
      <c r="H376" s="154"/>
      <c r="I376" s="154"/>
      <c r="J376" s="155"/>
      <c r="K376" s="26"/>
    </row>
    <row r="377" spans="1:11" ht="14.5" hidden="1" customHeight="1" outlineLevel="1" x14ac:dyDescent="0.35">
      <c r="A377" s="72">
        <v>23</v>
      </c>
      <c r="B377" s="72" t="str">
        <f t="shared" si="5"/>
        <v>-</v>
      </c>
      <c r="C377" s="73" t="s">
        <v>183</v>
      </c>
      <c r="E377" s="167"/>
      <c r="F377" s="153"/>
      <c r="G377" s="154"/>
      <c r="H377" s="154"/>
      <c r="I377" s="154"/>
      <c r="J377" s="155"/>
      <c r="K377" s="26"/>
    </row>
    <row r="378" spans="1:11" ht="14.5" hidden="1" customHeight="1" outlineLevel="1" x14ac:dyDescent="0.35">
      <c r="A378" s="72">
        <v>23</v>
      </c>
      <c r="B378" s="72" t="str">
        <f t="shared" si="5"/>
        <v>-</v>
      </c>
      <c r="C378" s="73" t="s">
        <v>183</v>
      </c>
      <c r="E378" s="167"/>
      <c r="F378" s="153"/>
      <c r="G378" s="154"/>
      <c r="H378" s="154"/>
      <c r="I378" s="154"/>
      <c r="J378" s="155"/>
      <c r="K378" s="26"/>
    </row>
    <row r="379" spans="1:11" ht="14.5" hidden="1" customHeight="1" outlineLevel="1" x14ac:dyDescent="0.35">
      <c r="A379" s="72">
        <v>23</v>
      </c>
      <c r="B379" s="72" t="str">
        <f t="shared" si="5"/>
        <v>-</v>
      </c>
      <c r="C379" s="73" t="s">
        <v>183</v>
      </c>
      <c r="E379" s="167"/>
      <c r="F379" s="153"/>
      <c r="G379" s="154"/>
      <c r="H379" s="154"/>
      <c r="I379" s="154"/>
      <c r="J379" s="155"/>
      <c r="K379" s="26"/>
    </row>
    <row r="380" spans="1:11" ht="14.5" hidden="1" customHeight="1" outlineLevel="1" x14ac:dyDescent="0.35">
      <c r="A380" s="72">
        <v>23</v>
      </c>
      <c r="B380" s="72" t="str">
        <f t="shared" si="5"/>
        <v>-</v>
      </c>
      <c r="C380" s="73" t="s">
        <v>183</v>
      </c>
      <c r="E380" s="167"/>
      <c r="F380" s="153"/>
      <c r="G380" s="154"/>
      <c r="H380" s="154"/>
      <c r="I380" s="154"/>
      <c r="J380" s="155"/>
      <c r="K380" s="26"/>
    </row>
    <row r="381" spans="1:11" ht="14.5" hidden="1" customHeight="1" outlineLevel="1" x14ac:dyDescent="0.35">
      <c r="A381" s="72">
        <v>23</v>
      </c>
      <c r="B381" s="72" t="str">
        <f t="shared" si="5"/>
        <v>-</v>
      </c>
      <c r="C381" s="73" t="s">
        <v>183</v>
      </c>
      <c r="E381" s="167"/>
      <c r="F381" s="153"/>
      <c r="G381" s="154"/>
      <c r="H381" s="154"/>
      <c r="I381" s="154"/>
      <c r="J381" s="155"/>
      <c r="K381" s="26"/>
    </row>
    <row r="382" spans="1:11" ht="14.5" hidden="1" customHeight="1" outlineLevel="1" x14ac:dyDescent="0.35">
      <c r="A382" s="72">
        <v>23</v>
      </c>
      <c r="B382" s="72" t="str">
        <f t="shared" si="5"/>
        <v>-</v>
      </c>
      <c r="C382" s="73" t="s">
        <v>183</v>
      </c>
      <c r="E382" s="167"/>
      <c r="F382" s="153"/>
      <c r="G382" s="154"/>
      <c r="H382" s="154"/>
      <c r="I382" s="154"/>
      <c r="J382" s="155"/>
      <c r="K382" s="26"/>
    </row>
    <row r="383" spans="1:11" ht="14.5" hidden="1" customHeight="1" outlineLevel="1" x14ac:dyDescent="0.35">
      <c r="A383" s="72">
        <v>23</v>
      </c>
      <c r="B383" s="72" t="str">
        <f t="shared" si="5"/>
        <v>-</v>
      </c>
      <c r="C383" s="73" t="s">
        <v>183</v>
      </c>
      <c r="E383" s="167"/>
      <c r="F383" s="153"/>
      <c r="G383" s="154"/>
      <c r="H383" s="154"/>
      <c r="I383" s="154"/>
      <c r="J383" s="155"/>
      <c r="K383" s="26"/>
    </row>
    <row r="384" spans="1:11" ht="14.5" hidden="1" customHeight="1" outlineLevel="1" x14ac:dyDescent="0.35">
      <c r="A384" s="72">
        <v>23</v>
      </c>
      <c r="B384" s="72" t="str">
        <f t="shared" si="5"/>
        <v>-</v>
      </c>
      <c r="C384" s="73" t="s">
        <v>183</v>
      </c>
      <c r="E384" s="167"/>
      <c r="F384" s="153"/>
      <c r="G384" s="154"/>
      <c r="H384" s="154"/>
      <c r="I384" s="154"/>
      <c r="J384" s="155"/>
      <c r="K384" s="26"/>
    </row>
    <row r="385" spans="1:11" ht="14.5" hidden="1" customHeight="1" outlineLevel="1" x14ac:dyDescent="0.35">
      <c r="A385" s="72">
        <v>23</v>
      </c>
      <c r="B385" s="72" t="str">
        <f t="shared" si="5"/>
        <v>-</v>
      </c>
      <c r="C385" s="73" t="s">
        <v>183</v>
      </c>
      <c r="E385" s="167"/>
      <c r="F385" s="153"/>
      <c r="G385" s="154"/>
      <c r="H385" s="154"/>
      <c r="I385" s="154"/>
      <c r="J385" s="155"/>
      <c r="K385" s="26"/>
    </row>
    <row r="386" spans="1:11" ht="14.5" hidden="1" customHeight="1" outlineLevel="1" x14ac:dyDescent="0.35">
      <c r="A386" s="72">
        <v>23</v>
      </c>
      <c r="B386" s="72" t="str">
        <f t="shared" si="5"/>
        <v>-</v>
      </c>
      <c r="C386" s="73" t="s">
        <v>183</v>
      </c>
      <c r="E386" s="167"/>
      <c r="F386" s="153"/>
      <c r="G386" s="154"/>
      <c r="H386" s="154"/>
      <c r="I386" s="154"/>
      <c r="J386" s="155"/>
      <c r="K386" s="26"/>
    </row>
    <row r="387" spans="1:11" ht="14.5" hidden="1" customHeight="1" outlineLevel="1" x14ac:dyDescent="0.35">
      <c r="A387" s="72">
        <v>23</v>
      </c>
      <c r="B387" s="72" t="str">
        <f t="shared" si="5"/>
        <v>-</v>
      </c>
      <c r="C387" s="73" t="s">
        <v>183</v>
      </c>
      <c r="E387" s="167"/>
      <c r="F387" s="153"/>
      <c r="G387" s="154"/>
      <c r="H387" s="154"/>
      <c r="I387" s="154"/>
      <c r="J387" s="155"/>
      <c r="K387" s="26"/>
    </row>
    <row r="388" spans="1:11" ht="14.5" hidden="1" customHeight="1" outlineLevel="1" x14ac:dyDescent="0.35">
      <c r="A388" s="72">
        <v>23</v>
      </c>
      <c r="B388" s="72" t="str">
        <f t="shared" si="5"/>
        <v>-</v>
      </c>
      <c r="C388" s="73" t="s">
        <v>183</v>
      </c>
      <c r="E388" s="167"/>
      <c r="F388" s="153"/>
      <c r="G388" s="154"/>
      <c r="H388" s="154"/>
      <c r="I388" s="154"/>
      <c r="J388" s="155"/>
      <c r="K388" s="26"/>
    </row>
    <row r="389" spans="1:11" ht="14.5" hidden="1" customHeight="1" outlineLevel="1" x14ac:dyDescent="0.35">
      <c r="A389" s="72">
        <v>23</v>
      </c>
      <c r="B389" s="72" t="str">
        <f t="shared" si="5"/>
        <v>-</v>
      </c>
      <c r="C389" s="73" t="s">
        <v>183</v>
      </c>
      <c r="E389" s="167"/>
      <c r="F389" s="153"/>
      <c r="G389" s="154"/>
      <c r="H389" s="154"/>
      <c r="I389" s="154"/>
      <c r="J389" s="155"/>
      <c r="K389" s="26"/>
    </row>
    <row r="390" spans="1:11" ht="14.5" hidden="1" customHeight="1" outlineLevel="1" x14ac:dyDescent="0.35">
      <c r="A390" s="72">
        <v>23</v>
      </c>
      <c r="B390" s="72" t="str">
        <f t="shared" si="5"/>
        <v>-</v>
      </c>
      <c r="C390" s="73" t="s">
        <v>183</v>
      </c>
      <c r="E390" s="167"/>
      <c r="F390" s="153"/>
      <c r="G390" s="154"/>
      <c r="H390" s="154"/>
      <c r="I390" s="154"/>
      <c r="J390" s="155"/>
      <c r="K390" s="26"/>
    </row>
    <row r="391" spans="1:11" ht="14.5" hidden="1" customHeight="1" outlineLevel="1" x14ac:dyDescent="0.35">
      <c r="A391" s="72">
        <v>23</v>
      </c>
      <c r="B391" s="72" t="str">
        <f t="shared" si="5"/>
        <v>-</v>
      </c>
      <c r="C391" s="73" t="s">
        <v>183</v>
      </c>
      <c r="E391" s="167"/>
      <c r="F391" s="153"/>
      <c r="G391" s="154"/>
      <c r="H391" s="154"/>
      <c r="I391" s="154"/>
      <c r="J391" s="155"/>
      <c r="K391" s="26"/>
    </row>
    <row r="392" spans="1:11" ht="14.5" hidden="1" customHeight="1" outlineLevel="1" x14ac:dyDescent="0.35">
      <c r="A392" s="72">
        <v>23</v>
      </c>
      <c r="B392" s="72" t="str">
        <f t="shared" si="5"/>
        <v>-</v>
      </c>
      <c r="C392" s="73" t="s">
        <v>183</v>
      </c>
      <c r="E392" s="167"/>
      <c r="F392" s="153"/>
      <c r="G392" s="154"/>
      <c r="H392" s="154"/>
      <c r="I392" s="154"/>
      <c r="J392" s="155"/>
      <c r="K392" s="26"/>
    </row>
    <row r="393" spans="1:11" ht="14.5" hidden="1" customHeight="1" outlineLevel="1" x14ac:dyDescent="0.35">
      <c r="A393" s="72">
        <v>23</v>
      </c>
      <c r="B393" s="72" t="str">
        <f t="shared" si="5"/>
        <v>-</v>
      </c>
      <c r="C393" s="73" t="s">
        <v>183</v>
      </c>
      <c r="E393" s="167"/>
      <c r="F393" s="153"/>
      <c r="G393" s="154"/>
      <c r="H393" s="154"/>
      <c r="I393" s="154"/>
      <c r="J393" s="155"/>
      <c r="K393" s="26"/>
    </row>
    <row r="394" spans="1:11" ht="14.5" hidden="1" customHeight="1" outlineLevel="1" x14ac:dyDescent="0.35">
      <c r="A394" s="72">
        <v>23</v>
      </c>
      <c r="B394" s="72" t="str">
        <f t="shared" si="5"/>
        <v>-</v>
      </c>
      <c r="C394" s="73" t="s">
        <v>183</v>
      </c>
      <c r="E394" s="167"/>
      <c r="F394" s="153"/>
      <c r="G394" s="154"/>
      <c r="H394" s="154"/>
      <c r="I394" s="154"/>
      <c r="J394" s="155"/>
      <c r="K394" s="26"/>
    </row>
    <row r="395" spans="1:11" ht="14.5" hidden="1" customHeight="1" outlineLevel="1" x14ac:dyDescent="0.35">
      <c r="A395" s="72">
        <v>23</v>
      </c>
      <c r="B395" s="72" t="str">
        <f t="shared" si="5"/>
        <v>-</v>
      </c>
      <c r="C395" s="73" t="s">
        <v>183</v>
      </c>
      <c r="E395" s="167"/>
      <c r="F395" s="153"/>
      <c r="G395" s="154"/>
      <c r="H395" s="154"/>
      <c r="I395" s="154"/>
      <c r="J395" s="155"/>
      <c r="K395" s="26"/>
    </row>
    <row r="396" spans="1:11" ht="14.5" hidden="1" customHeight="1" outlineLevel="1" x14ac:dyDescent="0.35">
      <c r="A396" s="72">
        <v>23</v>
      </c>
      <c r="B396" s="72" t="str">
        <f t="shared" si="5"/>
        <v>-</v>
      </c>
      <c r="C396" s="73" t="s">
        <v>183</v>
      </c>
      <c r="E396" s="167"/>
      <c r="F396" s="153"/>
      <c r="G396" s="154"/>
      <c r="H396" s="154"/>
      <c r="I396" s="154"/>
      <c r="J396" s="155"/>
      <c r="K396" s="26"/>
    </row>
    <row r="397" spans="1:11" ht="14.5" hidden="1" customHeight="1" outlineLevel="1" x14ac:dyDescent="0.35">
      <c r="A397" s="72">
        <v>23</v>
      </c>
      <c r="B397" s="72" t="str">
        <f t="shared" si="5"/>
        <v>-</v>
      </c>
      <c r="C397" s="73" t="s">
        <v>183</v>
      </c>
      <c r="E397" s="167"/>
      <c r="F397" s="153"/>
      <c r="G397" s="154"/>
      <c r="H397" s="154"/>
      <c r="I397" s="154"/>
      <c r="J397" s="155"/>
      <c r="K397" s="26"/>
    </row>
    <row r="398" spans="1:11" ht="14.5" hidden="1" customHeight="1" outlineLevel="1" x14ac:dyDescent="0.35">
      <c r="A398" s="72">
        <v>23</v>
      </c>
      <c r="B398" s="72" t="str">
        <f t="shared" si="5"/>
        <v>-</v>
      </c>
      <c r="C398" s="73" t="s">
        <v>183</v>
      </c>
      <c r="E398" s="167"/>
      <c r="F398" s="153"/>
      <c r="G398" s="154"/>
      <c r="H398" s="154"/>
      <c r="I398" s="154"/>
      <c r="J398" s="155"/>
      <c r="K398" s="26"/>
    </row>
    <row r="399" spans="1:11" ht="14.5" hidden="1" customHeight="1" outlineLevel="1" x14ac:dyDescent="0.35">
      <c r="A399" s="72">
        <v>23</v>
      </c>
      <c r="B399" s="72" t="str">
        <f t="shared" si="5"/>
        <v>-</v>
      </c>
      <c r="C399" s="73" t="s">
        <v>183</v>
      </c>
      <c r="E399" s="167"/>
      <c r="F399" s="153"/>
      <c r="G399" s="154"/>
      <c r="H399" s="154"/>
      <c r="I399" s="154"/>
      <c r="J399" s="155"/>
      <c r="K399" s="26"/>
    </row>
    <row r="400" spans="1:11" ht="14.5" hidden="1" customHeight="1" outlineLevel="1" x14ac:dyDescent="0.35">
      <c r="A400" s="72">
        <v>23</v>
      </c>
      <c r="B400" s="72" t="str">
        <f t="shared" si="5"/>
        <v>-</v>
      </c>
      <c r="C400" s="73" t="s">
        <v>183</v>
      </c>
      <c r="E400" s="167"/>
      <c r="F400" s="153"/>
      <c r="G400" s="154"/>
      <c r="H400" s="154"/>
      <c r="I400" s="154"/>
      <c r="J400" s="155"/>
      <c r="K400" s="26"/>
    </row>
    <row r="401" spans="1:11" ht="14.5" hidden="1" customHeight="1" outlineLevel="1" x14ac:dyDescent="0.35">
      <c r="A401" s="72">
        <v>23</v>
      </c>
      <c r="B401" s="72" t="str">
        <f t="shared" si="5"/>
        <v>-</v>
      </c>
      <c r="C401" s="73" t="s">
        <v>183</v>
      </c>
      <c r="E401" s="167"/>
      <c r="F401" s="153"/>
      <c r="G401" s="154"/>
      <c r="H401" s="154"/>
      <c r="I401" s="154"/>
      <c r="J401" s="155"/>
      <c r="K401" s="26"/>
    </row>
    <row r="402" spans="1:11" ht="14.5" hidden="1" customHeight="1" outlineLevel="1" x14ac:dyDescent="0.35">
      <c r="A402" s="72">
        <v>23</v>
      </c>
      <c r="B402" s="72" t="str">
        <f t="shared" si="5"/>
        <v>-</v>
      </c>
      <c r="C402" s="73" t="s">
        <v>183</v>
      </c>
      <c r="E402" s="167"/>
      <c r="F402" s="153"/>
      <c r="G402" s="154"/>
      <c r="H402" s="154"/>
      <c r="I402" s="154"/>
      <c r="J402" s="155"/>
      <c r="K402" s="26"/>
    </row>
    <row r="403" spans="1:11" ht="14.5" hidden="1" customHeight="1" outlineLevel="1" x14ac:dyDescent="0.35">
      <c r="A403" s="72">
        <v>23</v>
      </c>
      <c r="B403" s="72" t="str">
        <f t="shared" si="5"/>
        <v>-</v>
      </c>
      <c r="C403" s="73" t="s">
        <v>183</v>
      </c>
      <c r="E403" s="167"/>
      <c r="F403" s="153"/>
      <c r="G403" s="154"/>
      <c r="H403" s="154"/>
      <c r="I403" s="154"/>
      <c r="J403" s="155"/>
      <c r="K403" s="26"/>
    </row>
    <row r="404" spans="1:11" ht="14.5" hidden="1" customHeight="1" outlineLevel="1" x14ac:dyDescent="0.35">
      <c r="A404" s="72">
        <v>23</v>
      </c>
      <c r="B404" s="72" t="str">
        <f t="shared" si="5"/>
        <v>-</v>
      </c>
      <c r="C404" s="73" t="s">
        <v>183</v>
      </c>
      <c r="E404" s="167"/>
      <c r="F404" s="153"/>
      <c r="G404" s="154"/>
      <c r="H404" s="154"/>
      <c r="I404" s="154"/>
      <c r="J404" s="155"/>
      <c r="K404" s="26"/>
    </row>
    <row r="405" spans="1:11" ht="15" customHeight="1" collapsed="1" x14ac:dyDescent="0.35">
      <c r="A405" s="72">
        <v>23</v>
      </c>
      <c r="B405" s="72" t="str">
        <f t="shared" si="5"/>
        <v>-</v>
      </c>
      <c r="C405" s="73" t="s">
        <v>183</v>
      </c>
      <c r="E405" s="167"/>
      <c r="F405" s="153"/>
      <c r="G405" s="154"/>
      <c r="H405" s="154"/>
      <c r="I405" s="154"/>
      <c r="J405" s="155"/>
      <c r="K405" s="26"/>
    </row>
    <row r="406" spans="1:11" ht="12" customHeight="1" x14ac:dyDescent="0.35">
      <c r="E406" s="27"/>
      <c r="G406" s="66"/>
      <c r="H406" s="66"/>
      <c r="K406" s="26"/>
    </row>
    <row r="407" spans="1:11" ht="14.5" customHeight="1" x14ac:dyDescent="0.35">
      <c r="E407" s="42" t="s">
        <v>184</v>
      </c>
      <c r="K407" s="26"/>
    </row>
    <row r="408" spans="1:11" ht="14.5" customHeight="1" x14ac:dyDescent="0.35">
      <c r="E408" s="42" t="s">
        <v>185</v>
      </c>
      <c r="K408" s="26"/>
    </row>
    <row r="409" spans="1:11" ht="12.75" customHeight="1" x14ac:dyDescent="0.35">
      <c r="E409" s="23" t="s">
        <v>128</v>
      </c>
      <c r="K409" s="26"/>
    </row>
    <row r="410" spans="1:11" ht="2.15" customHeight="1" x14ac:dyDescent="0.35">
      <c r="E410" s="27"/>
      <c r="K410" s="26"/>
    </row>
    <row r="411" spans="1:11" ht="16.5" customHeight="1" x14ac:dyDescent="0.35">
      <c r="E411" s="163" t="s">
        <v>186</v>
      </c>
      <c r="F411" s="169"/>
      <c r="G411" s="170" t="s">
        <v>187</v>
      </c>
      <c r="H411" s="170"/>
      <c r="I411" s="170"/>
      <c r="J411" s="165"/>
      <c r="K411" s="26"/>
    </row>
    <row r="412" spans="1:11" ht="15" customHeight="1" x14ac:dyDescent="0.35">
      <c r="A412" s="72">
        <v>24</v>
      </c>
      <c r="B412" s="72">
        <f>IF('RENSEIGNEMENTS GÉNÉRAUX'!$H$20="Oui","ok",IF(OR(E412="",G412=""),0,E412&amp;"-"&amp;G412))</f>
        <v>0</v>
      </c>
      <c r="C412" s="73" t="s">
        <v>188</v>
      </c>
      <c r="E412" s="154"/>
      <c r="F412" s="154"/>
      <c r="G412" s="154"/>
      <c r="H412" s="154"/>
      <c r="I412" s="154"/>
      <c r="J412" s="155"/>
      <c r="K412" s="26"/>
    </row>
    <row r="413" spans="1:11" ht="15" customHeight="1" x14ac:dyDescent="0.35">
      <c r="A413" s="72">
        <v>24</v>
      </c>
      <c r="B413" s="72" t="str">
        <f>E413&amp;"-"&amp;G413</f>
        <v>-</v>
      </c>
      <c r="C413" s="73" t="s">
        <v>188</v>
      </c>
      <c r="E413" s="167"/>
      <c r="F413" s="153"/>
      <c r="G413" s="154"/>
      <c r="H413" s="154"/>
      <c r="I413" s="154"/>
      <c r="J413" s="155"/>
      <c r="K413" s="26"/>
    </row>
    <row r="414" spans="1:11" ht="15" customHeight="1" x14ac:dyDescent="0.35">
      <c r="A414" s="72">
        <v>24</v>
      </c>
      <c r="B414" s="72" t="str">
        <f t="shared" ref="B414:B472" si="6">E414&amp;"-"&amp;G414</f>
        <v>-</v>
      </c>
      <c r="C414" s="73" t="s">
        <v>188</v>
      </c>
      <c r="E414" s="167"/>
      <c r="F414" s="153"/>
      <c r="G414" s="154"/>
      <c r="H414" s="154"/>
      <c r="I414" s="154"/>
      <c r="J414" s="155"/>
      <c r="K414" s="26"/>
    </row>
    <row r="415" spans="1:11" ht="15" customHeight="1" x14ac:dyDescent="0.35">
      <c r="A415" s="72">
        <v>24</v>
      </c>
      <c r="B415" s="72" t="str">
        <f t="shared" si="6"/>
        <v>-</v>
      </c>
      <c r="C415" s="73" t="s">
        <v>188</v>
      </c>
      <c r="E415" s="167"/>
      <c r="F415" s="153"/>
      <c r="G415" s="154"/>
      <c r="H415" s="154"/>
      <c r="I415" s="154"/>
      <c r="J415" s="155"/>
      <c r="K415" s="26"/>
    </row>
    <row r="416" spans="1:11" ht="15" customHeight="1" x14ac:dyDescent="0.35">
      <c r="A416" s="72">
        <v>24</v>
      </c>
      <c r="B416" s="72" t="str">
        <f t="shared" si="6"/>
        <v>-</v>
      </c>
      <c r="C416" s="73" t="s">
        <v>188</v>
      </c>
      <c r="E416" s="167"/>
      <c r="F416" s="153"/>
      <c r="G416" s="154"/>
      <c r="H416" s="154"/>
      <c r="I416" s="154"/>
      <c r="J416" s="155"/>
      <c r="K416" s="26"/>
    </row>
    <row r="417" spans="1:11" ht="15" customHeight="1" x14ac:dyDescent="0.35">
      <c r="A417" s="72">
        <v>24</v>
      </c>
      <c r="B417" s="72" t="str">
        <f t="shared" si="6"/>
        <v>-</v>
      </c>
      <c r="C417" s="73" t="s">
        <v>188</v>
      </c>
      <c r="E417" s="167"/>
      <c r="F417" s="153"/>
      <c r="G417" s="154"/>
      <c r="H417" s="154"/>
      <c r="I417" s="154"/>
      <c r="J417" s="155"/>
      <c r="K417" s="26"/>
    </row>
    <row r="418" spans="1:11" ht="14.5" hidden="1" customHeight="1" outlineLevel="1" x14ac:dyDescent="0.35">
      <c r="A418" s="72">
        <v>24</v>
      </c>
      <c r="B418" s="72" t="str">
        <f t="shared" si="6"/>
        <v>-</v>
      </c>
      <c r="C418" s="73" t="s">
        <v>188</v>
      </c>
      <c r="E418" s="167"/>
      <c r="F418" s="153"/>
      <c r="G418" s="154"/>
      <c r="H418" s="154"/>
      <c r="I418" s="154"/>
      <c r="J418" s="155"/>
      <c r="K418" s="26"/>
    </row>
    <row r="419" spans="1:11" ht="14.5" hidden="1" customHeight="1" outlineLevel="1" x14ac:dyDescent="0.35">
      <c r="A419" s="72">
        <v>24</v>
      </c>
      <c r="B419" s="72" t="str">
        <f t="shared" si="6"/>
        <v>-</v>
      </c>
      <c r="C419" s="73" t="s">
        <v>188</v>
      </c>
      <c r="E419" s="167"/>
      <c r="F419" s="153"/>
      <c r="G419" s="154"/>
      <c r="H419" s="154"/>
      <c r="I419" s="154"/>
      <c r="J419" s="155"/>
      <c r="K419" s="26"/>
    </row>
    <row r="420" spans="1:11" ht="14.5" hidden="1" customHeight="1" outlineLevel="1" x14ac:dyDescent="0.35">
      <c r="A420" s="72">
        <v>24</v>
      </c>
      <c r="B420" s="72" t="str">
        <f t="shared" si="6"/>
        <v>-</v>
      </c>
      <c r="C420" s="73" t="s">
        <v>188</v>
      </c>
      <c r="E420" s="167"/>
      <c r="F420" s="153"/>
      <c r="G420" s="154"/>
      <c r="H420" s="154"/>
      <c r="I420" s="154"/>
      <c r="J420" s="155"/>
      <c r="K420" s="26"/>
    </row>
    <row r="421" spans="1:11" ht="14.5" hidden="1" customHeight="1" outlineLevel="1" x14ac:dyDescent="0.35">
      <c r="A421" s="72">
        <v>24</v>
      </c>
      <c r="B421" s="72" t="str">
        <f t="shared" si="6"/>
        <v>-</v>
      </c>
      <c r="C421" s="73" t="s">
        <v>188</v>
      </c>
      <c r="E421" s="167"/>
      <c r="F421" s="153"/>
      <c r="G421" s="154"/>
      <c r="H421" s="154"/>
      <c r="I421" s="154"/>
      <c r="J421" s="155"/>
      <c r="K421" s="26"/>
    </row>
    <row r="422" spans="1:11" ht="14.5" hidden="1" customHeight="1" outlineLevel="1" x14ac:dyDescent="0.35">
      <c r="A422" s="72">
        <v>24</v>
      </c>
      <c r="B422" s="72" t="str">
        <f t="shared" si="6"/>
        <v>-</v>
      </c>
      <c r="C422" s="73" t="s">
        <v>188</v>
      </c>
      <c r="E422" s="167"/>
      <c r="F422" s="153"/>
      <c r="G422" s="154"/>
      <c r="H422" s="154"/>
      <c r="I422" s="154"/>
      <c r="J422" s="155"/>
      <c r="K422" s="26"/>
    </row>
    <row r="423" spans="1:11" ht="14.5" hidden="1" customHeight="1" outlineLevel="1" x14ac:dyDescent="0.35">
      <c r="A423" s="72">
        <v>24</v>
      </c>
      <c r="B423" s="72" t="str">
        <f t="shared" si="6"/>
        <v>-</v>
      </c>
      <c r="C423" s="73" t="s">
        <v>188</v>
      </c>
      <c r="E423" s="167"/>
      <c r="F423" s="153"/>
      <c r="G423" s="154"/>
      <c r="H423" s="154"/>
      <c r="I423" s="154"/>
      <c r="J423" s="155"/>
      <c r="K423" s="26"/>
    </row>
    <row r="424" spans="1:11" ht="14.5" hidden="1" customHeight="1" outlineLevel="1" x14ac:dyDescent="0.35">
      <c r="A424" s="72">
        <v>24</v>
      </c>
      <c r="B424" s="72" t="str">
        <f t="shared" si="6"/>
        <v>-</v>
      </c>
      <c r="C424" s="73" t="s">
        <v>188</v>
      </c>
      <c r="E424" s="167"/>
      <c r="F424" s="153"/>
      <c r="G424" s="154"/>
      <c r="H424" s="154"/>
      <c r="I424" s="154"/>
      <c r="J424" s="155"/>
      <c r="K424" s="26"/>
    </row>
    <row r="425" spans="1:11" ht="14.5" hidden="1" customHeight="1" outlineLevel="1" x14ac:dyDescent="0.35">
      <c r="A425" s="72">
        <v>24</v>
      </c>
      <c r="B425" s="72" t="str">
        <f t="shared" si="6"/>
        <v>-</v>
      </c>
      <c r="C425" s="73" t="s">
        <v>188</v>
      </c>
      <c r="E425" s="167"/>
      <c r="F425" s="153"/>
      <c r="G425" s="154"/>
      <c r="H425" s="154"/>
      <c r="I425" s="154"/>
      <c r="J425" s="155"/>
      <c r="K425" s="26"/>
    </row>
    <row r="426" spans="1:11" ht="14.5" hidden="1" customHeight="1" outlineLevel="1" x14ac:dyDescent="0.35">
      <c r="A426" s="72">
        <v>24</v>
      </c>
      <c r="B426" s="72" t="str">
        <f t="shared" si="6"/>
        <v>-</v>
      </c>
      <c r="C426" s="73" t="s">
        <v>188</v>
      </c>
      <c r="E426" s="167"/>
      <c r="F426" s="153"/>
      <c r="G426" s="154"/>
      <c r="H426" s="154"/>
      <c r="I426" s="154"/>
      <c r="J426" s="155"/>
      <c r="K426" s="26"/>
    </row>
    <row r="427" spans="1:11" ht="14.5" hidden="1" customHeight="1" outlineLevel="1" x14ac:dyDescent="0.35">
      <c r="A427" s="72">
        <v>24</v>
      </c>
      <c r="B427" s="72" t="str">
        <f t="shared" si="6"/>
        <v>-</v>
      </c>
      <c r="C427" s="73" t="s">
        <v>188</v>
      </c>
      <c r="E427" s="167"/>
      <c r="F427" s="153"/>
      <c r="G427" s="154"/>
      <c r="H427" s="154"/>
      <c r="I427" s="154"/>
      <c r="J427" s="155"/>
      <c r="K427" s="26"/>
    </row>
    <row r="428" spans="1:11" ht="14.5" hidden="1" customHeight="1" outlineLevel="1" x14ac:dyDescent="0.35">
      <c r="A428" s="72">
        <v>24</v>
      </c>
      <c r="B428" s="72" t="str">
        <f t="shared" si="6"/>
        <v>-</v>
      </c>
      <c r="C428" s="73" t="s">
        <v>188</v>
      </c>
      <c r="E428" s="167"/>
      <c r="F428" s="153"/>
      <c r="G428" s="154"/>
      <c r="H428" s="154"/>
      <c r="I428" s="154"/>
      <c r="J428" s="155"/>
      <c r="K428" s="26"/>
    </row>
    <row r="429" spans="1:11" ht="14.5" hidden="1" customHeight="1" outlineLevel="1" x14ac:dyDescent="0.35">
      <c r="A429" s="72">
        <v>24</v>
      </c>
      <c r="B429" s="72" t="str">
        <f t="shared" si="6"/>
        <v>-</v>
      </c>
      <c r="C429" s="73" t="s">
        <v>188</v>
      </c>
      <c r="E429" s="167"/>
      <c r="F429" s="153"/>
      <c r="G429" s="154"/>
      <c r="H429" s="154"/>
      <c r="I429" s="154"/>
      <c r="J429" s="155"/>
      <c r="K429" s="26"/>
    </row>
    <row r="430" spans="1:11" ht="14.5" hidden="1" customHeight="1" outlineLevel="1" x14ac:dyDescent="0.35">
      <c r="A430" s="72">
        <v>24</v>
      </c>
      <c r="B430" s="72" t="str">
        <f t="shared" si="6"/>
        <v>-</v>
      </c>
      <c r="C430" s="73" t="s">
        <v>188</v>
      </c>
      <c r="E430" s="167"/>
      <c r="F430" s="153"/>
      <c r="G430" s="154"/>
      <c r="H430" s="154"/>
      <c r="I430" s="154"/>
      <c r="J430" s="155"/>
      <c r="K430" s="26"/>
    </row>
    <row r="431" spans="1:11" ht="14.5" hidden="1" customHeight="1" outlineLevel="1" x14ac:dyDescent="0.35">
      <c r="A431" s="72">
        <v>24</v>
      </c>
      <c r="B431" s="72" t="str">
        <f t="shared" si="6"/>
        <v>-</v>
      </c>
      <c r="C431" s="73" t="s">
        <v>188</v>
      </c>
      <c r="E431" s="167"/>
      <c r="F431" s="153"/>
      <c r="G431" s="154"/>
      <c r="H431" s="154"/>
      <c r="I431" s="154"/>
      <c r="J431" s="155"/>
      <c r="K431" s="26"/>
    </row>
    <row r="432" spans="1:11" ht="14.5" hidden="1" customHeight="1" outlineLevel="1" x14ac:dyDescent="0.35">
      <c r="A432" s="72">
        <v>24</v>
      </c>
      <c r="B432" s="72" t="str">
        <f t="shared" si="6"/>
        <v>-</v>
      </c>
      <c r="C432" s="73" t="s">
        <v>188</v>
      </c>
      <c r="E432" s="167"/>
      <c r="F432" s="153"/>
      <c r="G432" s="154"/>
      <c r="H432" s="154"/>
      <c r="I432" s="154"/>
      <c r="J432" s="155"/>
      <c r="K432" s="26"/>
    </row>
    <row r="433" spans="1:11" ht="14.5" hidden="1" customHeight="1" outlineLevel="1" x14ac:dyDescent="0.35">
      <c r="A433" s="72">
        <v>24</v>
      </c>
      <c r="B433" s="72" t="str">
        <f t="shared" si="6"/>
        <v>-</v>
      </c>
      <c r="C433" s="73" t="s">
        <v>188</v>
      </c>
      <c r="E433" s="167"/>
      <c r="F433" s="153"/>
      <c r="G433" s="154"/>
      <c r="H433" s="154"/>
      <c r="I433" s="154"/>
      <c r="J433" s="155"/>
      <c r="K433" s="26"/>
    </row>
    <row r="434" spans="1:11" ht="14.5" hidden="1" customHeight="1" outlineLevel="1" x14ac:dyDescent="0.35">
      <c r="A434" s="72">
        <v>24</v>
      </c>
      <c r="B434" s="72" t="str">
        <f t="shared" si="6"/>
        <v>-</v>
      </c>
      <c r="C434" s="73" t="s">
        <v>188</v>
      </c>
      <c r="E434" s="167"/>
      <c r="F434" s="153"/>
      <c r="G434" s="154"/>
      <c r="H434" s="154"/>
      <c r="I434" s="154"/>
      <c r="J434" s="155"/>
      <c r="K434" s="26"/>
    </row>
    <row r="435" spans="1:11" ht="14.5" hidden="1" customHeight="1" outlineLevel="1" x14ac:dyDescent="0.35">
      <c r="A435" s="72">
        <v>24</v>
      </c>
      <c r="B435" s="72" t="str">
        <f t="shared" si="6"/>
        <v>-</v>
      </c>
      <c r="C435" s="73" t="s">
        <v>188</v>
      </c>
      <c r="E435" s="167"/>
      <c r="F435" s="153"/>
      <c r="G435" s="154"/>
      <c r="H435" s="154"/>
      <c r="I435" s="154"/>
      <c r="J435" s="155"/>
      <c r="K435" s="26"/>
    </row>
    <row r="436" spans="1:11" ht="14.5" hidden="1" customHeight="1" outlineLevel="1" x14ac:dyDescent="0.35">
      <c r="A436" s="72">
        <v>24</v>
      </c>
      <c r="B436" s="72" t="str">
        <f t="shared" si="6"/>
        <v>-</v>
      </c>
      <c r="C436" s="73" t="s">
        <v>188</v>
      </c>
      <c r="E436" s="167"/>
      <c r="F436" s="153"/>
      <c r="G436" s="154"/>
      <c r="H436" s="154"/>
      <c r="I436" s="154"/>
      <c r="J436" s="155"/>
      <c r="K436" s="26"/>
    </row>
    <row r="437" spans="1:11" ht="14.5" hidden="1" customHeight="1" outlineLevel="1" x14ac:dyDescent="0.35">
      <c r="A437" s="72">
        <v>24</v>
      </c>
      <c r="B437" s="72" t="str">
        <f t="shared" si="6"/>
        <v>-</v>
      </c>
      <c r="C437" s="73" t="s">
        <v>188</v>
      </c>
      <c r="E437" s="167"/>
      <c r="F437" s="153"/>
      <c r="G437" s="154"/>
      <c r="H437" s="154"/>
      <c r="I437" s="154"/>
      <c r="J437" s="155"/>
      <c r="K437" s="26"/>
    </row>
    <row r="438" spans="1:11" ht="14.5" hidden="1" customHeight="1" outlineLevel="1" x14ac:dyDescent="0.35">
      <c r="A438" s="72">
        <v>24</v>
      </c>
      <c r="B438" s="72" t="str">
        <f t="shared" si="6"/>
        <v>-</v>
      </c>
      <c r="C438" s="73" t="s">
        <v>188</v>
      </c>
      <c r="E438" s="167"/>
      <c r="F438" s="153"/>
      <c r="G438" s="154"/>
      <c r="H438" s="154"/>
      <c r="I438" s="154"/>
      <c r="J438" s="155"/>
      <c r="K438" s="26"/>
    </row>
    <row r="439" spans="1:11" ht="14.5" hidden="1" customHeight="1" outlineLevel="1" x14ac:dyDescent="0.35">
      <c r="A439" s="72">
        <v>24</v>
      </c>
      <c r="B439" s="72" t="str">
        <f t="shared" si="6"/>
        <v>-</v>
      </c>
      <c r="C439" s="73" t="s">
        <v>188</v>
      </c>
      <c r="E439" s="167"/>
      <c r="F439" s="153"/>
      <c r="G439" s="154"/>
      <c r="H439" s="154"/>
      <c r="I439" s="154"/>
      <c r="J439" s="155"/>
      <c r="K439" s="26"/>
    </row>
    <row r="440" spans="1:11" ht="14.5" hidden="1" customHeight="1" outlineLevel="1" x14ac:dyDescent="0.35">
      <c r="A440" s="72">
        <v>24</v>
      </c>
      <c r="B440" s="72" t="str">
        <f t="shared" si="6"/>
        <v>-</v>
      </c>
      <c r="C440" s="73" t="s">
        <v>188</v>
      </c>
      <c r="E440" s="167"/>
      <c r="F440" s="153"/>
      <c r="G440" s="154"/>
      <c r="H440" s="154"/>
      <c r="I440" s="154"/>
      <c r="J440" s="155"/>
      <c r="K440" s="26"/>
    </row>
    <row r="441" spans="1:11" ht="14.5" hidden="1" customHeight="1" outlineLevel="1" x14ac:dyDescent="0.35">
      <c r="A441" s="72">
        <v>24</v>
      </c>
      <c r="B441" s="72" t="str">
        <f t="shared" si="6"/>
        <v>-</v>
      </c>
      <c r="C441" s="73" t="s">
        <v>188</v>
      </c>
      <c r="E441" s="167"/>
      <c r="F441" s="153"/>
      <c r="G441" s="154"/>
      <c r="H441" s="154"/>
      <c r="I441" s="154"/>
      <c r="J441" s="155"/>
      <c r="K441" s="26"/>
    </row>
    <row r="442" spans="1:11" ht="14.5" hidden="1" customHeight="1" outlineLevel="1" x14ac:dyDescent="0.35">
      <c r="A442" s="72">
        <v>24</v>
      </c>
      <c r="B442" s="72" t="str">
        <f t="shared" si="6"/>
        <v>-</v>
      </c>
      <c r="C442" s="73" t="s">
        <v>188</v>
      </c>
      <c r="E442" s="167"/>
      <c r="F442" s="153"/>
      <c r="G442" s="154"/>
      <c r="H442" s="154"/>
      <c r="I442" s="154"/>
      <c r="J442" s="155"/>
      <c r="K442" s="26"/>
    </row>
    <row r="443" spans="1:11" ht="14.5" hidden="1" customHeight="1" outlineLevel="1" x14ac:dyDescent="0.35">
      <c r="A443" s="72">
        <v>24</v>
      </c>
      <c r="B443" s="72" t="str">
        <f t="shared" si="6"/>
        <v>-</v>
      </c>
      <c r="C443" s="73" t="s">
        <v>188</v>
      </c>
      <c r="E443" s="167"/>
      <c r="F443" s="153"/>
      <c r="G443" s="154"/>
      <c r="H443" s="154"/>
      <c r="I443" s="154"/>
      <c r="J443" s="155"/>
      <c r="K443" s="26"/>
    </row>
    <row r="444" spans="1:11" ht="14.5" hidden="1" customHeight="1" outlineLevel="1" x14ac:dyDescent="0.35">
      <c r="A444" s="72">
        <v>24</v>
      </c>
      <c r="B444" s="72" t="str">
        <f t="shared" si="6"/>
        <v>-</v>
      </c>
      <c r="C444" s="73" t="s">
        <v>188</v>
      </c>
      <c r="E444" s="167"/>
      <c r="F444" s="153"/>
      <c r="G444" s="154"/>
      <c r="H444" s="154"/>
      <c r="I444" s="154"/>
      <c r="J444" s="155"/>
      <c r="K444" s="26"/>
    </row>
    <row r="445" spans="1:11" ht="14.5" hidden="1" customHeight="1" outlineLevel="1" x14ac:dyDescent="0.35">
      <c r="A445" s="72">
        <v>24</v>
      </c>
      <c r="B445" s="72" t="str">
        <f t="shared" si="6"/>
        <v>-</v>
      </c>
      <c r="C445" s="73" t="s">
        <v>188</v>
      </c>
      <c r="E445" s="167"/>
      <c r="F445" s="153"/>
      <c r="G445" s="154"/>
      <c r="H445" s="154"/>
      <c r="I445" s="154"/>
      <c r="J445" s="155"/>
      <c r="K445" s="26"/>
    </row>
    <row r="446" spans="1:11" ht="14.5" hidden="1" customHeight="1" outlineLevel="1" x14ac:dyDescent="0.35">
      <c r="A446" s="72">
        <v>24</v>
      </c>
      <c r="B446" s="72" t="str">
        <f t="shared" si="6"/>
        <v>-</v>
      </c>
      <c r="C446" s="73" t="s">
        <v>188</v>
      </c>
      <c r="E446" s="167"/>
      <c r="F446" s="153"/>
      <c r="G446" s="154"/>
      <c r="H446" s="154"/>
      <c r="I446" s="154"/>
      <c r="J446" s="155"/>
      <c r="K446" s="26"/>
    </row>
    <row r="447" spans="1:11" ht="14.5" hidden="1" customHeight="1" outlineLevel="1" x14ac:dyDescent="0.35">
      <c r="A447" s="72">
        <v>24</v>
      </c>
      <c r="B447" s="72" t="str">
        <f t="shared" si="6"/>
        <v>-</v>
      </c>
      <c r="C447" s="73" t="s">
        <v>188</v>
      </c>
      <c r="E447" s="167"/>
      <c r="F447" s="153"/>
      <c r="G447" s="154"/>
      <c r="H447" s="154"/>
      <c r="I447" s="154"/>
      <c r="J447" s="155"/>
      <c r="K447" s="26"/>
    </row>
    <row r="448" spans="1:11" ht="14.5" hidden="1" customHeight="1" outlineLevel="1" x14ac:dyDescent="0.35">
      <c r="A448" s="72">
        <v>24</v>
      </c>
      <c r="B448" s="72" t="str">
        <f t="shared" si="6"/>
        <v>-</v>
      </c>
      <c r="C448" s="73" t="s">
        <v>188</v>
      </c>
      <c r="E448" s="167"/>
      <c r="F448" s="153"/>
      <c r="G448" s="154"/>
      <c r="H448" s="154"/>
      <c r="I448" s="154"/>
      <c r="J448" s="155"/>
      <c r="K448" s="26"/>
    </row>
    <row r="449" spans="1:11" ht="14.5" hidden="1" customHeight="1" outlineLevel="1" x14ac:dyDescent="0.35">
      <c r="A449" s="72">
        <v>24</v>
      </c>
      <c r="B449" s="72" t="str">
        <f t="shared" si="6"/>
        <v>-</v>
      </c>
      <c r="C449" s="73" t="s">
        <v>188</v>
      </c>
      <c r="E449" s="167"/>
      <c r="F449" s="153"/>
      <c r="G449" s="154"/>
      <c r="H449" s="154"/>
      <c r="I449" s="154"/>
      <c r="J449" s="155"/>
      <c r="K449" s="26"/>
    </row>
    <row r="450" spans="1:11" ht="14.5" hidden="1" customHeight="1" outlineLevel="1" x14ac:dyDescent="0.35">
      <c r="A450" s="72">
        <v>24</v>
      </c>
      <c r="B450" s="72" t="str">
        <f t="shared" si="6"/>
        <v>-</v>
      </c>
      <c r="C450" s="73" t="s">
        <v>188</v>
      </c>
      <c r="E450" s="167"/>
      <c r="F450" s="153"/>
      <c r="G450" s="154"/>
      <c r="H450" s="154"/>
      <c r="I450" s="154"/>
      <c r="J450" s="155"/>
      <c r="K450" s="26"/>
    </row>
    <row r="451" spans="1:11" ht="14.5" hidden="1" customHeight="1" outlineLevel="1" x14ac:dyDescent="0.35">
      <c r="A451" s="72">
        <v>24</v>
      </c>
      <c r="B451" s="72" t="str">
        <f t="shared" si="6"/>
        <v>-</v>
      </c>
      <c r="C451" s="73" t="s">
        <v>188</v>
      </c>
      <c r="E451" s="167"/>
      <c r="F451" s="153"/>
      <c r="G451" s="154"/>
      <c r="H451" s="154"/>
      <c r="I451" s="154"/>
      <c r="J451" s="155"/>
      <c r="K451" s="26"/>
    </row>
    <row r="452" spans="1:11" ht="14.5" hidden="1" customHeight="1" outlineLevel="1" x14ac:dyDescent="0.35">
      <c r="A452" s="72">
        <v>24</v>
      </c>
      <c r="B452" s="72" t="str">
        <f t="shared" si="6"/>
        <v>-</v>
      </c>
      <c r="C452" s="73" t="s">
        <v>188</v>
      </c>
      <c r="E452" s="167"/>
      <c r="F452" s="153"/>
      <c r="G452" s="154"/>
      <c r="H452" s="154"/>
      <c r="I452" s="154"/>
      <c r="J452" s="155"/>
      <c r="K452" s="26"/>
    </row>
    <row r="453" spans="1:11" ht="14.5" hidden="1" customHeight="1" outlineLevel="1" x14ac:dyDescent="0.35">
      <c r="A453" s="72">
        <v>24</v>
      </c>
      <c r="B453" s="72" t="str">
        <f t="shared" si="6"/>
        <v>-</v>
      </c>
      <c r="C453" s="73" t="s">
        <v>188</v>
      </c>
      <c r="E453" s="167"/>
      <c r="F453" s="153"/>
      <c r="G453" s="154"/>
      <c r="H453" s="154"/>
      <c r="I453" s="154"/>
      <c r="J453" s="155"/>
      <c r="K453" s="26"/>
    </row>
    <row r="454" spans="1:11" ht="14.5" hidden="1" customHeight="1" outlineLevel="1" x14ac:dyDescent="0.35">
      <c r="A454" s="72">
        <v>24</v>
      </c>
      <c r="B454" s="72" t="str">
        <f t="shared" si="6"/>
        <v>-</v>
      </c>
      <c r="C454" s="73" t="s">
        <v>188</v>
      </c>
      <c r="E454" s="167"/>
      <c r="F454" s="153"/>
      <c r="G454" s="154"/>
      <c r="H454" s="154"/>
      <c r="I454" s="154"/>
      <c r="J454" s="155"/>
      <c r="K454" s="26"/>
    </row>
    <row r="455" spans="1:11" ht="14.5" hidden="1" customHeight="1" outlineLevel="1" x14ac:dyDescent="0.35">
      <c r="A455" s="72">
        <v>24</v>
      </c>
      <c r="B455" s="72" t="str">
        <f t="shared" si="6"/>
        <v>-</v>
      </c>
      <c r="C455" s="73" t="s">
        <v>188</v>
      </c>
      <c r="E455" s="167"/>
      <c r="F455" s="153"/>
      <c r="G455" s="154"/>
      <c r="H455" s="154"/>
      <c r="I455" s="154"/>
      <c r="J455" s="155"/>
      <c r="K455" s="26"/>
    </row>
    <row r="456" spans="1:11" ht="14.5" hidden="1" customHeight="1" outlineLevel="1" x14ac:dyDescent="0.35">
      <c r="A456" s="72">
        <v>24</v>
      </c>
      <c r="B456" s="72" t="str">
        <f t="shared" si="6"/>
        <v>-</v>
      </c>
      <c r="C456" s="73" t="s">
        <v>188</v>
      </c>
      <c r="E456" s="167"/>
      <c r="F456" s="153"/>
      <c r="G456" s="154"/>
      <c r="H456" s="154"/>
      <c r="I456" s="154"/>
      <c r="J456" s="155"/>
      <c r="K456" s="26"/>
    </row>
    <row r="457" spans="1:11" ht="14.5" hidden="1" customHeight="1" outlineLevel="1" x14ac:dyDescent="0.35">
      <c r="A457" s="72">
        <v>24</v>
      </c>
      <c r="B457" s="72" t="str">
        <f t="shared" si="6"/>
        <v>-</v>
      </c>
      <c r="C457" s="73" t="s">
        <v>188</v>
      </c>
      <c r="E457" s="167"/>
      <c r="F457" s="153"/>
      <c r="G457" s="154"/>
      <c r="H457" s="154"/>
      <c r="I457" s="154"/>
      <c r="J457" s="155"/>
      <c r="K457" s="26"/>
    </row>
    <row r="458" spans="1:11" ht="14.5" hidden="1" customHeight="1" outlineLevel="1" x14ac:dyDescent="0.35">
      <c r="A458" s="72">
        <v>24</v>
      </c>
      <c r="B458" s="72" t="str">
        <f t="shared" si="6"/>
        <v>-</v>
      </c>
      <c r="C458" s="73" t="s">
        <v>188</v>
      </c>
      <c r="E458" s="167"/>
      <c r="F458" s="153"/>
      <c r="G458" s="154"/>
      <c r="H458" s="154"/>
      <c r="I458" s="154"/>
      <c r="J458" s="155"/>
      <c r="K458" s="26"/>
    </row>
    <row r="459" spans="1:11" ht="14.5" hidden="1" customHeight="1" outlineLevel="1" x14ac:dyDescent="0.35">
      <c r="A459" s="72">
        <v>24</v>
      </c>
      <c r="B459" s="72" t="str">
        <f t="shared" si="6"/>
        <v>-</v>
      </c>
      <c r="C459" s="73" t="s">
        <v>188</v>
      </c>
      <c r="E459" s="167"/>
      <c r="F459" s="153"/>
      <c r="G459" s="154"/>
      <c r="H459" s="154"/>
      <c r="I459" s="154"/>
      <c r="J459" s="155"/>
      <c r="K459" s="26"/>
    </row>
    <row r="460" spans="1:11" ht="14.5" hidden="1" customHeight="1" outlineLevel="1" x14ac:dyDescent="0.35">
      <c r="A460" s="72">
        <v>24</v>
      </c>
      <c r="B460" s="72" t="str">
        <f t="shared" si="6"/>
        <v>-</v>
      </c>
      <c r="C460" s="73" t="s">
        <v>188</v>
      </c>
      <c r="E460" s="167"/>
      <c r="F460" s="153"/>
      <c r="G460" s="154"/>
      <c r="H460" s="154"/>
      <c r="I460" s="154"/>
      <c r="J460" s="155"/>
      <c r="K460" s="26"/>
    </row>
    <row r="461" spans="1:11" ht="14.5" hidden="1" customHeight="1" outlineLevel="1" x14ac:dyDescent="0.35">
      <c r="A461" s="72">
        <v>24</v>
      </c>
      <c r="B461" s="72" t="str">
        <f t="shared" si="6"/>
        <v>-</v>
      </c>
      <c r="C461" s="73" t="s">
        <v>188</v>
      </c>
      <c r="E461" s="167"/>
      <c r="F461" s="153"/>
      <c r="G461" s="154"/>
      <c r="H461" s="154"/>
      <c r="I461" s="154"/>
      <c r="J461" s="155"/>
      <c r="K461" s="26"/>
    </row>
    <row r="462" spans="1:11" ht="14.5" hidden="1" customHeight="1" outlineLevel="1" x14ac:dyDescent="0.35">
      <c r="A462" s="72">
        <v>24</v>
      </c>
      <c r="B462" s="72" t="str">
        <f t="shared" si="6"/>
        <v>-</v>
      </c>
      <c r="C462" s="73" t="s">
        <v>188</v>
      </c>
      <c r="E462" s="167"/>
      <c r="F462" s="153"/>
      <c r="G462" s="154"/>
      <c r="H462" s="154"/>
      <c r="I462" s="154"/>
      <c r="J462" s="155"/>
      <c r="K462" s="26"/>
    </row>
    <row r="463" spans="1:11" ht="14.5" hidden="1" customHeight="1" outlineLevel="1" x14ac:dyDescent="0.35">
      <c r="A463" s="72">
        <v>24</v>
      </c>
      <c r="B463" s="72" t="str">
        <f t="shared" si="6"/>
        <v>-</v>
      </c>
      <c r="C463" s="73" t="s">
        <v>188</v>
      </c>
      <c r="E463" s="167"/>
      <c r="F463" s="153"/>
      <c r="G463" s="154"/>
      <c r="H463" s="154"/>
      <c r="I463" s="154"/>
      <c r="J463" s="155"/>
      <c r="K463" s="26"/>
    </row>
    <row r="464" spans="1:11" ht="14.5" hidden="1" customHeight="1" outlineLevel="1" x14ac:dyDescent="0.35">
      <c r="A464" s="72">
        <v>24</v>
      </c>
      <c r="B464" s="72" t="str">
        <f t="shared" si="6"/>
        <v>-</v>
      </c>
      <c r="C464" s="73" t="s">
        <v>188</v>
      </c>
      <c r="E464" s="167"/>
      <c r="F464" s="153"/>
      <c r="G464" s="154"/>
      <c r="H464" s="154"/>
      <c r="I464" s="154"/>
      <c r="J464" s="155"/>
      <c r="K464" s="26"/>
    </row>
    <row r="465" spans="1:11" ht="14.5" hidden="1" customHeight="1" outlineLevel="1" x14ac:dyDescent="0.35">
      <c r="A465" s="72">
        <v>24</v>
      </c>
      <c r="B465" s="72" t="str">
        <f t="shared" si="6"/>
        <v>-</v>
      </c>
      <c r="C465" s="73" t="s">
        <v>188</v>
      </c>
      <c r="E465" s="167"/>
      <c r="F465" s="153"/>
      <c r="G465" s="154"/>
      <c r="H465" s="154"/>
      <c r="I465" s="154"/>
      <c r="J465" s="155"/>
      <c r="K465" s="26"/>
    </row>
    <row r="466" spans="1:11" ht="14.5" hidden="1" customHeight="1" outlineLevel="1" x14ac:dyDescent="0.35">
      <c r="A466" s="72">
        <v>24</v>
      </c>
      <c r="B466" s="72" t="str">
        <f t="shared" si="6"/>
        <v>-</v>
      </c>
      <c r="C466" s="73" t="s">
        <v>188</v>
      </c>
      <c r="E466" s="167"/>
      <c r="F466" s="153"/>
      <c r="G466" s="154"/>
      <c r="H466" s="154"/>
      <c r="I466" s="154"/>
      <c r="J466" s="155"/>
      <c r="K466" s="26"/>
    </row>
    <row r="467" spans="1:11" ht="14.5" hidden="1" customHeight="1" outlineLevel="1" x14ac:dyDescent="0.35">
      <c r="A467" s="72">
        <v>24</v>
      </c>
      <c r="B467" s="72" t="str">
        <f t="shared" si="6"/>
        <v>-</v>
      </c>
      <c r="C467" s="73" t="s">
        <v>188</v>
      </c>
      <c r="E467" s="167"/>
      <c r="F467" s="153"/>
      <c r="G467" s="154"/>
      <c r="H467" s="154"/>
      <c r="I467" s="154"/>
      <c r="J467" s="155"/>
      <c r="K467" s="26"/>
    </row>
    <row r="468" spans="1:11" ht="14.5" hidden="1" customHeight="1" outlineLevel="1" x14ac:dyDescent="0.35">
      <c r="A468" s="72">
        <v>24</v>
      </c>
      <c r="B468" s="72" t="str">
        <f t="shared" si="6"/>
        <v>-</v>
      </c>
      <c r="C468" s="73" t="s">
        <v>188</v>
      </c>
      <c r="E468" s="167"/>
      <c r="F468" s="153"/>
      <c r="G468" s="154"/>
      <c r="H468" s="154"/>
      <c r="I468" s="154"/>
      <c r="J468" s="155"/>
      <c r="K468" s="26"/>
    </row>
    <row r="469" spans="1:11" ht="14.5" hidden="1" customHeight="1" outlineLevel="1" x14ac:dyDescent="0.35">
      <c r="A469" s="72">
        <v>24</v>
      </c>
      <c r="B469" s="72" t="str">
        <f t="shared" si="6"/>
        <v>-</v>
      </c>
      <c r="C469" s="73" t="s">
        <v>188</v>
      </c>
      <c r="E469" s="167"/>
      <c r="F469" s="153"/>
      <c r="G469" s="154"/>
      <c r="H469" s="154"/>
      <c r="I469" s="154"/>
      <c r="J469" s="155"/>
      <c r="K469" s="26"/>
    </row>
    <row r="470" spans="1:11" ht="14.5" hidden="1" customHeight="1" outlineLevel="1" x14ac:dyDescent="0.35">
      <c r="A470" s="72">
        <v>24</v>
      </c>
      <c r="B470" s="72" t="str">
        <f t="shared" si="6"/>
        <v>-</v>
      </c>
      <c r="C470" s="73" t="s">
        <v>188</v>
      </c>
      <c r="E470" s="167"/>
      <c r="F470" s="153"/>
      <c r="G470" s="154"/>
      <c r="H470" s="154"/>
      <c r="I470" s="154"/>
      <c r="J470" s="155"/>
      <c r="K470" s="26"/>
    </row>
    <row r="471" spans="1:11" ht="14.5" hidden="1" customHeight="1" outlineLevel="1" x14ac:dyDescent="0.35">
      <c r="A471" s="72">
        <v>24</v>
      </c>
      <c r="B471" s="72" t="str">
        <f t="shared" si="6"/>
        <v>-</v>
      </c>
      <c r="C471" s="73" t="s">
        <v>188</v>
      </c>
      <c r="E471" s="167"/>
      <c r="F471" s="153"/>
      <c r="G471" s="154"/>
      <c r="H471" s="154"/>
      <c r="I471" s="154"/>
      <c r="J471" s="155"/>
      <c r="K471" s="26"/>
    </row>
    <row r="472" spans="1:11" ht="15" customHeight="1" collapsed="1" x14ac:dyDescent="0.35">
      <c r="A472" s="72">
        <v>24</v>
      </c>
      <c r="B472" s="72" t="str">
        <f t="shared" si="6"/>
        <v>-</v>
      </c>
      <c r="C472" s="73" t="s">
        <v>188</v>
      </c>
      <c r="E472" s="167"/>
      <c r="F472" s="153"/>
      <c r="G472" s="154"/>
      <c r="H472" s="154"/>
      <c r="I472" s="154"/>
      <c r="J472" s="155"/>
      <c r="K472" s="26"/>
    </row>
    <row r="473" spans="1:11" ht="12" customHeight="1" x14ac:dyDescent="0.35">
      <c r="E473" s="27"/>
      <c r="G473" s="67"/>
      <c r="H473" s="67"/>
      <c r="K473" s="26"/>
    </row>
    <row r="474" spans="1:11" ht="14.5" customHeight="1" x14ac:dyDescent="0.35">
      <c r="E474" s="42" t="s">
        <v>189</v>
      </c>
      <c r="K474" s="26"/>
    </row>
    <row r="475" spans="1:11" ht="14.5" customHeight="1" x14ac:dyDescent="0.35">
      <c r="E475" s="42" t="s">
        <v>190</v>
      </c>
      <c r="K475" s="26"/>
    </row>
    <row r="476" spans="1:11" ht="12.75" customHeight="1" x14ac:dyDescent="0.35">
      <c r="E476" s="23" t="s">
        <v>128</v>
      </c>
      <c r="K476" s="26"/>
    </row>
    <row r="477" spans="1:11" ht="2.15" customHeight="1" x14ac:dyDescent="0.35">
      <c r="E477" s="27"/>
      <c r="K477" s="26"/>
    </row>
    <row r="478" spans="1:11" ht="16.5" customHeight="1" x14ac:dyDescent="0.35">
      <c r="E478" s="163" t="s">
        <v>186</v>
      </c>
      <c r="F478" s="169"/>
      <c r="G478" s="170" t="s">
        <v>187</v>
      </c>
      <c r="H478" s="170"/>
      <c r="I478" s="170"/>
      <c r="J478" s="165"/>
      <c r="K478" s="26"/>
    </row>
    <row r="479" spans="1:11" ht="15" customHeight="1" x14ac:dyDescent="0.35">
      <c r="A479" s="72">
        <v>25</v>
      </c>
      <c r="B479" s="72">
        <f>IF('RENSEIGNEMENTS GÉNÉRAUX'!$H$20="Oui","ok",IF(OR(E479="",G479=""),0,E479&amp;"-"&amp;G479))</f>
        <v>0</v>
      </c>
      <c r="C479" s="73" t="s">
        <v>191</v>
      </c>
      <c r="E479" s="154"/>
      <c r="F479" s="154"/>
      <c r="G479" s="154"/>
      <c r="H479" s="154"/>
      <c r="I479" s="154"/>
      <c r="J479" s="155"/>
      <c r="K479" s="26"/>
    </row>
    <row r="480" spans="1:11" ht="15" customHeight="1" x14ac:dyDescent="0.35">
      <c r="A480" s="72">
        <v>25</v>
      </c>
      <c r="B480" s="72" t="str">
        <f>E480&amp;"-"&amp;G480</f>
        <v>-</v>
      </c>
      <c r="C480" s="73" t="s">
        <v>191</v>
      </c>
      <c r="E480" s="167"/>
      <c r="F480" s="153"/>
      <c r="G480" s="154"/>
      <c r="H480" s="154"/>
      <c r="I480" s="154"/>
      <c r="J480" s="155"/>
      <c r="K480" s="26"/>
    </row>
    <row r="481" spans="1:11" ht="15" customHeight="1" x14ac:dyDescent="0.35">
      <c r="A481" s="72">
        <v>25</v>
      </c>
      <c r="B481" s="72" t="str">
        <f t="shared" ref="B481:B534" si="7">E481&amp;"-"&amp;G481</f>
        <v>-</v>
      </c>
      <c r="C481" s="73" t="s">
        <v>191</v>
      </c>
      <c r="E481" s="167"/>
      <c r="F481" s="153"/>
      <c r="G481" s="154"/>
      <c r="H481" s="154"/>
      <c r="I481" s="154"/>
      <c r="J481" s="155"/>
      <c r="K481" s="26"/>
    </row>
    <row r="482" spans="1:11" ht="15" customHeight="1" x14ac:dyDescent="0.35">
      <c r="A482" s="72">
        <v>25</v>
      </c>
      <c r="B482" s="72" t="str">
        <f t="shared" si="7"/>
        <v>-</v>
      </c>
      <c r="C482" s="73" t="s">
        <v>191</v>
      </c>
      <c r="E482" s="167"/>
      <c r="F482" s="153"/>
      <c r="G482" s="154"/>
      <c r="H482" s="154"/>
      <c r="I482" s="154"/>
      <c r="J482" s="155"/>
      <c r="K482" s="26"/>
    </row>
    <row r="483" spans="1:11" ht="15" customHeight="1" x14ac:dyDescent="0.35">
      <c r="A483" s="72">
        <v>25</v>
      </c>
      <c r="B483" s="72" t="str">
        <f t="shared" si="7"/>
        <v>-</v>
      </c>
      <c r="C483" s="73" t="s">
        <v>191</v>
      </c>
      <c r="E483" s="167"/>
      <c r="F483" s="153"/>
      <c r="G483" s="154"/>
      <c r="H483" s="154"/>
      <c r="I483" s="154"/>
      <c r="J483" s="155"/>
      <c r="K483" s="26"/>
    </row>
    <row r="484" spans="1:11" ht="15" customHeight="1" x14ac:dyDescent="0.35">
      <c r="A484" s="72">
        <v>25</v>
      </c>
      <c r="B484" s="72" t="str">
        <f t="shared" si="7"/>
        <v>-</v>
      </c>
      <c r="C484" s="73" t="s">
        <v>191</v>
      </c>
      <c r="E484" s="167"/>
      <c r="F484" s="153"/>
      <c r="G484" s="154"/>
      <c r="H484" s="154"/>
      <c r="I484" s="154"/>
      <c r="J484" s="155"/>
      <c r="K484" s="26"/>
    </row>
    <row r="485" spans="1:11" ht="14.5" hidden="1" customHeight="1" outlineLevel="1" x14ac:dyDescent="0.35">
      <c r="A485" s="72">
        <v>25</v>
      </c>
      <c r="B485" s="72" t="str">
        <f t="shared" si="7"/>
        <v>-</v>
      </c>
      <c r="C485" s="73" t="s">
        <v>191</v>
      </c>
      <c r="E485" s="167"/>
      <c r="F485" s="153"/>
      <c r="G485" s="154"/>
      <c r="H485" s="154"/>
      <c r="I485" s="154"/>
      <c r="J485" s="155"/>
      <c r="K485" s="26"/>
    </row>
    <row r="486" spans="1:11" ht="14.5" hidden="1" customHeight="1" outlineLevel="1" x14ac:dyDescent="0.35">
      <c r="A486" s="72">
        <v>25</v>
      </c>
      <c r="B486" s="72" t="str">
        <f t="shared" si="7"/>
        <v>-</v>
      </c>
      <c r="C486" s="73" t="s">
        <v>191</v>
      </c>
      <c r="E486" s="167"/>
      <c r="F486" s="153"/>
      <c r="G486" s="154"/>
      <c r="H486" s="154"/>
      <c r="I486" s="154"/>
      <c r="J486" s="155"/>
      <c r="K486" s="26"/>
    </row>
    <row r="487" spans="1:11" ht="14.5" hidden="1" customHeight="1" outlineLevel="1" x14ac:dyDescent="0.35">
      <c r="A487" s="72">
        <v>25</v>
      </c>
      <c r="B487" s="72" t="str">
        <f t="shared" si="7"/>
        <v>-</v>
      </c>
      <c r="C487" s="73" t="s">
        <v>191</v>
      </c>
      <c r="E487" s="167"/>
      <c r="F487" s="153"/>
      <c r="G487" s="154"/>
      <c r="H487" s="154"/>
      <c r="I487" s="154"/>
      <c r="J487" s="155"/>
      <c r="K487" s="26"/>
    </row>
    <row r="488" spans="1:11" ht="14.5" hidden="1" customHeight="1" outlineLevel="1" x14ac:dyDescent="0.35">
      <c r="A488" s="72">
        <v>25</v>
      </c>
      <c r="B488" s="72" t="str">
        <f t="shared" si="7"/>
        <v>-</v>
      </c>
      <c r="C488" s="73" t="s">
        <v>191</v>
      </c>
      <c r="E488" s="167"/>
      <c r="F488" s="153"/>
      <c r="G488" s="154"/>
      <c r="H488" s="154"/>
      <c r="I488" s="154"/>
      <c r="J488" s="155"/>
      <c r="K488" s="26"/>
    </row>
    <row r="489" spans="1:11" ht="14.5" hidden="1" customHeight="1" outlineLevel="1" x14ac:dyDescent="0.35">
      <c r="A489" s="72">
        <v>25</v>
      </c>
      <c r="B489" s="72" t="str">
        <f t="shared" si="7"/>
        <v>-</v>
      </c>
      <c r="C489" s="73" t="s">
        <v>191</v>
      </c>
      <c r="E489" s="167"/>
      <c r="F489" s="153"/>
      <c r="G489" s="154"/>
      <c r="H489" s="154"/>
      <c r="I489" s="154"/>
      <c r="J489" s="155"/>
      <c r="K489" s="26"/>
    </row>
    <row r="490" spans="1:11" ht="14.5" hidden="1" customHeight="1" outlineLevel="1" x14ac:dyDescent="0.35">
      <c r="A490" s="72">
        <v>25</v>
      </c>
      <c r="B490" s="72" t="str">
        <f t="shared" si="7"/>
        <v>-</v>
      </c>
      <c r="C490" s="73" t="s">
        <v>191</v>
      </c>
      <c r="E490" s="167"/>
      <c r="F490" s="153"/>
      <c r="G490" s="154"/>
      <c r="H490" s="154"/>
      <c r="I490" s="154"/>
      <c r="J490" s="155"/>
      <c r="K490" s="26"/>
    </row>
    <row r="491" spans="1:11" ht="14.5" hidden="1" customHeight="1" outlineLevel="1" x14ac:dyDescent="0.35">
      <c r="A491" s="72">
        <v>25</v>
      </c>
      <c r="B491" s="72" t="str">
        <f t="shared" si="7"/>
        <v>-</v>
      </c>
      <c r="C491" s="73" t="s">
        <v>191</v>
      </c>
      <c r="E491" s="167"/>
      <c r="F491" s="153"/>
      <c r="G491" s="154"/>
      <c r="H491" s="154"/>
      <c r="I491" s="154"/>
      <c r="J491" s="155"/>
      <c r="K491" s="26"/>
    </row>
    <row r="492" spans="1:11" ht="14.5" hidden="1" customHeight="1" outlineLevel="1" x14ac:dyDescent="0.35">
      <c r="A492" s="72">
        <v>25</v>
      </c>
      <c r="B492" s="72" t="str">
        <f t="shared" si="7"/>
        <v>-</v>
      </c>
      <c r="C492" s="73" t="s">
        <v>191</v>
      </c>
      <c r="E492" s="167"/>
      <c r="F492" s="153"/>
      <c r="G492" s="154"/>
      <c r="H492" s="154"/>
      <c r="I492" s="154"/>
      <c r="J492" s="155"/>
      <c r="K492" s="26"/>
    </row>
    <row r="493" spans="1:11" ht="14.5" hidden="1" customHeight="1" outlineLevel="1" x14ac:dyDescent="0.35">
      <c r="A493" s="72">
        <v>25</v>
      </c>
      <c r="B493" s="72" t="str">
        <f t="shared" si="7"/>
        <v>-</v>
      </c>
      <c r="C493" s="73" t="s">
        <v>191</v>
      </c>
      <c r="E493" s="167"/>
      <c r="F493" s="153"/>
      <c r="G493" s="154"/>
      <c r="H493" s="154"/>
      <c r="I493" s="154"/>
      <c r="J493" s="155"/>
      <c r="K493" s="26"/>
    </row>
    <row r="494" spans="1:11" ht="14.5" hidden="1" customHeight="1" outlineLevel="1" x14ac:dyDescent="0.35">
      <c r="A494" s="72">
        <v>25</v>
      </c>
      <c r="B494" s="72" t="str">
        <f t="shared" si="7"/>
        <v>-</v>
      </c>
      <c r="C494" s="73" t="s">
        <v>191</v>
      </c>
      <c r="E494" s="167"/>
      <c r="F494" s="153"/>
      <c r="G494" s="154"/>
      <c r="H494" s="154"/>
      <c r="I494" s="154"/>
      <c r="J494" s="155"/>
      <c r="K494" s="26"/>
    </row>
    <row r="495" spans="1:11" ht="14.5" hidden="1" customHeight="1" outlineLevel="1" x14ac:dyDescent="0.35">
      <c r="A495" s="72">
        <v>25</v>
      </c>
      <c r="B495" s="72" t="str">
        <f t="shared" si="7"/>
        <v>-</v>
      </c>
      <c r="C495" s="73" t="s">
        <v>191</v>
      </c>
      <c r="E495" s="167"/>
      <c r="F495" s="153"/>
      <c r="G495" s="154"/>
      <c r="H495" s="154"/>
      <c r="I495" s="154"/>
      <c r="J495" s="155"/>
      <c r="K495" s="26"/>
    </row>
    <row r="496" spans="1:11" ht="14.5" hidden="1" customHeight="1" outlineLevel="1" x14ac:dyDescent="0.35">
      <c r="A496" s="72">
        <v>25</v>
      </c>
      <c r="B496" s="72" t="str">
        <f t="shared" si="7"/>
        <v>-</v>
      </c>
      <c r="C496" s="73" t="s">
        <v>191</v>
      </c>
      <c r="E496" s="167"/>
      <c r="F496" s="153"/>
      <c r="G496" s="154"/>
      <c r="H496" s="154"/>
      <c r="I496" s="154"/>
      <c r="J496" s="155"/>
      <c r="K496" s="26"/>
    </row>
    <row r="497" spans="1:11" ht="14.5" hidden="1" customHeight="1" outlineLevel="1" x14ac:dyDescent="0.35">
      <c r="A497" s="72">
        <v>25</v>
      </c>
      <c r="B497" s="72" t="str">
        <f t="shared" si="7"/>
        <v>-</v>
      </c>
      <c r="C497" s="73" t="s">
        <v>191</v>
      </c>
      <c r="E497" s="167"/>
      <c r="F497" s="153"/>
      <c r="G497" s="154"/>
      <c r="H497" s="154"/>
      <c r="I497" s="154"/>
      <c r="J497" s="155"/>
      <c r="K497" s="26"/>
    </row>
    <row r="498" spans="1:11" ht="14.5" hidden="1" customHeight="1" outlineLevel="1" x14ac:dyDescent="0.35">
      <c r="A498" s="72">
        <v>25</v>
      </c>
      <c r="B498" s="72" t="str">
        <f t="shared" si="7"/>
        <v>-</v>
      </c>
      <c r="C498" s="73" t="s">
        <v>191</v>
      </c>
      <c r="E498" s="167"/>
      <c r="F498" s="153"/>
      <c r="G498" s="154"/>
      <c r="H498" s="154"/>
      <c r="I498" s="154"/>
      <c r="J498" s="155"/>
      <c r="K498" s="26"/>
    </row>
    <row r="499" spans="1:11" ht="14.5" hidden="1" customHeight="1" outlineLevel="1" x14ac:dyDescent="0.35">
      <c r="A499" s="72">
        <v>25</v>
      </c>
      <c r="B499" s="72" t="str">
        <f t="shared" si="7"/>
        <v>-</v>
      </c>
      <c r="C499" s="73" t="s">
        <v>191</v>
      </c>
      <c r="E499" s="167"/>
      <c r="F499" s="153"/>
      <c r="G499" s="154"/>
      <c r="H499" s="154"/>
      <c r="I499" s="154"/>
      <c r="J499" s="155"/>
      <c r="K499" s="26"/>
    </row>
    <row r="500" spans="1:11" ht="14.5" hidden="1" customHeight="1" outlineLevel="1" x14ac:dyDescent="0.35">
      <c r="A500" s="72">
        <v>25</v>
      </c>
      <c r="B500" s="72" t="str">
        <f t="shared" si="7"/>
        <v>-</v>
      </c>
      <c r="C500" s="73" t="s">
        <v>191</v>
      </c>
      <c r="E500" s="167"/>
      <c r="F500" s="153"/>
      <c r="G500" s="154"/>
      <c r="H500" s="154"/>
      <c r="I500" s="154"/>
      <c r="J500" s="155"/>
      <c r="K500" s="26"/>
    </row>
    <row r="501" spans="1:11" ht="14.5" hidden="1" customHeight="1" outlineLevel="1" x14ac:dyDescent="0.35">
      <c r="A501" s="72">
        <v>25</v>
      </c>
      <c r="B501" s="72" t="str">
        <f t="shared" si="7"/>
        <v>-</v>
      </c>
      <c r="C501" s="73" t="s">
        <v>191</v>
      </c>
      <c r="E501" s="167"/>
      <c r="F501" s="153"/>
      <c r="G501" s="154"/>
      <c r="H501" s="154"/>
      <c r="I501" s="154"/>
      <c r="J501" s="155"/>
      <c r="K501" s="26"/>
    </row>
    <row r="502" spans="1:11" ht="14.5" hidden="1" customHeight="1" outlineLevel="1" x14ac:dyDescent="0.35">
      <c r="A502" s="72">
        <v>25</v>
      </c>
      <c r="B502" s="72" t="str">
        <f t="shared" si="7"/>
        <v>-</v>
      </c>
      <c r="C502" s="73" t="s">
        <v>191</v>
      </c>
      <c r="E502" s="167"/>
      <c r="F502" s="153"/>
      <c r="G502" s="154"/>
      <c r="H502" s="154"/>
      <c r="I502" s="154"/>
      <c r="J502" s="155"/>
      <c r="K502" s="26"/>
    </row>
    <row r="503" spans="1:11" ht="14.5" hidden="1" customHeight="1" outlineLevel="1" x14ac:dyDescent="0.35">
      <c r="A503" s="72">
        <v>25</v>
      </c>
      <c r="B503" s="72" t="str">
        <f t="shared" si="7"/>
        <v>-</v>
      </c>
      <c r="C503" s="73" t="s">
        <v>191</v>
      </c>
      <c r="E503" s="167"/>
      <c r="F503" s="153"/>
      <c r="G503" s="154"/>
      <c r="H503" s="154"/>
      <c r="I503" s="154"/>
      <c r="J503" s="155"/>
      <c r="K503" s="26"/>
    </row>
    <row r="504" spans="1:11" ht="14.5" hidden="1" customHeight="1" outlineLevel="1" x14ac:dyDescent="0.35">
      <c r="A504" s="72">
        <v>25</v>
      </c>
      <c r="B504" s="72" t="str">
        <f t="shared" si="7"/>
        <v>-</v>
      </c>
      <c r="C504" s="73" t="s">
        <v>191</v>
      </c>
      <c r="E504" s="167"/>
      <c r="F504" s="153"/>
      <c r="G504" s="154"/>
      <c r="H504" s="154"/>
      <c r="I504" s="154"/>
      <c r="J504" s="155"/>
      <c r="K504" s="26"/>
    </row>
    <row r="505" spans="1:11" ht="14.5" hidden="1" customHeight="1" outlineLevel="1" x14ac:dyDescent="0.35">
      <c r="A505" s="72">
        <v>25</v>
      </c>
      <c r="B505" s="72" t="str">
        <f t="shared" si="7"/>
        <v>-</v>
      </c>
      <c r="C505" s="73" t="s">
        <v>191</v>
      </c>
      <c r="E505" s="167"/>
      <c r="F505" s="153"/>
      <c r="G505" s="154"/>
      <c r="H505" s="154"/>
      <c r="I505" s="154"/>
      <c r="J505" s="155"/>
      <c r="K505" s="26"/>
    </row>
    <row r="506" spans="1:11" ht="14.5" hidden="1" customHeight="1" outlineLevel="1" x14ac:dyDescent="0.35">
      <c r="A506" s="72">
        <v>25</v>
      </c>
      <c r="B506" s="72" t="str">
        <f t="shared" si="7"/>
        <v>-</v>
      </c>
      <c r="C506" s="73" t="s">
        <v>191</v>
      </c>
      <c r="E506" s="167"/>
      <c r="F506" s="153"/>
      <c r="G506" s="154"/>
      <c r="H506" s="154"/>
      <c r="I506" s="154"/>
      <c r="J506" s="155"/>
      <c r="K506" s="26"/>
    </row>
    <row r="507" spans="1:11" ht="14.5" hidden="1" customHeight="1" outlineLevel="1" x14ac:dyDescent="0.35">
      <c r="A507" s="72">
        <v>25</v>
      </c>
      <c r="B507" s="72" t="str">
        <f t="shared" si="7"/>
        <v>-</v>
      </c>
      <c r="C507" s="73" t="s">
        <v>191</v>
      </c>
      <c r="E507" s="167"/>
      <c r="F507" s="153"/>
      <c r="G507" s="154"/>
      <c r="H507" s="154"/>
      <c r="I507" s="154"/>
      <c r="J507" s="155"/>
      <c r="K507" s="26"/>
    </row>
    <row r="508" spans="1:11" ht="14.5" hidden="1" customHeight="1" outlineLevel="1" x14ac:dyDescent="0.35">
      <c r="A508" s="72">
        <v>25</v>
      </c>
      <c r="B508" s="72" t="str">
        <f t="shared" si="7"/>
        <v>-</v>
      </c>
      <c r="C508" s="73" t="s">
        <v>191</v>
      </c>
      <c r="E508" s="167"/>
      <c r="F508" s="153"/>
      <c r="G508" s="154"/>
      <c r="H508" s="154"/>
      <c r="I508" s="154"/>
      <c r="J508" s="155"/>
      <c r="K508" s="26"/>
    </row>
    <row r="509" spans="1:11" ht="14.5" hidden="1" customHeight="1" outlineLevel="1" x14ac:dyDescent="0.35">
      <c r="A509" s="72">
        <v>25</v>
      </c>
      <c r="B509" s="72" t="str">
        <f t="shared" si="7"/>
        <v>-</v>
      </c>
      <c r="C509" s="73" t="s">
        <v>191</v>
      </c>
      <c r="E509" s="167"/>
      <c r="F509" s="153"/>
      <c r="G509" s="154"/>
      <c r="H509" s="154"/>
      <c r="I509" s="154"/>
      <c r="J509" s="155"/>
      <c r="K509" s="26"/>
    </row>
    <row r="510" spans="1:11" ht="14.5" hidden="1" customHeight="1" outlineLevel="1" x14ac:dyDescent="0.35">
      <c r="A510" s="72">
        <v>25</v>
      </c>
      <c r="B510" s="72" t="str">
        <f t="shared" si="7"/>
        <v>-</v>
      </c>
      <c r="C510" s="73" t="s">
        <v>191</v>
      </c>
      <c r="E510" s="167"/>
      <c r="F510" s="153"/>
      <c r="G510" s="154"/>
      <c r="H510" s="154"/>
      <c r="I510" s="154"/>
      <c r="J510" s="155"/>
      <c r="K510" s="26"/>
    </row>
    <row r="511" spans="1:11" ht="14.5" hidden="1" customHeight="1" outlineLevel="1" x14ac:dyDescent="0.35">
      <c r="A511" s="72">
        <v>25</v>
      </c>
      <c r="B511" s="72" t="str">
        <f t="shared" si="7"/>
        <v>-</v>
      </c>
      <c r="C511" s="73" t="s">
        <v>191</v>
      </c>
      <c r="E511" s="167"/>
      <c r="F511" s="153"/>
      <c r="G511" s="154"/>
      <c r="H511" s="154"/>
      <c r="I511" s="154"/>
      <c r="J511" s="155"/>
      <c r="K511" s="26"/>
    </row>
    <row r="512" spans="1:11" ht="14.5" hidden="1" customHeight="1" outlineLevel="1" x14ac:dyDescent="0.35">
      <c r="A512" s="72">
        <v>25</v>
      </c>
      <c r="B512" s="72" t="str">
        <f t="shared" si="7"/>
        <v>-</v>
      </c>
      <c r="C512" s="73" t="s">
        <v>191</v>
      </c>
      <c r="E512" s="167"/>
      <c r="F512" s="153"/>
      <c r="G512" s="154"/>
      <c r="H512" s="154"/>
      <c r="I512" s="154"/>
      <c r="J512" s="155"/>
      <c r="K512" s="26"/>
    </row>
    <row r="513" spans="1:11" ht="14.5" hidden="1" customHeight="1" outlineLevel="1" x14ac:dyDescent="0.35">
      <c r="A513" s="72">
        <v>25</v>
      </c>
      <c r="B513" s="72" t="str">
        <f t="shared" si="7"/>
        <v>-</v>
      </c>
      <c r="C513" s="73" t="s">
        <v>191</v>
      </c>
      <c r="E513" s="167"/>
      <c r="F513" s="153"/>
      <c r="G513" s="154"/>
      <c r="H513" s="154"/>
      <c r="I513" s="154"/>
      <c r="J513" s="155"/>
      <c r="K513" s="26"/>
    </row>
    <row r="514" spans="1:11" ht="14.5" hidden="1" customHeight="1" outlineLevel="1" x14ac:dyDescent="0.35">
      <c r="A514" s="72">
        <v>25</v>
      </c>
      <c r="B514" s="72" t="str">
        <f t="shared" si="7"/>
        <v>-</v>
      </c>
      <c r="C514" s="73" t="s">
        <v>191</v>
      </c>
      <c r="E514" s="167"/>
      <c r="F514" s="153"/>
      <c r="G514" s="154"/>
      <c r="H514" s="154"/>
      <c r="I514" s="154"/>
      <c r="J514" s="155"/>
      <c r="K514" s="26"/>
    </row>
    <row r="515" spans="1:11" ht="14.5" hidden="1" customHeight="1" outlineLevel="1" x14ac:dyDescent="0.35">
      <c r="A515" s="72">
        <v>25</v>
      </c>
      <c r="B515" s="72" t="str">
        <f t="shared" si="7"/>
        <v>-</v>
      </c>
      <c r="C515" s="73" t="s">
        <v>191</v>
      </c>
      <c r="E515" s="167"/>
      <c r="F515" s="153"/>
      <c r="G515" s="154"/>
      <c r="H515" s="154"/>
      <c r="I515" s="154"/>
      <c r="J515" s="155"/>
      <c r="K515" s="26"/>
    </row>
    <row r="516" spans="1:11" ht="14.5" hidden="1" customHeight="1" outlineLevel="1" x14ac:dyDescent="0.35">
      <c r="A516" s="72">
        <v>25</v>
      </c>
      <c r="B516" s="72" t="str">
        <f t="shared" si="7"/>
        <v>-</v>
      </c>
      <c r="C516" s="73" t="s">
        <v>191</v>
      </c>
      <c r="E516" s="167"/>
      <c r="F516" s="153"/>
      <c r="G516" s="154"/>
      <c r="H516" s="154"/>
      <c r="I516" s="154"/>
      <c r="J516" s="155"/>
      <c r="K516" s="26"/>
    </row>
    <row r="517" spans="1:11" ht="14.5" hidden="1" customHeight="1" outlineLevel="1" x14ac:dyDescent="0.35">
      <c r="A517" s="72">
        <v>25</v>
      </c>
      <c r="B517" s="72" t="str">
        <f t="shared" si="7"/>
        <v>-</v>
      </c>
      <c r="C517" s="73" t="s">
        <v>191</v>
      </c>
      <c r="E517" s="167"/>
      <c r="F517" s="153"/>
      <c r="G517" s="154"/>
      <c r="H517" s="154"/>
      <c r="I517" s="154"/>
      <c r="J517" s="155"/>
      <c r="K517" s="26"/>
    </row>
    <row r="518" spans="1:11" ht="14.5" hidden="1" customHeight="1" outlineLevel="1" x14ac:dyDescent="0.35">
      <c r="A518" s="72">
        <v>25</v>
      </c>
      <c r="B518" s="72" t="str">
        <f t="shared" si="7"/>
        <v>-</v>
      </c>
      <c r="C518" s="73" t="s">
        <v>191</v>
      </c>
      <c r="E518" s="167"/>
      <c r="F518" s="153"/>
      <c r="G518" s="154"/>
      <c r="H518" s="154"/>
      <c r="I518" s="154"/>
      <c r="J518" s="155"/>
      <c r="K518" s="26"/>
    </row>
    <row r="519" spans="1:11" ht="14.5" hidden="1" customHeight="1" outlineLevel="1" x14ac:dyDescent="0.35">
      <c r="A519" s="72">
        <v>25</v>
      </c>
      <c r="B519" s="72" t="str">
        <f t="shared" si="7"/>
        <v>-</v>
      </c>
      <c r="C519" s="73" t="s">
        <v>191</v>
      </c>
      <c r="E519" s="167"/>
      <c r="F519" s="153"/>
      <c r="G519" s="154"/>
      <c r="H519" s="154"/>
      <c r="I519" s="154"/>
      <c r="J519" s="155"/>
      <c r="K519" s="26"/>
    </row>
    <row r="520" spans="1:11" ht="14.5" hidden="1" customHeight="1" outlineLevel="1" x14ac:dyDescent="0.35">
      <c r="A520" s="72">
        <v>25</v>
      </c>
      <c r="B520" s="72" t="str">
        <f t="shared" si="7"/>
        <v>-</v>
      </c>
      <c r="C520" s="73" t="s">
        <v>191</v>
      </c>
      <c r="E520" s="167"/>
      <c r="F520" s="153"/>
      <c r="G520" s="154"/>
      <c r="H520" s="154"/>
      <c r="I520" s="154"/>
      <c r="J520" s="155"/>
      <c r="K520" s="26"/>
    </row>
    <row r="521" spans="1:11" ht="14.5" hidden="1" customHeight="1" outlineLevel="1" x14ac:dyDescent="0.35">
      <c r="A521" s="72">
        <v>25</v>
      </c>
      <c r="B521" s="72" t="str">
        <f t="shared" si="7"/>
        <v>-</v>
      </c>
      <c r="C521" s="73" t="s">
        <v>191</v>
      </c>
      <c r="E521" s="167"/>
      <c r="F521" s="153"/>
      <c r="G521" s="154"/>
      <c r="H521" s="154"/>
      <c r="I521" s="154"/>
      <c r="J521" s="155"/>
      <c r="K521" s="26"/>
    </row>
    <row r="522" spans="1:11" ht="14.5" hidden="1" customHeight="1" outlineLevel="1" x14ac:dyDescent="0.35">
      <c r="A522" s="72">
        <v>25</v>
      </c>
      <c r="B522" s="72" t="str">
        <f t="shared" si="7"/>
        <v>-</v>
      </c>
      <c r="C522" s="73" t="s">
        <v>191</v>
      </c>
      <c r="E522" s="167"/>
      <c r="F522" s="153"/>
      <c r="G522" s="154"/>
      <c r="H522" s="154"/>
      <c r="I522" s="154"/>
      <c r="J522" s="155"/>
      <c r="K522" s="26"/>
    </row>
    <row r="523" spans="1:11" ht="14.5" hidden="1" customHeight="1" outlineLevel="1" x14ac:dyDescent="0.35">
      <c r="A523" s="72">
        <v>25</v>
      </c>
      <c r="B523" s="72" t="str">
        <f t="shared" si="7"/>
        <v>-</v>
      </c>
      <c r="C523" s="73" t="s">
        <v>191</v>
      </c>
      <c r="E523" s="167"/>
      <c r="F523" s="153"/>
      <c r="G523" s="154"/>
      <c r="H523" s="154"/>
      <c r="I523" s="154"/>
      <c r="J523" s="155"/>
      <c r="K523" s="26"/>
    </row>
    <row r="524" spans="1:11" ht="14.5" hidden="1" customHeight="1" outlineLevel="1" x14ac:dyDescent="0.35">
      <c r="A524" s="72">
        <v>25</v>
      </c>
      <c r="B524" s="72" t="str">
        <f t="shared" si="7"/>
        <v>-</v>
      </c>
      <c r="C524" s="73" t="s">
        <v>191</v>
      </c>
      <c r="E524" s="167"/>
      <c r="F524" s="153"/>
      <c r="G524" s="154"/>
      <c r="H524" s="154"/>
      <c r="I524" s="154"/>
      <c r="J524" s="155"/>
      <c r="K524" s="26"/>
    </row>
    <row r="525" spans="1:11" ht="14.5" hidden="1" customHeight="1" outlineLevel="1" x14ac:dyDescent="0.35">
      <c r="A525" s="72">
        <v>25</v>
      </c>
      <c r="B525" s="72" t="str">
        <f t="shared" si="7"/>
        <v>-</v>
      </c>
      <c r="C525" s="73" t="s">
        <v>191</v>
      </c>
      <c r="E525" s="167"/>
      <c r="F525" s="153"/>
      <c r="G525" s="154"/>
      <c r="H525" s="154"/>
      <c r="I525" s="154"/>
      <c r="J525" s="155"/>
      <c r="K525" s="26"/>
    </row>
    <row r="526" spans="1:11" ht="14.5" hidden="1" customHeight="1" outlineLevel="1" x14ac:dyDescent="0.35">
      <c r="A526" s="72">
        <v>25</v>
      </c>
      <c r="B526" s="72" t="str">
        <f t="shared" si="7"/>
        <v>-</v>
      </c>
      <c r="C526" s="73" t="s">
        <v>191</v>
      </c>
      <c r="E526" s="167"/>
      <c r="F526" s="153"/>
      <c r="G526" s="154"/>
      <c r="H526" s="154"/>
      <c r="I526" s="154"/>
      <c r="J526" s="155"/>
      <c r="K526" s="26"/>
    </row>
    <row r="527" spans="1:11" ht="14.5" hidden="1" customHeight="1" outlineLevel="1" x14ac:dyDescent="0.35">
      <c r="A527" s="72">
        <v>25</v>
      </c>
      <c r="B527" s="72" t="str">
        <f t="shared" si="7"/>
        <v>-</v>
      </c>
      <c r="C527" s="73" t="s">
        <v>191</v>
      </c>
      <c r="E527" s="167"/>
      <c r="F527" s="153"/>
      <c r="G527" s="154"/>
      <c r="H527" s="154"/>
      <c r="I527" s="154"/>
      <c r="J527" s="155"/>
      <c r="K527" s="26"/>
    </row>
    <row r="528" spans="1:11" ht="14.5" hidden="1" customHeight="1" outlineLevel="1" x14ac:dyDescent="0.35">
      <c r="A528" s="72">
        <v>25</v>
      </c>
      <c r="B528" s="72" t="str">
        <f t="shared" si="7"/>
        <v>-</v>
      </c>
      <c r="C528" s="73" t="s">
        <v>191</v>
      </c>
      <c r="E528" s="167"/>
      <c r="F528" s="153"/>
      <c r="G528" s="154"/>
      <c r="H528" s="154"/>
      <c r="I528" s="154"/>
      <c r="J528" s="155"/>
      <c r="K528" s="26"/>
    </row>
    <row r="529" spans="1:11" ht="14.5" hidden="1" customHeight="1" outlineLevel="1" x14ac:dyDescent="0.35">
      <c r="A529" s="72">
        <v>25</v>
      </c>
      <c r="B529" s="72" t="str">
        <f t="shared" si="7"/>
        <v>-</v>
      </c>
      <c r="C529" s="73" t="s">
        <v>191</v>
      </c>
      <c r="E529" s="167"/>
      <c r="F529" s="153"/>
      <c r="G529" s="154"/>
      <c r="H529" s="154"/>
      <c r="I529" s="154"/>
      <c r="J529" s="155"/>
      <c r="K529" s="26"/>
    </row>
    <row r="530" spans="1:11" ht="14.5" hidden="1" customHeight="1" outlineLevel="1" x14ac:dyDescent="0.35">
      <c r="A530" s="72">
        <v>25</v>
      </c>
      <c r="B530" s="72" t="str">
        <f t="shared" si="7"/>
        <v>-</v>
      </c>
      <c r="C530" s="73" t="s">
        <v>191</v>
      </c>
      <c r="E530" s="167"/>
      <c r="F530" s="153"/>
      <c r="G530" s="154"/>
      <c r="H530" s="154"/>
      <c r="I530" s="154"/>
      <c r="J530" s="155"/>
      <c r="K530" s="26"/>
    </row>
    <row r="531" spans="1:11" ht="14.5" hidden="1" customHeight="1" outlineLevel="1" x14ac:dyDescent="0.35">
      <c r="A531" s="72">
        <v>25</v>
      </c>
      <c r="B531" s="72" t="str">
        <f t="shared" si="7"/>
        <v>-</v>
      </c>
      <c r="C531" s="73" t="s">
        <v>191</v>
      </c>
      <c r="E531" s="167"/>
      <c r="F531" s="153"/>
      <c r="G531" s="154"/>
      <c r="H531" s="154"/>
      <c r="I531" s="154"/>
      <c r="J531" s="155"/>
      <c r="K531" s="26"/>
    </row>
    <row r="532" spans="1:11" ht="14.5" hidden="1" customHeight="1" outlineLevel="1" x14ac:dyDescent="0.35">
      <c r="A532" s="72">
        <v>25</v>
      </c>
      <c r="B532" s="72" t="str">
        <f t="shared" si="7"/>
        <v>-</v>
      </c>
      <c r="C532" s="73" t="s">
        <v>191</v>
      </c>
      <c r="E532" s="167"/>
      <c r="F532" s="153"/>
      <c r="G532" s="154"/>
      <c r="H532" s="154"/>
      <c r="I532" s="154"/>
      <c r="J532" s="155"/>
      <c r="K532" s="26"/>
    </row>
    <row r="533" spans="1:11" ht="14.5" hidden="1" customHeight="1" outlineLevel="1" x14ac:dyDescent="0.35">
      <c r="A533" s="72">
        <v>25</v>
      </c>
      <c r="B533" s="72" t="str">
        <f t="shared" si="7"/>
        <v>-</v>
      </c>
      <c r="C533" s="73" t="s">
        <v>191</v>
      </c>
      <c r="E533" s="167"/>
      <c r="F533" s="153"/>
      <c r="G533" s="154"/>
      <c r="H533" s="154"/>
      <c r="I533" s="154"/>
      <c r="J533" s="155"/>
      <c r="K533" s="26"/>
    </row>
    <row r="534" spans="1:11" ht="15" customHeight="1" collapsed="1" x14ac:dyDescent="0.35">
      <c r="A534" s="72">
        <v>25</v>
      </c>
      <c r="B534" s="72" t="str">
        <f t="shared" si="7"/>
        <v>-</v>
      </c>
      <c r="C534" s="73" t="s">
        <v>191</v>
      </c>
      <c r="E534" s="167"/>
      <c r="F534" s="153"/>
      <c r="G534" s="154"/>
      <c r="H534" s="154"/>
      <c r="I534" s="154"/>
      <c r="J534" s="155"/>
      <c r="K534" s="26"/>
    </row>
    <row r="535" spans="1:11" ht="10.5" customHeight="1" x14ac:dyDescent="0.35">
      <c r="E535" s="114"/>
      <c r="F535" s="115"/>
      <c r="G535" s="117"/>
      <c r="H535" s="117"/>
      <c r="I535" s="119"/>
      <c r="J535" s="30"/>
      <c r="K535" s="31"/>
    </row>
    <row r="536" spans="1:11" ht="3.75" customHeight="1" x14ac:dyDescent="0.35">
      <c r="E536" s="2"/>
      <c r="F536" s="2"/>
      <c r="G536" s="2"/>
      <c r="H536" s="2"/>
      <c r="I536" s="2"/>
      <c r="J536" s="2"/>
      <c r="K536" s="2"/>
    </row>
    <row r="537" spans="1:11" ht="24" customHeight="1" x14ac:dyDescent="0.35">
      <c r="E537" s="156" t="s">
        <v>192</v>
      </c>
      <c r="F537" s="156"/>
      <c r="G537" s="156"/>
      <c r="H537" s="156"/>
      <c r="I537" s="156"/>
      <c r="J537" s="156"/>
      <c r="K537" s="157"/>
    </row>
    <row r="538" spans="1:11" ht="10.5" customHeight="1" x14ac:dyDescent="0.35">
      <c r="E538" s="27"/>
      <c r="K538" s="26"/>
    </row>
    <row r="539" spans="1:11" ht="14.5" customHeight="1" x14ac:dyDescent="0.35">
      <c r="E539" s="42" t="s">
        <v>193</v>
      </c>
      <c r="K539" s="26"/>
    </row>
    <row r="540" spans="1:11" ht="2.15" customHeight="1" x14ac:dyDescent="0.35">
      <c r="E540" s="27"/>
      <c r="K540" s="26"/>
    </row>
    <row r="541" spans="1:11" ht="16.5" customHeight="1" x14ac:dyDescent="0.35">
      <c r="E541" s="163" t="s">
        <v>194</v>
      </c>
      <c r="F541" s="163"/>
      <c r="G541" s="165" t="s">
        <v>195</v>
      </c>
      <c r="H541" s="165"/>
      <c r="I541" s="165"/>
      <c r="J541" s="165"/>
      <c r="K541" s="26"/>
    </row>
    <row r="542" spans="1:11" ht="15" customHeight="1" x14ac:dyDescent="0.35">
      <c r="A542" s="72">
        <v>26</v>
      </c>
      <c r="B542" s="72">
        <f>IF('RENSEIGNEMENTS GÉNÉRAUX'!$H$20="Oui","ok",G542)</f>
        <v>0</v>
      </c>
      <c r="C542" s="73" t="s">
        <v>196</v>
      </c>
      <c r="E542" s="162" t="s">
        <v>197</v>
      </c>
      <c r="F542" s="162"/>
      <c r="G542" s="155"/>
      <c r="H542" s="155"/>
      <c r="I542" s="155"/>
      <c r="J542" s="155"/>
      <c r="K542" s="26"/>
    </row>
    <row r="543" spans="1:11" ht="15" customHeight="1" x14ac:dyDescent="0.35">
      <c r="A543" s="72">
        <v>26</v>
      </c>
      <c r="B543" s="72">
        <f>IF('RENSEIGNEMENTS GÉNÉRAUX'!$H$20="Oui","ok",G543)</f>
        <v>0</v>
      </c>
      <c r="C543" s="73" t="s">
        <v>198</v>
      </c>
      <c r="E543" s="162" t="s">
        <v>199</v>
      </c>
      <c r="F543" s="162"/>
      <c r="G543" s="155"/>
      <c r="H543" s="155"/>
      <c r="I543" s="155"/>
      <c r="J543" s="155"/>
      <c r="K543" s="26"/>
    </row>
    <row r="544" spans="1:11" ht="15" customHeight="1" x14ac:dyDescent="0.35">
      <c r="A544" s="72">
        <v>26</v>
      </c>
      <c r="B544" s="72">
        <f>IF('RENSEIGNEMENTS GÉNÉRAUX'!$H$20="Oui","ok",G544)</f>
        <v>0</v>
      </c>
      <c r="C544" s="73" t="s">
        <v>200</v>
      </c>
      <c r="E544" s="162" t="s">
        <v>201</v>
      </c>
      <c r="F544" s="162"/>
      <c r="G544" s="155"/>
      <c r="H544" s="155"/>
      <c r="I544" s="155"/>
      <c r="J544" s="155"/>
      <c r="K544" s="26"/>
    </row>
    <row r="545" spans="1:11" ht="15" customHeight="1" x14ac:dyDescent="0.35">
      <c r="A545" s="72">
        <v>26</v>
      </c>
      <c r="B545" s="72">
        <f>IF('RENSEIGNEMENTS GÉNÉRAUX'!$H$20="Oui","ok",G545)</f>
        <v>0</v>
      </c>
      <c r="C545" s="73" t="s">
        <v>202</v>
      </c>
      <c r="E545" s="162" t="s">
        <v>203</v>
      </c>
      <c r="F545" s="162"/>
      <c r="G545" s="155"/>
      <c r="H545" s="155"/>
      <c r="I545" s="155"/>
      <c r="J545" s="155"/>
      <c r="K545" s="26"/>
    </row>
    <row r="546" spans="1:11" ht="15" customHeight="1" x14ac:dyDescent="0.35">
      <c r="A546" s="72">
        <v>26</v>
      </c>
      <c r="B546" s="72">
        <f>IF('RENSEIGNEMENTS GÉNÉRAUX'!$H$20="Oui","ok",G546)</f>
        <v>0</v>
      </c>
      <c r="C546" s="73" t="s">
        <v>204</v>
      </c>
      <c r="E546" s="162" t="s">
        <v>205</v>
      </c>
      <c r="F546" s="162"/>
      <c r="G546" s="155"/>
      <c r="H546" s="155"/>
      <c r="I546" s="155"/>
      <c r="J546" s="155"/>
      <c r="K546" s="26"/>
    </row>
    <row r="547" spans="1:11" ht="27.75" customHeight="1" x14ac:dyDescent="0.35">
      <c r="A547" s="72">
        <v>26</v>
      </c>
      <c r="B547" s="72">
        <f>IF('RENSEIGNEMENTS GÉNÉRAUX'!$H$20="Oui","ok",G547)</f>
        <v>0</v>
      </c>
      <c r="C547" s="73" t="s">
        <v>206</v>
      </c>
      <c r="E547" s="151" t="s">
        <v>207</v>
      </c>
      <c r="F547" s="151"/>
      <c r="G547" s="155"/>
      <c r="H547" s="155"/>
      <c r="I547" s="155"/>
      <c r="J547" s="155"/>
      <c r="K547" s="26"/>
    </row>
    <row r="548" spans="1:11" ht="15" customHeight="1" x14ac:dyDescent="0.35">
      <c r="A548" s="72">
        <v>26</v>
      </c>
      <c r="B548" s="72">
        <f>IF('RENSEIGNEMENTS GÉNÉRAUX'!$H$20="Oui","ok",G548)</f>
        <v>0</v>
      </c>
      <c r="C548" s="73" t="s">
        <v>208</v>
      </c>
      <c r="E548" s="162" t="s">
        <v>209</v>
      </c>
      <c r="F548" s="162"/>
      <c r="G548" s="155"/>
      <c r="H548" s="155"/>
      <c r="I548" s="155"/>
      <c r="J548" s="155"/>
      <c r="K548" s="26"/>
    </row>
    <row r="549" spans="1:11" ht="15" customHeight="1" x14ac:dyDescent="0.35">
      <c r="A549" s="72">
        <v>26</v>
      </c>
      <c r="B549" s="72">
        <f>IF('RENSEIGNEMENTS GÉNÉRAUX'!$H$20="Oui","ok",G549)</f>
        <v>0</v>
      </c>
      <c r="C549" s="73" t="s">
        <v>210</v>
      </c>
      <c r="E549" s="162" t="s">
        <v>211</v>
      </c>
      <c r="F549" s="162"/>
      <c r="G549" s="155"/>
      <c r="H549" s="155"/>
      <c r="I549" s="155"/>
      <c r="J549" s="155"/>
      <c r="K549" s="26"/>
    </row>
    <row r="550" spans="1:11" ht="27" customHeight="1" x14ac:dyDescent="0.35">
      <c r="A550" s="72">
        <v>26</v>
      </c>
      <c r="B550" s="72">
        <f>IF('RENSEIGNEMENTS GÉNÉRAUX'!$H$20="Oui","ok",G550)</f>
        <v>0</v>
      </c>
      <c r="C550" s="73" t="s">
        <v>212</v>
      </c>
      <c r="E550" s="151" t="s">
        <v>213</v>
      </c>
      <c r="F550" s="151"/>
      <c r="G550" s="155"/>
      <c r="H550" s="155"/>
      <c r="I550" s="155"/>
      <c r="J550" s="155"/>
      <c r="K550" s="26"/>
    </row>
    <row r="551" spans="1:11" ht="15" customHeight="1" x14ac:dyDescent="0.35">
      <c r="A551" s="72">
        <v>26</v>
      </c>
      <c r="B551" s="72">
        <f>IF('RENSEIGNEMENTS GÉNÉRAUX'!$H$20="Oui","ok",G551)</f>
        <v>0</v>
      </c>
      <c r="C551" s="73" t="s">
        <v>214</v>
      </c>
      <c r="E551" s="162" t="s">
        <v>215</v>
      </c>
      <c r="F551" s="162"/>
      <c r="G551" s="155"/>
      <c r="H551" s="155"/>
      <c r="I551" s="155"/>
      <c r="J551" s="155"/>
      <c r="K551" s="26"/>
    </row>
    <row r="552" spans="1:11" ht="15" customHeight="1" x14ac:dyDescent="0.35">
      <c r="A552" s="72">
        <v>26</v>
      </c>
      <c r="B552" s="72">
        <f>IF('RENSEIGNEMENTS GÉNÉRAUX'!$H$20="Oui","ok",G552)</f>
        <v>0</v>
      </c>
      <c r="C552" s="73" t="s">
        <v>216</v>
      </c>
      <c r="E552" s="162" t="s">
        <v>217</v>
      </c>
      <c r="F552" s="162"/>
      <c r="G552" s="155"/>
      <c r="H552" s="155"/>
      <c r="I552" s="155"/>
      <c r="J552" s="155"/>
      <c r="K552" s="26"/>
    </row>
    <row r="553" spans="1:11" ht="15" customHeight="1" x14ac:dyDescent="0.35">
      <c r="A553" s="72">
        <v>26</v>
      </c>
      <c r="B553" s="72">
        <f>IF('RENSEIGNEMENTS GÉNÉRAUX'!$H$20="Oui","ok",G553)</f>
        <v>0</v>
      </c>
      <c r="C553" s="73" t="s">
        <v>218</v>
      </c>
      <c r="E553" s="162" t="s">
        <v>219</v>
      </c>
      <c r="F553" s="162"/>
      <c r="G553" s="155"/>
      <c r="H553" s="155"/>
      <c r="I553" s="155"/>
      <c r="J553" s="155"/>
      <c r="K553" s="26"/>
    </row>
    <row r="554" spans="1:11" ht="12" customHeight="1" x14ac:dyDescent="0.35">
      <c r="E554" s="27"/>
      <c r="K554" s="26"/>
    </row>
    <row r="555" spans="1:11" ht="14.5" customHeight="1" x14ac:dyDescent="0.35">
      <c r="E555" s="42" t="s">
        <v>220</v>
      </c>
      <c r="K555" s="26"/>
    </row>
    <row r="556" spans="1:11" ht="12.75" customHeight="1" x14ac:dyDescent="0.35">
      <c r="E556" s="23" t="s">
        <v>128</v>
      </c>
      <c r="K556" s="26"/>
    </row>
    <row r="557" spans="1:11" ht="2.15" customHeight="1" x14ac:dyDescent="0.35">
      <c r="E557" s="27"/>
      <c r="K557" s="26"/>
    </row>
    <row r="558" spans="1:11" ht="16.5" customHeight="1" x14ac:dyDescent="0.35">
      <c r="E558" s="159" t="s">
        <v>221</v>
      </c>
      <c r="F558" s="159"/>
      <c r="G558" s="165" t="s">
        <v>222</v>
      </c>
      <c r="H558" s="165"/>
      <c r="I558" s="165"/>
      <c r="J558" s="55" t="s">
        <v>223</v>
      </c>
      <c r="K558" s="26"/>
    </row>
    <row r="559" spans="1:11" ht="15" customHeight="1" x14ac:dyDescent="0.35">
      <c r="A559" s="72">
        <v>27</v>
      </c>
      <c r="B559" s="72">
        <f>IF('RENSEIGNEMENTS GÉNÉRAUX'!$H$20="Oui","ok",IF(OR(E559="",G559="",J559=""),0,E559&amp;"-"&amp;G559&amp;"-"&amp;J559))</f>
        <v>0</v>
      </c>
      <c r="C559" s="73" t="s">
        <v>224</v>
      </c>
      <c r="E559" s="168"/>
      <c r="F559" s="168"/>
      <c r="G559" s="154"/>
      <c r="H559" s="154"/>
      <c r="I559" s="154"/>
      <c r="J559" s="104"/>
      <c r="K559" s="26"/>
    </row>
    <row r="560" spans="1:11" ht="15" customHeight="1" x14ac:dyDescent="0.35">
      <c r="A560" s="72">
        <v>27</v>
      </c>
      <c r="B560" s="72" t="str">
        <f>E560&amp;"-"&amp;G560&amp;"-"&amp;J560</f>
        <v>--</v>
      </c>
      <c r="C560" s="73" t="s">
        <v>224</v>
      </c>
      <c r="E560" s="167"/>
      <c r="F560" s="167"/>
      <c r="G560" s="155"/>
      <c r="H560" s="155"/>
      <c r="I560" s="155"/>
      <c r="J560" s="38"/>
      <c r="K560" s="26"/>
    </row>
    <row r="561" spans="1:11" ht="15" customHeight="1" x14ac:dyDescent="0.35">
      <c r="A561" s="72">
        <v>27</v>
      </c>
      <c r="B561" s="72" t="str">
        <f t="shared" ref="B561:B607" si="8">E561&amp;"-"&amp;G561&amp;"-"&amp;J561</f>
        <v>--</v>
      </c>
      <c r="C561" s="73" t="s">
        <v>224</v>
      </c>
      <c r="E561" s="167"/>
      <c r="F561" s="167"/>
      <c r="G561" s="155"/>
      <c r="H561" s="155"/>
      <c r="I561" s="155"/>
      <c r="J561" s="38"/>
      <c r="K561" s="26"/>
    </row>
    <row r="562" spans="1:11" ht="15" customHeight="1" x14ac:dyDescent="0.35">
      <c r="A562" s="72">
        <v>27</v>
      </c>
      <c r="B562" s="72" t="str">
        <f t="shared" si="8"/>
        <v>--</v>
      </c>
      <c r="C562" s="73" t="s">
        <v>224</v>
      </c>
      <c r="E562" s="167"/>
      <c r="F562" s="167"/>
      <c r="G562" s="155"/>
      <c r="H562" s="155"/>
      <c r="I562" s="155"/>
      <c r="J562" s="38"/>
      <c r="K562" s="26"/>
    </row>
    <row r="563" spans="1:11" ht="15" customHeight="1" x14ac:dyDescent="0.35">
      <c r="A563" s="72">
        <v>27</v>
      </c>
      <c r="B563" s="72" t="str">
        <f t="shared" si="8"/>
        <v>--</v>
      </c>
      <c r="C563" s="73" t="s">
        <v>224</v>
      </c>
      <c r="E563" s="167"/>
      <c r="F563" s="167"/>
      <c r="G563" s="155"/>
      <c r="H563" s="155"/>
      <c r="I563" s="155"/>
      <c r="J563" s="38"/>
      <c r="K563" s="26"/>
    </row>
    <row r="564" spans="1:11" ht="15" customHeight="1" x14ac:dyDescent="0.35">
      <c r="A564" s="72">
        <v>27</v>
      </c>
      <c r="B564" s="72" t="str">
        <f t="shared" si="8"/>
        <v>--</v>
      </c>
      <c r="C564" s="73" t="s">
        <v>224</v>
      </c>
      <c r="E564" s="167"/>
      <c r="F564" s="167"/>
      <c r="G564" s="155"/>
      <c r="H564" s="155"/>
      <c r="I564" s="155"/>
      <c r="J564" s="38"/>
      <c r="K564" s="26"/>
    </row>
    <row r="565" spans="1:11" ht="14.5" hidden="1" customHeight="1" outlineLevel="1" x14ac:dyDescent="0.35">
      <c r="A565" s="72">
        <v>27</v>
      </c>
      <c r="B565" s="72" t="str">
        <f>E565&amp;"-"&amp;G565&amp;"-"&amp;J566</f>
        <v>--</v>
      </c>
      <c r="C565" s="73" t="s">
        <v>224</v>
      </c>
      <c r="E565" s="167"/>
      <c r="F565" s="167"/>
      <c r="G565" s="155"/>
      <c r="H565" s="155"/>
      <c r="I565" s="155"/>
      <c r="J565" s="132"/>
      <c r="K565" s="26"/>
    </row>
    <row r="566" spans="1:11" ht="14.5" hidden="1" customHeight="1" outlineLevel="1" x14ac:dyDescent="0.35">
      <c r="A566" s="72">
        <v>27</v>
      </c>
      <c r="B566" s="72" t="e">
        <f>E566&amp;"-"&amp;G566&amp;"-"&amp;#REF!</f>
        <v>#REF!</v>
      </c>
      <c r="C566" s="73" t="s">
        <v>224</v>
      </c>
      <c r="E566" s="167"/>
      <c r="F566" s="167"/>
      <c r="G566" s="155"/>
      <c r="H566" s="155"/>
      <c r="I566" s="155"/>
      <c r="J566" s="38"/>
      <c r="K566" s="26"/>
    </row>
    <row r="567" spans="1:11" ht="14.5" hidden="1" customHeight="1" outlineLevel="1" x14ac:dyDescent="0.35">
      <c r="A567" s="72">
        <v>27</v>
      </c>
      <c r="B567" s="72" t="str">
        <f t="shared" si="8"/>
        <v>--</v>
      </c>
      <c r="C567" s="73" t="s">
        <v>224</v>
      </c>
      <c r="E567" s="167"/>
      <c r="F567" s="167"/>
      <c r="G567" s="155"/>
      <c r="H567" s="155"/>
      <c r="I567" s="155"/>
      <c r="J567" s="38"/>
      <c r="K567" s="26"/>
    </row>
    <row r="568" spans="1:11" ht="14.5" hidden="1" customHeight="1" outlineLevel="1" x14ac:dyDescent="0.35">
      <c r="A568" s="72">
        <v>27</v>
      </c>
      <c r="B568" s="72" t="str">
        <f t="shared" si="8"/>
        <v>--</v>
      </c>
      <c r="C568" s="73" t="s">
        <v>224</v>
      </c>
      <c r="E568" s="167"/>
      <c r="F568" s="167"/>
      <c r="G568" s="155"/>
      <c r="H568" s="155"/>
      <c r="I568" s="155"/>
      <c r="J568" s="38"/>
      <c r="K568" s="26"/>
    </row>
    <row r="569" spans="1:11" ht="14.5" hidden="1" customHeight="1" outlineLevel="1" x14ac:dyDescent="0.35">
      <c r="A569" s="72">
        <v>27</v>
      </c>
      <c r="B569" s="72" t="str">
        <f t="shared" si="8"/>
        <v>--</v>
      </c>
      <c r="C569" s="73" t="s">
        <v>224</v>
      </c>
      <c r="E569" s="167"/>
      <c r="F569" s="167"/>
      <c r="G569" s="155"/>
      <c r="H569" s="155"/>
      <c r="I569" s="155"/>
      <c r="J569" s="38"/>
      <c r="K569" s="26"/>
    </row>
    <row r="570" spans="1:11" ht="14.5" hidden="1" customHeight="1" outlineLevel="1" x14ac:dyDescent="0.35">
      <c r="A570" s="72">
        <v>27</v>
      </c>
      <c r="B570" s="72" t="str">
        <f t="shared" si="8"/>
        <v>--</v>
      </c>
      <c r="C570" s="73" t="s">
        <v>224</v>
      </c>
      <c r="E570" s="167"/>
      <c r="F570" s="167"/>
      <c r="G570" s="155"/>
      <c r="H570" s="155"/>
      <c r="I570" s="155"/>
      <c r="J570" s="38"/>
      <c r="K570" s="26"/>
    </row>
    <row r="571" spans="1:11" ht="14.5" hidden="1" customHeight="1" outlineLevel="1" x14ac:dyDescent="0.35">
      <c r="A571" s="72">
        <v>27</v>
      </c>
      <c r="B571" s="72" t="str">
        <f t="shared" si="8"/>
        <v>--</v>
      </c>
      <c r="C571" s="73" t="s">
        <v>224</v>
      </c>
      <c r="E571" s="167"/>
      <c r="F571" s="167"/>
      <c r="G571" s="155"/>
      <c r="H571" s="155"/>
      <c r="I571" s="155"/>
      <c r="J571" s="38"/>
      <c r="K571" s="26"/>
    </row>
    <row r="572" spans="1:11" ht="14.5" hidden="1" customHeight="1" outlineLevel="1" x14ac:dyDescent="0.35">
      <c r="A572" s="72">
        <v>27</v>
      </c>
      <c r="B572" s="72" t="str">
        <f t="shared" si="8"/>
        <v>--</v>
      </c>
      <c r="C572" s="73" t="s">
        <v>224</v>
      </c>
      <c r="E572" s="167"/>
      <c r="F572" s="167"/>
      <c r="G572" s="155"/>
      <c r="H572" s="155"/>
      <c r="I572" s="155"/>
      <c r="J572" s="38"/>
      <c r="K572" s="26"/>
    </row>
    <row r="573" spans="1:11" ht="14.5" hidden="1" customHeight="1" outlineLevel="1" x14ac:dyDescent="0.35">
      <c r="A573" s="72">
        <v>27</v>
      </c>
      <c r="B573" s="72" t="str">
        <f t="shared" si="8"/>
        <v>--</v>
      </c>
      <c r="C573" s="73" t="s">
        <v>224</v>
      </c>
      <c r="E573" s="167"/>
      <c r="F573" s="167"/>
      <c r="G573" s="155"/>
      <c r="H573" s="155"/>
      <c r="I573" s="155"/>
      <c r="J573" s="38"/>
      <c r="K573" s="26"/>
    </row>
    <row r="574" spans="1:11" ht="14.5" hidden="1" customHeight="1" outlineLevel="1" x14ac:dyDescent="0.35">
      <c r="A574" s="72">
        <v>27</v>
      </c>
      <c r="B574" s="72" t="str">
        <f t="shared" si="8"/>
        <v>--</v>
      </c>
      <c r="C574" s="73" t="s">
        <v>224</v>
      </c>
      <c r="E574" s="167"/>
      <c r="F574" s="167"/>
      <c r="G574" s="155"/>
      <c r="H574" s="155"/>
      <c r="I574" s="155"/>
      <c r="J574" s="38"/>
      <c r="K574" s="26"/>
    </row>
    <row r="575" spans="1:11" ht="14.5" hidden="1" customHeight="1" outlineLevel="1" x14ac:dyDescent="0.35">
      <c r="A575" s="72">
        <v>27</v>
      </c>
      <c r="B575" s="72" t="str">
        <f t="shared" si="8"/>
        <v>--</v>
      </c>
      <c r="C575" s="73" t="s">
        <v>224</v>
      </c>
      <c r="E575" s="167"/>
      <c r="F575" s="167"/>
      <c r="G575" s="155"/>
      <c r="H575" s="155"/>
      <c r="I575" s="155"/>
      <c r="J575" s="38"/>
      <c r="K575" s="26"/>
    </row>
    <row r="576" spans="1:11" ht="14.5" hidden="1" customHeight="1" outlineLevel="1" x14ac:dyDescent="0.35">
      <c r="A576" s="72">
        <v>27</v>
      </c>
      <c r="B576" s="72" t="str">
        <f t="shared" si="8"/>
        <v>--</v>
      </c>
      <c r="C576" s="73" t="s">
        <v>224</v>
      </c>
      <c r="E576" s="167"/>
      <c r="F576" s="167"/>
      <c r="G576" s="155"/>
      <c r="H576" s="155"/>
      <c r="I576" s="155"/>
      <c r="J576" s="38"/>
      <c r="K576" s="26"/>
    </row>
    <row r="577" spans="1:11" ht="14.5" hidden="1" customHeight="1" outlineLevel="1" x14ac:dyDescent="0.35">
      <c r="A577" s="72">
        <v>27</v>
      </c>
      <c r="B577" s="72" t="str">
        <f t="shared" si="8"/>
        <v>--</v>
      </c>
      <c r="C577" s="73" t="s">
        <v>224</v>
      </c>
      <c r="E577" s="167"/>
      <c r="F577" s="167"/>
      <c r="G577" s="155"/>
      <c r="H577" s="155"/>
      <c r="I577" s="155"/>
      <c r="J577" s="38"/>
      <c r="K577" s="26"/>
    </row>
    <row r="578" spans="1:11" ht="14.5" hidden="1" customHeight="1" outlineLevel="1" x14ac:dyDescent="0.35">
      <c r="A578" s="72">
        <v>27</v>
      </c>
      <c r="B578" s="72" t="str">
        <f t="shared" si="8"/>
        <v>--</v>
      </c>
      <c r="C578" s="73" t="s">
        <v>224</v>
      </c>
      <c r="E578" s="167"/>
      <c r="F578" s="167"/>
      <c r="G578" s="155"/>
      <c r="H578" s="155"/>
      <c r="I578" s="155"/>
      <c r="J578" s="38"/>
      <c r="K578" s="26"/>
    </row>
    <row r="579" spans="1:11" ht="14.5" hidden="1" customHeight="1" outlineLevel="1" x14ac:dyDescent="0.35">
      <c r="A579" s="72">
        <v>27</v>
      </c>
      <c r="B579" s="72" t="str">
        <f t="shared" si="8"/>
        <v>--</v>
      </c>
      <c r="C579" s="73" t="s">
        <v>224</v>
      </c>
      <c r="E579" s="167"/>
      <c r="F579" s="167"/>
      <c r="G579" s="155"/>
      <c r="H579" s="155"/>
      <c r="I579" s="155"/>
      <c r="J579" s="38"/>
      <c r="K579" s="26"/>
    </row>
    <row r="580" spans="1:11" ht="14.5" hidden="1" customHeight="1" outlineLevel="1" x14ac:dyDescent="0.35">
      <c r="A580" s="72">
        <v>27</v>
      </c>
      <c r="B580" s="72" t="str">
        <f t="shared" si="8"/>
        <v>--</v>
      </c>
      <c r="C580" s="73" t="s">
        <v>224</v>
      </c>
      <c r="E580" s="167"/>
      <c r="F580" s="167"/>
      <c r="G580" s="155"/>
      <c r="H580" s="155"/>
      <c r="I580" s="155"/>
      <c r="J580" s="38"/>
      <c r="K580" s="26"/>
    </row>
    <row r="581" spans="1:11" ht="14.5" hidden="1" customHeight="1" outlineLevel="1" x14ac:dyDescent="0.35">
      <c r="A581" s="72">
        <v>27</v>
      </c>
      <c r="B581" s="72" t="str">
        <f t="shared" si="8"/>
        <v>--</v>
      </c>
      <c r="C581" s="73" t="s">
        <v>224</v>
      </c>
      <c r="E581" s="167"/>
      <c r="F581" s="167"/>
      <c r="G581" s="155"/>
      <c r="H581" s="155"/>
      <c r="I581" s="155"/>
      <c r="J581" s="38"/>
      <c r="K581" s="26"/>
    </row>
    <row r="582" spans="1:11" ht="14.5" hidden="1" customHeight="1" outlineLevel="1" x14ac:dyDescent="0.35">
      <c r="A582" s="72">
        <v>27</v>
      </c>
      <c r="B582" s="72" t="str">
        <f t="shared" si="8"/>
        <v>--</v>
      </c>
      <c r="C582" s="73" t="s">
        <v>224</v>
      </c>
      <c r="E582" s="167"/>
      <c r="F582" s="167"/>
      <c r="G582" s="155"/>
      <c r="H582" s="155"/>
      <c r="I582" s="155"/>
      <c r="J582" s="38"/>
      <c r="K582" s="26"/>
    </row>
    <row r="583" spans="1:11" ht="14.5" hidden="1" customHeight="1" outlineLevel="1" x14ac:dyDescent="0.35">
      <c r="A583" s="72">
        <v>27</v>
      </c>
      <c r="B583" s="72" t="str">
        <f t="shared" si="8"/>
        <v>--</v>
      </c>
      <c r="C583" s="73" t="s">
        <v>224</v>
      </c>
      <c r="E583" s="167"/>
      <c r="F583" s="167"/>
      <c r="G583" s="155"/>
      <c r="H583" s="155"/>
      <c r="I583" s="155"/>
      <c r="J583" s="38"/>
      <c r="K583" s="26"/>
    </row>
    <row r="584" spans="1:11" ht="14.5" hidden="1" customHeight="1" outlineLevel="1" x14ac:dyDescent="0.35">
      <c r="A584" s="72">
        <v>27</v>
      </c>
      <c r="B584" s="72" t="str">
        <f t="shared" si="8"/>
        <v>--</v>
      </c>
      <c r="C584" s="73" t="s">
        <v>224</v>
      </c>
      <c r="E584" s="167"/>
      <c r="F584" s="167"/>
      <c r="G584" s="155"/>
      <c r="H584" s="155"/>
      <c r="I584" s="155"/>
      <c r="J584" s="38"/>
      <c r="K584" s="26"/>
    </row>
    <row r="585" spans="1:11" ht="14.5" hidden="1" customHeight="1" outlineLevel="1" x14ac:dyDescent="0.35">
      <c r="A585" s="72">
        <v>27</v>
      </c>
      <c r="B585" s="72" t="str">
        <f t="shared" si="8"/>
        <v>--</v>
      </c>
      <c r="C585" s="73" t="s">
        <v>224</v>
      </c>
      <c r="E585" s="167"/>
      <c r="F585" s="167"/>
      <c r="G585" s="155"/>
      <c r="H585" s="155"/>
      <c r="I585" s="155"/>
      <c r="J585" s="38"/>
      <c r="K585" s="26"/>
    </row>
    <row r="586" spans="1:11" ht="14.5" hidden="1" customHeight="1" outlineLevel="1" x14ac:dyDescent="0.35">
      <c r="A586" s="72">
        <v>27</v>
      </c>
      <c r="B586" s="72" t="str">
        <f t="shared" si="8"/>
        <v>--</v>
      </c>
      <c r="C586" s="73" t="s">
        <v>224</v>
      </c>
      <c r="E586" s="167"/>
      <c r="F586" s="167"/>
      <c r="G586" s="155"/>
      <c r="H586" s="155"/>
      <c r="I586" s="155"/>
      <c r="J586" s="38"/>
      <c r="K586" s="26"/>
    </row>
    <row r="587" spans="1:11" ht="14.5" hidden="1" customHeight="1" outlineLevel="1" x14ac:dyDescent="0.35">
      <c r="A587" s="72">
        <v>27</v>
      </c>
      <c r="B587" s="72" t="str">
        <f t="shared" si="8"/>
        <v>--</v>
      </c>
      <c r="C587" s="73" t="s">
        <v>224</v>
      </c>
      <c r="E587" s="167"/>
      <c r="F587" s="167"/>
      <c r="G587" s="155"/>
      <c r="H587" s="155"/>
      <c r="I587" s="155"/>
      <c r="J587" s="38"/>
      <c r="K587" s="26"/>
    </row>
    <row r="588" spans="1:11" ht="14.5" hidden="1" customHeight="1" outlineLevel="1" x14ac:dyDescent="0.35">
      <c r="A588" s="72">
        <v>27</v>
      </c>
      <c r="B588" s="72" t="str">
        <f t="shared" si="8"/>
        <v>--</v>
      </c>
      <c r="C588" s="73" t="s">
        <v>224</v>
      </c>
      <c r="E588" s="167"/>
      <c r="F588" s="167"/>
      <c r="G588" s="155"/>
      <c r="H588" s="155"/>
      <c r="I588" s="155"/>
      <c r="J588" s="38"/>
      <c r="K588" s="26"/>
    </row>
    <row r="589" spans="1:11" ht="14.5" hidden="1" customHeight="1" outlineLevel="1" x14ac:dyDescent="0.35">
      <c r="A589" s="72">
        <v>27</v>
      </c>
      <c r="B589" s="72" t="str">
        <f t="shared" si="8"/>
        <v>--</v>
      </c>
      <c r="C589" s="73" t="s">
        <v>224</v>
      </c>
      <c r="E589" s="167"/>
      <c r="F589" s="167"/>
      <c r="G589" s="155"/>
      <c r="H589" s="155"/>
      <c r="I589" s="155"/>
      <c r="J589" s="38"/>
      <c r="K589" s="26"/>
    </row>
    <row r="590" spans="1:11" ht="14.5" hidden="1" customHeight="1" outlineLevel="1" x14ac:dyDescent="0.35">
      <c r="A590" s="72">
        <v>27</v>
      </c>
      <c r="B590" s="72" t="str">
        <f t="shared" si="8"/>
        <v>--</v>
      </c>
      <c r="C590" s="73" t="s">
        <v>224</v>
      </c>
      <c r="E590" s="167"/>
      <c r="F590" s="167"/>
      <c r="G590" s="155"/>
      <c r="H590" s="155"/>
      <c r="I590" s="155"/>
      <c r="J590" s="38"/>
      <c r="K590" s="26"/>
    </row>
    <row r="591" spans="1:11" ht="14.5" hidden="1" customHeight="1" outlineLevel="1" x14ac:dyDescent="0.35">
      <c r="A591" s="72">
        <v>27</v>
      </c>
      <c r="B591" s="72" t="str">
        <f t="shared" si="8"/>
        <v>--</v>
      </c>
      <c r="C591" s="73" t="s">
        <v>224</v>
      </c>
      <c r="E591" s="167"/>
      <c r="F591" s="167"/>
      <c r="G591" s="155"/>
      <c r="H591" s="155"/>
      <c r="I591" s="155"/>
      <c r="J591" s="38"/>
      <c r="K591" s="26"/>
    </row>
    <row r="592" spans="1:11" ht="14.5" hidden="1" customHeight="1" outlineLevel="1" x14ac:dyDescent="0.35">
      <c r="A592" s="72">
        <v>27</v>
      </c>
      <c r="B592" s="72" t="str">
        <f t="shared" si="8"/>
        <v>--</v>
      </c>
      <c r="C592" s="73" t="s">
        <v>224</v>
      </c>
      <c r="E592" s="167"/>
      <c r="F592" s="167"/>
      <c r="G592" s="155"/>
      <c r="H592" s="155"/>
      <c r="I592" s="155"/>
      <c r="J592" s="38"/>
      <c r="K592" s="26"/>
    </row>
    <row r="593" spans="1:11" ht="14.5" hidden="1" customHeight="1" outlineLevel="1" x14ac:dyDescent="0.35">
      <c r="A593" s="72">
        <v>27</v>
      </c>
      <c r="B593" s="72" t="str">
        <f t="shared" si="8"/>
        <v>--</v>
      </c>
      <c r="C593" s="73" t="s">
        <v>224</v>
      </c>
      <c r="E593" s="167"/>
      <c r="F593" s="167"/>
      <c r="G593" s="155"/>
      <c r="H593" s="155"/>
      <c r="I593" s="155"/>
      <c r="J593" s="38"/>
      <c r="K593" s="26"/>
    </row>
    <row r="594" spans="1:11" ht="14.5" hidden="1" customHeight="1" outlineLevel="1" x14ac:dyDescent="0.35">
      <c r="A594" s="72">
        <v>27</v>
      </c>
      <c r="B594" s="72" t="str">
        <f t="shared" si="8"/>
        <v>--</v>
      </c>
      <c r="C594" s="73" t="s">
        <v>224</v>
      </c>
      <c r="E594" s="167"/>
      <c r="F594" s="167"/>
      <c r="G594" s="155"/>
      <c r="H594" s="155"/>
      <c r="I594" s="155"/>
      <c r="J594" s="38"/>
      <c r="K594" s="26"/>
    </row>
    <row r="595" spans="1:11" ht="14.5" hidden="1" customHeight="1" outlineLevel="1" x14ac:dyDescent="0.35">
      <c r="A595" s="72">
        <v>27</v>
      </c>
      <c r="B595" s="72" t="str">
        <f t="shared" si="8"/>
        <v>--</v>
      </c>
      <c r="C595" s="73" t="s">
        <v>224</v>
      </c>
      <c r="E595" s="167"/>
      <c r="F595" s="167"/>
      <c r="G595" s="155"/>
      <c r="H595" s="155"/>
      <c r="I595" s="155"/>
      <c r="J595" s="38"/>
      <c r="K595" s="26"/>
    </row>
    <row r="596" spans="1:11" ht="14.5" hidden="1" customHeight="1" outlineLevel="1" x14ac:dyDescent="0.35">
      <c r="A596" s="72">
        <v>27</v>
      </c>
      <c r="B596" s="72" t="str">
        <f t="shared" si="8"/>
        <v>--</v>
      </c>
      <c r="C596" s="73" t="s">
        <v>224</v>
      </c>
      <c r="E596" s="167"/>
      <c r="F596" s="167"/>
      <c r="G596" s="155"/>
      <c r="H596" s="155"/>
      <c r="I596" s="155"/>
      <c r="J596" s="38"/>
      <c r="K596" s="26"/>
    </row>
    <row r="597" spans="1:11" ht="14.5" hidden="1" customHeight="1" outlineLevel="1" x14ac:dyDescent="0.35">
      <c r="A597" s="72">
        <v>27</v>
      </c>
      <c r="B597" s="72" t="str">
        <f t="shared" si="8"/>
        <v>--</v>
      </c>
      <c r="C597" s="73" t="s">
        <v>224</v>
      </c>
      <c r="E597" s="167"/>
      <c r="F597" s="167"/>
      <c r="G597" s="155"/>
      <c r="H597" s="155"/>
      <c r="I597" s="155"/>
      <c r="J597" s="38"/>
      <c r="K597" s="26"/>
    </row>
    <row r="598" spans="1:11" ht="14.5" hidden="1" customHeight="1" outlineLevel="1" x14ac:dyDescent="0.35">
      <c r="A598" s="72">
        <v>27</v>
      </c>
      <c r="B598" s="72" t="str">
        <f t="shared" si="8"/>
        <v>--</v>
      </c>
      <c r="C598" s="73" t="s">
        <v>224</v>
      </c>
      <c r="E598" s="167"/>
      <c r="F598" s="167"/>
      <c r="G598" s="155"/>
      <c r="H598" s="155"/>
      <c r="I598" s="155"/>
      <c r="J598" s="38"/>
      <c r="K598" s="26"/>
    </row>
    <row r="599" spans="1:11" ht="14.5" hidden="1" customHeight="1" outlineLevel="1" x14ac:dyDescent="0.35">
      <c r="A599" s="72">
        <v>27</v>
      </c>
      <c r="B599" s="72" t="str">
        <f t="shared" si="8"/>
        <v>--</v>
      </c>
      <c r="C599" s="73" t="s">
        <v>224</v>
      </c>
      <c r="E599" s="167"/>
      <c r="F599" s="167"/>
      <c r="G599" s="155"/>
      <c r="H599" s="155"/>
      <c r="I599" s="155"/>
      <c r="J599" s="38"/>
      <c r="K599" s="26"/>
    </row>
    <row r="600" spans="1:11" ht="14.5" hidden="1" customHeight="1" outlineLevel="1" x14ac:dyDescent="0.35">
      <c r="A600" s="72">
        <v>27</v>
      </c>
      <c r="B600" s="72" t="str">
        <f t="shared" si="8"/>
        <v>--</v>
      </c>
      <c r="C600" s="73" t="s">
        <v>224</v>
      </c>
      <c r="E600" s="167"/>
      <c r="F600" s="167"/>
      <c r="G600" s="155"/>
      <c r="H600" s="155"/>
      <c r="I600" s="155"/>
      <c r="J600" s="38"/>
      <c r="K600" s="26"/>
    </row>
    <row r="601" spans="1:11" ht="14.5" hidden="1" customHeight="1" outlineLevel="1" x14ac:dyDescent="0.35">
      <c r="A601" s="72">
        <v>27</v>
      </c>
      <c r="B601" s="72" t="str">
        <f t="shared" si="8"/>
        <v>--</v>
      </c>
      <c r="C601" s="73" t="s">
        <v>224</v>
      </c>
      <c r="E601" s="167"/>
      <c r="F601" s="167"/>
      <c r="G601" s="155"/>
      <c r="H601" s="155"/>
      <c r="I601" s="155"/>
      <c r="J601" s="38"/>
      <c r="K601" s="26"/>
    </row>
    <row r="602" spans="1:11" ht="14.5" hidden="1" customHeight="1" outlineLevel="1" x14ac:dyDescent="0.35">
      <c r="A602" s="72">
        <v>27</v>
      </c>
      <c r="B602" s="72" t="str">
        <f t="shared" si="8"/>
        <v>--</v>
      </c>
      <c r="C602" s="73" t="s">
        <v>224</v>
      </c>
      <c r="E602" s="167"/>
      <c r="F602" s="167"/>
      <c r="G602" s="155"/>
      <c r="H602" s="155"/>
      <c r="I602" s="155"/>
      <c r="J602" s="38"/>
      <c r="K602" s="26"/>
    </row>
    <row r="603" spans="1:11" ht="14.5" hidden="1" customHeight="1" outlineLevel="1" x14ac:dyDescent="0.35">
      <c r="A603" s="72">
        <v>27</v>
      </c>
      <c r="B603" s="72" t="str">
        <f t="shared" si="8"/>
        <v>--</v>
      </c>
      <c r="C603" s="73" t="s">
        <v>224</v>
      </c>
      <c r="E603" s="167"/>
      <c r="F603" s="167"/>
      <c r="G603" s="155"/>
      <c r="H603" s="155"/>
      <c r="I603" s="155"/>
      <c r="J603" s="38"/>
      <c r="K603" s="26"/>
    </row>
    <row r="604" spans="1:11" ht="14.5" hidden="1" customHeight="1" outlineLevel="1" x14ac:dyDescent="0.35">
      <c r="A604" s="72">
        <v>27</v>
      </c>
      <c r="B604" s="72" t="str">
        <f t="shared" si="8"/>
        <v>--</v>
      </c>
      <c r="C604" s="73" t="s">
        <v>224</v>
      </c>
      <c r="E604" s="167"/>
      <c r="F604" s="167"/>
      <c r="G604" s="155"/>
      <c r="H604" s="155"/>
      <c r="I604" s="155"/>
      <c r="J604" s="38"/>
      <c r="K604" s="26"/>
    </row>
    <row r="605" spans="1:11" ht="14.5" hidden="1" customHeight="1" outlineLevel="1" x14ac:dyDescent="0.35">
      <c r="A605" s="72">
        <v>27</v>
      </c>
      <c r="B605" s="72" t="str">
        <f t="shared" si="8"/>
        <v>--</v>
      </c>
      <c r="C605" s="73" t="s">
        <v>224</v>
      </c>
      <c r="E605" s="167"/>
      <c r="F605" s="167"/>
      <c r="G605" s="155"/>
      <c r="H605" s="155"/>
      <c r="I605" s="155"/>
      <c r="J605" s="38"/>
      <c r="K605" s="26"/>
    </row>
    <row r="606" spans="1:11" ht="14.5" hidden="1" customHeight="1" outlineLevel="1" x14ac:dyDescent="0.35">
      <c r="A606" s="72">
        <v>27</v>
      </c>
      <c r="B606" s="72" t="str">
        <f t="shared" si="8"/>
        <v>--</v>
      </c>
      <c r="C606" s="73" t="s">
        <v>224</v>
      </c>
      <c r="E606" s="167"/>
      <c r="F606" s="167"/>
      <c r="G606" s="155"/>
      <c r="H606" s="155"/>
      <c r="I606" s="155"/>
      <c r="J606" s="38"/>
      <c r="K606" s="26"/>
    </row>
    <row r="607" spans="1:11" ht="15" customHeight="1" collapsed="1" x14ac:dyDescent="0.35">
      <c r="A607" s="72">
        <v>27</v>
      </c>
      <c r="B607" s="72" t="str">
        <f t="shared" si="8"/>
        <v>--</v>
      </c>
      <c r="C607" s="73" t="s">
        <v>224</v>
      </c>
      <c r="E607" s="167"/>
      <c r="F607" s="167"/>
      <c r="G607" s="155"/>
      <c r="H607" s="155"/>
      <c r="I607" s="155"/>
      <c r="J607" s="38"/>
      <c r="K607" s="26"/>
    </row>
    <row r="608" spans="1:11" ht="12" customHeight="1" x14ac:dyDescent="0.35">
      <c r="E608" s="27"/>
      <c r="K608" s="26"/>
    </row>
    <row r="609" spans="1:11" ht="14.5" customHeight="1" x14ac:dyDescent="0.35">
      <c r="E609" s="42" t="s">
        <v>225</v>
      </c>
      <c r="K609" s="26"/>
    </row>
    <row r="610" spans="1:11" ht="12.75" customHeight="1" x14ac:dyDescent="0.35">
      <c r="E610" s="23" t="s">
        <v>128</v>
      </c>
      <c r="K610" s="26"/>
    </row>
    <row r="611" spans="1:11" ht="2.15" customHeight="1" x14ac:dyDescent="0.35">
      <c r="E611" s="27"/>
      <c r="K611" s="26"/>
    </row>
    <row r="612" spans="1:11" ht="16.5" customHeight="1" x14ac:dyDescent="0.35">
      <c r="E612" s="159" t="s">
        <v>221</v>
      </c>
      <c r="F612" s="164"/>
      <c r="G612" s="165" t="s">
        <v>222</v>
      </c>
      <c r="H612" s="165"/>
      <c r="I612" s="165"/>
      <c r="K612" s="26"/>
    </row>
    <row r="613" spans="1:11" x14ac:dyDescent="0.35">
      <c r="A613" s="72">
        <v>28</v>
      </c>
      <c r="B613" s="72">
        <f>IF('RENSEIGNEMENTS GÉNÉRAUX'!$H$20="Oui","ok",IF(OR(E613="",G613=""),0,E613&amp;"-"&amp;G613))</f>
        <v>0</v>
      </c>
      <c r="C613" s="73" t="s">
        <v>226</v>
      </c>
      <c r="E613" s="166"/>
      <c r="F613" s="166"/>
      <c r="G613" s="136"/>
      <c r="H613" s="136"/>
      <c r="I613" s="152"/>
      <c r="K613" s="26"/>
    </row>
    <row r="614" spans="1:11" x14ac:dyDescent="0.35">
      <c r="A614" s="72">
        <v>28</v>
      </c>
      <c r="B614" s="72" t="str">
        <f>E614&amp;"-"&amp;G614</f>
        <v>-</v>
      </c>
      <c r="C614" s="73" t="s">
        <v>226</v>
      </c>
      <c r="E614" s="153"/>
      <c r="F614" s="153"/>
      <c r="G614" s="154"/>
      <c r="H614" s="154"/>
      <c r="I614" s="155"/>
      <c r="K614" s="26"/>
    </row>
    <row r="615" spans="1:11" x14ac:dyDescent="0.35">
      <c r="A615" s="72">
        <v>28</v>
      </c>
      <c r="B615" s="72" t="str">
        <f t="shared" ref="B615:B654" si="9">E615&amp;"-"&amp;G615</f>
        <v>-</v>
      </c>
      <c r="C615" s="73" t="s">
        <v>226</v>
      </c>
      <c r="E615" s="153"/>
      <c r="F615" s="153"/>
      <c r="G615" s="154"/>
      <c r="H615" s="154"/>
      <c r="I615" s="155"/>
      <c r="K615" s="26"/>
    </row>
    <row r="616" spans="1:11" x14ac:dyDescent="0.35">
      <c r="A616" s="72">
        <v>28</v>
      </c>
      <c r="B616" s="72" t="str">
        <f t="shared" si="9"/>
        <v>-</v>
      </c>
      <c r="C616" s="73" t="s">
        <v>226</v>
      </c>
      <c r="E616" s="153"/>
      <c r="F616" s="153"/>
      <c r="G616" s="154"/>
      <c r="H616" s="154"/>
      <c r="I616" s="155"/>
      <c r="K616" s="26"/>
    </row>
    <row r="617" spans="1:11" x14ac:dyDescent="0.35">
      <c r="A617" s="72">
        <v>28</v>
      </c>
      <c r="B617" s="72" t="str">
        <f t="shared" si="9"/>
        <v>-</v>
      </c>
      <c r="C617" s="73" t="s">
        <v>226</v>
      </c>
      <c r="E617" s="153"/>
      <c r="F617" s="153"/>
      <c r="G617" s="154"/>
      <c r="H617" s="154"/>
      <c r="I617" s="155"/>
      <c r="K617" s="26"/>
    </row>
    <row r="618" spans="1:11" x14ac:dyDescent="0.35">
      <c r="A618" s="72">
        <v>28</v>
      </c>
      <c r="B618" s="72" t="str">
        <f t="shared" si="9"/>
        <v>-</v>
      </c>
      <c r="C618" s="73" t="s">
        <v>226</v>
      </c>
      <c r="E618" s="153"/>
      <c r="F618" s="153"/>
      <c r="G618" s="154"/>
      <c r="H618" s="154"/>
      <c r="I618" s="155"/>
      <c r="K618" s="26"/>
    </row>
    <row r="619" spans="1:11" ht="14.5" hidden="1" customHeight="1" outlineLevel="1" x14ac:dyDescent="0.35">
      <c r="A619" s="72">
        <v>28</v>
      </c>
      <c r="B619" s="72" t="str">
        <f t="shared" si="9"/>
        <v>-</v>
      </c>
      <c r="C619" s="73" t="s">
        <v>226</v>
      </c>
      <c r="E619" s="153"/>
      <c r="F619" s="153"/>
      <c r="G619" s="154"/>
      <c r="H619" s="154"/>
      <c r="I619" s="155"/>
      <c r="K619" s="26"/>
    </row>
    <row r="620" spans="1:11" ht="14.5" hidden="1" customHeight="1" outlineLevel="1" x14ac:dyDescent="0.35">
      <c r="A620" s="72">
        <v>28</v>
      </c>
      <c r="B620" s="72" t="str">
        <f t="shared" si="9"/>
        <v>-</v>
      </c>
      <c r="C620" s="73" t="s">
        <v>226</v>
      </c>
      <c r="E620" s="153"/>
      <c r="F620" s="153"/>
      <c r="G620" s="154"/>
      <c r="H620" s="154"/>
      <c r="I620" s="155"/>
      <c r="K620" s="26"/>
    </row>
    <row r="621" spans="1:11" ht="14.5" hidden="1" customHeight="1" outlineLevel="1" x14ac:dyDescent="0.35">
      <c r="A621" s="72">
        <v>28</v>
      </c>
      <c r="B621" s="72" t="str">
        <f t="shared" si="9"/>
        <v>-</v>
      </c>
      <c r="C621" s="73" t="s">
        <v>226</v>
      </c>
      <c r="E621" s="153"/>
      <c r="F621" s="153"/>
      <c r="G621" s="154"/>
      <c r="H621" s="154"/>
      <c r="I621" s="155"/>
      <c r="K621" s="26"/>
    </row>
    <row r="622" spans="1:11" ht="14.5" hidden="1" customHeight="1" outlineLevel="1" x14ac:dyDescent="0.35">
      <c r="A622" s="72">
        <v>28</v>
      </c>
      <c r="B622" s="72" t="str">
        <f t="shared" si="9"/>
        <v>-</v>
      </c>
      <c r="C622" s="73" t="s">
        <v>226</v>
      </c>
      <c r="E622" s="153"/>
      <c r="F622" s="153"/>
      <c r="G622" s="154"/>
      <c r="H622" s="154"/>
      <c r="I622" s="155"/>
      <c r="K622" s="26"/>
    </row>
    <row r="623" spans="1:11" ht="14.5" hidden="1" customHeight="1" outlineLevel="1" x14ac:dyDescent="0.35">
      <c r="A623" s="72">
        <v>28</v>
      </c>
      <c r="B623" s="72" t="str">
        <f t="shared" si="9"/>
        <v>-</v>
      </c>
      <c r="C623" s="73" t="s">
        <v>226</v>
      </c>
      <c r="E623" s="153"/>
      <c r="F623" s="153"/>
      <c r="G623" s="154"/>
      <c r="H623" s="154"/>
      <c r="I623" s="155"/>
      <c r="K623" s="26"/>
    </row>
    <row r="624" spans="1:11" ht="14.5" hidden="1" customHeight="1" outlineLevel="1" x14ac:dyDescent="0.35">
      <c r="A624" s="72">
        <v>28</v>
      </c>
      <c r="B624" s="72" t="str">
        <f t="shared" si="9"/>
        <v>-</v>
      </c>
      <c r="C624" s="73" t="s">
        <v>226</v>
      </c>
      <c r="E624" s="153"/>
      <c r="F624" s="153"/>
      <c r="G624" s="154"/>
      <c r="H624" s="154"/>
      <c r="I624" s="155"/>
      <c r="K624" s="26"/>
    </row>
    <row r="625" spans="1:11" ht="14.5" hidden="1" customHeight="1" outlineLevel="1" x14ac:dyDescent="0.35">
      <c r="A625" s="72">
        <v>28</v>
      </c>
      <c r="B625" s="72" t="str">
        <f t="shared" si="9"/>
        <v>-</v>
      </c>
      <c r="C625" s="73" t="s">
        <v>226</v>
      </c>
      <c r="E625" s="153"/>
      <c r="F625" s="153"/>
      <c r="G625" s="154"/>
      <c r="H625" s="154"/>
      <c r="I625" s="155"/>
      <c r="K625" s="26"/>
    </row>
    <row r="626" spans="1:11" ht="14.5" hidden="1" customHeight="1" outlineLevel="1" x14ac:dyDescent="0.35">
      <c r="A626" s="72">
        <v>28</v>
      </c>
      <c r="B626" s="72" t="str">
        <f t="shared" si="9"/>
        <v>-</v>
      </c>
      <c r="C626" s="73" t="s">
        <v>226</v>
      </c>
      <c r="E626" s="153"/>
      <c r="F626" s="153"/>
      <c r="G626" s="154"/>
      <c r="H626" s="154"/>
      <c r="I626" s="155"/>
      <c r="K626" s="26"/>
    </row>
    <row r="627" spans="1:11" ht="14.5" hidden="1" customHeight="1" outlineLevel="1" x14ac:dyDescent="0.35">
      <c r="A627" s="72">
        <v>28</v>
      </c>
      <c r="B627" s="72" t="str">
        <f t="shared" si="9"/>
        <v>-</v>
      </c>
      <c r="C627" s="73" t="s">
        <v>226</v>
      </c>
      <c r="E627" s="153"/>
      <c r="F627" s="153"/>
      <c r="G627" s="154"/>
      <c r="H627" s="154"/>
      <c r="I627" s="155"/>
      <c r="K627" s="26"/>
    </row>
    <row r="628" spans="1:11" ht="14.5" hidden="1" customHeight="1" outlineLevel="1" x14ac:dyDescent="0.35">
      <c r="A628" s="72">
        <v>28</v>
      </c>
      <c r="B628" s="72" t="str">
        <f t="shared" si="9"/>
        <v>-</v>
      </c>
      <c r="C628" s="73" t="s">
        <v>226</v>
      </c>
      <c r="E628" s="153"/>
      <c r="F628" s="153"/>
      <c r="G628" s="154"/>
      <c r="H628" s="154"/>
      <c r="I628" s="155"/>
      <c r="K628" s="26"/>
    </row>
    <row r="629" spans="1:11" ht="14.5" hidden="1" customHeight="1" outlineLevel="1" x14ac:dyDescent="0.35">
      <c r="A629" s="72">
        <v>28</v>
      </c>
      <c r="B629" s="72" t="str">
        <f t="shared" si="9"/>
        <v>-</v>
      </c>
      <c r="C629" s="73" t="s">
        <v>226</v>
      </c>
      <c r="E629" s="153"/>
      <c r="F629" s="153"/>
      <c r="G629" s="154"/>
      <c r="H629" s="154"/>
      <c r="I629" s="155"/>
      <c r="K629" s="26"/>
    </row>
    <row r="630" spans="1:11" ht="14.5" hidden="1" customHeight="1" outlineLevel="1" x14ac:dyDescent="0.35">
      <c r="A630" s="72">
        <v>28</v>
      </c>
      <c r="B630" s="72" t="str">
        <f t="shared" si="9"/>
        <v>-</v>
      </c>
      <c r="C630" s="73" t="s">
        <v>226</v>
      </c>
      <c r="E630" s="153"/>
      <c r="F630" s="153"/>
      <c r="G630" s="154"/>
      <c r="H630" s="154"/>
      <c r="I630" s="155"/>
      <c r="K630" s="26"/>
    </row>
    <row r="631" spans="1:11" ht="14.5" hidden="1" customHeight="1" outlineLevel="1" x14ac:dyDescent="0.35">
      <c r="A631" s="72">
        <v>28</v>
      </c>
      <c r="B631" s="72" t="str">
        <f t="shared" si="9"/>
        <v>-</v>
      </c>
      <c r="C631" s="73" t="s">
        <v>226</v>
      </c>
      <c r="E631" s="153"/>
      <c r="F631" s="153"/>
      <c r="G631" s="154"/>
      <c r="H631" s="154"/>
      <c r="I631" s="155"/>
      <c r="K631" s="26"/>
    </row>
    <row r="632" spans="1:11" ht="14.5" hidden="1" customHeight="1" outlineLevel="1" x14ac:dyDescent="0.35">
      <c r="A632" s="72">
        <v>28</v>
      </c>
      <c r="B632" s="72" t="str">
        <f t="shared" si="9"/>
        <v>-</v>
      </c>
      <c r="C632" s="73" t="s">
        <v>226</v>
      </c>
      <c r="E632" s="153"/>
      <c r="F632" s="153"/>
      <c r="G632" s="154"/>
      <c r="H632" s="154"/>
      <c r="I632" s="155"/>
      <c r="K632" s="26"/>
    </row>
    <row r="633" spans="1:11" ht="14.5" hidden="1" customHeight="1" outlineLevel="1" x14ac:dyDescent="0.35">
      <c r="A633" s="72">
        <v>28</v>
      </c>
      <c r="B633" s="72" t="str">
        <f t="shared" si="9"/>
        <v>-</v>
      </c>
      <c r="C633" s="73" t="s">
        <v>226</v>
      </c>
      <c r="E633" s="153"/>
      <c r="F633" s="153"/>
      <c r="G633" s="154"/>
      <c r="H633" s="154"/>
      <c r="I633" s="155"/>
      <c r="K633" s="26"/>
    </row>
    <row r="634" spans="1:11" ht="14.5" hidden="1" customHeight="1" outlineLevel="1" x14ac:dyDescent="0.35">
      <c r="A634" s="72">
        <v>28</v>
      </c>
      <c r="B634" s="72" t="str">
        <f t="shared" si="9"/>
        <v>-</v>
      </c>
      <c r="C634" s="73" t="s">
        <v>226</v>
      </c>
      <c r="E634" s="153"/>
      <c r="F634" s="153"/>
      <c r="G634" s="154"/>
      <c r="H634" s="154"/>
      <c r="I634" s="155"/>
      <c r="K634" s="26"/>
    </row>
    <row r="635" spans="1:11" ht="14.5" hidden="1" customHeight="1" outlineLevel="1" x14ac:dyDescent="0.35">
      <c r="A635" s="72">
        <v>28</v>
      </c>
      <c r="B635" s="72" t="str">
        <f t="shared" si="9"/>
        <v>-</v>
      </c>
      <c r="C635" s="73" t="s">
        <v>226</v>
      </c>
      <c r="E635" s="153"/>
      <c r="F635" s="153"/>
      <c r="G635" s="154"/>
      <c r="H635" s="154"/>
      <c r="I635" s="155"/>
      <c r="K635" s="26"/>
    </row>
    <row r="636" spans="1:11" ht="14.5" hidden="1" customHeight="1" outlineLevel="1" x14ac:dyDescent="0.35">
      <c r="A636" s="72">
        <v>28</v>
      </c>
      <c r="B636" s="72" t="str">
        <f t="shared" si="9"/>
        <v>-</v>
      </c>
      <c r="C636" s="73" t="s">
        <v>226</v>
      </c>
      <c r="E636" s="153"/>
      <c r="F636" s="153"/>
      <c r="G636" s="154"/>
      <c r="H636" s="154"/>
      <c r="I636" s="155"/>
      <c r="K636" s="26"/>
    </row>
    <row r="637" spans="1:11" ht="14.5" hidden="1" customHeight="1" outlineLevel="1" x14ac:dyDescent="0.35">
      <c r="A637" s="72">
        <v>28</v>
      </c>
      <c r="B637" s="72" t="str">
        <f t="shared" si="9"/>
        <v>-</v>
      </c>
      <c r="C637" s="73" t="s">
        <v>226</v>
      </c>
      <c r="E637" s="153"/>
      <c r="F637" s="153"/>
      <c r="G637" s="154"/>
      <c r="H637" s="154"/>
      <c r="I637" s="155"/>
      <c r="K637" s="26"/>
    </row>
    <row r="638" spans="1:11" ht="14.5" hidden="1" customHeight="1" outlineLevel="1" x14ac:dyDescent="0.35">
      <c r="A638" s="72">
        <v>28</v>
      </c>
      <c r="B638" s="72" t="str">
        <f t="shared" si="9"/>
        <v>-</v>
      </c>
      <c r="C638" s="73" t="s">
        <v>226</v>
      </c>
      <c r="E638" s="153"/>
      <c r="F638" s="153"/>
      <c r="G638" s="154"/>
      <c r="H638" s="154"/>
      <c r="I638" s="155"/>
      <c r="K638" s="26"/>
    </row>
    <row r="639" spans="1:11" ht="14.5" hidden="1" customHeight="1" outlineLevel="1" x14ac:dyDescent="0.35">
      <c r="A639" s="72">
        <v>28</v>
      </c>
      <c r="B639" s="72" t="str">
        <f t="shared" si="9"/>
        <v>-</v>
      </c>
      <c r="C639" s="73" t="s">
        <v>226</v>
      </c>
      <c r="E639" s="153"/>
      <c r="F639" s="153"/>
      <c r="G639" s="154"/>
      <c r="H639" s="154"/>
      <c r="I639" s="155"/>
      <c r="K639" s="26"/>
    </row>
    <row r="640" spans="1:11" ht="14.5" hidden="1" customHeight="1" outlineLevel="1" x14ac:dyDescent="0.35">
      <c r="A640" s="72">
        <v>28</v>
      </c>
      <c r="B640" s="72" t="str">
        <f t="shared" si="9"/>
        <v>-</v>
      </c>
      <c r="C640" s="73" t="s">
        <v>226</v>
      </c>
      <c r="E640" s="153"/>
      <c r="F640" s="153"/>
      <c r="G640" s="154"/>
      <c r="H640" s="154"/>
      <c r="I640" s="155"/>
      <c r="K640" s="26"/>
    </row>
    <row r="641" spans="1:11" ht="14.5" hidden="1" customHeight="1" outlineLevel="1" x14ac:dyDescent="0.35">
      <c r="A641" s="72">
        <v>28</v>
      </c>
      <c r="B641" s="72" t="str">
        <f t="shared" si="9"/>
        <v>-</v>
      </c>
      <c r="C641" s="73" t="s">
        <v>226</v>
      </c>
      <c r="E641" s="153"/>
      <c r="F641" s="153"/>
      <c r="G641" s="154"/>
      <c r="H641" s="154"/>
      <c r="I641" s="155"/>
      <c r="K641" s="26"/>
    </row>
    <row r="642" spans="1:11" ht="14.5" hidden="1" customHeight="1" outlineLevel="1" x14ac:dyDescent="0.35">
      <c r="A642" s="72">
        <v>28</v>
      </c>
      <c r="B642" s="72" t="str">
        <f t="shared" si="9"/>
        <v>-</v>
      </c>
      <c r="C642" s="73" t="s">
        <v>226</v>
      </c>
      <c r="E642" s="153"/>
      <c r="F642" s="153"/>
      <c r="G642" s="154"/>
      <c r="H642" s="154"/>
      <c r="I642" s="155"/>
      <c r="K642" s="26"/>
    </row>
    <row r="643" spans="1:11" ht="14.5" hidden="1" customHeight="1" outlineLevel="1" x14ac:dyDescent="0.35">
      <c r="A643" s="72">
        <v>28</v>
      </c>
      <c r="B643" s="72" t="str">
        <f t="shared" si="9"/>
        <v>-</v>
      </c>
      <c r="C643" s="73" t="s">
        <v>226</v>
      </c>
      <c r="E643" s="153"/>
      <c r="F643" s="153"/>
      <c r="G643" s="154"/>
      <c r="H643" s="154"/>
      <c r="I643" s="155"/>
      <c r="K643" s="26"/>
    </row>
    <row r="644" spans="1:11" ht="14.5" hidden="1" customHeight="1" outlineLevel="1" x14ac:dyDescent="0.35">
      <c r="A644" s="72">
        <v>28</v>
      </c>
      <c r="B644" s="72" t="str">
        <f t="shared" si="9"/>
        <v>-</v>
      </c>
      <c r="C644" s="73" t="s">
        <v>226</v>
      </c>
      <c r="E644" s="153"/>
      <c r="F644" s="153"/>
      <c r="G644" s="154"/>
      <c r="H644" s="154"/>
      <c r="I644" s="155"/>
      <c r="K644" s="26"/>
    </row>
    <row r="645" spans="1:11" ht="14.5" hidden="1" customHeight="1" outlineLevel="1" x14ac:dyDescent="0.35">
      <c r="A645" s="72">
        <v>28</v>
      </c>
      <c r="B645" s="72" t="str">
        <f t="shared" si="9"/>
        <v>-</v>
      </c>
      <c r="C645" s="73" t="s">
        <v>226</v>
      </c>
      <c r="E645" s="153"/>
      <c r="F645" s="153"/>
      <c r="G645" s="154"/>
      <c r="H645" s="154"/>
      <c r="I645" s="155"/>
      <c r="K645" s="26"/>
    </row>
    <row r="646" spans="1:11" ht="14.5" hidden="1" customHeight="1" outlineLevel="1" x14ac:dyDescent="0.35">
      <c r="A646" s="72">
        <v>28</v>
      </c>
      <c r="B646" s="72" t="str">
        <f t="shared" si="9"/>
        <v>-</v>
      </c>
      <c r="C646" s="73" t="s">
        <v>226</v>
      </c>
      <c r="E646" s="153"/>
      <c r="F646" s="153"/>
      <c r="G646" s="154"/>
      <c r="H646" s="154"/>
      <c r="I646" s="155"/>
      <c r="K646" s="26"/>
    </row>
    <row r="647" spans="1:11" ht="14.5" hidden="1" customHeight="1" outlineLevel="1" x14ac:dyDescent="0.35">
      <c r="A647" s="72">
        <v>28</v>
      </c>
      <c r="B647" s="72" t="str">
        <f t="shared" si="9"/>
        <v>-</v>
      </c>
      <c r="C647" s="73" t="s">
        <v>226</v>
      </c>
      <c r="E647" s="153"/>
      <c r="F647" s="153"/>
      <c r="G647" s="154"/>
      <c r="H647" s="154"/>
      <c r="I647" s="155"/>
      <c r="K647" s="26"/>
    </row>
    <row r="648" spans="1:11" ht="14.5" hidden="1" customHeight="1" outlineLevel="1" x14ac:dyDescent="0.35">
      <c r="A648" s="72">
        <v>28</v>
      </c>
      <c r="B648" s="72" t="str">
        <f t="shared" si="9"/>
        <v>-</v>
      </c>
      <c r="C648" s="73" t="s">
        <v>226</v>
      </c>
      <c r="E648" s="153"/>
      <c r="F648" s="153"/>
      <c r="G648" s="154"/>
      <c r="H648" s="154"/>
      <c r="I648" s="155"/>
      <c r="K648" s="26"/>
    </row>
    <row r="649" spans="1:11" ht="14.5" hidden="1" customHeight="1" outlineLevel="1" x14ac:dyDescent="0.35">
      <c r="A649" s="72">
        <v>28</v>
      </c>
      <c r="B649" s="72" t="str">
        <f t="shared" si="9"/>
        <v>-</v>
      </c>
      <c r="C649" s="73" t="s">
        <v>226</v>
      </c>
      <c r="E649" s="153"/>
      <c r="F649" s="153"/>
      <c r="G649" s="154"/>
      <c r="H649" s="154"/>
      <c r="I649" s="155"/>
      <c r="K649" s="26"/>
    </row>
    <row r="650" spans="1:11" ht="14.5" hidden="1" customHeight="1" outlineLevel="1" x14ac:dyDescent="0.35">
      <c r="A650" s="72">
        <v>28</v>
      </c>
      <c r="B650" s="72" t="str">
        <f t="shared" si="9"/>
        <v>-</v>
      </c>
      <c r="C650" s="73" t="s">
        <v>226</v>
      </c>
      <c r="E650" s="153"/>
      <c r="F650" s="153"/>
      <c r="G650" s="154"/>
      <c r="H650" s="154"/>
      <c r="I650" s="155"/>
      <c r="K650" s="26"/>
    </row>
    <row r="651" spans="1:11" ht="14.5" hidden="1" customHeight="1" outlineLevel="1" x14ac:dyDescent="0.35">
      <c r="A651" s="72">
        <v>28</v>
      </c>
      <c r="B651" s="72" t="str">
        <f t="shared" si="9"/>
        <v>-</v>
      </c>
      <c r="C651" s="73" t="s">
        <v>226</v>
      </c>
      <c r="E651" s="153"/>
      <c r="F651" s="153"/>
      <c r="G651" s="154"/>
      <c r="H651" s="154"/>
      <c r="I651" s="155"/>
      <c r="K651" s="26"/>
    </row>
    <row r="652" spans="1:11" ht="14.5" hidden="1" customHeight="1" outlineLevel="1" x14ac:dyDescent="0.35">
      <c r="A652" s="72">
        <v>28</v>
      </c>
      <c r="B652" s="72" t="str">
        <f t="shared" si="9"/>
        <v>-</v>
      </c>
      <c r="C652" s="73" t="s">
        <v>226</v>
      </c>
      <c r="E652" s="153"/>
      <c r="F652" s="153"/>
      <c r="G652" s="154"/>
      <c r="H652" s="154"/>
      <c r="I652" s="155"/>
      <c r="K652" s="26"/>
    </row>
    <row r="653" spans="1:11" ht="14.5" hidden="1" customHeight="1" outlineLevel="1" x14ac:dyDescent="0.35">
      <c r="A653" s="72">
        <v>28</v>
      </c>
      <c r="B653" s="72" t="str">
        <f t="shared" si="9"/>
        <v>-</v>
      </c>
      <c r="C653" s="73" t="s">
        <v>226</v>
      </c>
      <c r="E653" s="153"/>
      <c r="F653" s="153"/>
      <c r="G653" s="154"/>
      <c r="H653" s="154"/>
      <c r="I653" s="155"/>
      <c r="K653" s="26"/>
    </row>
    <row r="654" spans="1:11" collapsed="1" x14ac:dyDescent="0.35">
      <c r="A654" s="72">
        <v>28</v>
      </c>
      <c r="B654" s="72" t="str">
        <f t="shared" si="9"/>
        <v>-</v>
      </c>
      <c r="C654" s="73" t="s">
        <v>226</v>
      </c>
      <c r="E654" s="153"/>
      <c r="F654" s="153"/>
      <c r="G654" s="154"/>
      <c r="H654" s="154"/>
      <c r="I654" s="155"/>
      <c r="K654" s="26"/>
    </row>
    <row r="655" spans="1:11" ht="10.5" customHeight="1" x14ac:dyDescent="0.35">
      <c r="E655" s="29"/>
      <c r="F655" s="30"/>
      <c r="G655" s="30"/>
      <c r="H655" s="30"/>
      <c r="I655" s="30"/>
      <c r="J655" s="30"/>
      <c r="K655" s="31"/>
    </row>
    <row r="656" spans="1:11" ht="19.5" customHeight="1" x14ac:dyDescent="0.35">
      <c r="E656" s="2"/>
      <c r="F656" s="2"/>
      <c r="G656" s="2"/>
      <c r="H656" s="2"/>
      <c r="I656" s="2"/>
      <c r="J656" s="2"/>
      <c r="K656" s="2"/>
    </row>
    <row r="657" spans="1:11" ht="24" customHeight="1" x14ac:dyDescent="0.35">
      <c r="E657" s="156" t="s">
        <v>228</v>
      </c>
      <c r="F657" s="156"/>
      <c r="G657" s="156"/>
      <c r="H657" s="156"/>
      <c r="I657" s="156"/>
      <c r="J657" s="156"/>
      <c r="K657" s="157"/>
    </row>
    <row r="658" spans="1:11" ht="10.5" customHeight="1" x14ac:dyDescent="0.35">
      <c r="E658" s="27"/>
      <c r="K658" s="26"/>
    </row>
    <row r="659" spans="1:11" ht="14.5" customHeight="1" x14ac:dyDescent="0.35">
      <c r="E659" s="42" t="s">
        <v>229</v>
      </c>
      <c r="K659" s="26"/>
    </row>
    <row r="660" spans="1:11" ht="2.15" customHeight="1" x14ac:dyDescent="0.35">
      <c r="E660" s="27"/>
      <c r="K660" s="26"/>
    </row>
    <row r="661" spans="1:11" ht="16.5" customHeight="1" x14ac:dyDescent="0.35">
      <c r="E661" s="143"/>
      <c r="F661" s="143"/>
      <c r="G661" s="158" t="s">
        <v>230</v>
      </c>
      <c r="H661" s="158"/>
      <c r="I661" s="158"/>
      <c r="K661" s="26"/>
    </row>
    <row r="662" spans="1:11" x14ac:dyDescent="0.35">
      <c r="A662" s="72">
        <v>29</v>
      </c>
      <c r="B662" s="72">
        <f>IF('RENSEIGNEMENTS GÉNÉRAUX'!$H$20="Oui","ok",IF(OR(G662&lt;&gt;"",G663&lt;&gt;"",G664&lt;&gt;"",G665&lt;&gt;""),IF(G662&lt;&gt;"",G662,"ok"),0))</f>
        <v>0</v>
      </c>
      <c r="C662" s="73" t="s">
        <v>231</v>
      </c>
      <c r="E662" s="151" t="s">
        <v>232</v>
      </c>
      <c r="F662" s="151"/>
      <c r="G662" s="136"/>
      <c r="H662" s="136"/>
      <c r="I662" s="152"/>
      <c r="K662" s="26"/>
    </row>
    <row r="663" spans="1:11" x14ac:dyDescent="0.35">
      <c r="A663" s="72">
        <v>29</v>
      </c>
      <c r="B663" s="72">
        <f>IF('RENSEIGNEMENTS GÉNÉRAUX'!$H$20="Oui","ok",IF(OR(G662&lt;&gt;"",G663&lt;&gt;"",G664&lt;&gt;"",G665&lt;&gt;""),IF(G662&lt;&gt;"",G662,"ok"),0))</f>
        <v>0</v>
      </c>
      <c r="C663" s="73" t="s">
        <v>233</v>
      </c>
      <c r="E663" s="151" t="s">
        <v>234</v>
      </c>
      <c r="F663" s="151"/>
      <c r="G663" s="136"/>
      <c r="H663" s="136"/>
      <c r="I663" s="152"/>
      <c r="K663" s="26"/>
    </row>
    <row r="664" spans="1:11" x14ac:dyDescent="0.35">
      <c r="A664" s="72">
        <v>29</v>
      </c>
      <c r="B664" s="72">
        <f>IF('RENSEIGNEMENTS GÉNÉRAUX'!$H$20="Oui","ok",IF(OR(G662&lt;&gt;"",G663&lt;&gt;"",G664&lt;&gt;"",G665&lt;&gt;""),IF(G662&lt;&gt;"",G662,"ok"),0))</f>
        <v>0</v>
      </c>
      <c r="C664" s="73" t="s">
        <v>235</v>
      </c>
      <c r="E664" s="151" t="s">
        <v>236</v>
      </c>
      <c r="F664" s="151"/>
      <c r="G664" s="136"/>
      <c r="H664" s="136"/>
      <c r="I664" s="152"/>
      <c r="K664" s="26"/>
    </row>
    <row r="665" spans="1:11" x14ac:dyDescent="0.35">
      <c r="A665" s="72">
        <v>29</v>
      </c>
      <c r="B665" s="72">
        <f>IF('RENSEIGNEMENTS GÉNÉRAUX'!$H$20="Oui","ok",IF(OR(G662&lt;&gt;"",G663&lt;&gt;"",G664&lt;&gt;"",G665&lt;&gt;""),IF(G662&lt;&gt;"",G662,"ok"),0))</f>
        <v>0</v>
      </c>
      <c r="C665" s="73" t="s">
        <v>237</v>
      </c>
      <c r="E665" s="151" t="s">
        <v>238</v>
      </c>
      <c r="F665" s="151"/>
      <c r="G665" s="136"/>
      <c r="H665" s="136"/>
      <c r="I665" s="152"/>
      <c r="K665" s="26"/>
    </row>
    <row r="666" spans="1:11" ht="12" customHeight="1" x14ac:dyDescent="0.35">
      <c r="E666" s="27"/>
      <c r="K666" s="26"/>
    </row>
    <row r="667" spans="1:11" ht="14.5" customHeight="1" x14ac:dyDescent="0.35">
      <c r="E667" s="42" t="s">
        <v>239</v>
      </c>
      <c r="K667" s="26"/>
    </row>
    <row r="668" spans="1:11" ht="14.5" customHeight="1" x14ac:dyDescent="0.35">
      <c r="E668" s="42" t="s">
        <v>240</v>
      </c>
      <c r="K668" s="26"/>
    </row>
    <row r="669" spans="1:11" ht="2.15" customHeight="1" x14ac:dyDescent="0.35">
      <c r="E669" s="27"/>
      <c r="K669" s="26"/>
    </row>
    <row r="670" spans="1:11" ht="16.5" customHeight="1" x14ac:dyDescent="0.35">
      <c r="E670" s="159" t="s">
        <v>241</v>
      </c>
      <c r="F670" s="159"/>
      <c r="G670" s="158" t="s">
        <v>242</v>
      </c>
      <c r="H670" s="158"/>
      <c r="I670" s="158"/>
      <c r="J670" s="55" t="s">
        <v>243</v>
      </c>
      <c r="K670" s="26"/>
    </row>
    <row r="671" spans="1:11" x14ac:dyDescent="0.35">
      <c r="A671" s="72">
        <v>30</v>
      </c>
      <c r="B671" s="72" t="str">
        <f>IF(AND(G671="",J671=""),"ok",IF(OR(G671="",J671=""),0,G671&amp;"-"&amp;J671))</f>
        <v>ok</v>
      </c>
      <c r="C671" s="73" t="s">
        <v>244</v>
      </c>
      <c r="E671" s="162" t="s">
        <v>245</v>
      </c>
      <c r="F671" s="162"/>
      <c r="G671" s="136"/>
      <c r="H671" s="136"/>
      <c r="I671" s="136"/>
      <c r="J671" s="103"/>
      <c r="K671" s="26"/>
    </row>
    <row r="672" spans="1:11" x14ac:dyDescent="0.35">
      <c r="A672" s="72">
        <v>30</v>
      </c>
      <c r="B672" s="72" t="str">
        <f>IF(AND(G672="",J672=""),"ok",IF(OR(G672="",J672=""),0,G672&amp;"-"&amp;J672))</f>
        <v>ok</v>
      </c>
      <c r="C672" s="73" t="s">
        <v>246</v>
      </c>
      <c r="E672" s="162" t="s">
        <v>247</v>
      </c>
      <c r="F672" s="162"/>
      <c r="G672" s="136"/>
      <c r="H672" s="136"/>
      <c r="I672" s="136"/>
      <c r="J672" s="103"/>
      <c r="K672" s="26"/>
    </row>
    <row r="673" spans="1:11" x14ac:dyDescent="0.35">
      <c r="A673" s="72">
        <v>30</v>
      </c>
      <c r="B673" s="72" t="str">
        <f>IF(AND(G673="",J673=""),"ok",IF(OR(G673="",J673=""),0,G673&amp;"-"&amp;J673))</f>
        <v>ok</v>
      </c>
      <c r="C673" s="73" t="s">
        <v>248</v>
      </c>
      <c r="E673" s="162" t="s">
        <v>249</v>
      </c>
      <c r="F673" s="162"/>
      <c r="G673" s="136"/>
      <c r="H673" s="136"/>
      <c r="I673" s="136"/>
      <c r="J673" s="103"/>
      <c r="K673" s="26"/>
    </row>
    <row r="674" spans="1:11" x14ac:dyDescent="0.35">
      <c r="A674" s="72">
        <v>30</v>
      </c>
      <c r="B674" s="72" t="str">
        <f>IF(AND(G674="",J674=""),"ok",IF(OR(G674="",J674=""),0,G674&amp;"-"&amp;J674))</f>
        <v>ok</v>
      </c>
      <c r="C674" s="73" t="s">
        <v>250</v>
      </c>
      <c r="E674" s="162" t="s">
        <v>219</v>
      </c>
      <c r="F674" s="162"/>
      <c r="G674" s="136"/>
      <c r="H674" s="136"/>
      <c r="I674" s="136"/>
      <c r="J674" s="103"/>
      <c r="K674" s="26"/>
    </row>
    <row r="675" spans="1:11" ht="12" customHeight="1" x14ac:dyDescent="0.35">
      <c r="E675" s="27"/>
      <c r="K675" s="26"/>
    </row>
    <row r="676" spans="1:11" ht="14.5" customHeight="1" x14ac:dyDescent="0.35">
      <c r="E676" s="42" t="s">
        <v>251</v>
      </c>
      <c r="K676" s="26"/>
    </row>
    <row r="677" spans="1:11" ht="14.5" customHeight="1" x14ac:dyDescent="0.35">
      <c r="E677" s="42" t="s">
        <v>252</v>
      </c>
      <c r="K677" s="26"/>
    </row>
    <row r="678" spans="1:11" ht="2.15" customHeight="1" x14ac:dyDescent="0.35">
      <c r="E678" s="27"/>
      <c r="K678" s="26"/>
    </row>
    <row r="679" spans="1:11" ht="34.5" customHeight="1" x14ac:dyDescent="0.35">
      <c r="E679" s="163" t="s">
        <v>253</v>
      </c>
      <c r="F679" s="163"/>
      <c r="G679" s="158" t="s">
        <v>254</v>
      </c>
      <c r="H679" s="158"/>
      <c r="K679" s="26"/>
    </row>
    <row r="680" spans="1:11" ht="15" customHeight="1" x14ac:dyDescent="0.35">
      <c r="A680" s="72">
        <v>31</v>
      </c>
      <c r="B680" s="72">
        <f>IF('RENSEIGNEMENTS GÉNÉRAUX'!$H$20="Oui","ok",G680)</f>
        <v>0</v>
      </c>
      <c r="C680" s="73" t="s">
        <v>255</v>
      </c>
      <c r="E680" s="162" t="s">
        <v>256</v>
      </c>
      <c r="F680" s="162"/>
      <c r="G680" s="152"/>
      <c r="H680" s="152"/>
      <c r="K680" s="26"/>
    </row>
    <row r="681" spans="1:11" ht="15" customHeight="1" x14ac:dyDescent="0.35">
      <c r="A681" s="72">
        <v>31</v>
      </c>
      <c r="B681" s="72">
        <f>IF('RENSEIGNEMENTS GÉNÉRAUX'!$H$20="Oui","ok",G681)</f>
        <v>0</v>
      </c>
      <c r="C681" s="73" t="s">
        <v>257</v>
      </c>
      <c r="E681" s="162" t="s">
        <v>258</v>
      </c>
      <c r="F681" s="162"/>
      <c r="G681" s="152"/>
      <c r="H681" s="152"/>
      <c r="K681" s="26"/>
    </row>
    <row r="682" spans="1:11" ht="15" customHeight="1" x14ac:dyDescent="0.35">
      <c r="A682" s="72">
        <v>31</v>
      </c>
      <c r="B682" s="72">
        <f>IF('RENSEIGNEMENTS GÉNÉRAUX'!$H$20="Oui","ok",G682)</f>
        <v>0</v>
      </c>
      <c r="C682" s="73" t="s">
        <v>259</v>
      </c>
      <c r="E682" s="162" t="s">
        <v>260</v>
      </c>
      <c r="F682" s="162"/>
      <c r="G682" s="152"/>
      <c r="H682" s="152"/>
      <c r="K682" s="26"/>
    </row>
    <row r="683" spans="1:11" ht="15" customHeight="1" x14ac:dyDescent="0.35">
      <c r="A683" s="72">
        <v>31</v>
      </c>
      <c r="B683" s="72">
        <f>IF('RENSEIGNEMENTS GÉNÉRAUX'!$H$20="Oui","ok",G683)</f>
        <v>0</v>
      </c>
      <c r="C683" s="73" t="s">
        <v>261</v>
      </c>
      <c r="E683" s="162" t="s">
        <v>262</v>
      </c>
      <c r="F683" s="162"/>
      <c r="G683" s="152"/>
      <c r="H683" s="152"/>
      <c r="K683" s="26"/>
    </row>
    <row r="684" spans="1:11" ht="10.5" customHeight="1" x14ac:dyDescent="0.35">
      <c r="E684" s="29"/>
      <c r="F684" s="30"/>
      <c r="G684" s="30"/>
      <c r="H684" s="30"/>
      <c r="I684" s="30"/>
      <c r="J684" s="30"/>
      <c r="K684" s="31"/>
    </row>
    <row r="685" spans="1:11" ht="19.5" customHeight="1" x14ac:dyDescent="0.35">
      <c r="E685" s="2"/>
      <c r="F685" s="2"/>
      <c r="G685" s="2"/>
      <c r="H685" s="2"/>
      <c r="I685" s="2"/>
      <c r="J685" s="2"/>
      <c r="K685" s="2"/>
    </row>
    <row r="686" spans="1:11" ht="24" customHeight="1" x14ac:dyDescent="0.35">
      <c r="E686" s="140" t="s">
        <v>263</v>
      </c>
      <c r="F686" s="141"/>
      <c r="G686" s="141"/>
      <c r="H686" s="141"/>
      <c r="I686" s="141"/>
      <c r="J686" s="141"/>
      <c r="K686" s="142"/>
    </row>
    <row r="687" spans="1:11" ht="10.5" customHeight="1" x14ac:dyDescent="0.35">
      <c r="E687" s="27"/>
      <c r="K687" s="26"/>
    </row>
    <row r="688" spans="1:11" x14ac:dyDescent="0.35">
      <c r="A688" s="96"/>
      <c r="B688" s="96"/>
      <c r="C688" s="97"/>
      <c r="D688" s="232"/>
      <c r="E688" s="20" t="s">
        <v>264</v>
      </c>
      <c r="K688" s="26"/>
    </row>
    <row r="689" spans="1:11" x14ac:dyDescent="0.35">
      <c r="A689" s="96"/>
      <c r="B689" s="96"/>
      <c r="C689" s="97"/>
      <c r="D689" s="232"/>
      <c r="E689" s="20" t="s">
        <v>265</v>
      </c>
      <c r="K689" s="26"/>
    </row>
    <row r="690" spans="1:11" x14ac:dyDescent="0.35">
      <c r="A690" s="96"/>
      <c r="B690" s="96"/>
      <c r="C690" s="97"/>
      <c r="D690" s="232"/>
      <c r="E690" s="20" t="s">
        <v>266</v>
      </c>
      <c r="K690" s="26"/>
    </row>
    <row r="691" spans="1:11" ht="12" customHeight="1" x14ac:dyDescent="0.35">
      <c r="A691" s="96"/>
      <c r="B691" s="96"/>
      <c r="C691" s="97"/>
      <c r="D691" s="232"/>
      <c r="E691" s="20"/>
      <c r="K691" s="26"/>
    </row>
    <row r="692" spans="1:11" x14ac:dyDescent="0.35">
      <c r="A692" s="96"/>
      <c r="B692" s="96"/>
      <c r="C692" s="97"/>
      <c r="D692" s="232"/>
      <c r="E692" s="20" t="s">
        <v>267</v>
      </c>
      <c r="K692" s="26"/>
    </row>
    <row r="693" spans="1:11" ht="5.25" customHeight="1" x14ac:dyDescent="0.35">
      <c r="A693" s="96"/>
      <c r="B693" s="96"/>
      <c r="C693" s="97"/>
      <c r="D693" s="232"/>
      <c r="E693" s="20"/>
      <c r="K693" s="26"/>
    </row>
    <row r="694" spans="1:11" x14ac:dyDescent="0.35">
      <c r="A694" s="96"/>
      <c r="B694" s="96"/>
      <c r="C694" s="97"/>
      <c r="D694" s="232"/>
      <c r="E694" s="20" t="s">
        <v>268</v>
      </c>
      <c r="K694" s="26"/>
    </row>
    <row r="695" spans="1:11" x14ac:dyDescent="0.35">
      <c r="A695" s="96"/>
      <c r="B695" s="96"/>
      <c r="C695" s="97"/>
      <c r="D695" s="232"/>
      <c r="E695" s="20" t="s">
        <v>269</v>
      </c>
      <c r="K695" s="26"/>
    </row>
    <row r="696" spans="1:11" x14ac:dyDescent="0.35">
      <c r="A696" s="96"/>
      <c r="B696" s="96"/>
      <c r="C696" s="97"/>
      <c r="D696" s="232"/>
      <c r="E696" s="20" t="s">
        <v>270</v>
      </c>
      <c r="K696" s="26"/>
    </row>
    <row r="697" spans="1:11" ht="12" customHeight="1" x14ac:dyDescent="0.35">
      <c r="A697" s="96"/>
      <c r="B697" s="96"/>
      <c r="C697" s="97"/>
      <c r="D697" s="232"/>
      <c r="E697" s="20"/>
      <c r="K697" s="26"/>
    </row>
    <row r="698" spans="1:11" x14ac:dyDescent="0.35">
      <c r="A698" s="96"/>
      <c r="B698" s="96"/>
      <c r="C698" s="97"/>
      <c r="D698" s="232"/>
      <c r="E698" s="8" t="s">
        <v>271</v>
      </c>
      <c r="K698" s="26"/>
    </row>
    <row r="699" spans="1:11" x14ac:dyDescent="0.35">
      <c r="A699" s="96"/>
      <c r="B699" s="96"/>
      <c r="C699" s="97"/>
      <c r="D699" s="232"/>
      <c r="E699" s="20" t="s">
        <v>272</v>
      </c>
      <c r="K699" s="26"/>
    </row>
    <row r="700" spans="1:11" x14ac:dyDescent="0.35">
      <c r="A700" s="96"/>
      <c r="B700" s="96"/>
      <c r="C700" s="97"/>
      <c r="D700" s="232"/>
      <c r="E700" s="20" t="s">
        <v>273</v>
      </c>
      <c r="K700" s="26"/>
    </row>
    <row r="701" spans="1:11" x14ac:dyDescent="0.35">
      <c r="A701" s="96"/>
      <c r="B701" s="96"/>
      <c r="C701" s="97"/>
      <c r="D701" s="232"/>
      <c r="E701" s="20" t="s">
        <v>274</v>
      </c>
      <c r="K701" s="26"/>
    </row>
    <row r="702" spans="1:11" ht="12" customHeight="1" x14ac:dyDescent="0.35">
      <c r="A702" s="96"/>
      <c r="B702" s="96"/>
      <c r="C702" s="97"/>
      <c r="D702" s="232"/>
      <c r="E702" s="20"/>
      <c r="K702" s="26"/>
    </row>
    <row r="703" spans="1:11" x14ac:dyDescent="0.35">
      <c r="E703" s="8" t="s">
        <v>275</v>
      </c>
      <c r="K703" s="26"/>
    </row>
    <row r="704" spans="1:11" ht="2.15" customHeight="1" x14ac:dyDescent="0.35">
      <c r="E704" s="27"/>
      <c r="K704" s="26"/>
    </row>
    <row r="705" spans="1:11" ht="14.25" customHeight="1" x14ac:dyDescent="0.35">
      <c r="E705" s="20" t="s">
        <v>276</v>
      </c>
      <c r="K705" s="26"/>
    </row>
    <row r="706" spans="1:11" x14ac:dyDescent="0.35">
      <c r="A706" s="72" t="s">
        <v>277</v>
      </c>
      <c r="B706" s="72">
        <f>K706</f>
        <v>0</v>
      </c>
      <c r="C706" s="73" t="s">
        <v>278</v>
      </c>
      <c r="E706" s="20" t="s">
        <v>279</v>
      </c>
      <c r="K706" s="70"/>
    </row>
    <row r="707" spans="1:11" ht="12" customHeight="1" x14ac:dyDescent="0.35">
      <c r="E707" s="27"/>
      <c r="K707" s="26"/>
    </row>
    <row r="708" spans="1:11" ht="14.25" customHeight="1" x14ac:dyDescent="0.35">
      <c r="E708" s="20" t="s">
        <v>280</v>
      </c>
      <c r="K708" s="26"/>
    </row>
    <row r="709" spans="1:11" x14ac:dyDescent="0.35">
      <c r="A709" s="72" t="s">
        <v>281</v>
      </c>
      <c r="B709" s="72">
        <f>K709</f>
        <v>0</v>
      </c>
      <c r="C709" s="73" t="s">
        <v>282</v>
      </c>
      <c r="E709" s="20" t="s">
        <v>283</v>
      </c>
      <c r="K709" s="70"/>
    </row>
    <row r="710" spans="1:11" ht="2.15" customHeight="1" x14ac:dyDescent="0.35">
      <c r="E710" s="20"/>
      <c r="K710" s="26"/>
    </row>
    <row r="711" spans="1:11" x14ac:dyDescent="0.35">
      <c r="A711" s="72" t="s">
        <v>284</v>
      </c>
      <c r="B711" s="72" t="str">
        <f>IF(J711="","ok",J711)</f>
        <v>ok</v>
      </c>
      <c r="C711" s="73" t="s">
        <v>285</v>
      </c>
      <c r="E711" s="20" t="s">
        <v>286</v>
      </c>
      <c r="J711" s="160"/>
      <c r="K711" s="161"/>
    </row>
    <row r="712" spans="1:11" ht="12" customHeight="1" x14ac:dyDescent="0.35">
      <c r="E712" s="27"/>
      <c r="K712" s="26"/>
    </row>
    <row r="713" spans="1:11" x14ac:dyDescent="0.35">
      <c r="E713" s="8" t="s">
        <v>287</v>
      </c>
      <c r="K713" s="26"/>
    </row>
    <row r="714" spans="1:11" ht="1.5" customHeight="1" x14ac:dyDescent="0.35">
      <c r="E714" s="27"/>
      <c r="K714" s="26"/>
    </row>
    <row r="715" spans="1:11" ht="13.5" customHeight="1" x14ac:dyDescent="0.35">
      <c r="E715" s="20" t="s">
        <v>288</v>
      </c>
      <c r="K715" s="26"/>
    </row>
    <row r="716" spans="1:11" x14ac:dyDescent="0.35">
      <c r="A716" s="72" t="s">
        <v>289</v>
      </c>
      <c r="B716" s="72">
        <f>K716</f>
        <v>0</v>
      </c>
      <c r="C716" s="73" t="s">
        <v>290</v>
      </c>
      <c r="E716" s="20" t="s">
        <v>291</v>
      </c>
      <c r="K716" s="70"/>
    </row>
    <row r="717" spans="1:11" ht="12" customHeight="1" x14ac:dyDescent="0.35">
      <c r="E717" s="27"/>
      <c r="K717" s="26"/>
    </row>
    <row r="718" spans="1:11" ht="14.25" customHeight="1" x14ac:dyDescent="0.35">
      <c r="E718" s="20" t="s">
        <v>292</v>
      </c>
      <c r="K718" s="26"/>
    </row>
    <row r="719" spans="1:11" x14ac:dyDescent="0.35">
      <c r="A719" s="72" t="s">
        <v>293</v>
      </c>
      <c r="B719" s="72">
        <f>K719</f>
        <v>0</v>
      </c>
      <c r="C719" s="73" t="s">
        <v>294</v>
      </c>
      <c r="E719" s="20" t="s">
        <v>295</v>
      </c>
      <c r="K719" s="70"/>
    </row>
    <row r="720" spans="1:11" ht="12" customHeight="1" x14ac:dyDescent="0.35">
      <c r="E720" s="27"/>
      <c r="K720" s="26"/>
    </row>
    <row r="721" spans="1:11" x14ac:dyDescent="0.35">
      <c r="E721" s="8" t="s">
        <v>296</v>
      </c>
      <c r="K721" s="26"/>
    </row>
    <row r="722" spans="1:11" ht="1.5" customHeight="1" x14ac:dyDescent="0.35">
      <c r="E722" s="27"/>
      <c r="K722" s="26"/>
    </row>
    <row r="723" spans="1:11" ht="14.25" customHeight="1" x14ac:dyDescent="0.35">
      <c r="E723" s="20" t="s">
        <v>297</v>
      </c>
      <c r="K723" s="26"/>
    </row>
    <row r="724" spans="1:11" x14ac:dyDescent="0.35">
      <c r="A724" s="72" t="s">
        <v>298</v>
      </c>
      <c r="B724" s="72">
        <f>K724</f>
        <v>0</v>
      </c>
      <c r="C724" s="73" t="s">
        <v>299</v>
      </c>
      <c r="E724" s="20" t="s">
        <v>300</v>
      </c>
      <c r="K724" s="70"/>
    </row>
    <row r="725" spans="1:11" ht="2.15" customHeight="1" x14ac:dyDescent="0.35">
      <c r="E725" s="20"/>
      <c r="K725" s="26"/>
    </row>
    <row r="726" spans="1:11" x14ac:dyDescent="0.35">
      <c r="A726" s="72" t="s">
        <v>301</v>
      </c>
      <c r="B726" s="72" t="str">
        <f>IF(J726="","ok",J726)</f>
        <v>ok</v>
      </c>
      <c r="C726" s="73" t="s">
        <v>302</v>
      </c>
      <c r="E726" s="20" t="s">
        <v>303</v>
      </c>
      <c r="J726" s="160"/>
      <c r="K726" s="161"/>
    </row>
    <row r="727" spans="1:11" ht="12" customHeight="1" x14ac:dyDescent="0.35">
      <c r="E727" s="27"/>
      <c r="K727" s="26"/>
    </row>
    <row r="728" spans="1:11" x14ac:dyDescent="0.35">
      <c r="E728" s="8" t="s">
        <v>296</v>
      </c>
      <c r="K728" s="26"/>
    </row>
    <row r="729" spans="1:11" ht="1.5" customHeight="1" x14ac:dyDescent="0.35">
      <c r="E729" s="27"/>
      <c r="K729" s="26"/>
    </row>
    <row r="730" spans="1:11" ht="14.25" customHeight="1" x14ac:dyDescent="0.35">
      <c r="E730" s="20" t="s">
        <v>304</v>
      </c>
      <c r="K730" s="26"/>
    </row>
    <row r="731" spans="1:11" x14ac:dyDescent="0.35">
      <c r="A731" s="72" t="s">
        <v>305</v>
      </c>
      <c r="B731" s="72">
        <f>K731</f>
        <v>0</v>
      </c>
      <c r="C731" s="73" t="s">
        <v>306</v>
      </c>
      <c r="E731" s="20" t="s">
        <v>307</v>
      </c>
      <c r="K731" s="70"/>
    </row>
    <row r="732" spans="1:11" ht="2.15" customHeight="1" x14ac:dyDescent="0.35">
      <c r="E732" s="20"/>
      <c r="K732" s="26"/>
    </row>
    <row r="733" spans="1:11" x14ac:dyDescent="0.35">
      <c r="E733" s="20" t="s">
        <v>308</v>
      </c>
      <c r="J733" s="32"/>
      <c r="K733" s="37"/>
    </row>
    <row r="734" spans="1:11" x14ac:dyDescent="0.35">
      <c r="A734" s="72" t="s">
        <v>309</v>
      </c>
      <c r="B734" s="72" t="str">
        <f>IF(J734="","ok",J734)</f>
        <v>ok</v>
      </c>
      <c r="C734" s="73" t="s">
        <v>310</v>
      </c>
      <c r="E734" s="20" t="s">
        <v>311</v>
      </c>
      <c r="J734" s="160"/>
      <c r="K734" s="161"/>
    </row>
    <row r="735" spans="1:11" ht="12" customHeight="1" x14ac:dyDescent="0.35">
      <c r="E735" s="27"/>
      <c r="K735" s="26"/>
    </row>
    <row r="736" spans="1:11" ht="14.25" customHeight="1" x14ac:dyDescent="0.35">
      <c r="E736" s="20" t="s">
        <v>312</v>
      </c>
      <c r="K736" s="26"/>
    </row>
    <row r="737" spans="1:11" x14ac:dyDescent="0.35">
      <c r="A737" s="72" t="s">
        <v>313</v>
      </c>
      <c r="B737" s="72">
        <f>K737</f>
        <v>0</v>
      </c>
      <c r="C737" s="73" t="s">
        <v>314</v>
      </c>
      <c r="E737" s="20" t="s">
        <v>315</v>
      </c>
      <c r="K737" s="70"/>
    </row>
    <row r="738" spans="1:11" ht="2.15" customHeight="1" x14ac:dyDescent="0.35">
      <c r="E738" s="20"/>
      <c r="K738" s="26"/>
    </row>
    <row r="739" spans="1:11" x14ac:dyDescent="0.35">
      <c r="C739" s="73" t="s">
        <v>310</v>
      </c>
      <c r="E739" s="20" t="s">
        <v>308</v>
      </c>
      <c r="J739" s="32"/>
      <c r="K739" s="37"/>
    </row>
    <row r="740" spans="1:11" x14ac:dyDescent="0.35">
      <c r="A740" s="72" t="s">
        <v>316</v>
      </c>
      <c r="B740" s="72" t="str">
        <f>IF(J740="","ok",J740)</f>
        <v>ok</v>
      </c>
      <c r="E740" s="20" t="s">
        <v>311</v>
      </c>
      <c r="J740" s="160"/>
      <c r="K740" s="161"/>
    </row>
    <row r="741" spans="1:11" ht="10.5" customHeight="1" x14ac:dyDescent="0.35">
      <c r="E741" s="27"/>
      <c r="K741" s="26"/>
    </row>
    <row r="742" spans="1:11" ht="14.25" customHeight="1" x14ac:dyDescent="0.35">
      <c r="A742" s="72" t="s">
        <v>317</v>
      </c>
      <c r="B742" s="72">
        <f>K742</f>
        <v>0</v>
      </c>
      <c r="C742" s="73" t="s">
        <v>318</v>
      </c>
      <c r="E742" s="20" t="s">
        <v>319</v>
      </c>
      <c r="K742" s="70"/>
    </row>
    <row r="743" spans="1:11" ht="2.15" customHeight="1" x14ac:dyDescent="0.35">
      <c r="E743" s="20"/>
      <c r="K743" s="26"/>
    </row>
    <row r="744" spans="1:11" x14ac:dyDescent="0.35">
      <c r="E744" s="20" t="s">
        <v>308</v>
      </c>
      <c r="J744" s="32"/>
      <c r="K744" s="37"/>
    </row>
    <row r="745" spans="1:11" x14ac:dyDescent="0.35">
      <c r="A745" s="72" t="s">
        <v>320</v>
      </c>
      <c r="B745" s="72" t="str">
        <f>IF(J745="","ok",J745)</f>
        <v>ok</v>
      </c>
      <c r="C745" s="73" t="s">
        <v>310</v>
      </c>
      <c r="E745" s="20" t="s">
        <v>311</v>
      </c>
      <c r="J745" s="160"/>
      <c r="K745" s="161"/>
    </row>
    <row r="746" spans="1:11" x14ac:dyDescent="0.35">
      <c r="E746" s="27"/>
      <c r="K746" s="26"/>
    </row>
    <row r="747" spans="1:11" ht="14.25" customHeight="1" x14ac:dyDescent="0.35">
      <c r="E747" s="20" t="s">
        <v>321</v>
      </c>
      <c r="K747" s="26"/>
    </row>
    <row r="748" spans="1:11" x14ac:dyDescent="0.35">
      <c r="A748" s="72" t="s">
        <v>322</v>
      </c>
      <c r="B748" s="72">
        <f>K748</f>
        <v>0</v>
      </c>
      <c r="C748" s="73" t="s">
        <v>323</v>
      </c>
      <c r="E748" s="20" t="s">
        <v>324</v>
      </c>
      <c r="K748" s="70"/>
    </row>
    <row r="749" spans="1:11" ht="2.15" customHeight="1" x14ac:dyDescent="0.35">
      <c r="E749" s="20"/>
      <c r="K749" s="26"/>
    </row>
    <row r="750" spans="1:11" x14ac:dyDescent="0.35">
      <c r="E750" s="20" t="s">
        <v>308</v>
      </c>
      <c r="J750" s="32"/>
      <c r="K750" s="37"/>
    </row>
    <row r="751" spans="1:11" x14ac:dyDescent="0.35">
      <c r="A751" s="72" t="s">
        <v>325</v>
      </c>
      <c r="B751" s="72" t="str">
        <f>IF(J751="","ok",J751)</f>
        <v>ok</v>
      </c>
      <c r="C751" s="73" t="s">
        <v>310</v>
      </c>
      <c r="E751" s="20" t="s">
        <v>311</v>
      </c>
      <c r="J751" s="160"/>
      <c r="K751" s="161"/>
    </row>
    <row r="752" spans="1:11" ht="10.5" customHeight="1" x14ac:dyDescent="0.35">
      <c r="E752" s="29"/>
      <c r="F752" s="30"/>
      <c r="G752" s="30"/>
      <c r="H752" s="30"/>
      <c r="I752" s="30"/>
      <c r="J752" s="30"/>
      <c r="K752" s="31"/>
    </row>
    <row r="753" spans="2:11" ht="0.75" customHeight="1" x14ac:dyDescent="0.35">
      <c r="E753" s="2"/>
      <c r="F753" s="2"/>
      <c r="G753" s="2"/>
      <c r="H753" s="2"/>
      <c r="I753" s="2"/>
      <c r="J753" s="2"/>
      <c r="K753" s="2"/>
    </row>
    <row r="754" spans="2:11" ht="24" customHeight="1" x14ac:dyDescent="0.35">
      <c r="E754" s="140" t="s">
        <v>326</v>
      </c>
      <c r="F754" s="141"/>
      <c r="G754" s="141"/>
      <c r="H754" s="141"/>
      <c r="I754" s="141"/>
      <c r="J754" s="141"/>
      <c r="K754" s="142"/>
    </row>
    <row r="755" spans="2:11" ht="10.5" customHeight="1" x14ac:dyDescent="0.35">
      <c r="E755" s="27"/>
      <c r="K755" s="26"/>
    </row>
    <row r="756" spans="2:11" ht="14.65" customHeight="1" x14ac:dyDescent="0.35">
      <c r="E756" s="8" t="s">
        <v>327</v>
      </c>
      <c r="K756" s="26"/>
    </row>
    <row r="757" spans="2:11" ht="14.65" customHeight="1" x14ac:dyDescent="0.35">
      <c r="E757" s="23" t="s">
        <v>328</v>
      </c>
      <c r="K757" s="26"/>
    </row>
    <row r="758" spans="2:11" ht="9" customHeight="1" x14ac:dyDescent="0.35">
      <c r="E758" s="27"/>
      <c r="K758" s="26"/>
    </row>
    <row r="759" spans="2:11" ht="14.65" customHeight="1" x14ac:dyDescent="0.35">
      <c r="B759" s="72">
        <f>IF(AND(E759=FALSE,E763=FALSE,E766=FALSE,E769=FALSE),0,IF('RENSEIGNEMENTS GÉNÉRAUX'!$H$20="Oui","ok",IF(OR(E759&lt;&gt;"",E763&lt;&gt;"",E766&lt;&gt;"",E769&lt;&gt;""),IF(E759&lt;&gt;"",E759,"ok"),0)))</f>
        <v>0</v>
      </c>
      <c r="E759" s="39" t="b">
        <v>0</v>
      </c>
      <c r="F759" s="33" t="s">
        <v>329</v>
      </c>
      <c r="K759" s="26"/>
    </row>
    <row r="760" spans="2:11" ht="14.65" customHeight="1" x14ac:dyDescent="0.35">
      <c r="E760" s="27"/>
      <c r="F760" s="33" t="s">
        <v>330</v>
      </c>
      <c r="K760" s="26"/>
    </row>
    <row r="761" spans="2:11" ht="14.25" customHeight="1" x14ac:dyDescent="0.35">
      <c r="E761" s="27"/>
      <c r="F761" s="34" t="s">
        <v>332</v>
      </c>
      <c r="K761" s="26"/>
    </row>
    <row r="762" spans="2:11" ht="12" customHeight="1" x14ac:dyDescent="0.35">
      <c r="E762" s="27"/>
      <c r="F762" s="34"/>
      <c r="K762" s="26"/>
    </row>
    <row r="763" spans="2:11" ht="14.65" customHeight="1" x14ac:dyDescent="0.35">
      <c r="B763" s="72">
        <f>IF(AND(E759=FALSE,E763=FALSE,E766=FALSE,E769=FALSE),0,IF('RENSEIGNEMENTS GÉNÉRAUX'!$H$20="Oui","ok",IF(OR(E759&lt;&gt;"",E763&lt;&gt;"",E766&lt;&gt;"",E769&lt;&gt;""),IF(E763&lt;&gt;"",E763,"ok"),0)))</f>
        <v>0</v>
      </c>
      <c r="E763" s="39" t="b">
        <v>0</v>
      </c>
      <c r="F763" s="33" t="s">
        <v>333</v>
      </c>
      <c r="K763" s="26"/>
    </row>
    <row r="764" spans="2:11" ht="14.65" customHeight="1" x14ac:dyDescent="0.35">
      <c r="E764" s="27"/>
      <c r="F764" s="34" t="s">
        <v>332</v>
      </c>
      <c r="K764" s="26"/>
    </row>
    <row r="765" spans="2:11" ht="12" customHeight="1" x14ac:dyDescent="0.35">
      <c r="E765" s="27"/>
      <c r="K765" s="26"/>
    </row>
    <row r="766" spans="2:11" ht="14.65" customHeight="1" x14ac:dyDescent="0.35">
      <c r="B766" s="72">
        <f>IF(AND(E759=FALSE,E763=FALSE,E766=FALSE,E769=FALSE),0,IF('RENSEIGNEMENTS GÉNÉRAUX'!$H$20="Oui","ok",IF(OR(E759&lt;&gt;"",E763&lt;&gt;"",E766&lt;&gt;"",E769&lt;&gt;""),IF(E759&lt;&gt;"",E759,"ok"),0)))</f>
        <v>0</v>
      </c>
      <c r="E766" s="39" t="b">
        <v>0</v>
      </c>
      <c r="F766" s="33" t="s">
        <v>334</v>
      </c>
      <c r="K766" s="26"/>
    </row>
    <row r="767" spans="2:11" ht="14.65" customHeight="1" x14ac:dyDescent="0.35">
      <c r="E767" s="27"/>
      <c r="F767" s="34" t="s">
        <v>332</v>
      </c>
      <c r="K767" s="26"/>
    </row>
    <row r="768" spans="2:11" ht="12" customHeight="1" x14ac:dyDescent="0.35">
      <c r="E768" s="27"/>
      <c r="F768" s="34"/>
      <c r="K768" s="26"/>
    </row>
    <row r="769" spans="1:11" ht="14.65" customHeight="1" x14ac:dyDescent="0.35">
      <c r="B769" s="72">
        <f>IF(AND(E759=FALSE,E763=FALSE,E766=FALSE,E769=FALSE),0,IF('RENSEIGNEMENTS GÉNÉRAUX'!$H$20="Oui","ok",IF(OR(E759&lt;&gt;"",E763&lt;&gt;"",E766&lt;&gt;"",E769&lt;&gt;""),IF(E759&lt;&gt;"",E759,"ok"),0)))</f>
        <v>0</v>
      </c>
      <c r="E769" s="39" t="b">
        <v>0</v>
      </c>
      <c r="F769" s="33" t="s">
        <v>335</v>
      </c>
      <c r="K769" s="26"/>
    </row>
    <row r="770" spans="1:11" ht="14.65" customHeight="1" x14ac:dyDescent="0.35">
      <c r="E770" s="27"/>
      <c r="F770" s="33" t="s">
        <v>336</v>
      </c>
      <c r="K770" s="26"/>
    </row>
    <row r="771" spans="1:11" ht="14.65" customHeight="1" x14ac:dyDescent="0.35">
      <c r="E771" s="27"/>
      <c r="F771" s="34" t="s">
        <v>332</v>
      </c>
      <c r="K771" s="26"/>
    </row>
    <row r="772" spans="1:11" ht="10.5" customHeight="1" x14ac:dyDescent="0.35">
      <c r="E772" s="29"/>
      <c r="F772" s="30"/>
      <c r="G772" s="30"/>
      <c r="H772" s="30"/>
      <c r="I772" s="30"/>
      <c r="J772" s="30"/>
      <c r="K772" s="31"/>
    </row>
    <row r="773" spans="1:11" ht="19.5" customHeight="1" x14ac:dyDescent="0.35"/>
    <row r="774" spans="1:11" ht="24" customHeight="1" x14ac:dyDescent="0.35">
      <c r="E774" s="140" t="s">
        <v>337</v>
      </c>
      <c r="F774" s="141"/>
      <c r="G774" s="141"/>
      <c r="H774" s="141"/>
      <c r="I774" s="141"/>
      <c r="J774" s="141"/>
      <c r="K774" s="142"/>
    </row>
    <row r="775" spans="1:11" ht="10.5" customHeight="1" x14ac:dyDescent="0.35">
      <c r="E775" s="27"/>
      <c r="K775" s="26"/>
    </row>
    <row r="776" spans="1:11" x14ac:dyDescent="0.35">
      <c r="E776" s="35" t="s">
        <v>338</v>
      </c>
      <c r="K776" s="26"/>
    </row>
    <row r="777" spans="1:11" ht="9" customHeight="1" x14ac:dyDescent="0.35">
      <c r="E777" s="27"/>
      <c r="K777" s="26"/>
    </row>
    <row r="778" spans="1:11" x14ac:dyDescent="0.35">
      <c r="E778" s="20" t="s">
        <v>339</v>
      </c>
      <c r="K778" s="26"/>
    </row>
    <row r="779" spans="1:11" x14ac:dyDescent="0.35">
      <c r="E779" s="20" t="s">
        <v>340</v>
      </c>
      <c r="K779" s="26"/>
    </row>
    <row r="780" spans="1:11" x14ac:dyDescent="0.35">
      <c r="E780" s="20" t="s">
        <v>341</v>
      </c>
      <c r="K780" s="26"/>
    </row>
    <row r="781" spans="1:11" x14ac:dyDescent="0.35">
      <c r="A781" s="72" t="s">
        <v>331</v>
      </c>
      <c r="B781" s="72">
        <f>J781</f>
        <v>0</v>
      </c>
      <c r="E781" s="39" t="b">
        <v>1</v>
      </c>
      <c r="F781" s="9" t="s">
        <v>342</v>
      </c>
      <c r="I781" s="22" t="s">
        <v>343</v>
      </c>
      <c r="J781" s="160"/>
      <c r="K781" s="161"/>
    </row>
    <row r="782" spans="1:11" ht="2.15" customHeight="1" x14ac:dyDescent="0.35">
      <c r="E782" s="27"/>
      <c r="J782" s="36"/>
      <c r="K782" s="26"/>
    </row>
    <row r="783" spans="1:11" x14ac:dyDescent="0.35">
      <c r="E783" s="27"/>
      <c r="I783" s="22" t="s">
        <v>344</v>
      </c>
      <c r="J783" s="95">
        <f>IF(E781=TRUE,COUNTIF($B$13:$B$781,0),"")</f>
        <v>76</v>
      </c>
      <c r="K783" s="26"/>
    </row>
    <row r="784" spans="1:11" ht="10.5" customHeight="1" x14ac:dyDescent="0.35">
      <c r="E784" s="27"/>
      <c r="K784" s="26"/>
    </row>
    <row r="785" spans="5:11" ht="4.5" customHeight="1" x14ac:dyDescent="0.35">
      <c r="E785" s="187"/>
      <c r="F785" s="133"/>
      <c r="G785" s="133"/>
      <c r="H785" s="133"/>
      <c r="I785" s="133"/>
      <c r="J785" s="133"/>
      <c r="K785" s="188"/>
    </row>
    <row r="786" spans="5:11" x14ac:dyDescent="0.35">
      <c r="E786" s="120" t="s">
        <v>345</v>
      </c>
      <c r="F786" s="2"/>
      <c r="G786" s="2"/>
      <c r="H786" s="2"/>
      <c r="I786" s="2"/>
      <c r="J786" s="2"/>
      <c r="K786" s="49"/>
    </row>
    <row r="787" spans="5:11" ht="4.5" customHeight="1" x14ac:dyDescent="0.35">
      <c r="E787" s="187"/>
      <c r="F787" s="133"/>
      <c r="G787" s="133"/>
      <c r="H787" s="133"/>
      <c r="I787" s="133"/>
      <c r="J787" s="133"/>
      <c r="K787" s="188"/>
    </row>
  </sheetData>
  <sheetProtection algorithmName="SHA-512" hashValue="+JhHwMGdI3F1GAJzXP9JRVUWxDhv/fqnXjmrQnTbznsmUCSKQOlFZ5siH+UP2krmfimkoKsAlErtu7Hkeid7zQ==" saltValue="mdUcNZpVzr0uafcQGZjJpg==" spinCount="100000" sheet="1" objects="1" scenarios="1" formatRows="0"/>
  <mergeCells count="1135">
    <mergeCell ref="G1:K1"/>
    <mergeCell ref="E754:K754"/>
    <mergeCell ref="E68:K68"/>
    <mergeCell ref="I191:K191"/>
    <mergeCell ref="I190:K190"/>
    <mergeCell ref="I189:K189"/>
    <mergeCell ref="I188:K188"/>
    <mergeCell ref="G534:J534"/>
    <mergeCell ref="G533:J533"/>
    <mergeCell ref="G532:J532"/>
    <mergeCell ref="G531:J531"/>
    <mergeCell ref="G530:J530"/>
    <mergeCell ref="G529:J529"/>
    <mergeCell ref="G528:J528"/>
    <mergeCell ref="G527:J527"/>
    <mergeCell ref="G526:J526"/>
    <mergeCell ref="G525:J525"/>
    <mergeCell ref="G524:J524"/>
    <mergeCell ref="G523:J523"/>
    <mergeCell ref="G521:J521"/>
    <mergeCell ref="G522:J522"/>
    <mergeCell ref="G520:J520"/>
    <mergeCell ref="G519:J519"/>
    <mergeCell ref="G518:J518"/>
    <mergeCell ref="G297:H297"/>
    <mergeCell ref="I297:J297"/>
    <mergeCell ref="G301:H301"/>
    <mergeCell ref="I301:J301"/>
    <mergeCell ref="G289:H289"/>
    <mergeCell ref="I289:J289"/>
    <mergeCell ref="E207:K207"/>
    <mergeCell ref="E203:F203"/>
    <mergeCell ref="I114:J114"/>
    <mergeCell ref="I113:J113"/>
    <mergeCell ref="I112:J112"/>
    <mergeCell ref="I111:J111"/>
    <mergeCell ref="I110:J110"/>
    <mergeCell ref="I109:J109"/>
    <mergeCell ref="I108:J108"/>
    <mergeCell ref="I107:J107"/>
    <mergeCell ref="G362:J362"/>
    <mergeCell ref="G361:J361"/>
    <mergeCell ref="G360:J360"/>
    <mergeCell ref="G359:J359"/>
    <mergeCell ref="G358:J358"/>
    <mergeCell ref="G363:J363"/>
    <mergeCell ref="G405:J405"/>
    <mergeCell ref="G404:J404"/>
    <mergeCell ref="G403:J403"/>
    <mergeCell ref="G402:J402"/>
    <mergeCell ref="G401:J401"/>
    <mergeCell ref="G400:J400"/>
    <mergeCell ref="G399:J399"/>
    <mergeCell ref="G398:J398"/>
    <mergeCell ref="G397:J397"/>
    <mergeCell ref="G396:J396"/>
    <mergeCell ref="G395:J395"/>
    <mergeCell ref="G394:J394"/>
    <mergeCell ref="G393:J393"/>
    <mergeCell ref="G392:J392"/>
    <mergeCell ref="G391:J391"/>
    <mergeCell ref="G390:J390"/>
    <mergeCell ref="G389:J389"/>
    <mergeCell ref="G388:J388"/>
    <mergeCell ref="E115:H115"/>
    <mergeCell ref="E114:H114"/>
    <mergeCell ref="E113:H113"/>
    <mergeCell ref="E112:H112"/>
    <mergeCell ref="I142:J142"/>
    <mergeCell ref="I141:J141"/>
    <mergeCell ref="I140:J140"/>
    <mergeCell ref="I139:J139"/>
    <mergeCell ref="I138:J138"/>
    <mergeCell ref="I137:J137"/>
    <mergeCell ref="I136:J136"/>
    <mergeCell ref="I135:J135"/>
    <mergeCell ref="I134:J134"/>
    <mergeCell ref="I133:J133"/>
    <mergeCell ref="I132:J132"/>
    <mergeCell ref="I131:J131"/>
    <mergeCell ref="I130:J130"/>
    <mergeCell ref="I129:J129"/>
    <mergeCell ref="I128:J128"/>
    <mergeCell ref="I127:J127"/>
    <mergeCell ref="I126:J126"/>
    <mergeCell ref="I125:J125"/>
    <mergeCell ref="I124:J124"/>
    <mergeCell ref="I123:J123"/>
    <mergeCell ref="I122:J122"/>
    <mergeCell ref="I121:J121"/>
    <mergeCell ref="I120:J120"/>
    <mergeCell ref="I119:J119"/>
    <mergeCell ref="I118:J118"/>
    <mergeCell ref="I117:J117"/>
    <mergeCell ref="I116:J116"/>
    <mergeCell ref="I115:J115"/>
    <mergeCell ref="E111:H111"/>
    <mergeCell ref="E110:H110"/>
    <mergeCell ref="E109:H109"/>
    <mergeCell ref="E108:H108"/>
    <mergeCell ref="E107:H107"/>
    <mergeCell ref="E142:H142"/>
    <mergeCell ref="E141:H141"/>
    <mergeCell ref="E140:H140"/>
    <mergeCell ref="E139:H139"/>
    <mergeCell ref="E138:H138"/>
    <mergeCell ref="E137:H137"/>
    <mergeCell ref="E136:H136"/>
    <mergeCell ref="E135:H135"/>
    <mergeCell ref="E134:H134"/>
    <mergeCell ref="E133:H133"/>
    <mergeCell ref="E132:H132"/>
    <mergeCell ref="E131:H131"/>
    <mergeCell ref="E130:H130"/>
    <mergeCell ref="E129:H129"/>
    <mergeCell ref="E128:H128"/>
    <mergeCell ref="E127:H127"/>
    <mergeCell ref="E126:H126"/>
    <mergeCell ref="E125:H125"/>
    <mergeCell ref="E124:H124"/>
    <mergeCell ref="E123:H123"/>
    <mergeCell ref="E122:H122"/>
    <mergeCell ref="E121:H121"/>
    <mergeCell ref="E120:H120"/>
    <mergeCell ref="E119:H119"/>
    <mergeCell ref="E118:H118"/>
    <mergeCell ref="E117:H117"/>
    <mergeCell ref="E116:H116"/>
    <mergeCell ref="E294:F294"/>
    <mergeCell ref="G294:H294"/>
    <mergeCell ref="I294:J294"/>
    <mergeCell ref="E295:F295"/>
    <mergeCell ref="G295:H295"/>
    <mergeCell ref="I295:J295"/>
    <mergeCell ref="E300:F300"/>
    <mergeCell ref="G300:H300"/>
    <mergeCell ref="I300:J300"/>
    <mergeCell ref="E301:F301"/>
    <mergeCell ref="E774:K774"/>
    <mergeCell ref="J781:K781"/>
    <mergeCell ref="E785:K785"/>
    <mergeCell ref="E787:K787"/>
    <mergeCell ref="E304:F304"/>
    <mergeCell ref="G304:H304"/>
    <mergeCell ref="I304:J304"/>
    <mergeCell ref="E305:F305"/>
    <mergeCell ref="G305:H305"/>
    <mergeCell ref="I305:J305"/>
    <mergeCell ref="E302:F302"/>
    <mergeCell ref="G302:H302"/>
    <mergeCell ref="I302:J302"/>
    <mergeCell ref="E303:F303"/>
    <mergeCell ref="G303:H303"/>
    <mergeCell ref="I303:J303"/>
    <mergeCell ref="G314:H315"/>
    <mergeCell ref="E314:F315"/>
    <mergeCell ref="E296:F296"/>
    <mergeCell ref="G296:H296"/>
    <mergeCell ref="I296:J296"/>
    <mergeCell ref="E297:F297"/>
    <mergeCell ref="E298:F298"/>
    <mergeCell ref="G298:H298"/>
    <mergeCell ref="I298:J298"/>
    <mergeCell ref="E299:F299"/>
    <mergeCell ref="G299:H299"/>
    <mergeCell ref="I299:J299"/>
    <mergeCell ref="E293:F293"/>
    <mergeCell ref="G293:H293"/>
    <mergeCell ref="I293:J293"/>
    <mergeCell ref="E278:F278"/>
    <mergeCell ref="E279:F279"/>
    <mergeCell ref="E280:F280"/>
    <mergeCell ref="E281:F281"/>
    <mergeCell ref="E282:F282"/>
    <mergeCell ref="G285:H285"/>
    <mergeCell ref="I285:J285"/>
    <mergeCell ref="E286:F286"/>
    <mergeCell ref="G286:H286"/>
    <mergeCell ref="I286:J286"/>
    <mergeCell ref="G282:H282"/>
    <mergeCell ref="I282:J282"/>
    <mergeCell ref="G283:H283"/>
    <mergeCell ref="I283:J283"/>
    <mergeCell ref="G284:H284"/>
    <mergeCell ref="I284:J284"/>
    <mergeCell ref="E291:F291"/>
    <mergeCell ref="G291:H291"/>
    <mergeCell ref="I291:J291"/>
    <mergeCell ref="E292:F292"/>
    <mergeCell ref="G292:H292"/>
    <mergeCell ref="I292:J292"/>
    <mergeCell ref="E289:F289"/>
    <mergeCell ref="E290:F290"/>
    <mergeCell ref="G290:H290"/>
    <mergeCell ref="I290:J290"/>
    <mergeCell ref="E287:F287"/>
    <mergeCell ref="G287:H287"/>
    <mergeCell ref="I287:J287"/>
    <mergeCell ref="E288:F288"/>
    <mergeCell ref="G288:H288"/>
    <mergeCell ref="I288:J288"/>
    <mergeCell ref="G273:H273"/>
    <mergeCell ref="I273:J273"/>
    <mergeCell ref="G274:H274"/>
    <mergeCell ref="I274:J274"/>
    <mergeCell ref="G275:H275"/>
    <mergeCell ref="I275:J275"/>
    <mergeCell ref="E285:F285"/>
    <mergeCell ref="E283:F283"/>
    <mergeCell ref="E284:F284"/>
    <mergeCell ref="E271:F271"/>
    <mergeCell ref="G271:H271"/>
    <mergeCell ref="I271:J271"/>
    <mergeCell ref="E272:F272"/>
    <mergeCell ref="G272:H272"/>
    <mergeCell ref="I272:J272"/>
    <mergeCell ref="I280:J280"/>
    <mergeCell ref="G281:H281"/>
    <mergeCell ref="I281:J281"/>
    <mergeCell ref="G276:H276"/>
    <mergeCell ref="I276:J276"/>
    <mergeCell ref="G277:H277"/>
    <mergeCell ref="I277:J277"/>
    <mergeCell ref="G278:H278"/>
    <mergeCell ref="I278:J278"/>
    <mergeCell ref="E273:F273"/>
    <mergeCell ref="E274:F274"/>
    <mergeCell ref="E275:F275"/>
    <mergeCell ref="E276:F276"/>
    <mergeCell ref="E277:F277"/>
    <mergeCell ref="G279:H279"/>
    <mergeCell ref="I279:J279"/>
    <mergeCell ref="G280:H280"/>
    <mergeCell ref="E265:F265"/>
    <mergeCell ref="G265:H265"/>
    <mergeCell ref="I265:J265"/>
    <mergeCell ref="E266:F266"/>
    <mergeCell ref="G266:H266"/>
    <mergeCell ref="I266:J266"/>
    <mergeCell ref="E263:F263"/>
    <mergeCell ref="G263:H263"/>
    <mergeCell ref="I263:J263"/>
    <mergeCell ref="E264:F264"/>
    <mergeCell ref="G264:H264"/>
    <mergeCell ref="I264:J264"/>
    <mergeCell ref="E269:F269"/>
    <mergeCell ref="G269:H269"/>
    <mergeCell ref="I269:J269"/>
    <mergeCell ref="E270:F270"/>
    <mergeCell ref="G270:H270"/>
    <mergeCell ref="I270:J270"/>
    <mergeCell ref="E267:F267"/>
    <mergeCell ref="G267:H267"/>
    <mergeCell ref="I267:J267"/>
    <mergeCell ref="E268:F268"/>
    <mergeCell ref="G268:H268"/>
    <mergeCell ref="I268:J268"/>
    <mergeCell ref="E251:F251"/>
    <mergeCell ref="G251:H251"/>
    <mergeCell ref="E252:F252"/>
    <mergeCell ref="G252:H252"/>
    <mergeCell ref="E253:F253"/>
    <mergeCell ref="G253:H253"/>
    <mergeCell ref="E248:F248"/>
    <mergeCell ref="G248:H248"/>
    <mergeCell ref="E249:F249"/>
    <mergeCell ref="G249:H249"/>
    <mergeCell ref="E250:F250"/>
    <mergeCell ref="G250:H250"/>
    <mergeCell ref="I260:J260"/>
    <mergeCell ref="E261:F261"/>
    <mergeCell ref="G261:H261"/>
    <mergeCell ref="I261:J261"/>
    <mergeCell ref="E262:F262"/>
    <mergeCell ref="G262:H262"/>
    <mergeCell ref="I262:J262"/>
    <mergeCell ref="E254:F254"/>
    <mergeCell ref="G254:H254"/>
    <mergeCell ref="E255:F255"/>
    <mergeCell ref="G255:H255"/>
    <mergeCell ref="E260:F260"/>
    <mergeCell ref="G260:H260"/>
    <mergeCell ref="E239:F239"/>
    <mergeCell ref="G239:H239"/>
    <mergeCell ref="E240:F240"/>
    <mergeCell ref="G240:H240"/>
    <mergeCell ref="E241:F241"/>
    <mergeCell ref="G241:H241"/>
    <mergeCell ref="E236:F236"/>
    <mergeCell ref="G236:H236"/>
    <mergeCell ref="E237:F237"/>
    <mergeCell ref="G237:H237"/>
    <mergeCell ref="E238:F238"/>
    <mergeCell ref="G238:H238"/>
    <mergeCell ref="E245:F245"/>
    <mergeCell ref="G245:H245"/>
    <mergeCell ref="E246:F246"/>
    <mergeCell ref="G246:H246"/>
    <mergeCell ref="E247:F247"/>
    <mergeCell ref="G247:H247"/>
    <mergeCell ref="E242:F242"/>
    <mergeCell ref="G242:H242"/>
    <mergeCell ref="E243:F243"/>
    <mergeCell ref="G243:H243"/>
    <mergeCell ref="E244:F244"/>
    <mergeCell ref="G244:H244"/>
    <mergeCell ref="E227:F227"/>
    <mergeCell ref="G227:H227"/>
    <mergeCell ref="E228:F228"/>
    <mergeCell ref="G228:H228"/>
    <mergeCell ref="E229:F229"/>
    <mergeCell ref="G229:H229"/>
    <mergeCell ref="E224:F224"/>
    <mergeCell ref="G224:H224"/>
    <mergeCell ref="E225:F225"/>
    <mergeCell ref="G225:H225"/>
    <mergeCell ref="E226:F226"/>
    <mergeCell ref="G226:H226"/>
    <mergeCell ref="E233:F233"/>
    <mergeCell ref="G233:H233"/>
    <mergeCell ref="E234:F234"/>
    <mergeCell ref="G234:H234"/>
    <mergeCell ref="E235:F235"/>
    <mergeCell ref="G235:H235"/>
    <mergeCell ref="E230:F230"/>
    <mergeCell ref="G230:H230"/>
    <mergeCell ref="E231:F231"/>
    <mergeCell ref="G231:H231"/>
    <mergeCell ref="E232:F232"/>
    <mergeCell ref="G232:H232"/>
    <mergeCell ref="E215:F215"/>
    <mergeCell ref="E216:F216"/>
    <mergeCell ref="E217:F217"/>
    <mergeCell ref="G212:H212"/>
    <mergeCell ref="G217:H217"/>
    <mergeCell ref="G216:H216"/>
    <mergeCell ref="G215:H215"/>
    <mergeCell ref="G214:H214"/>
    <mergeCell ref="G213:H213"/>
    <mergeCell ref="E221:F221"/>
    <mergeCell ref="G221:H221"/>
    <mergeCell ref="E222:F222"/>
    <mergeCell ref="G222:H222"/>
    <mergeCell ref="E223:F223"/>
    <mergeCell ref="G223:H223"/>
    <mergeCell ref="E218:F218"/>
    <mergeCell ref="G218:H218"/>
    <mergeCell ref="E219:F219"/>
    <mergeCell ref="G219:H219"/>
    <mergeCell ref="E220:F220"/>
    <mergeCell ref="G220:H220"/>
    <mergeCell ref="E212:F212"/>
    <mergeCell ref="E213:F213"/>
    <mergeCell ref="E214:F214"/>
    <mergeCell ref="E201:F201"/>
    <mergeCell ref="G201:H201"/>
    <mergeCell ref="E202:F202"/>
    <mergeCell ref="G202:H202"/>
    <mergeCell ref="E199:F199"/>
    <mergeCell ref="G199:H199"/>
    <mergeCell ref="E195:F195"/>
    <mergeCell ref="G195:H195"/>
    <mergeCell ref="E196:F196"/>
    <mergeCell ref="G196:H196"/>
    <mergeCell ref="I204:K204"/>
    <mergeCell ref="I203:K203"/>
    <mergeCell ref="I202:K202"/>
    <mergeCell ref="I201:K201"/>
    <mergeCell ref="I200:K200"/>
    <mergeCell ref="I199:K199"/>
    <mergeCell ref="I198:K198"/>
    <mergeCell ref="I197:K197"/>
    <mergeCell ref="I196:K196"/>
    <mergeCell ref="I195:K195"/>
    <mergeCell ref="E204:F204"/>
    <mergeCell ref="G204:H204"/>
    <mergeCell ref="G203:H203"/>
    <mergeCell ref="E193:F193"/>
    <mergeCell ref="G193:H193"/>
    <mergeCell ref="E194:F194"/>
    <mergeCell ref="G194:H194"/>
    <mergeCell ref="E200:F200"/>
    <mergeCell ref="G200:H200"/>
    <mergeCell ref="E197:F197"/>
    <mergeCell ref="G197:H197"/>
    <mergeCell ref="E198:F198"/>
    <mergeCell ref="G198:H198"/>
    <mergeCell ref="E187:F187"/>
    <mergeCell ref="G187:H187"/>
    <mergeCell ref="E188:F188"/>
    <mergeCell ref="G188:H188"/>
    <mergeCell ref="I187:K187"/>
    <mergeCell ref="E185:F185"/>
    <mergeCell ref="G185:H185"/>
    <mergeCell ref="E186:F186"/>
    <mergeCell ref="G186:H186"/>
    <mergeCell ref="E191:F191"/>
    <mergeCell ref="G191:H191"/>
    <mergeCell ref="E192:F192"/>
    <mergeCell ref="G192:H192"/>
    <mergeCell ref="E189:F189"/>
    <mergeCell ref="G189:H189"/>
    <mergeCell ref="E190:F190"/>
    <mergeCell ref="G190:H190"/>
    <mergeCell ref="I186:K186"/>
    <mergeCell ref="I185:K185"/>
    <mergeCell ref="I194:K194"/>
    <mergeCell ref="I193:K193"/>
    <mergeCell ref="I192:K192"/>
    <mergeCell ref="E179:F179"/>
    <mergeCell ref="G179:H179"/>
    <mergeCell ref="E180:F180"/>
    <mergeCell ref="G180:H180"/>
    <mergeCell ref="E177:F177"/>
    <mergeCell ref="G177:H177"/>
    <mergeCell ref="E178:F178"/>
    <mergeCell ref="G178:H178"/>
    <mergeCell ref="E183:F183"/>
    <mergeCell ref="G183:H183"/>
    <mergeCell ref="E184:F184"/>
    <mergeCell ref="G184:H184"/>
    <mergeCell ref="E181:F181"/>
    <mergeCell ref="G181:H181"/>
    <mergeCell ref="E182:F182"/>
    <mergeCell ref="G182:H182"/>
    <mergeCell ref="I184:K184"/>
    <mergeCell ref="I183:K183"/>
    <mergeCell ref="I182:K182"/>
    <mergeCell ref="I181:K181"/>
    <mergeCell ref="I180:K180"/>
    <mergeCell ref="I179:K179"/>
    <mergeCell ref="I178:K178"/>
    <mergeCell ref="I177:K177"/>
    <mergeCell ref="E166:K166"/>
    <mergeCell ref="E172:F172"/>
    <mergeCell ref="E173:F173"/>
    <mergeCell ref="E157:F157"/>
    <mergeCell ref="E158:F158"/>
    <mergeCell ref="E159:F159"/>
    <mergeCell ref="E160:F160"/>
    <mergeCell ref="E161:F161"/>
    <mergeCell ref="E175:F175"/>
    <mergeCell ref="G175:H175"/>
    <mergeCell ref="E176:F176"/>
    <mergeCell ref="G176:H176"/>
    <mergeCell ref="E174:F174"/>
    <mergeCell ref="G172:H172"/>
    <mergeCell ref="G174:H174"/>
    <mergeCell ref="G173:H173"/>
    <mergeCell ref="I176:K176"/>
    <mergeCell ref="I175:K175"/>
    <mergeCell ref="I174:K174"/>
    <mergeCell ref="I173:K173"/>
    <mergeCell ref="I172:K172"/>
    <mergeCell ref="G163:H163"/>
    <mergeCell ref="G162:H162"/>
    <mergeCell ref="G161:H161"/>
    <mergeCell ref="G160:H160"/>
    <mergeCell ref="G159:H159"/>
    <mergeCell ref="G158:H158"/>
    <mergeCell ref="G157:H157"/>
    <mergeCell ref="E3:K3"/>
    <mergeCell ref="E24:K24"/>
    <mergeCell ref="E27:K27"/>
    <mergeCell ref="E13:K13"/>
    <mergeCell ref="E31:K31"/>
    <mergeCell ref="E41:K41"/>
    <mergeCell ref="E45:K45"/>
    <mergeCell ref="E54:K54"/>
    <mergeCell ref="E57:K57"/>
    <mergeCell ref="E65:K65"/>
    <mergeCell ref="E74:K74"/>
    <mergeCell ref="E85:F85"/>
    <mergeCell ref="E90:F90"/>
    <mergeCell ref="E89:F89"/>
    <mergeCell ref="E88:F88"/>
    <mergeCell ref="E87:F87"/>
    <mergeCell ref="E86:F86"/>
    <mergeCell ref="E51:K51"/>
    <mergeCell ref="E61:K61"/>
    <mergeCell ref="E96:F96"/>
    <mergeCell ref="E95:F95"/>
    <mergeCell ref="E94:F94"/>
    <mergeCell ref="E15:K15"/>
    <mergeCell ref="I18:J18"/>
    <mergeCell ref="E322:F322"/>
    <mergeCell ref="G322:H322"/>
    <mergeCell ref="E323:F323"/>
    <mergeCell ref="G323:H323"/>
    <mergeCell ref="E324:F324"/>
    <mergeCell ref="G324:H324"/>
    <mergeCell ref="E325:F325"/>
    <mergeCell ref="G325:H325"/>
    <mergeCell ref="E99:F99"/>
    <mergeCell ref="E98:F98"/>
    <mergeCell ref="E97:F97"/>
    <mergeCell ref="E79:K79"/>
    <mergeCell ref="E34:K34"/>
    <mergeCell ref="E48:K48"/>
    <mergeCell ref="E21:K21"/>
    <mergeCell ref="E93:F93"/>
    <mergeCell ref="E91:F91"/>
    <mergeCell ref="E92:F92"/>
    <mergeCell ref="E101:F101"/>
    <mergeCell ref="E100:F100"/>
    <mergeCell ref="E152:F152"/>
    <mergeCell ref="E153:F153"/>
    <mergeCell ref="E154:F154"/>
    <mergeCell ref="E155:F155"/>
    <mergeCell ref="E156:F156"/>
    <mergeCell ref="E147:F147"/>
    <mergeCell ref="E148:F148"/>
    <mergeCell ref="E149:F149"/>
    <mergeCell ref="E150:F150"/>
    <mergeCell ref="E151:F151"/>
    <mergeCell ref="E162:F162"/>
    <mergeCell ref="E163:F163"/>
    <mergeCell ref="E326:F326"/>
    <mergeCell ref="G326:H326"/>
    <mergeCell ref="E327:F327"/>
    <mergeCell ref="G327:H327"/>
    <mergeCell ref="E328:F328"/>
    <mergeCell ref="G328:H328"/>
    <mergeCell ref="E329:F329"/>
    <mergeCell ref="G329:H329"/>
    <mergeCell ref="E330:F330"/>
    <mergeCell ref="G330:H330"/>
    <mergeCell ref="J740:K740"/>
    <mergeCell ref="J745:K745"/>
    <mergeCell ref="E333:F333"/>
    <mergeCell ref="G333:H333"/>
    <mergeCell ref="E334:F334"/>
    <mergeCell ref="G334:H334"/>
    <mergeCell ref="E335:F335"/>
    <mergeCell ref="G335:H335"/>
    <mergeCell ref="E346:F346"/>
    <mergeCell ref="G346:H346"/>
    <mergeCell ref="E347:F347"/>
    <mergeCell ref="G347:H347"/>
    <mergeCell ref="E348:F348"/>
    <mergeCell ref="G348:H348"/>
    <mergeCell ref="E349:F349"/>
    <mergeCell ref="G349:H349"/>
    <mergeCell ref="E352:K352"/>
    <mergeCell ref="J751:K751"/>
    <mergeCell ref="E686:K686"/>
    <mergeCell ref="J711:K711"/>
    <mergeCell ref="J726:K726"/>
    <mergeCell ref="E308:K308"/>
    <mergeCell ref="I314:J314"/>
    <mergeCell ref="E316:F316"/>
    <mergeCell ref="G316:H316"/>
    <mergeCell ref="E317:F317"/>
    <mergeCell ref="G317:H317"/>
    <mergeCell ref="E318:F318"/>
    <mergeCell ref="G318:H318"/>
    <mergeCell ref="E319:F319"/>
    <mergeCell ref="G319:H319"/>
    <mergeCell ref="E320:F320"/>
    <mergeCell ref="G320:H320"/>
    <mergeCell ref="E321:F321"/>
    <mergeCell ref="G321:H321"/>
    <mergeCell ref="E336:F336"/>
    <mergeCell ref="G336:H336"/>
    <mergeCell ref="E337:F337"/>
    <mergeCell ref="G337:H337"/>
    <mergeCell ref="E338:F338"/>
    <mergeCell ref="G338:H338"/>
    <mergeCell ref="E339:F339"/>
    <mergeCell ref="G339:H339"/>
    <mergeCell ref="E340:F340"/>
    <mergeCell ref="G340:H340"/>
    <mergeCell ref="E331:F331"/>
    <mergeCell ref="G331:H331"/>
    <mergeCell ref="E332:F332"/>
    <mergeCell ref="G332:H332"/>
    <mergeCell ref="E341:F341"/>
    <mergeCell ref="G341:H341"/>
    <mergeCell ref="E342:F342"/>
    <mergeCell ref="G342:H342"/>
    <mergeCell ref="E343:F343"/>
    <mergeCell ref="G343:H343"/>
    <mergeCell ref="E344:F344"/>
    <mergeCell ref="G344:H344"/>
    <mergeCell ref="E345:F345"/>
    <mergeCell ref="G345:H345"/>
    <mergeCell ref="E363:F363"/>
    <mergeCell ref="E364:F364"/>
    <mergeCell ref="E365:F365"/>
    <mergeCell ref="E366:F366"/>
    <mergeCell ref="E367:F367"/>
    <mergeCell ref="E358:F358"/>
    <mergeCell ref="E359:F359"/>
    <mergeCell ref="E360:F360"/>
    <mergeCell ref="E361:F361"/>
    <mergeCell ref="E362:F362"/>
    <mergeCell ref="G367:J367"/>
    <mergeCell ref="G366:J366"/>
    <mergeCell ref="G365:J365"/>
    <mergeCell ref="G364:J364"/>
    <mergeCell ref="E373:F373"/>
    <mergeCell ref="E374:F374"/>
    <mergeCell ref="E375:F375"/>
    <mergeCell ref="E376:F376"/>
    <mergeCell ref="E377:F377"/>
    <mergeCell ref="E368:F368"/>
    <mergeCell ref="E369:F369"/>
    <mergeCell ref="E370:F370"/>
    <mergeCell ref="E371:F371"/>
    <mergeCell ref="E372:F372"/>
    <mergeCell ref="G377:J377"/>
    <mergeCell ref="G376:J376"/>
    <mergeCell ref="G375:J375"/>
    <mergeCell ref="G374:J374"/>
    <mergeCell ref="G373:J373"/>
    <mergeCell ref="G372:J372"/>
    <mergeCell ref="G371:J371"/>
    <mergeCell ref="G370:J370"/>
    <mergeCell ref="G369:J369"/>
    <mergeCell ref="G368:J368"/>
    <mergeCell ref="E383:F383"/>
    <mergeCell ref="E384:F384"/>
    <mergeCell ref="E385:F385"/>
    <mergeCell ref="E386:F386"/>
    <mergeCell ref="E387:F387"/>
    <mergeCell ref="E378:F378"/>
    <mergeCell ref="E379:F379"/>
    <mergeCell ref="E380:F380"/>
    <mergeCell ref="E381:F381"/>
    <mergeCell ref="E382:F382"/>
    <mergeCell ref="G387:J387"/>
    <mergeCell ref="G386:J386"/>
    <mergeCell ref="G385:J385"/>
    <mergeCell ref="G384:J384"/>
    <mergeCell ref="G383:J383"/>
    <mergeCell ref="G382:J382"/>
    <mergeCell ref="G381:J381"/>
    <mergeCell ref="G380:J380"/>
    <mergeCell ref="G379:J379"/>
    <mergeCell ref="G378:J378"/>
    <mergeCell ref="E393:F393"/>
    <mergeCell ref="E394:F394"/>
    <mergeCell ref="E395:F395"/>
    <mergeCell ref="E396:F396"/>
    <mergeCell ref="E397:F397"/>
    <mergeCell ref="E388:F388"/>
    <mergeCell ref="E389:F389"/>
    <mergeCell ref="E390:F390"/>
    <mergeCell ref="E391:F391"/>
    <mergeCell ref="E392:F392"/>
    <mergeCell ref="E403:F403"/>
    <mergeCell ref="E404:F404"/>
    <mergeCell ref="E405:F405"/>
    <mergeCell ref="E411:F411"/>
    <mergeCell ref="E412:F412"/>
    <mergeCell ref="E398:F398"/>
    <mergeCell ref="E399:F399"/>
    <mergeCell ref="E400:F400"/>
    <mergeCell ref="E401:F401"/>
    <mergeCell ref="E402:F402"/>
    <mergeCell ref="G412:J412"/>
    <mergeCell ref="G411:J411"/>
    <mergeCell ref="E418:F418"/>
    <mergeCell ref="E419:F419"/>
    <mergeCell ref="E420:F420"/>
    <mergeCell ref="E421:F421"/>
    <mergeCell ref="E422:F422"/>
    <mergeCell ref="E413:F413"/>
    <mergeCell ref="E414:F414"/>
    <mergeCell ref="E415:F415"/>
    <mergeCell ref="E416:F416"/>
    <mergeCell ref="E417:F417"/>
    <mergeCell ref="G422:J422"/>
    <mergeCell ref="G420:J420"/>
    <mergeCell ref="G421:J421"/>
    <mergeCell ref="G419:J419"/>
    <mergeCell ref="G418:J418"/>
    <mergeCell ref="G417:J417"/>
    <mergeCell ref="G416:J416"/>
    <mergeCell ref="G415:J415"/>
    <mergeCell ref="G414:J414"/>
    <mergeCell ref="G413:J413"/>
    <mergeCell ref="E428:F428"/>
    <mergeCell ref="E429:F429"/>
    <mergeCell ref="E430:F430"/>
    <mergeCell ref="E431:F431"/>
    <mergeCell ref="E432:F432"/>
    <mergeCell ref="E423:F423"/>
    <mergeCell ref="E424:F424"/>
    <mergeCell ref="E425:F425"/>
    <mergeCell ref="E426:F426"/>
    <mergeCell ref="E427:F427"/>
    <mergeCell ref="G432:J432"/>
    <mergeCell ref="G431:J431"/>
    <mergeCell ref="G430:J430"/>
    <mergeCell ref="G429:J429"/>
    <mergeCell ref="G428:J428"/>
    <mergeCell ref="G427:J427"/>
    <mergeCell ref="G426:J426"/>
    <mergeCell ref="G425:J425"/>
    <mergeCell ref="G424:J424"/>
    <mergeCell ref="G423:J423"/>
    <mergeCell ref="E438:F438"/>
    <mergeCell ref="E439:F439"/>
    <mergeCell ref="E440:F440"/>
    <mergeCell ref="E441:F441"/>
    <mergeCell ref="E442:F442"/>
    <mergeCell ref="E433:F433"/>
    <mergeCell ref="E434:F434"/>
    <mergeCell ref="E435:F435"/>
    <mergeCell ref="E436:F436"/>
    <mergeCell ref="E437:F437"/>
    <mergeCell ref="G442:J442"/>
    <mergeCell ref="G440:J440"/>
    <mergeCell ref="G441:J441"/>
    <mergeCell ref="G439:J439"/>
    <mergeCell ref="G438:J438"/>
    <mergeCell ref="G437:J437"/>
    <mergeCell ref="G436:J436"/>
    <mergeCell ref="G435:J435"/>
    <mergeCell ref="G434:J434"/>
    <mergeCell ref="G433:J433"/>
    <mergeCell ref="E448:F448"/>
    <mergeCell ref="E449:F449"/>
    <mergeCell ref="E450:F450"/>
    <mergeCell ref="E451:F451"/>
    <mergeCell ref="E452:F452"/>
    <mergeCell ref="E443:F443"/>
    <mergeCell ref="E444:F444"/>
    <mergeCell ref="E445:F445"/>
    <mergeCell ref="E446:F446"/>
    <mergeCell ref="E447:F447"/>
    <mergeCell ref="G452:J452"/>
    <mergeCell ref="G451:J451"/>
    <mergeCell ref="G450:J450"/>
    <mergeCell ref="G449:J449"/>
    <mergeCell ref="G448:J448"/>
    <mergeCell ref="G447:J447"/>
    <mergeCell ref="G446:J446"/>
    <mergeCell ref="G445:J445"/>
    <mergeCell ref="G444:J444"/>
    <mergeCell ref="G443:J443"/>
    <mergeCell ref="E458:F458"/>
    <mergeCell ref="E459:F459"/>
    <mergeCell ref="E460:F460"/>
    <mergeCell ref="E461:F461"/>
    <mergeCell ref="E462:F462"/>
    <mergeCell ref="E453:F453"/>
    <mergeCell ref="E454:F454"/>
    <mergeCell ref="E455:F455"/>
    <mergeCell ref="E456:F456"/>
    <mergeCell ref="E457:F457"/>
    <mergeCell ref="G462:J462"/>
    <mergeCell ref="G461:J461"/>
    <mergeCell ref="G460:J460"/>
    <mergeCell ref="G459:J459"/>
    <mergeCell ref="G458:J458"/>
    <mergeCell ref="G457:J457"/>
    <mergeCell ref="G456:J456"/>
    <mergeCell ref="G455:J455"/>
    <mergeCell ref="G454:J454"/>
    <mergeCell ref="G453:J453"/>
    <mergeCell ref="E468:F468"/>
    <mergeCell ref="E469:F469"/>
    <mergeCell ref="E470:F470"/>
    <mergeCell ref="E471:F471"/>
    <mergeCell ref="E472:F472"/>
    <mergeCell ref="E463:F463"/>
    <mergeCell ref="E464:F464"/>
    <mergeCell ref="E465:F465"/>
    <mergeCell ref="E466:F466"/>
    <mergeCell ref="E467:F467"/>
    <mergeCell ref="G470:J470"/>
    <mergeCell ref="G472:J472"/>
    <mergeCell ref="G471:J471"/>
    <mergeCell ref="G469:J469"/>
    <mergeCell ref="G468:J468"/>
    <mergeCell ref="G467:J467"/>
    <mergeCell ref="G466:J466"/>
    <mergeCell ref="G465:J465"/>
    <mergeCell ref="G464:J464"/>
    <mergeCell ref="G463:J463"/>
    <mergeCell ref="E478:F478"/>
    <mergeCell ref="E479:F479"/>
    <mergeCell ref="E480:F480"/>
    <mergeCell ref="E481:F481"/>
    <mergeCell ref="E482:F482"/>
    <mergeCell ref="E483:F483"/>
    <mergeCell ref="E484:F484"/>
    <mergeCell ref="E485:F485"/>
    <mergeCell ref="E486:F486"/>
    <mergeCell ref="G486:J486"/>
    <mergeCell ref="G485:J485"/>
    <mergeCell ref="G484:J484"/>
    <mergeCell ref="G483:J483"/>
    <mergeCell ref="G482:J482"/>
    <mergeCell ref="G481:J481"/>
    <mergeCell ref="G480:J480"/>
    <mergeCell ref="G479:J479"/>
    <mergeCell ref="G478:J478"/>
    <mergeCell ref="E491:F491"/>
    <mergeCell ref="E492:F492"/>
    <mergeCell ref="E493:F493"/>
    <mergeCell ref="E494:F494"/>
    <mergeCell ref="E495:F495"/>
    <mergeCell ref="E487:F487"/>
    <mergeCell ref="E488:F488"/>
    <mergeCell ref="E489:F489"/>
    <mergeCell ref="E490:F490"/>
    <mergeCell ref="G495:J495"/>
    <mergeCell ref="G494:J494"/>
    <mergeCell ref="G493:J493"/>
    <mergeCell ref="G492:J492"/>
    <mergeCell ref="G491:J491"/>
    <mergeCell ref="G490:J490"/>
    <mergeCell ref="G489:J489"/>
    <mergeCell ref="G488:J488"/>
    <mergeCell ref="G487:J487"/>
    <mergeCell ref="E501:F501"/>
    <mergeCell ref="E502:F502"/>
    <mergeCell ref="E503:F503"/>
    <mergeCell ref="E504:F504"/>
    <mergeCell ref="E505:F505"/>
    <mergeCell ref="E496:F496"/>
    <mergeCell ref="E497:F497"/>
    <mergeCell ref="E498:F498"/>
    <mergeCell ref="E499:F499"/>
    <mergeCell ref="E500:F500"/>
    <mergeCell ref="G505:J505"/>
    <mergeCell ref="G504:J504"/>
    <mergeCell ref="G503:J503"/>
    <mergeCell ref="G502:J502"/>
    <mergeCell ref="G501:J501"/>
    <mergeCell ref="G500:J500"/>
    <mergeCell ref="G499:J499"/>
    <mergeCell ref="G498:J498"/>
    <mergeCell ref="G497:J497"/>
    <mergeCell ref="G496:J496"/>
    <mergeCell ref="E511:F511"/>
    <mergeCell ref="E512:F512"/>
    <mergeCell ref="E513:F513"/>
    <mergeCell ref="E514:F514"/>
    <mergeCell ref="E515:F515"/>
    <mergeCell ref="E506:F506"/>
    <mergeCell ref="E507:F507"/>
    <mergeCell ref="E508:F508"/>
    <mergeCell ref="E509:F509"/>
    <mergeCell ref="E510:F510"/>
    <mergeCell ref="G515:J515"/>
    <mergeCell ref="G514:J514"/>
    <mergeCell ref="G513:J513"/>
    <mergeCell ref="G512:J512"/>
    <mergeCell ref="G511:J511"/>
    <mergeCell ref="G510:J510"/>
    <mergeCell ref="G509:J509"/>
    <mergeCell ref="G508:J508"/>
    <mergeCell ref="G507:J507"/>
    <mergeCell ref="G506:J506"/>
    <mergeCell ref="E521:F521"/>
    <mergeCell ref="E522:F522"/>
    <mergeCell ref="E523:F523"/>
    <mergeCell ref="E524:F524"/>
    <mergeCell ref="E525:F525"/>
    <mergeCell ref="E516:F516"/>
    <mergeCell ref="E517:F517"/>
    <mergeCell ref="E518:F518"/>
    <mergeCell ref="E519:F519"/>
    <mergeCell ref="E520:F520"/>
    <mergeCell ref="G517:J517"/>
    <mergeCell ref="G516:J516"/>
    <mergeCell ref="G558:I558"/>
    <mergeCell ref="G561:I561"/>
    <mergeCell ref="G560:I560"/>
    <mergeCell ref="G559:I559"/>
    <mergeCell ref="G562:I562"/>
    <mergeCell ref="E552:F552"/>
    <mergeCell ref="E553:F553"/>
    <mergeCell ref="E546:F546"/>
    <mergeCell ref="E547:F547"/>
    <mergeCell ref="E548:F548"/>
    <mergeCell ref="E549:F549"/>
    <mergeCell ref="E550:F550"/>
    <mergeCell ref="E541:F541"/>
    <mergeCell ref="E542:F542"/>
    <mergeCell ref="E543:F543"/>
    <mergeCell ref="E544:F544"/>
    <mergeCell ref="E545:F545"/>
    <mergeCell ref="G552:J552"/>
    <mergeCell ref="G553:J553"/>
    <mergeCell ref="G551:J551"/>
    <mergeCell ref="G563:I563"/>
    <mergeCell ref="E531:F531"/>
    <mergeCell ref="E532:F532"/>
    <mergeCell ref="E533:F533"/>
    <mergeCell ref="E534:F534"/>
    <mergeCell ref="E526:F526"/>
    <mergeCell ref="E527:F527"/>
    <mergeCell ref="E528:F528"/>
    <mergeCell ref="E529:F529"/>
    <mergeCell ref="E530:F530"/>
    <mergeCell ref="E537:K537"/>
    <mergeCell ref="E562:F562"/>
    <mergeCell ref="E563:F563"/>
    <mergeCell ref="E558:F558"/>
    <mergeCell ref="E559:F559"/>
    <mergeCell ref="E560:F560"/>
    <mergeCell ref="E561:F561"/>
    <mergeCell ref="E551:F551"/>
    <mergeCell ref="G550:J550"/>
    <mergeCell ref="G549:J549"/>
    <mergeCell ref="G548:J548"/>
    <mergeCell ref="G547:J547"/>
    <mergeCell ref="G546:J546"/>
    <mergeCell ref="G545:J545"/>
    <mergeCell ref="G544:J544"/>
    <mergeCell ref="G543:J543"/>
    <mergeCell ref="G542:J542"/>
    <mergeCell ref="G541:J541"/>
    <mergeCell ref="E564:F564"/>
    <mergeCell ref="G564:I564"/>
    <mergeCell ref="E565:F565"/>
    <mergeCell ref="G565:I565"/>
    <mergeCell ref="E566:F566"/>
    <mergeCell ref="G566:I566"/>
    <mergeCell ref="G567:I567"/>
    <mergeCell ref="G568:I568"/>
    <mergeCell ref="G569:I569"/>
    <mergeCell ref="E572:F572"/>
    <mergeCell ref="E573:F573"/>
    <mergeCell ref="E574:F574"/>
    <mergeCell ref="E567:F567"/>
    <mergeCell ref="E568:F568"/>
    <mergeCell ref="E569:F569"/>
    <mergeCell ref="E570:F570"/>
    <mergeCell ref="E571:F571"/>
    <mergeCell ref="G570:I570"/>
    <mergeCell ref="G571:I571"/>
    <mergeCell ref="E578:F578"/>
    <mergeCell ref="G578:I578"/>
    <mergeCell ref="E579:F579"/>
    <mergeCell ref="G579:I579"/>
    <mergeCell ref="E580:F580"/>
    <mergeCell ref="G580:I580"/>
    <mergeCell ref="E581:F581"/>
    <mergeCell ref="G581:I581"/>
    <mergeCell ref="E582:F582"/>
    <mergeCell ref="G582:I582"/>
    <mergeCell ref="G572:I572"/>
    <mergeCell ref="G573:I573"/>
    <mergeCell ref="G574:I574"/>
    <mergeCell ref="E575:F575"/>
    <mergeCell ref="G575:I575"/>
    <mergeCell ref="E576:F576"/>
    <mergeCell ref="G576:I576"/>
    <mergeCell ref="E577:F577"/>
    <mergeCell ref="G577:I577"/>
    <mergeCell ref="E588:F588"/>
    <mergeCell ref="G588:I588"/>
    <mergeCell ref="E589:F589"/>
    <mergeCell ref="G589:I589"/>
    <mergeCell ref="E590:F590"/>
    <mergeCell ref="G590:I590"/>
    <mergeCell ref="E591:F591"/>
    <mergeCell ref="G591:I591"/>
    <mergeCell ref="E592:F592"/>
    <mergeCell ref="G592:I592"/>
    <mergeCell ref="E583:F583"/>
    <mergeCell ref="G583:I583"/>
    <mergeCell ref="E584:F584"/>
    <mergeCell ref="G584:I584"/>
    <mergeCell ref="E585:F585"/>
    <mergeCell ref="G585:I585"/>
    <mergeCell ref="E586:F586"/>
    <mergeCell ref="G586:I586"/>
    <mergeCell ref="E587:F587"/>
    <mergeCell ref="G587:I587"/>
    <mergeCell ref="E598:F598"/>
    <mergeCell ref="G598:I598"/>
    <mergeCell ref="E599:F599"/>
    <mergeCell ref="G599:I599"/>
    <mergeCell ref="E600:F600"/>
    <mergeCell ref="G600:I600"/>
    <mergeCell ref="E601:F601"/>
    <mergeCell ref="G601:I601"/>
    <mergeCell ref="E602:F602"/>
    <mergeCell ref="G602:I602"/>
    <mergeCell ref="E593:F593"/>
    <mergeCell ref="G593:I593"/>
    <mergeCell ref="E594:F594"/>
    <mergeCell ref="G594:I594"/>
    <mergeCell ref="E595:F595"/>
    <mergeCell ref="G595:I595"/>
    <mergeCell ref="E596:F596"/>
    <mergeCell ref="G596:I596"/>
    <mergeCell ref="E597:F597"/>
    <mergeCell ref="G597:I597"/>
    <mergeCell ref="E612:F612"/>
    <mergeCell ref="G612:I612"/>
    <mergeCell ref="E613:F613"/>
    <mergeCell ref="G613:I613"/>
    <mergeCell ref="E614:F614"/>
    <mergeCell ref="G614:I614"/>
    <mergeCell ref="E615:F615"/>
    <mergeCell ref="G615:I615"/>
    <mergeCell ref="E616:F616"/>
    <mergeCell ref="G616:I616"/>
    <mergeCell ref="E603:F603"/>
    <mergeCell ref="G603:I603"/>
    <mergeCell ref="E604:F604"/>
    <mergeCell ref="G604:I604"/>
    <mergeCell ref="E605:F605"/>
    <mergeCell ref="G605:I605"/>
    <mergeCell ref="E606:F606"/>
    <mergeCell ref="G606:I606"/>
    <mergeCell ref="E607:F607"/>
    <mergeCell ref="G607:I607"/>
    <mergeCell ref="E622:F622"/>
    <mergeCell ref="G622:I622"/>
    <mergeCell ref="E623:F623"/>
    <mergeCell ref="G623:I623"/>
    <mergeCell ref="E624:F624"/>
    <mergeCell ref="G624:I624"/>
    <mergeCell ref="E625:F625"/>
    <mergeCell ref="G625:I625"/>
    <mergeCell ref="E626:F626"/>
    <mergeCell ref="G626:I626"/>
    <mergeCell ref="E617:F617"/>
    <mergeCell ref="G617:I617"/>
    <mergeCell ref="E618:F618"/>
    <mergeCell ref="G618:I618"/>
    <mergeCell ref="E619:F619"/>
    <mergeCell ref="G619:I619"/>
    <mergeCell ref="E620:F620"/>
    <mergeCell ref="G620:I620"/>
    <mergeCell ref="E621:F621"/>
    <mergeCell ref="G621:I621"/>
    <mergeCell ref="E632:F632"/>
    <mergeCell ref="G632:I632"/>
    <mergeCell ref="E633:F633"/>
    <mergeCell ref="G633:I633"/>
    <mergeCell ref="E634:F634"/>
    <mergeCell ref="G634:I634"/>
    <mergeCell ref="E635:F635"/>
    <mergeCell ref="G635:I635"/>
    <mergeCell ref="E636:F636"/>
    <mergeCell ref="G636:I636"/>
    <mergeCell ref="E627:F627"/>
    <mergeCell ref="G627:I627"/>
    <mergeCell ref="E628:F628"/>
    <mergeCell ref="G628:I628"/>
    <mergeCell ref="E629:F629"/>
    <mergeCell ref="G629:I629"/>
    <mergeCell ref="E630:F630"/>
    <mergeCell ref="G630:I630"/>
    <mergeCell ref="E631:F631"/>
    <mergeCell ref="G631:I631"/>
    <mergeCell ref="E649:F649"/>
    <mergeCell ref="G649:I649"/>
    <mergeCell ref="E650:F650"/>
    <mergeCell ref="G650:I650"/>
    <mergeCell ref="E651:F651"/>
    <mergeCell ref="G651:I651"/>
    <mergeCell ref="E642:F642"/>
    <mergeCell ref="G642:I642"/>
    <mergeCell ref="E643:F643"/>
    <mergeCell ref="G643:I643"/>
    <mergeCell ref="E644:F644"/>
    <mergeCell ref="G644:I644"/>
    <mergeCell ref="E645:F645"/>
    <mergeCell ref="G645:I645"/>
    <mergeCell ref="E646:F646"/>
    <mergeCell ref="G646:I646"/>
    <mergeCell ref="E637:F637"/>
    <mergeCell ref="G637:I637"/>
    <mergeCell ref="E638:F638"/>
    <mergeCell ref="G638:I638"/>
    <mergeCell ref="E639:F639"/>
    <mergeCell ref="G639:I639"/>
    <mergeCell ref="E640:F640"/>
    <mergeCell ref="G640:I640"/>
    <mergeCell ref="E641:F641"/>
    <mergeCell ref="G641:I641"/>
    <mergeCell ref="E670:F670"/>
    <mergeCell ref="G670:I670"/>
    <mergeCell ref="J734:K734"/>
    <mergeCell ref="E680:F680"/>
    <mergeCell ref="G680:H680"/>
    <mergeCell ref="E681:F681"/>
    <mergeCell ref="G681:H681"/>
    <mergeCell ref="E682:F682"/>
    <mergeCell ref="G682:H682"/>
    <mergeCell ref="E683:F683"/>
    <mergeCell ref="G683:H683"/>
    <mergeCell ref="E671:F671"/>
    <mergeCell ref="G671:I671"/>
    <mergeCell ref="E672:F672"/>
    <mergeCell ref="E673:F673"/>
    <mergeCell ref="E674:F674"/>
    <mergeCell ref="G672:I672"/>
    <mergeCell ref="G673:I673"/>
    <mergeCell ref="G674:I674"/>
    <mergeCell ref="E679:F679"/>
    <mergeCell ref="G679:H679"/>
    <mergeCell ref="G156:H156"/>
    <mergeCell ref="G155:H155"/>
    <mergeCell ref="G154:H154"/>
    <mergeCell ref="G153:H153"/>
    <mergeCell ref="G152:H152"/>
    <mergeCell ref="G151:H151"/>
    <mergeCell ref="G150:H150"/>
    <mergeCell ref="G149:H149"/>
    <mergeCell ref="G148:H148"/>
    <mergeCell ref="G147:H147"/>
    <mergeCell ref="G146:H146"/>
    <mergeCell ref="E662:F662"/>
    <mergeCell ref="G662:I662"/>
    <mergeCell ref="E663:F663"/>
    <mergeCell ref="E664:F664"/>
    <mergeCell ref="E665:F665"/>
    <mergeCell ref="G663:I663"/>
    <mergeCell ref="G664:I664"/>
    <mergeCell ref="G665:I665"/>
    <mergeCell ref="E652:F652"/>
    <mergeCell ref="G652:I652"/>
    <mergeCell ref="E653:F653"/>
    <mergeCell ref="G653:I653"/>
    <mergeCell ref="E654:F654"/>
    <mergeCell ref="G654:I654"/>
    <mergeCell ref="E657:K657"/>
    <mergeCell ref="E661:F661"/>
    <mergeCell ref="G661:I661"/>
    <mergeCell ref="E647:F647"/>
    <mergeCell ref="G647:I647"/>
    <mergeCell ref="E648:F648"/>
    <mergeCell ref="G648:I648"/>
  </mergeCells>
  <conditionalFormatting sqref="E105 I146:K163 E164:K564 E565:I565 K565 E566:K785">
    <cfRule type="expression" dxfId="53" priority="10">
      <formula>$K$73="Non"</formula>
    </cfRule>
  </conditionalFormatting>
  <conditionalFormatting sqref="E759 G147:G163 K73 G85:H101 E108 I108 E173 G173:I173 E213 G213:H213 E261 G261:I261 E316 G316:J316 E359 G359 E412 G412 E479 G479 G542:G553 E559 G559 J559 E613 G613 G662:G665 G671:G674 J671:J674 G680:H683 K706 K709 K716 K719 K724 K731 K737 K742 K748 J781:K781 I18 K23 K26 K30 K33 K36 K44 F47 H47 K53 K56 K60 K64 K67 E763 E766 E769">
    <cfRule type="expression" dxfId="52" priority="24">
      <formula>AND($E$781=TRUE,$B18=0)</formula>
    </cfRule>
  </conditionalFormatting>
  <conditionalFormatting sqref="E786">
    <cfRule type="expression" dxfId="51" priority="5">
      <formula>$K$62="Oui"</formula>
    </cfRule>
    <cfRule type="expression" dxfId="50" priority="8">
      <formula>$K$38="Non"</formula>
    </cfRule>
  </conditionalFormatting>
  <conditionalFormatting sqref="E146:G163">
    <cfRule type="expression" dxfId="49" priority="12">
      <formula>$K$73="Non"</formula>
    </cfRule>
  </conditionalFormatting>
  <conditionalFormatting sqref="E541:G553 J781:K781 K541:K553 E781:H781 F783:K783">
    <cfRule type="expression" dxfId="48" priority="48">
      <formula>$K$33="Non"</formula>
    </cfRule>
    <cfRule type="expression" dxfId="47" priority="66">
      <formula>$K$53="Non"</formula>
    </cfRule>
    <cfRule type="expression" dxfId="46" priority="67">
      <formula>$K$56="Non"</formula>
    </cfRule>
    <cfRule type="expression" dxfId="45" priority="68">
      <formula>$K$64="Non"</formula>
    </cfRule>
  </conditionalFormatting>
  <conditionalFormatting sqref="E25:K145 E146:G163 E164:K564 I146:K163 E565:I565 K565 F786:K786 E787:K787 E566:K785">
    <cfRule type="expression" dxfId="44" priority="42">
      <formula>$K$23="Non"</formula>
    </cfRule>
  </conditionalFormatting>
  <conditionalFormatting sqref="E28:K145 E146:G163 E164:K564 I146:K163 E565:I565 K565 F786:K786 E787:K787 E566:K785">
    <cfRule type="expression" dxfId="43" priority="33">
      <formula>$K$26="Non"</formula>
    </cfRule>
  </conditionalFormatting>
  <conditionalFormatting sqref="E32:K145 E146:G163 E164:K564 I146:K163 E565:I565 K565 F786:K786 E787:K787 E566:K785">
    <cfRule type="expression" dxfId="42" priority="34">
      <formula>$K$30="Non"</formula>
    </cfRule>
  </conditionalFormatting>
  <conditionalFormatting sqref="E35:K145 E146:G163 E164:K564 I146:K163 E565:I565 K565 F786:K786 E787:K787 E566:K785">
    <cfRule type="expression" dxfId="41" priority="35">
      <formula>$K$33="Non"</formula>
    </cfRule>
  </conditionalFormatting>
  <conditionalFormatting sqref="E42:K145 E146:G163 E164:K564 I146:K163 E565:I565 K565 E566:K785">
    <cfRule type="expression" dxfId="40" priority="36">
      <formula>$K$36="Non"</formula>
    </cfRule>
  </conditionalFormatting>
  <conditionalFormatting sqref="E46:K145 E146:G163 E164:K564 I146:K163 E565:I565 K565 F786:K786 E787:K787 E566:K785">
    <cfRule type="expression" dxfId="39" priority="37">
      <formula>$K$44="Non"</formula>
    </cfRule>
  </conditionalFormatting>
  <conditionalFormatting sqref="E52:K145 E146:G163 E164:K564 I146:K163 E565:I565 K565 F786:K786 E787:K787 E566:K785">
    <cfRule type="expression" dxfId="37" priority="27">
      <formula>$K$50="Non"</formula>
    </cfRule>
  </conditionalFormatting>
  <conditionalFormatting sqref="E55:K145 E146:G163 E164:K564 I146:K163 E565:I565 K565 F786:K786 E787:K787 E566:K785">
    <cfRule type="expression" dxfId="36" priority="39">
      <formula>$K$53="Non"</formula>
    </cfRule>
  </conditionalFormatting>
  <conditionalFormatting sqref="E58:K145 E146:G163 E164:K564 I146:K163 E565:I565 K565 E566:K785">
    <cfRule type="expression" dxfId="35" priority="38">
      <formula>$K$56="Non"</formula>
    </cfRule>
  </conditionalFormatting>
  <conditionalFormatting sqref="E62:K145 E146:G163 E164:K564 I146:K163 E565:I565 K565 F786:K786 E787:K787 E566:K785">
    <cfRule type="expression" dxfId="34" priority="26">
      <formula>$K$60="Non"</formula>
    </cfRule>
  </conditionalFormatting>
  <conditionalFormatting sqref="E66:K145 E146:G163 E164:K564 I146:K163 E565:I565 K565 F786:K786 E787:K787 E566:K785">
    <cfRule type="expression" dxfId="33" priority="40">
      <formula>$K$64="Non"</formula>
    </cfRule>
  </conditionalFormatting>
  <conditionalFormatting sqref="E69:K145 E146:G163 I146:K163 E164:K564 E565:I565 K565 F786:K786 E787:K787 E566:K785">
    <cfRule type="expression" dxfId="32" priority="11">
      <formula>$K$67="Non"</formula>
    </cfRule>
  </conditionalFormatting>
  <conditionalFormatting sqref="E75:K145">
    <cfRule type="expression" dxfId="31" priority="41">
      <formula>$K$73="Non"</formula>
    </cfRule>
  </conditionalFormatting>
  <conditionalFormatting sqref="E675:K685">
    <cfRule type="expression" dxfId="30" priority="151">
      <formula>#REF!="Oui"</formula>
    </cfRule>
  </conditionalFormatting>
  <conditionalFormatting sqref="E753:K772">
    <cfRule type="expression" dxfId="29" priority="23">
      <formula>$K$26="Non"</formula>
    </cfRule>
    <cfRule type="expression" dxfId="28" priority="18">
      <formula>$K$53="Non"</formula>
    </cfRule>
    <cfRule type="expression" dxfId="26" priority="15">
      <formula>#REF!="Oui"</formula>
    </cfRule>
    <cfRule type="expression" dxfId="25" priority="16">
      <formula>$K$64="Non"</formula>
    </cfRule>
    <cfRule type="expression" dxfId="24" priority="17">
      <formula>$K$56="Non"</formula>
    </cfRule>
    <cfRule type="expression" dxfId="23" priority="19">
      <formula>$K$44="Non"</formula>
    </cfRule>
    <cfRule type="expression" dxfId="22" priority="20">
      <formula>$K$36="Non"</formula>
    </cfRule>
    <cfRule type="expression" dxfId="21" priority="21">
      <formula>$K$33="Non"</formula>
    </cfRule>
    <cfRule type="expression" dxfId="20" priority="22">
      <formula>$K$30="Non"</formula>
    </cfRule>
  </conditionalFormatting>
  <conditionalFormatting sqref="E786:K787">
    <cfRule type="expression" dxfId="19" priority="4">
      <formula>$K$56="Non"</formula>
    </cfRule>
    <cfRule type="expression" dxfId="18" priority="6">
      <formula>$K$36="Non"</formula>
    </cfRule>
  </conditionalFormatting>
  <conditionalFormatting sqref="F786:K786 E787:K787">
    <cfRule type="expression" dxfId="17" priority="13">
      <formula>$K$73="Non"</formula>
    </cfRule>
  </conditionalFormatting>
  <conditionalFormatting sqref="F786:K786">
    <cfRule type="expression" dxfId="16" priority="43">
      <formula>$L$46="Oui"</formula>
    </cfRule>
  </conditionalFormatting>
  <conditionalFormatting sqref="J782">
    <cfRule type="expression" dxfId="15" priority="64">
      <formula>$K$22="Non"</formula>
    </cfRule>
    <cfRule type="expression" dxfId="14" priority="65">
      <formula>$K$46="Oui"</formula>
    </cfRule>
    <cfRule type="expression" dxfId="13" priority="63">
      <formula>$K$14="Non"</formula>
    </cfRule>
  </conditionalFormatting>
  <conditionalFormatting sqref="J783">
    <cfRule type="expression" dxfId="12" priority="92">
      <formula>$J$783=0</formula>
    </cfRule>
    <cfRule type="expression" dxfId="11" priority="93">
      <formula>$J$783&gt;0</formula>
    </cfRule>
    <cfRule type="expression" dxfId="10" priority="94">
      <formula>$K$40="Non"</formula>
    </cfRule>
    <cfRule type="expression" dxfId="9" priority="95">
      <formula>$K$14="Non"</formula>
    </cfRule>
    <cfRule type="expression" dxfId="8" priority="96">
      <formula>$K$22="Non"</formula>
    </cfRule>
    <cfRule type="expression" dxfId="7" priority="97">
      <formula>$K$46="Oui"</formula>
    </cfRule>
  </conditionalFormatting>
  <conditionalFormatting sqref="K50">
    <cfRule type="expression" dxfId="6" priority="869">
      <formula>AND($E$781=TRUE,$B50=0)</formula>
    </cfRule>
    <cfRule type="expression" dxfId="5" priority="870">
      <formula>AND($E$781=TRUE,$B$50=0)</formula>
    </cfRule>
  </conditionalFormatting>
  <conditionalFormatting sqref="K76">
    <cfRule type="expression" dxfId="4" priority="871">
      <formula>#REF!="Oui"</formula>
    </cfRule>
    <cfRule type="expression" dxfId="3" priority="872">
      <formula>AND($E$781=TRUE,$B76=0)</formula>
    </cfRule>
  </conditionalFormatting>
  <conditionalFormatting sqref="E759">
    <cfRule type="expression" dxfId="2" priority="3">
      <formula>AND($E$781=TRUE,$B759=0)</formula>
    </cfRule>
  </conditionalFormatting>
  <conditionalFormatting sqref="E769 E766 E763">
    <cfRule type="expression" dxfId="0" priority="2">
      <formula>AND($E$781=TRUE,$B763=0)</formula>
    </cfRule>
  </conditionalFormatting>
  <conditionalFormatting sqref="E769 E766 E763">
    <cfRule type="expression" dxfId="1" priority="1">
      <formula>AND($E$781=TRUE,$B763=0)</formula>
    </cfRule>
  </conditionalFormatting>
  <dataValidations disablePrompts="1" count="5">
    <dataValidation type="custom" showInputMessage="1" showErrorMessage="1" errorTitle="Information non valide" error="Vous devez remplir cette cellule avant de continuer." sqref="K32 F32:F33 K18:K20 F35:F40 F75:F76 K52 F52:F53 K55 K58 K62 K66 K69:K72 K75 F55:F56 F19:F20 F62:F64 K14 F14 F58:F60 F66:F67 F69:F73" xr:uid="{9112D653-84BC-49A0-8727-BF31A18A6D63}">
      <formula1>F14&lt;&gt;""</formula1>
    </dataValidation>
    <dataValidation type="custom" showInputMessage="1" showErrorMessage="1" errorTitle="Information non valide" error="Vous devez remplir cette cellule avant de continuer et la réponse doit être une valeur numérique sans décimale. Veuillez corriger." sqref="G85:H101 G147:G163 I316:J349 J559:J564 J566:J607" xr:uid="{60E89C01-F8CF-4155-A76E-2B4D29D44C81}">
      <formula1>AND(ISNUMBER(G85), G85=INT(G85))</formula1>
    </dataValidation>
    <dataValidation type="date" allowBlank="1" showInputMessage="1" showErrorMessage="1" errorTitle="Information non valide" error="« Veuillez entrer une date au format AAAA‑MM‑JJ »" sqref="H47 F47" xr:uid="{7AC94BFF-26AE-4BE8-BE52-0DE0B0D01AEF}">
      <formula1>36161</formula1>
      <formula2>73051</formula2>
    </dataValidation>
    <dataValidation type="decimal" showInputMessage="1" showErrorMessage="1" errorTitle="Information non valide" error="Vous devez remplir cette cellule avant de continuer et la réponse doit être une valeur numérique. Veuillez corriger." sqref="G662:I665" xr:uid="{508006C4-6E70-42CF-B2A0-4F6CA84B60D6}">
      <formula1>0</formula1>
      <formula2>100000000000000</formula2>
    </dataValidation>
    <dataValidation type="decimal" showInputMessage="1" showErrorMessage="1" errorTitle="Information non valide" error="Vous devez remplir cette cellule avant de continuer et la réponse doit être une valeur numérique. Veuillez corriger." sqref="G671:J674" xr:uid="{F7CC1B54-5E6E-4222-94FB-97565E11C527}">
      <formula1>0</formula1>
      <formula2>1000000000000</formula2>
    </dataValidation>
  </dataValidations>
  <pageMargins left="0.51181102362204722" right="0.51181102362204722" top="0.51181102362204722" bottom="0.51181102362204722" header="0.39370078740157483" footer="0.39370078740157483"/>
  <pageSetup scale="85" orientation="portrait" r:id="rId1"/>
  <headerFooter>
    <oddFooter>&amp;L&amp;"Arial,Normal"&amp;9Ministère de l'Éducation&amp;R&amp;"Arial,Normal"&amp;9&amp;P de &amp;N</oddFooter>
  </headerFooter>
  <rowBreaks count="8" manualBreakCount="8">
    <brk id="45" min="4" max="10" man="1"/>
    <brk id="78" max="16383" man="1"/>
    <brk id="165" min="4" max="10" man="1"/>
    <brk id="307" min="4" max="10" man="1"/>
    <brk id="473" min="4" max="10" man="1"/>
    <brk id="656" min="4" max="10" man="1"/>
    <brk id="685" max="16383" man="1"/>
    <brk id="751" min="4" max="10" man="1"/>
  </rowBreaks>
  <drawing r:id="rId2"/>
  <extLst>
    <ext xmlns:x14="http://schemas.microsoft.com/office/spreadsheetml/2009/9/main" uri="{78C0D931-6437-407d-A8EE-F0AAD7539E65}">
      <x14:conditionalFormattings>
        <x14:conditionalFormatting xmlns:xm="http://schemas.microsoft.com/office/excel/2006/main">
          <x14:cfRule type="expression" priority="87" id="{2D98B5A3-A523-4BDD-8830-A49A326B49A0}">
            <xm:f>'RENSEIGNEMENTS GÉNÉRAUX'!$H$20="Oui"</xm:f>
            <x14:dxf>
              <font>
                <b/>
                <i val="0"/>
                <color rgb="FFFF0000"/>
              </font>
            </x14:dxf>
          </x14:cfRule>
          <xm:sqref>E49</xm:sqref>
        </x14:conditionalFormatting>
        <x14:conditionalFormatting xmlns:xm="http://schemas.microsoft.com/office/excel/2006/main">
          <x14:cfRule type="expression" priority="30" id="{284CA2D9-C198-496D-8211-7C87CF2D2A42}">
            <xm:f>'RENSEIGNEMENTS GÉNÉRAUX'!$H$20="Oui"</xm:f>
            <x14:dxf>
              <font>
                <color theme="0"/>
              </font>
              <fill>
                <patternFill>
                  <bgColor theme="0"/>
                </patternFill>
              </fill>
              <border>
                <left/>
                <right/>
                <top/>
                <bottom/>
                <vertical/>
                <horizontal/>
              </border>
            </x14:dxf>
          </x14:cfRule>
          <xm:sqref>E50:K145 E146:G163 E164:K564 E566:K685 I146:K163 E565:I565 K565</xm:sqref>
        </x14:conditionalFormatting>
        <x14:conditionalFormatting xmlns:xm="http://schemas.microsoft.com/office/excel/2006/main">
          <x14:cfRule type="expression" priority="14" id="{59BADBC9-38B8-4C9E-BE41-0C559F8F124D}">
            <xm:f>'RENSEIGNEMENTS GÉNÉRAUX'!$H$20="Oui"</xm:f>
            <x14:dxf>
              <font>
                <color theme="0"/>
              </font>
              <fill>
                <patternFill>
                  <bgColor theme="0"/>
                </patternFill>
              </fill>
              <border>
                <left/>
                <right/>
                <top/>
                <bottom/>
                <vertical/>
                <horizontal/>
              </border>
            </x14:dxf>
          </x14:cfRule>
          <xm:sqref>E753:K772</xm:sqref>
        </x14:conditionalFormatting>
      </x14:conditionalFormattings>
    </ext>
    <ext xmlns:x14="http://schemas.microsoft.com/office/spreadsheetml/2009/9/main" uri="{CCE6A557-97BC-4b89-ADB6-D9C93CAAB3DF}">
      <x14:dataValidations xmlns:xm="http://schemas.microsoft.com/office/excel/2006/main" disablePrompts="1" count="12">
        <x14:dataValidation type="list" showInputMessage="1" showErrorMessage="1" xr:uid="{40E2AE6D-A6A2-4678-B302-A103329A3439}">
          <x14:formula1>
            <xm:f>filtre!$A$1:$A$2</xm:f>
          </x14:formula1>
          <xm:sqref>K67 K23 K26 K33 K44 K36:K37 K30 K742 K60 K706 K748 K719 K724 K737 K731 K53 K73 K56 K64 K709 K50</xm:sqref>
        </x14:dataValidation>
        <x14:dataValidation type="list" showInputMessage="1" showErrorMessage="1" xr:uid="{157A9BBA-12D1-46BE-92B4-CE5EBF44BA19}">
          <x14:formula1>
            <xm:f>filtre!$K$1:$K$3</xm:f>
          </x14:formula1>
          <xm:sqref>K76 K716</xm:sqref>
        </x14:dataValidation>
        <x14:dataValidation type="list" allowBlank="1" showInputMessage="1" showErrorMessage="1" xr:uid="{2212205E-7328-4B75-B7B4-C0EADB2CF3EB}">
          <x14:formula1>
            <xm:f>filtre!$L$1:$L$2</xm:f>
          </x14:formula1>
          <xm:sqref>I108:I142</xm:sqref>
        </x14:dataValidation>
        <x14:dataValidation type="list" allowBlank="1" showInputMessage="1" showErrorMessage="1" xr:uid="{AF2B8E86-FDD3-4A0E-A792-045F8BDA8CF9}">
          <x14:formula1>
            <xm:f>filtre!$N$1:$N$7</xm:f>
          </x14:formula1>
          <xm:sqref>E173:F205</xm:sqref>
        </x14:dataValidation>
        <x14:dataValidation type="list" allowBlank="1" showInputMessage="1" showErrorMessage="1" xr:uid="{C07397C6-26F8-41F4-8872-5B47E7FD4FD2}">
          <x14:formula1>
            <xm:f>filtre!$P$1:$P$7</xm:f>
          </x14:formula1>
          <xm:sqref>G173:H205</xm:sqref>
        </x14:dataValidation>
        <x14:dataValidation type="list" allowBlank="1" showInputMessage="1" showErrorMessage="1" xr:uid="{2F125FDE-82CC-47FB-BE82-57CE55830447}">
          <x14:formula1>
            <xm:f>filtre!$R$1:$R$4</xm:f>
          </x14:formula1>
          <xm:sqref>G306:H306 G310:H313 G350:H350 G213:H259</xm:sqref>
        </x14:dataValidation>
        <x14:dataValidation type="list" allowBlank="1" showInputMessage="1" showErrorMessage="1" xr:uid="{0E15B528-AD07-487E-8931-288B7285155B}">
          <x14:formula1>
            <xm:f>filtre!$T$1:$T$2</xm:f>
          </x14:formula1>
          <xm:sqref>E261:F305</xm:sqref>
        </x14:dataValidation>
        <x14:dataValidation type="list" allowBlank="1" showInputMessage="1" showErrorMessage="1" xr:uid="{D473FCE1-888A-4898-AFBE-AFA9D50DF345}">
          <x14:formula1>
            <xm:f>filtre!$V$1:$V$5</xm:f>
          </x14:formula1>
          <xm:sqref>I261:J305</xm:sqref>
        </x14:dataValidation>
        <x14:dataValidation type="list" allowBlank="1" showInputMessage="1" showErrorMessage="1" xr:uid="{09E6E3A4-7AC9-4A47-A1A2-5BA4956B9481}">
          <x14:formula1>
            <xm:f>filtre!$X$1:$X$4</xm:f>
          </x14:formula1>
          <xm:sqref>G316:H349</xm:sqref>
        </x14:dataValidation>
        <x14:dataValidation type="list" allowBlank="1" showInputMessage="1" showErrorMessage="1" xr:uid="{F5446C59-B90E-46EC-B374-32EE204749F0}">
          <x14:formula1>
            <xm:f>filtre!$Z$1:$Z$6</xm:f>
          </x14:formula1>
          <xm:sqref>E359:F405</xm:sqref>
        </x14:dataValidation>
        <x14:dataValidation type="list" allowBlank="1" showInputMessage="1" showErrorMessage="1" xr:uid="{76CDE079-7D20-4C00-8E17-6E1CE63B55E5}">
          <x14:formula1>
            <xm:f>filtre!$AB$1:$AB$6</xm:f>
          </x14:formula1>
          <xm:sqref>E559:F607</xm:sqref>
        </x14:dataValidation>
        <x14:dataValidation type="list" allowBlank="1" showInputMessage="1" showErrorMessage="1" xr:uid="{C892BC47-FD39-4ECC-9F66-98A8DBCF45FB}">
          <x14:formula1>
            <xm:f>filtre!$AD$1:$AD$6</xm:f>
          </x14:formula1>
          <xm:sqref>E613:F654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19E5C-0A9D-4C93-AF10-41E6A68A17EE}">
  <sheetPr>
    <tabColor theme="6" tint="0.39997558519241921"/>
  </sheetPr>
  <dimension ref="A1:N223"/>
  <sheetViews>
    <sheetView topLeftCell="D194" zoomScale="110" zoomScaleNormal="110" zoomScaleSheetLayoutView="100" workbookViewId="0">
      <selection activeCell="J217" sqref="J217:K217"/>
    </sheetView>
  </sheetViews>
  <sheetFormatPr baseColWidth="10" defaultColWidth="10.81640625" defaultRowHeight="14.5" x14ac:dyDescent="0.35"/>
  <cols>
    <col min="1" max="2" width="10.7265625" style="72" hidden="1" customWidth="1"/>
    <col min="3" max="3" width="10.7265625" style="73" hidden="1" customWidth="1"/>
    <col min="4" max="4" width="11.54296875" style="89" customWidth="1"/>
    <col min="5" max="5" width="21.1796875" style="25" customWidth="1"/>
    <col min="6" max="6" width="13.54296875" style="25" customWidth="1"/>
    <col min="7" max="7" width="10.1796875" style="25" customWidth="1"/>
    <col min="8" max="8" width="12.26953125" style="25" customWidth="1"/>
    <col min="9" max="9" width="15.81640625" style="25" customWidth="1"/>
    <col min="10" max="10" width="26" style="25" customWidth="1"/>
    <col min="11" max="11" width="12.453125" style="25" customWidth="1"/>
    <col min="12" max="16384" width="10.81640625" style="25"/>
  </cols>
  <sheetData>
    <row r="1" spans="5:11" ht="45" customHeight="1" x14ac:dyDescent="0.35">
      <c r="E1" s="2"/>
      <c r="F1" s="2"/>
      <c r="G1" s="133" t="s">
        <v>346</v>
      </c>
      <c r="H1" s="133"/>
      <c r="I1" s="133"/>
      <c r="J1" s="133"/>
      <c r="K1" s="133"/>
    </row>
    <row r="2" spans="5:11" ht="20.25" customHeight="1" x14ac:dyDescent="0.35">
      <c r="E2" s="2"/>
      <c r="F2" s="2"/>
      <c r="G2" s="2"/>
      <c r="H2" s="2"/>
      <c r="I2" s="2"/>
      <c r="J2" s="2"/>
      <c r="K2" s="2"/>
    </row>
    <row r="3" spans="5:11" ht="25" customHeight="1" x14ac:dyDescent="0.35">
      <c r="E3" s="139" t="s">
        <v>1</v>
      </c>
      <c r="F3" s="139"/>
      <c r="G3" s="139"/>
      <c r="H3" s="139"/>
      <c r="I3" s="139"/>
      <c r="J3" s="139"/>
      <c r="K3" s="139"/>
    </row>
    <row r="4" spans="5:11" ht="20.25" customHeight="1" x14ac:dyDescent="0.35">
      <c r="E4" s="2"/>
      <c r="F4" s="2"/>
      <c r="G4" s="2"/>
      <c r="H4" s="2"/>
      <c r="I4" s="2"/>
      <c r="J4" s="2"/>
      <c r="K4" s="2"/>
    </row>
    <row r="5" spans="5:11" ht="21" customHeight="1" x14ac:dyDescent="0.35">
      <c r="E5" s="3" t="s">
        <v>28</v>
      </c>
      <c r="F5" s="4"/>
      <c r="G5" s="4"/>
      <c r="H5" s="4"/>
      <c r="I5" s="4"/>
      <c r="J5" s="4"/>
      <c r="K5" s="4"/>
    </row>
    <row r="6" spans="5:11" x14ac:dyDescent="0.35">
      <c r="E6" s="106" t="s">
        <v>3</v>
      </c>
      <c r="F6" s="4"/>
      <c r="G6" s="4"/>
      <c r="H6" s="4"/>
      <c r="I6" s="4"/>
      <c r="J6" s="4"/>
      <c r="K6" s="4"/>
    </row>
    <row r="7" spans="5:11" x14ac:dyDescent="0.35">
      <c r="E7" s="106" t="s">
        <v>4</v>
      </c>
      <c r="F7" s="4"/>
      <c r="G7" s="4"/>
      <c r="H7" s="4"/>
      <c r="I7" s="4"/>
      <c r="J7" s="4"/>
      <c r="K7" s="4"/>
    </row>
    <row r="8" spans="5:11" x14ac:dyDescent="0.35">
      <c r="E8" s="106" t="s">
        <v>347</v>
      </c>
      <c r="F8" s="4"/>
      <c r="G8" s="4"/>
      <c r="H8" s="4"/>
      <c r="I8" s="4"/>
      <c r="J8" s="4"/>
      <c r="K8" s="4"/>
    </row>
    <row r="9" spans="5:11" x14ac:dyDescent="0.35">
      <c r="E9" s="106" t="s">
        <v>5</v>
      </c>
      <c r="F9" s="4"/>
      <c r="G9" s="4"/>
      <c r="H9" s="4"/>
      <c r="I9" s="4"/>
      <c r="J9" s="4"/>
      <c r="K9" s="4"/>
    </row>
    <row r="10" spans="5:11" x14ac:dyDescent="0.35">
      <c r="E10" s="106" t="s">
        <v>6</v>
      </c>
      <c r="F10" s="4"/>
      <c r="G10" s="4"/>
      <c r="H10" s="4"/>
      <c r="I10" s="4"/>
      <c r="J10" s="4"/>
      <c r="K10" s="4"/>
    </row>
    <row r="11" spans="5:11" ht="19.5" customHeight="1" x14ac:dyDescent="0.35">
      <c r="E11" s="105" t="s">
        <v>348</v>
      </c>
      <c r="F11" s="4"/>
      <c r="G11" s="4"/>
      <c r="H11" s="4"/>
      <c r="I11" s="4"/>
      <c r="J11" s="4"/>
      <c r="K11" s="4"/>
    </row>
    <row r="12" spans="5:11" ht="20.25" customHeight="1" x14ac:dyDescent="0.35">
      <c r="E12" s="2"/>
      <c r="F12" s="2"/>
      <c r="G12" s="2"/>
      <c r="H12" s="2"/>
      <c r="I12" s="2"/>
      <c r="J12" s="2"/>
      <c r="K12" s="2"/>
    </row>
    <row r="13" spans="5:11" ht="24" customHeight="1" x14ac:dyDescent="0.35">
      <c r="E13" s="133" t="s">
        <v>349</v>
      </c>
      <c r="F13" s="133"/>
      <c r="G13" s="133"/>
      <c r="H13" s="133"/>
      <c r="I13" s="133"/>
      <c r="J13" s="133"/>
      <c r="K13" s="133"/>
    </row>
    <row r="14" spans="5:11" ht="20.25" customHeight="1" x14ac:dyDescent="0.35">
      <c r="E14" s="17"/>
      <c r="F14" s="17"/>
      <c r="G14" s="17"/>
      <c r="H14" s="17"/>
      <c r="I14" s="17"/>
      <c r="J14" s="17"/>
      <c r="K14" s="17"/>
    </row>
    <row r="15" spans="5:11" ht="24" customHeight="1" x14ac:dyDescent="0.35">
      <c r="E15" s="140" t="s">
        <v>8</v>
      </c>
      <c r="F15" s="141"/>
      <c r="G15" s="141"/>
      <c r="H15" s="141"/>
      <c r="I15" s="141"/>
      <c r="J15" s="141"/>
      <c r="K15" s="142"/>
    </row>
    <row r="16" spans="5:11" ht="10.5" customHeight="1" x14ac:dyDescent="0.35">
      <c r="E16" s="5"/>
      <c r="F16" s="6"/>
      <c r="G16" s="6"/>
      <c r="H16" s="6"/>
      <c r="I16" s="6"/>
      <c r="J16" s="6"/>
      <c r="K16" s="7"/>
    </row>
    <row r="17" spans="1:14" ht="14.5" customHeight="1" x14ac:dyDescent="0.35">
      <c r="E17" s="8" t="s">
        <v>9</v>
      </c>
      <c r="F17" s="9"/>
      <c r="G17" s="9"/>
      <c r="H17" s="9"/>
      <c r="I17" s="9"/>
      <c r="J17" s="9"/>
      <c r="K17" s="10"/>
    </row>
    <row r="18" spans="1:14" ht="14.5" customHeight="1" x14ac:dyDescent="0.35">
      <c r="E18" s="11" t="s">
        <v>350</v>
      </c>
      <c r="F18" s="9"/>
      <c r="G18" s="9"/>
      <c r="H18" s="9"/>
      <c r="I18" s="175" t="str">
        <f>IF('RENSEIGNEMENTS GÉNÉRAUX'!I15="","",'RENSEIGNEMENTS GÉNÉRAUX'!I15)</f>
        <v/>
      </c>
      <c r="J18" s="221"/>
      <c r="K18" s="10"/>
    </row>
    <row r="19" spans="1:14" ht="10.5" customHeight="1" x14ac:dyDescent="0.35">
      <c r="E19" s="14"/>
      <c r="F19" s="15"/>
      <c r="G19" s="15"/>
      <c r="H19" s="15"/>
      <c r="I19" s="15"/>
      <c r="J19" s="15"/>
      <c r="K19" s="16"/>
    </row>
    <row r="20" spans="1:14" ht="20.25" customHeight="1" x14ac:dyDescent="0.35">
      <c r="E20" s="17"/>
      <c r="F20" s="17"/>
      <c r="G20" s="17"/>
      <c r="H20" s="17"/>
      <c r="I20" s="17"/>
      <c r="J20" s="17"/>
      <c r="K20" s="17"/>
    </row>
    <row r="21" spans="1:14" ht="24" customHeight="1" x14ac:dyDescent="0.35">
      <c r="E21" s="140" t="s">
        <v>351</v>
      </c>
      <c r="F21" s="141"/>
      <c r="G21" s="141"/>
      <c r="H21" s="141"/>
      <c r="I21" s="141"/>
      <c r="J21" s="141"/>
      <c r="K21" s="142"/>
    </row>
    <row r="22" spans="1:14" ht="10.5" customHeight="1" x14ac:dyDescent="0.35">
      <c r="E22" s="18"/>
      <c r="F22" s="17"/>
      <c r="G22" s="17"/>
      <c r="H22" s="17"/>
      <c r="I22" s="17"/>
      <c r="J22" s="17"/>
      <c r="K22" s="19"/>
    </row>
    <row r="23" spans="1:14" x14ac:dyDescent="0.35">
      <c r="A23" s="72">
        <v>1</v>
      </c>
      <c r="B23" s="72">
        <f>H23</f>
        <v>0</v>
      </c>
      <c r="C23" s="73" t="s">
        <v>352</v>
      </c>
      <c r="E23" s="20" t="s">
        <v>352</v>
      </c>
      <c r="F23" s="9"/>
      <c r="G23" s="9"/>
      <c r="H23" s="136"/>
      <c r="I23" s="137"/>
      <c r="J23" s="137"/>
      <c r="K23" s="222"/>
      <c r="N23" s="74"/>
    </row>
    <row r="24" spans="1:14" ht="12" customHeight="1" x14ac:dyDescent="0.35">
      <c r="E24" s="196" t="str">
        <f>IF(K23="Oui","→ Aller directement à la section 4 sans compléter les question 2 à 21","")</f>
        <v/>
      </c>
      <c r="F24" s="197"/>
      <c r="G24" s="197"/>
      <c r="H24" s="197"/>
      <c r="I24" s="197"/>
      <c r="J24" s="197"/>
      <c r="K24" s="198"/>
    </row>
    <row r="25" spans="1:14" ht="15" customHeight="1" x14ac:dyDescent="0.35">
      <c r="A25" s="72">
        <v>2</v>
      </c>
      <c r="B25" s="72">
        <f>H25</f>
        <v>0</v>
      </c>
      <c r="C25" s="73" t="s">
        <v>353</v>
      </c>
      <c r="E25" s="20" t="s">
        <v>354</v>
      </c>
      <c r="F25" s="9"/>
      <c r="G25" s="78"/>
      <c r="H25" s="199"/>
      <c r="I25" s="200"/>
      <c r="J25" s="200"/>
      <c r="K25" s="201"/>
    </row>
    <row r="26" spans="1:14" ht="15" customHeight="1" x14ac:dyDescent="0.35">
      <c r="E26" s="23" t="s">
        <v>355</v>
      </c>
      <c r="F26" s="9"/>
      <c r="G26" s="78"/>
      <c r="H26" s="202"/>
      <c r="I26" s="203"/>
      <c r="J26" s="203"/>
      <c r="K26" s="204"/>
    </row>
    <row r="27" spans="1:14" ht="15" customHeight="1" x14ac:dyDescent="0.35">
      <c r="E27" s="23" t="s">
        <v>356</v>
      </c>
      <c r="F27" s="80"/>
      <c r="G27" s="78"/>
      <c r="H27" s="202"/>
      <c r="I27" s="203"/>
      <c r="J27" s="203"/>
      <c r="K27" s="204"/>
    </row>
    <row r="28" spans="1:14" ht="15" customHeight="1" x14ac:dyDescent="0.35">
      <c r="E28" s="75"/>
      <c r="F28" s="76"/>
      <c r="G28" s="78"/>
      <c r="H28" s="202"/>
      <c r="I28" s="203"/>
      <c r="J28" s="203"/>
      <c r="K28" s="204"/>
    </row>
    <row r="29" spans="1:14" x14ac:dyDescent="0.35">
      <c r="E29" s="75"/>
      <c r="F29" s="76"/>
      <c r="G29" s="78"/>
      <c r="H29" s="202"/>
      <c r="I29" s="203"/>
      <c r="J29" s="203"/>
      <c r="K29" s="204"/>
    </row>
    <row r="30" spans="1:14" x14ac:dyDescent="0.35">
      <c r="E30" s="75"/>
      <c r="F30" s="76"/>
      <c r="G30" s="78"/>
      <c r="H30" s="202"/>
      <c r="I30" s="203"/>
      <c r="J30" s="203"/>
      <c r="K30" s="204"/>
    </row>
    <row r="31" spans="1:14" x14ac:dyDescent="0.35">
      <c r="E31" s="75"/>
      <c r="F31" s="76"/>
      <c r="G31" s="78"/>
      <c r="H31" s="202"/>
      <c r="I31" s="203"/>
      <c r="J31" s="203"/>
      <c r="K31" s="204"/>
    </row>
    <row r="32" spans="1:14" x14ac:dyDescent="0.35">
      <c r="E32" s="75"/>
      <c r="F32" s="76"/>
      <c r="G32" s="78"/>
      <c r="H32" s="202"/>
      <c r="I32" s="203"/>
      <c r="J32" s="203"/>
      <c r="K32" s="204"/>
    </row>
    <row r="33" spans="1:11" x14ac:dyDescent="0.35">
      <c r="E33" s="75"/>
      <c r="F33" s="76"/>
      <c r="G33" s="78"/>
      <c r="H33" s="202"/>
      <c r="I33" s="203"/>
      <c r="J33" s="203"/>
      <c r="K33" s="204"/>
    </row>
    <row r="34" spans="1:11" x14ac:dyDescent="0.35">
      <c r="E34" s="75"/>
      <c r="F34" s="76"/>
      <c r="G34" s="78"/>
      <c r="H34" s="202"/>
      <c r="I34" s="203"/>
      <c r="J34" s="203"/>
      <c r="K34" s="204"/>
    </row>
    <row r="35" spans="1:11" x14ac:dyDescent="0.35">
      <c r="E35" s="75"/>
      <c r="F35" s="76"/>
      <c r="G35" s="78"/>
      <c r="H35" s="202"/>
      <c r="I35" s="203"/>
      <c r="J35" s="203"/>
      <c r="K35" s="204"/>
    </row>
    <row r="36" spans="1:11" ht="6" customHeight="1" x14ac:dyDescent="0.35">
      <c r="E36" s="75"/>
      <c r="F36" s="76"/>
      <c r="G36" s="78"/>
      <c r="H36" s="205"/>
      <c r="I36" s="206"/>
      <c r="J36" s="206"/>
      <c r="K36" s="207"/>
    </row>
    <row r="37" spans="1:11" ht="12" customHeight="1" x14ac:dyDescent="0.35">
      <c r="E37" s="75"/>
      <c r="F37" s="76"/>
      <c r="G37" s="76"/>
      <c r="H37" s="76"/>
      <c r="I37" s="76"/>
      <c r="J37" s="76"/>
      <c r="K37" s="77"/>
    </row>
    <row r="38" spans="1:11" ht="14.5" customHeight="1" x14ac:dyDescent="0.35">
      <c r="A38" s="72">
        <v>3</v>
      </c>
      <c r="B38" s="92">
        <f>K38</f>
        <v>0</v>
      </c>
      <c r="C38" s="73" t="s">
        <v>357</v>
      </c>
      <c r="E38" s="20" t="s">
        <v>357</v>
      </c>
      <c r="F38" s="9"/>
      <c r="G38" s="9"/>
      <c r="H38" s="9"/>
      <c r="I38" s="9"/>
      <c r="J38" s="9"/>
      <c r="K38" s="44">
        <v>0</v>
      </c>
    </row>
    <row r="39" spans="1:11" ht="12" customHeight="1" x14ac:dyDescent="0.35">
      <c r="E39" s="20"/>
      <c r="F39" s="9"/>
      <c r="G39" s="9"/>
      <c r="H39" s="9"/>
      <c r="I39" s="9"/>
      <c r="J39" s="9"/>
      <c r="K39" s="81"/>
    </row>
    <row r="40" spans="1:11" ht="15" customHeight="1" x14ac:dyDescent="0.35">
      <c r="A40" s="72">
        <v>4</v>
      </c>
      <c r="B40" s="72">
        <f>H40</f>
        <v>0</v>
      </c>
      <c r="C40" s="73" t="s">
        <v>358</v>
      </c>
      <c r="E40" s="20" t="s">
        <v>359</v>
      </c>
      <c r="F40" s="9"/>
      <c r="G40" s="78"/>
      <c r="H40" s="199"/>
      <c r="I40" s="200"/>
      <c r="J40" s="200"/>
      <c r="K40" s="201"/>
    </row>
    <row r="41" spans="1:11" ht="15" customHeight="1" x14ac:dyDescent="0.35">
      <c r="E41" s="20" t="s">
        <v>360</v>
      </c>
      <c r="F41" s="9"/>
      <c r="G41" s="78"/>
      <c r="H41" s="202"/>
      <c r="I41" s="203"/>
      <c r="J41" s="203"/>
      <c r="K41" s="204"/>
    </row>
    <row r="42" spans="1:11" ht="15" customHeight="1" x14ac:dyDescent="0.35">
      <c r="E42" s="82" t="s">
        <v>361</v>
      </c>
      <c r="F42" s="80"/>
      <c r="G42" s="78"/>
      <c r="H42" s="202"/>
      <c r="I42" s="203"/>
      <c r="J42" s="203"/>
      <c r="K42" s="204"/>
    </row>
    <row r="43" spans="1:11" ht="15" customHeight="1" x14ac:dyDescent="0.35">
      <c r="E43" s="82" t="s">
        <v>362</v>
      </c>
      <c r="F43" s="76"/>
      <c r="G43" s="78"/>
      <c r="H43" s="202"/>
      <c r="I43" s="203"/>
      <c r="J43" s="203"/>
      <c r="K43" s="204"/>
    </row>
    <row r="44" spans="1:11" ht="15" customHeight="1" x14ac:dyDescent="0.35">
      <c r="E44" s="75"/>
      <c r="F44" s="76"/>
      <c r="G44" s="78"/>
      <c r="H44" s="202"/>
      <c r="I44" s="203"/>
      <c r="J44" s="203"/>
      <c r="K44" s="204"/>
    </row>
    <row r="45" spans="1:11" x14ac:dyDescent="0.35">
      <c r="E45" s="75"/>
      <c r="F45" s="76"/>
      <c r="G45" s="78"/>
      <c r="H45" s="202"/>
      <c r="I45" s="203"/>
      <c r="J45" s="203"/>
      <c r="K45" s="204"/>
    </row>
    <row r="46" spans="1:11" x14ac:dyDescent="0.35">
      <c r="E46" s="75"/>
      <c r="F46" s="76"/>
      <c r="G46" s="78"/>
      <c r="H46" s="202"/>
      <c r="I46" s="203"/>
      <c r="J46" s="203"/>
      <c r="K46" s="204"/>
    </row>
    <row r="47" spans="1:11" x14ac:dyDescent="0.35">
      <c r="E47" s="75"/>
      <c r="F47" s="76"/>
      <c r="G47" s="78"/>
      <c r="H47" s="202"/>
      <c r="I47" s="203"/>
      <c r="J47" s="203"/>
      <c r="K47" s="204"/>
    </row>
    <row r="48" spans="1:11" x14ac:dyDescent="0.35">
      <c r="E48" s="75"/>
      <c r="F48" s="76"/>
      <c r="G48" s="78"/>
      <c r="H48" s="202"/>
      <c r="I48" s="203"/>
      <c r="J48" s="203"/>
      <c r="K48" s="204"/>
    </row>
    <row r="49" spans="1:11" x14ac:dyDescent="0.35">
      <c r="E49" s="75"/>
      <c r="F49" s="76"/>
      <c r="G49" s="78"/>
      <c r="H49" s="202"/>
      <c r="I49" s="203"/>
      <c r="J49" s="203"/>
      <c r="K49" s="204"/>
    </row>
    <row r="50" spans="1:11" x14ac:dyDescent="0.35">
      <c r="E50" s="75"/>
      <c r="F50" s="76"/>
      <c r="G50" s="78"/>
      <c r="H50" s="202"/>
      <c r="I50" s="203"/>
      <c r="J50" s="203"/>
      <c r="K50" s="204"/>
    </row>
    <row r="51" spans="1:11" ht="6" customHeight="1" x14ac:dyDescent="0.35">
      <c r="E51" s="75"/>
      <c r="F51" s="76"/>
      <c r="G51" s="78"/>
      <c r="H51" s="205"/>
      <c r="I51" s="206"/>
      <c r="J51" s="206"/>
      <c r="K51" s="207"/>
    </row>
    <row r="52" spans="1:11" ht="12" customHeight="1" x14ac:dyDescent="0.35">
      <c r="E52" s="20"/>
      <c r="F52" s="9"/>
      <c r="G52" s="9"/>
      <c r="H52" s="9"/>
      <c r="I52" s="9"/>
      <c r="J52" s="9"/>
      <c r="K52" s="81"/>
    </row>
    <row r="53" spans="1:11" ht="15" customHeight="1" x14ac:dyDescent="0.35">
      <c r="A53" s="72">
        <v>5</v>
      </c>
      <c r="B53" s="72">
        <f>H53</f>
        <v>0</v>
      </c>
      <c r="C53" s="73" t="s">
        <v>363</v>
      </c>
      <c r="E53" s="20" t="s">
        <v>364</v>
      </c>
      <c r="F53" s="9"/>
      <c r="G53" s="78"/>
      <c r="H53" s="199"/>
      <c r="I53" s="200"/>
      <c r="J53" s="200"/>
      <c r="K53" s="201"/>
    </row>
    <row r="54" spans="1:11" ht="15" customHeight="1" x14ac:dyDescent="0.35">
      <c r="E54" s="20" t="s">
        <v>365</v>
      </c>
      <c r="F54" s="9"/>
      <c r="G54" s="78"/>
      <c r="H54" s="202"/>
      <c r="I54" s="203"/>
      <c r="J54" s="203"/>
      <c r="K54" s="204"/>
    </row>
    <row r="55" spans="1:11" x14ac:dyDescent="0.35">
      <c r="E55" s="79"/>
      <c r="F55" s="80"/>
      <c r="G55" s="78"/>
      <c r="H55" s="202"/>
      <c r="I55" s="203"/>
      <c r="J55" s="203"/>
      <c r="K55" s="204"/>
    </row>
    <row r="56" spans="1:11" x14ac:dyDescent="0.35">
      <c r="E56" s="75"/>
      <c r="F56" s="76"/>
      <c r="G56" s="78"/>
      <c r="H56" s="202"/>
      <c r="I56" s="203"/>
      <c r="J56" s="203"/>
      <c r="K56" s="204"/>
    </row>
    <row r="57" spans="1:11" x14ac:dyDescent="0.35">
      <c r="E57" s="75"/>
      <c r="F57" s="76"/>
      <c r="G57" s="78"/>
      <c r="H57" s="202"/>
      <c r="I57" s="203"/>
      <c r="J57" s="203"/>
      <c r="K57" s="204"/>
    </row>
    <row r="58" spans="1:11" x14ac:dyDescent="0.35">
      <c r="E58" s="75"/>
      <c r="F58" s="76"/>
      <c r="G58" s="78"/>
      <c r="H58" s="202"/>
      <c r="I58" s="203"/>
      <c r="J58" s="203"/>
      <c r="K58" s="204"/>
    </row>
    <row r="59" spans="1:11" x14ac:dyDescent="0.35">
      <c r="E59" s="75"/>
      <c r="F59" s="76"/>
      <c r="G59" s="78"/>
      <c r="H59" s="202"/>
      <c r="I59" s="203"/>
      <c r="J59" s="203"/>
      <c r="K59" s="204"/>
    </row>
    <row r="60" spans="1:11" x14ac:dyDescent="0.35">
      <c r="E60" s="75"/>
      <c r="F60" s="76"/>
      <c r="G60" s="78"/>
      <c r="H60" s="202"/>
      <c r="I60" s="203"/>
      <c r="J60" s="203"/>
      <c r="K60" s="204"/>
    </row>
    <row r="61" spans="1:11" x14ac:dyDescent="0.35">
      <c r="E61" s="75"/>
      <c r="F61" s="76"/>
      <c r="G61" s="78"/>
      <c r="H61" s="202"/>
      <c r="I61" s="203"/>
      <c r="J61" s="203"/>
      <c r="K61" s="204"/>
    </row>
    <row r="62" spans="1:11" x14ac:dyDescent="0.35">
      <c r="E62" s="75"/>
      <c r="F62" s="76"/>
      <c r="G62" s="78"/>
      <c r="H62" s="202"/>
      <c r="I62" s="203"/>
      <c r="J62" s="203"/>
      <c r="K62" s="204"/>
    </row>
    <row r="63" spans="1:11" x14ac:dyDescent="0.35">
      <c r="E63" s="75"/>
      <c r="F63" s="76"/>
      <c r="G63" s="78"/>
      <c r="H63" s="202"/>
      <c r="I63" s="203"/>
      <c r="J63" s="203"/>
      <c r="K63" s="204"/>
    </row>
    <row r="64" spans="1:11" ht="6" customHeight="1" x14ac:dyDescent="0.35">
      <c r="E64" s="75"/>
      <c r="F64" s="76"/>
      <c r="G64" s="78"/>
      <c r="H64" s="205"/>
      <c r="I64" s="206"/>
      <c r="J64" s="206"/>
      <c r="K64" s="207"/>
    </row>
    <row r="65" spans="1:11" ht="12" customHeight="1" x14ac:dyDescent="0.35">
      <c r="E65" s="20"/>
      <c r="F65" s="9"/>
      <c r="G65" s="9"/>
      <c r="H65" s="9"/>
      <c r="I65" s="9"/>
      <c r="J65" s="9"/>
      <c r="K65" s="81"/>
    </row>
    <row r="66" spans="1:11" ht="15" customHeight="1" x14ac:dyDescent="0.35">
      <c r="A66" s="72">
        <v>6</v>
      </c>
      <c r="B66" s="72">
        <f>H66</f>
        <v>0</v>
      </c>
      <c r="C66" s="73" t="s">
        <v>366</v>
      </c>
      <c r="E66" s="20" t="s">
        <v>367</v>
      </c>
      <c r="F66" s="9"/>
      <c r="G66" s="78"/>
      <c r="H66" s="199"/>
      <c r="I66" s="200"/>
      <c r="J66" s="200"/>
      <c r="K66" s="201"/>
    </row>
    <row r="67" spans="1:11" ht="15" customHeight="1" x14ac:dyDescent="0.35">
      <c r="E67" s="20" t="s">
        <v>368</v>
      </c>
      <c r="F67" s="9"/>
      <c r="G67" s="78"/>
      <c r="H67" s="202"/>
      <c r="I67" s="203"/>
      <c r="J67" s="203"/>
      <c r="K67" s="204"/>
    </row>
    <row r="68" spans="1:11" ht="12.75" customHeight="1" x14ac:dyDescent="0.35">
      <c r="E68" s="82" t="s">
        <v>369</v>
      </c>
      <c r="F68" s="80"/>
      <c r="G68" s="78"/>
      <c r="H68" s="202"/>
      <c r="I68" s="203"/>
      <c r="J68" s="203"/>
      <c r="K68" s="204"/>
    </row>
    <row r="69" spans="1:11" ht="12.75" customHeight="1" x14ac:dyDescent="0.35">
      <c r="E69" s="82" t="s">
        <v>370</v>
      </c>
      <c r="F69" s="76"/>
      <c r="G69" s="78"/>
      <c r="H69" s="202"/>
      <c r="I69" s="203"/>
      <c r="J69" s="203"/>
      <c r="K69" s="204"/>
    </row>
    <row r="70" spans="1:11" ht="12.75" customHeight="1" x14ac:dyDescent="0.35">
      <c r="E70" s="82" t="s">
        <v>371</v>
      </c>
      <c r="F70" s="76"/>
      <c r="G70" s="78"/>
      <c r="H70" s="202"/>
      <c r="I70" s="203"/>
      <c r="J70" s="203"/>
      <c r="K70" s="204"/>
    </row>
    <row r="71" spans="1:11" x14ac:dyDescent="0.35">
      <c r="E71" s="75"/>
      <c r="F71" s="76"/>
      <c r="G71" s="78"/>
      <c r="H71" s="202"/>
      <c r="I71" s="203"/>
      <c r="J71" s="203"/>
      <c r="K71" s="204"/>
    </row>
    <row r="72" spans="1:11" x14ac:dyDescent="0.35">
      <c r="E72" s="75"/>
      <c r="F72" s="76"/>
      <c r="G72" s="78"/>
      <c r="H72" s="202"/>
      <c r="I72" s="203"/>
      <c r="J72" s="203"/>
      <c r="K72" s="204"/>
    </row>
    <row r="73" spans="1:11" x14ac:dyDescent="0.35">
      <c r="E73" s="75"/>
      <c r="F73" s="76"/>
      <c r="G73" s="78"/>
      <c r="H73" s="202"/>
      <c r="I73" s="203"/>
      <c r="J73" s="203"/>
      <c r="K73" s="204"/>
    </row>
    <row r="74" spans="1:11" x14ac:dyDescent="0.35">
      <c r="E74" s="75"/>
      <c r="F74" s="76"/>
      <c r="G74" s="78"/>
      <c r="H74" s="202"/>
      <c r="I74" s="203"/>
      <c r="J74" s="203"/>
      <c r="K74" s="204"/>
    </row>
    <row r="75" spans="1:11" x14ac:dyDescent="0.35">
      <c r="E75" s="75"/>
      <c r="F75" s="76"/>
      <c r="G75" s="78"/>
      <c r="H75" s="202"/>
      <c r="I75" s="203"/>
      <c r="J75" s="203"/>
      <c r="K75" s="204"/>
    </row>
    <row r="76" spans="1:11" x14ac:dyDescent="0.35">
      <c r="E76" s="75"/>
      <c r="F76" s="76"/>
      <c r="G76" s="78"/>
      <c r="H76" s="202"/>
      <c r="I76" s="203"/>
      <c r="J76" s="203"/>
      <c r="K76" s="204"/>
    </row>
    <row r="77" spans="1:11" ht="6" customHeight="1" x14ac:dyDescent="0.35">
      <c r="E77" s="75"/>
      <c r="F77" s="76"/>
      <c r="G77" s="78"/>
      <c r="H77" s="205"/>
      <c r="I77" s="206"/>
      <c r="J77" s="206"/>
      <c r="K77" s="207"/>
    </row>
    <row r="78" spans="1:11" ht="10.5" customHeight="1" x14ac:dyDescent="0.35">
      <c r="E78" s="121"/>
      <c r="F78" s="122"/>
      <c r="G78" s="123"/>
      <c r="H78" s="87"/>
      <c r="I78" s="87"/>
      <c r="J78" s="87"/>
      <c r="K78" s="88"/>
    </row>
    <row r="79" spans="1:11" ht="25.5" customHeight="1" x14ac:dyDescent="0.35">
      <c r="E79" s="107" t="s">
        <v>372</v>
      </c>
      <c r="F79" s="108"/>
      <c r="G79" s="108"/>
      <c r="H79" s="108"/>
      <c r="I79" s="108"/>
      <c r="J79" s="108"/>
      <c r="K79" s="126"/>
    </row>
    <row r="80" spans="1:11" ht="2.15" customHeight="1" x14ac:dyDescent="0.35">
      <c r="E80" s="20"/>
      <c r="F80" s="9"/>
      <c r="G80" s="9"/>
      <c r="H80" s="9"/>
      <c r="I80" s="9"/>
      <c r="J80" s="9"/>
      <c r="K80" s="81"/>
    </row>
    <row r="81" spans="1:11" ht="14.25" customHeight="1" x14ac:dyDescent="0.35">
      <c r="A81" s="72">
        <v>7</v>
      </c>
      <c r="B81" s="72">
        <f>IF(OR(G81=TRUE,G82=TRUE,G83=TRUE,G84=TRUE,G85=TRUE,G86=TRUE,G87=TRUE,G88=TRUE,G89=TRUE,G90=TRUE,G91=TRUE,G92=TRUE,G93=TRUE,G94=TRUE,G95=TRUE,G96=TRUE,G97=TRUE),G81,0)</f>
        <v>0</v>
      </c>
      <c r="C81" s="73" t="s">
        <v>373</v>
      </c>
      <c r="E81" s="42" t="s">
        <v>374</v>
      </c>
      <c r="G81" s="124" t="b">
        <v>0</v>
      </c>
      <c r="H81" s="9"/>
      <c r="I81" s="9"/>
      <c r="J81" s="9"/>
      <c r="K81" s="81"/>
    </row>
    <row r="82" spans="1:11" ht="14.25" customHeight="1" x14ac:dyDescent="0.35">
      <c r="A82" s="72">
        <v>7</v>
      </c>
      <c r="B82" s="72">
        <f>IF(OR(G81=TRUE,G82=TRUE,G83=TRUE,G84=TRUE,G85=TRUE,G86=TRUE,G87=TRUE,G88=TRUE,G89=TRUE,G90=TRUE,G91=TRUE,G92=TRUE,G93=TRUE,G94=TRUE,G95=TRUE,G96=TRUE,G97=TRUE),G82,0)</f>
        <v>0</v>
      </c>
      <c r="C82" s="73" t="s">
        <v>375</v>
      </c>
      <c r="E82" s="42" t="s">
        <v>376</v>
      </c>
      <c r="G82" s="124" t="b">
        <v>0</v>
      </c>
      <c r="H82" s="9"/>
      <c r="I82" s="9"/>
      <c r="J82" s="9"/>
      <c r="K82" s="81"/>
    </row>
    <row r="83" spans="1:11" ht="14.25" customHeight="1" x14ac:dyDescent="0.35">
      <c r="A83" s="72">
        <v>7</v>
      </c>
      <c r="B83" s="72">
        <f>IF(OR(G81=TRUE,G82=TRUE,G83=TRUE,G84=TRUE,G85=TRUE,G86=TRUE,G87=TRUE,G88=TRUE,G89=TRUE,G90=TRUE,G91=TRUE,G92=TRUE,G93=TRUE,G94=TRUE,G95=TRUE,G96=TRUE,G97=TRUE),G83,0)</f>
        <v>0</v>
      </c>
      <c r="C83" s="73" t="s">
        <v>377</v>
      </c>
      <c r="E83" s="42" t="s">
        <v>378</v>
      </c>
      <c r="G83" s="124" t="b">
        <v>0</v>
      </c>
      <c r="H83" s="9"/>
      <c r="I83" s="9"/>
      <c r="J83" s="9"/>
      <c r="K83" s="81"/>
    </row>
    <row r="84" spans="1:11" ht="14.25" customHeight="1" x14ac:dyDescent="0.35">
      <c r="A84" s="72">
        <v>7</v>
      </c>
      <c r="B84" s="72">
        <f>IF(OR(G81=TRUE,G82=TRUE,G83=TRUE,G84=TRUE,G85=TRUE,G86=TRUE,G87=TRUE,G88=TRUE,G89=TRUE,G90=TRUE,G91=TRUE,G92=TRUE,G93=TRUE,G94=TRUE,G95=TRUE,G96=TRUE,G97=TRUE),G84,0)</f>
        <v>0</v>
      </c>
      <c r="C84" s="73" t="s">
        <v>379</v>
      </c>
      <c r="E84" s="42" t="s">
        <v>380</v>
      </c>
      <c r="G84" s="124" t="b">
        <v>0</v>
      </c>
      <c r="H84" s="9"/>
      <c r="I84" s="9"/>
      <c r="J84" s="9"/>
      <c r="K84" s="81"/>
    </row>
    <row r="85" spans="1:11" ht="14.25" customHeight="1" x14ac:dyDescent="0.35">
      <c r="A85" s="72">
        <v>7</v>
      </c>
      <c r="B85" s="72">
        <f>IF(OR(G81=TRUE,G82=TRUE,G83=TRUE,G84=TRUE,G85=TRUE,G86=TRUE,G87=TRUE,G88=TRUE,G89=TRUE,G90=TRUE,G91=TRUE,G92=TRUE,G93=TRUE,G94=TRUE,G95=TRUE,G96=TRUE,G97=TRUE),G85,0)</f>
        <v>0</v>
      </c>
      <c r="C85" s="73" t="s">
        <v>381</v>
      </c>
      <c r="E85" s="42" t="s">
        <v>382</v>
      </c>
      <c r="G85" s="124" t="b">
        <v>0</v>
      </c>
      <c r="H85" s="9"/>
      <c r="I85" s="9"/>
      <c r="J85" s="9"/>
      <c r="K85" s="81"/>
    </row>
    <row r="86" spans="1:11" ht="14.25" customHeight="1" x14ac:dyDescent="0.35">
      <c r="A86" s="72">
        <v>7</v>
      </c>
      <c r="B86" s="72">
        <f>IF(OR(G81=TRUE,G82=TRUE,G83=TRUE,G84=TRUE,G85=TRUE,G86=TRUE,G87=TRUE,G88=TRUE,G89=TRUE,G90=TRUE,G91=TRUE,G92=TRUE,G93=TRUE,G94=TRUE,G95=TRUE,G96=TRUE,G97=TRUE),G86,0)</f>
        <v>0</v>
      </c>
      <c r="C86" s="73" t="s">
        <v>383</v>
      </c>
      <c r="E86" s="42" t="s">
        <v>384</v>
      </c>
      <c r="G86" s="124" t="b">
        <v>0</v>
      </c>
      <c r="H86" s="9"/>
      <c r="I86" s="9"/>
      <c r="J86" s="9"/>
      <c r="K86" s="81"/>
    </row>
    <row r="87" spans="1:11" ht="14.25" customHeight="1" x14ac:dyDescent="0.35">
      <c r="A87" s="72">
        <v>7</v>
      </c>
      <c r="B87" s="72">
        <f>IF(OR(G81=TRUE,G82=TRUE,G83=TRUE,G84=TRUE,G85=TRUE,G86=TRUE,G87=TRUE,G88=TRUE,G89=TRUE,G90=TRUE,G91=TRUE,G92=TRUE,G93=TRUE,G94=TRUE,G95=TRUE,G96=TRUE,G97=TRUE),G87,0)</f>
        <v>0</v>
      </c>
      <c r="C87" s="73" t="s">
        <v>385</v>
      </c>
      <c r="E87" s="42" t="s">
        <v>386</v>
      </c>
      <c r="G87" s="124" t="b">
        <v>0</v>
      </c>
      <c r="H87" s="9"/>
      <c r="I87" s="9"/>
      <c r="J87" s="9"/>
      <c r="K87" s="81"/>
    </row>
    <row r="88" spans="1:11" ht="14.25" customHeight="1" x14ac:dyDescent="0.35">
      <c r="A88" s="72">
        <v>7</v>
      </c>
      <c r="B88" s="72">
        <f>IF(OR(G81=TRUE,G82=TRUE,G83=TRUE,G84=TRUE,G85=TRUE,G86=TRUE,G87=TRUE,G88=TRUE,G89=TRUE,G90=TRUE,G91=TRUE,G92=TRUE,G93=TRUE,G94=TRUE,G95=TRUE,G96=TRUE,G97=TRUE),G88,0)</f>
        <v>0</v>
      </c>
      <c r="C88" s="73" t="s">
        <v>387</v>
      </c>
      <c r="E88" s="42" t="s">
        <v>388</v>
      </c>
      <c r="G88" s="124" t="b">
        <v>0</v>
      </c>
      <c r="H88" s="9"/>
      <c r="I88" s="9"/>
      <c r="J88" s="9"/>
      <c r="K88" s="81"/>
    </row>
    <row r="89" spans="1:11" ht="14.25" customHeight="1" x14ac:dyDescent="0.35">
      <c r="A89" s="72">
        <v>7</v>
      </c>
      <c r="B89" s="72">
        <f>IF(OR(G81=TRUE,G82=TRUE,G83=TRUE,G84=TRUE,G85=TRUE,G86=TRUE,G87=TRUE,G88=TRUE,G89=TRUE,G90=TRUE,G91=TRUE,G92=TRUE,G93=TRUE,G94=TRUE,G95=TRUE,G96=TRUE,G97=TRUE),G89,0)</f>
        <v>0</v>
      </c>
      <c r="C89" s="73" t="s">
        <v>389</v>
      </c>
      <c r="E89" s="42" t="s">
        <v>390</v>
      </c>
      <c r="G89" s="124" t="b">
        <v>0</v>
      </c>
      <c r="H89" s="9"/>
      <c r="I89" s="9"/>
      <c r="J89" s="9"/>
      <c r="K89" s="81"/>
    </row>
    <row r="90" spans="1:11" ht="14.25" customHeight="1" x14ac:dyDescent="0.35">
      <c r="A90" s="72">
        <v>7</v>
      </c>
      <c r="B90" s="72">
        <f>IF(OR(G81=TRUE,G82=TRUE,G83=TRUE,G84=TRUE,G85=TRUE,G86=TRUE,G87=TRUE,G88=TRUE,G89=TRUE,G90=TRUE,G91=TRUE,G92=TRUE,G93=TRUE,G94=TRUE,G95=TRUE,G96=TRUE,G97=TRUE),G90,0)</f>
        <v>0</v>
      </c>
      <c r="C90" s="73" t="s">
        <v>391</v>
      </c>
      <c r="E90" s="42" t="s">
        <v>392</v>
      </c>
      <c r="G90" s="124" t="b">
        <v>0</v>
      </c>
      <c r="H90" s="9"/>
      <c r="I90" s="9"/>
      <c r="J90" s="9"/>
      <c r="K90" s="81"/>
    </row>
    <row r="91" spans="1:11" ht="14.25" customHeight="1" x14ac:dyDescent="0.35">
      <c r="A91" s="72">
        <v>7</v>
      </c>
      <c r="B91" s="72">
        <f>IF(OR(G81=TRUE,G82=TRUE,G83=TRUE,G84=TRUE,G85=TRUE,G86=TRUE,G87=TRUE,G88=TRUE,G89=TRUE,G90=TRUE,G91=TRUE,G92=TRUE,G93=TRUE,G94=TRUE,G95=TRUE,G96=TRUE,G97=TRUE),G91,0)</f>
        <v>0</v>
      </c>
      <c r="C91" s="73" t="s">
        <v>393</v>
      </c>
      <c r="E91" s="42" t="s">
        <v>394</v>
      </c>
      <c r="G91" s="124" t="b">
        <v>0</v>
      </c>
      <c r="H91" s="9"/>
      <c r="I91" s="9"/>
      <c r="J91" s="9"/>
      <c r="K91" s="81"/>
    </row>
    <row r="92" spans="1:11" ht="14.25" customHeight="1" x14ac:dyDescent="0.35">
      <c r="A92" s="72">
        <v>7</v>
      </c>
      <c r="B92" s="72">
        <f>IF(OR(G81=TRUE,G82=TRUE,G83=TRUE,G84=TRUE,G85=TRUE,G86=TRUE,G87=TRUE,G88=TRUE,G89=TRUE,G90=TRUE,G91=TRUE,G92=TRUE,G93=TRUE,G94=TRUE,G95=TRUE,G96=TRUE,G97=TRUE),G92,0)</f>
        <v>0</v>
      </c>
      <c r="C92" s="73" t="s">
        <v>395</v>
      </c>
      <c r="E92" s="42" t="s">
        <v>396</v>
      </c>
      <c r="G92" s="124" t="b">
        <v>0</v>
      </c>
      <c r="H92" s="9"/>
      <c r="I92" s="9"/>
      <c r="J92" s="9"/>
      <c r="K92" s="81"/>
    </row>
    <row r="93" spans="1:11" ht="14.25" customHeight="1" x14ac:dyDescent="0.35">
      <c r="A93" s="72">
        <v>7</v>
      </c>
      <c r="B93" s="72">
        <f>IF(OR(G81=TRUE,G82=TRUE,G83=TRUE,G84=TRUE,G85=TRUE,G86=TRUE,G87=TRUE,G88=TRUE,G89=TRUE,G90=TRUE,G91=TRUE,G92=TRUE,G93=TRUE,G94=TRUE,G95=TRUE,G96=TRUE,G97=TRUE),G93,0)</f>
        <v>0</v>
      </c>
      <c r="C93" s="73" t="s">
        <v>397</v>
      </c>
      <c r="E93" s="42" t="s">
        <v>398</v>
      </c>
      <c r="G93" s="124" t="b">
        <v>0</v>
      </c>
      <c r="H93" s="9"/>
      <c r="I93" s="9"/>
      <c r="J93" s="9"/>
      <c r="K93" s="81"/>
    </row>
    <row r="94" spans="1:11" ht="14.25" customHeight="1" x14ac:dyDescent="0.35">
      <c r="A94" s="72">
        <v>7</v>
      </c>
      <c r="B94" s="72">
        <f>IF(OR(G81=TRUE,G82=TRUE,G83=TRUE,G84=TRUE,G85=TRUE,G86=TRUE,G87=TRUE,G88=TRUE,G89=TRUE,G90=TRUE,G91=TRUE,G92=TRUE,G93=TRUE,G94=TRUE,G95=TRUE,G96=TRUE,G97=TRUE),G94,0)</f>
        <v>0</v>
      </c>
      <c r="C94" s="73" t="s">
        <v>399</v>
      </c>
      <c r="E94" s="42" t="s">
        <v>400</v>
      </c>
      <c r="G94" s="124" t="b">
        <v>0</v>
      </c>
      <c r="H94" s="9"/>
      <c r="I94" s="9"/>
      <c r="J94" s="9"/>
      <c r="K94" s="81"/>
    </row>
    <row r="95" spans="1:11" ht="14.25" customHeight="1" x14ac:dyDescent="0.35">
      <c r="A95" s="72">
        <v>7</v>
      </c>
      <c r="B95" s="72">
        <f>IF(OR(G81=TRUE,G82=TRUE,G83=TRUE,G84=TRUE,G85=TRUE,G86=TRUE,G87=TRUE,G88=TRUE,G89=TRUE,G90=TRUE,G91=TRUE,G92=TRUE,G93=TRUE,G94=TRUE,G95=TRUE,G96=TRUE,G97=TRUE),G95,0)</f>
        <v>0</v>
      </c>
      <c r="C95" s="73" t="s">
        <v>401</v>
      </c>
      <c r="E95" s="42" t="s">
        <v>402</v>
      </c>
      <c r="G95" s="124" t="b">
        <v>0</v>
      </c>
      <c r="H95" s="9"/>
      <c r="I95" s="9"/>
      <c r="J95" s="9"/>
      <c r="K95" s="81"/>
    </row>
    <row r="96" spans="1:11" ht="14.25" customHeight="1" x14ac:dyDescent="0.35">
      <c r="A96" s="72">
        <v>7</v>
      </c>
      <c r="B96" s="72">
        <f>IF(OR(G81=TRUE,G82=TRUE,G83=TRUE,G84=TRUE,G85=TRUE,G86=TRUE,G87=TRUE,G88=TRUE,G89=TRUE,G90=TRUE,G91=TRUE,G92=TRUE,G93=TRUE,G94=TRUE,G95=TRUE,G96=TRUE,G97=TRUE),G96,0)</f>
        <v>0</v>
      </c>
      <c r="C96" s="73" t="s">
        <v>403</v>
      </c>
      <c r="E96" s="42" t="s">
        <v>404</v>
      </c>
      <c r="G96" s="124" t="b">
        <v>0</v>
      </c>
      <c r="H96" s="9"/>
      <c r="I96" s="9"/>
      <c r="J96" s="9"/>
      <c r="K96" s="81"/>
    </row>
    <row r="97" spans="1:11" ht="14.25" customHeight="1" x14ac:dyDescent="0.35">
      <c r="A97" s="72">
        <v>7</v>
      </c>
      <c r="B97" s="72">
        <f>IF(OR(G81=TRUE,G82=TRUE,G83=TRUE,G84=TRUE,G85=TRUE,G86=TRUE,G87=TRUE,G88=TRUE,G89=TRUE,G90=TRUE,G91=TRUE,G92=TRUE,G93=TRUE,G94=TRUE,G95=TRUE,G96=TRUE,G97=TRUE),G97,0)</f>
        <v>0</v>
      </c>
      <c r="C97" s="73" t="s">
        <v>405</v>
      </c>
      <c r="E97" s="42" t="s">
        <v>406</v>
      </c>
      <c r="G97" s="124" t="b">
        <v>0</v>
      </c>
      <c r="H97" s="9"/>
      <c r="I97" s="9"/>
      <c r="J97" s="9"/>
      <c r="K97" s="81"/>
    </row>
    <row r="98" spans="1:11" ht="12" customHeight="1" x14ac:dyDescent="0.35">
      <c r="E98" s="20"/>
      <c r="F98" s="9"/>
      <c r="G98" s="9"/>
      <c r="H98" s="9"/>
      <c r="I98" s="9"/>
      <c r="J98" s="9"/>
      <c r="K98" s="81"/>
    </row>
    <row r="99" spans="1:11" x14ac:dyDescent="0.35">
      <c r="A99" s="72">
        <v>8</v>
      </c>
      <c r="B99" s="72">
        <f>H99</f>
        <v>0</v>
      </c>
      <c r="C99" s="73" t="s">
        <v>407</v>
      </c>
      <c r="E99" s="20" t="s">
        <v>408</v>
      </c>
      <c r="F99" s="9"/>
      <c r="G99" s="78"/>
      <c r="H99" s="199"/>
      <c r="I99" s="200"/>
      <c r="J99" s="200"/>
      <c r="K99" s="201"/>
    </row>
    <row r="100" spans="1:11" x14ac:dyDescent="0.35">
      <c r="E100" s="20" t="s">
        <v>409</v>
      </c>
      <c r="F100" s="9"/>
      <c r="G100" s="78"/>
      <c r="H100" s="202"/>
      <c r="I100" s="203"/>
      <c r="J100" s="203"/>
      <c r="K100" s="204"/>
    </row>
    <row r="101" spans="1:11" x14ac:dyDescent="0.35">
      <c r="E101" s="79"/>
      <c r="F101" s="80"/>
      <c r="G101" s="78"/>
      <c r="H101" s="202"/>
      <c r="I101" s="203"/>
      <c r="J101" s="203"/>
      <c r="K101" s="204"/>
    </row>
    <row r="102" spans="1:11" x14ac:dyDescent="0.35">
      <c r="E102" s="75"/>
      <c r="F102" s="76"/>
      <c r="G102" s="78"/>
      <c r="H102" s="202"/>
      <c r="I102" s="203"/>
      <c r="J102" s="203"/>
      <c r="K102" s="204"/>
    </row>
    <row r="103" spans="1:11" x14ac:dyDescent="0.35">
      <c r="E103" s="75"/>
      <c r="F103" s="76"/>
      <c r="G103" s="78"/>
      <c r="H103" s="202"/>
      <c r="I103" s="203"/>
      <c r="J103" s="203"/>
      <c r="K103" s="204"/>
    </row>
    <row r="104" spans="1:11" x14ac:dyDescent="0.35">
      <c r="E104" s="75"/>
      <c r="F104" s="76"/>
      <c r="G104" s="78"/>
      <c r="H104" s="202"/>
      <c r="I104" s="203"/>
      <c r="J104" s="203"/>
      <c r="K104" s="204"/>
    </row>
    <row r="105" spans="1:11" x14ac:dyDescent="0.35">
      <c r="E105" s="75"/>
      <c r="F105" s="76"/>
      <c r="G105" s="78"/>
      <c r="H105" s="202"/>
      <c r="I105" s="203"/>
      <c r="J105" s="203"/>
      <c r="K105" s="204"/>
    </row>
    <row r="106" spans="1:11" x14ac:dyDescent="0.35">
      <c r="E106" s="75"/>
      <c r="F106" s="76"/>
      <c r="G106" s="78"/>
      <c r="H106" s="202"/>
      <c r="I106" s="203"/>
      <c r="J106" s="203"/>
      <c r="K106" s="204"/>
    </row>
    <row r="107" spans="1:11" x14ac:dyDescent="0.35">
      <c r="E107" s="75"/>
      <c r="F107" s="76"/>
      <c r="G107" s="78"/>
      <c r="H107" s="202"/>
      <c r="I107" s="203"/>
      <c r="J107" s="203"/>
      <c r="K107" s="204"/>
    </row>
    <row r="108" spans="1:11" x14ac:dyDescent="0.35">
      <c r="E108" s="75"/>
      <c r="F108" s="76"/>
      <c r="G108" s="78"/>
      <c r="H108" s="202"/>
      <c r="I108" s="203"/>
      <c r="J108" s="203"/>
      <c r="K108" s="204"/>
    </row>
    <row r="109" spans="1:11" x14ac:dyDescent="0.35">
      <c r="E109" s="75"/>
      <c r="F109" s="76"/>
      <c r="G109" s="78"/>
      <c r="H109" s="202"/>
      <c r="I109" s="203"/>
      <c r="J109" s="203"/>
      <c r="K109" s="204"/>
    </row>
    <row r="110" spans="1:11" ht="1.5" customHeight="1" x14ac:dyDescent="0.35">
      <c r="E110" s="75"/>
      <c r="F110" s="76"/>
      <c r="G110" s="78"/>
      <c r="H110" s="205"/>
      <c r="I110" s="206"/>
      <c r="J110" s="206"/>
      <c r="K110" s="207"/>
    </row>
    <row r="111" spans="1:11" ht="12" customHeight="1" x14ac:dyDescent="0.35">
      <c r="E111" s="20"/>
      <c r="F111" s="9"/>
      <c r="G111" s="9"/>
      <c r="H111" s="9"/>
      <c r="I111" s="9"/>
      <c r="J111" s="9"/>
      <c r="K111" s="81"/>
    </row>
    <row r="112" spans="1:11" x14ac:dyDescent="0.35">
      <c r="A112" s="72">
        <v>9</v>
      </c>
      <c r="B112" s="72">
        <f>H112</f>
        <v>0</v>
      </c>
      <c r="C112" s="73" t="s">
        <v>410</v>
      </c>
      <c r="E112" s="20" t="s">
        <v>411</v>
      </c>
      <c r="F112" s="9"/>
      <c r="G112" s="78"/>
      <c r="H112" s="199"/>
      <c r="I112" s="200"/>
      <c r="J112" s="200"/>
      <c r="K112" s="201"/>
    </row>
    <row r="113" spans="1:11" x14ac:dyDescent="0.35">
      <c r="E113" s="20" t="s">
        <v>412</v>
      </c>
      <c r="F113" s="9"/>
      <c r="G113" s="78"/>
      <c r="H113" s="202"/>
      <c r="I113" s="203"/>
      <c r="J113" s="203"/>
      <c r="K113" s="204"/>
    </row>
    <row r="114" spans="1:11" x14ac:dyDescent="0.35">
      <c r="E114" s="79"/>
      <c r="F114" s="80"/>
      <c r="G114" s="78"/>
      <c r="H114" s="202"/>
      <c r="I114" s="203"/>
      <c r="J114" s="203"/>
      <c r="K114" s="204"/>
    </row>
    <row r="115" spans="1:11" x14ac:dyDescent="0.35">
      <c r="E115" s="75"/>
      <c r="F115" s="76"/>
      <c r="G115" s="78"/>
      <c r="H115" s="202"/>
      <c r="I115" s="203"/>
      <c r="J115" s="203"/>
      <c r="K115" s="204"/>
    </row>
    <row r="116" spans="1:11" x14ac:dyDescent="0.35">
      <c r="E116" s="75"/>
      <c r="F116" s="76"/>
      <c r="G116" s="78"/>
      <c r="H116" s="202"/>
      <c r="I116" s="203"/>
      <c r="J116" s="203"/>
      <c r="K116" s="204"/>
    </row>
    <row r="117" spans="1:11" x14ac:dyDescent="0.35">
      <c r="E117" s="75"/>
      <c r="F117" s="76"/>
      <c r="G117" s="78"/>
      <c r="H117" s="202"/>
      <c r="I117" s="203"/>
      <c r="J117" s="203"/>
      <c r="K117" s="204"/>
    </row>
    <row r="118" spans="1:11" x14ac:dyDescent="0.35">
      <c r="E118" s="75"/>
      <c r="F118" s="76"/>
      <c r="G118" s="78"/>
      <c r="H118" s="202"/>
      <c r="I118" s="203"/>
      <c r="J118" s="203"/>
      <c r="K118" s="204"/>
    </row>
    <row r="119" spans="1:11" x14ac:dyDescent="0.35">
      <c r="E119" s="75"/>
      <c r="F119" s="76"/>
      <c r="G119" s="78"/>
      <c r="H119" s="202"/>
      <c r="I119" s="203"/>
      <c r="J119" s="203"/>
      <c r="K119" s="204"/>
    </row>
    <row r="120" spans="1:11" x14ac:dyDescent="0.35">
      <c r="E120" s="75"/>
      <c r="F120" s="76"/>
      <c r="G120" s="78"/>
      <c r="H120" s="202"/>
      <c r="I120" s="203"/>
      <c r="J120" s="203"/>
      <c r="K120" s="204"/>
    </row>
    <row r="121" spans="1:11" x14ac:dyDescent="0.35">
      <c r="E121" s="75"/>
      <c r="F121" s="76"/>
      <c r="G121" s="78"/>
      <c r="H121" s="202"/>
      <c r="I121" s="203"/>
      <c r="J121" s="203"/>
      <c r="K121" s="204"/>
    </row>
    <row r="122" spans="1:11" x14ac:dyDescent="0.35">
      <c r="E122" s="75"/>
      <c r="F122" s="76"/>
      <c r="G122" s="78"/>
      <c r="H122" s="202"/>
      <c r="I122" s="203"/>
      <c r="J122" s="203"/>
      <c r="K122" s="204"/>
    </row>
    <row r="123" spans="1:11" ht="0.75" customHeight="1" x14ac:dyDescent="0.35">
      <c r="E123" s="75"/>
      <c r="F123" s="76"/>
      <c r="G123" s="78"/>
      <c r="H123" s="205"/>
      <c r="I123" s="206"/>
      <c r="J123" s="206"/>
      <c r="K123" s="207"/>
    </row>
    <row r="124" spans="1:11" ht="12" customHeight="1" x14ac:dyDescent="0.35">
      <c r="E124" s="20"/>
      <c r="F124" s="9"/>
      <c r="G124" s="9"/>
      <c r="H124" s="9"/>
      <c r="I124" s="9"/>
      <c r="J124" s="9"/>
      <c r="K124" s="81"/>
    </row>
    <row r="125" spans="1:11" ht="15" customHeight="1" x14ac:dyDescent="0.35">
      <c r="A125" s="72">
        <v>10</v>
      </c>
      <c r="B125" s="72">
        <f>H125</f>
        <v>0</v>
      </c>
      <c r="C125" s="73" t="s">
        <v>413</v>
      </c>
      <c r="E125" s="20" t="s">
        <v>414</v>
      </c>
      <c r="F125" s="9"/>
      <c r="G125" s="78"/>
      <c r="H125" s="199"/>
      <c r="I125" s="200"/>
      <c r="J125" s="200"/>
      <c r="K125" s="201"/>
    </row>
    <row r="126" spans="1:11" ht="15" customHeight="1" x14ac:dyDescent="0.35">
      <c r="E126" s="20" t="s">
        <v>415</v>
      </c>
      <c r="F126" s="9"/>
      <c r="G126" s="78"/>
      <c r="H126" s="202"/>
      <c r="I126" s="203"/>
      <c r="J126" s="203"/>
      <c r="K126" s="204"/>
    </row>
    <row r="127" spans="1:11" ht="15" customHeight="1" x14ac:dyDescent="0.35">
      <c r="E127" s="20" t="s">
        <v>416</v>
      </c>
      <c r="F127" s="80"/>
      <c r="G127" s="78"/>
      <c r="H127" s="202"/>
      <c r="I127" s="203"/>
      <c r="J127" s="203"/>
      <c r="K127" s="204"/>
    </row>
    <row r="128" spans="1:11" x14ac:dyDescent="0.35">
      <c r="E128" s="75"/>
      <c r="F128" s="76"/>
      <c r="G128" s="78"/>
      <c r="H128" s="202"/>
      <c r="I128" s="203"/>
      <c r="J128" s="203"/>
      <c r="K128" s="204"/>
    </row>
    <row r="129" spans="1:11" x14ac:dyDescent="0.35">
      <c r="E129" s="75"/>
      <c r="F129" s="76"/>
      <c r="G129" s="78"/>
      <c r="H129" s="202"/>
      <c r="I129" s="203"/>
      <c r="J129" s="203"/>
      <c r="K129" s="204"/>
    </row>
    <row r="130" spans="1:11" x14ac:dyDescent="0.35">
      <c r="E130" s="75"/>
      <c r="F130" s="76"/>
      <c r="G130" s="78"/>
      <c r="H130" s="202"/>
      <c r="I130" s="203"/>
      <c r="J130" s="203"/>
      <c r="K130" s="204"/>
    </row>
    <row r="131" spans="1:11" x14ac:dyDescent="0.35">
      <c r="E131" s="75"/>
      <c r="F131" s="76"/>
      <c r="G131" s="78"/>
      <c r="H131" s="202"/>
      <c r="I131" s="203"/>
      <c r="J131" s="203"/>
      <c r="K131" s="204"/>
    </row>
    <row r="132" spans="1:11" x14ac:dyDescent="0.35">
      <c r="E132" s="75"/>
      <c r="F132" s="76"/>
      <c r="G132" s="78"/>
      <c r="H132" s="202"/>
      <c r="I132" s="203"/>
      <c r="J132" s="203"/>
      <c r="K132" s="204"/>
    </row>
    <row r="133" spans="1:11" x14ac:dyDescent="0.35">
      <c r="E133" s="75"/>
      <c r="F133" s="76"/>
      <c r="G133" s="78"/>
      <c r="H133" s="202"/>
      <c r="I133" s="203"/>
      <c r="J133" s="203"/>
      <c r="K133" s="204"/>
    </row>
    <row r="134" spans="1:11" x14ac:dyDescent="0.35">
      <c r="E134" s="75"/>
      <c r="F134" s="76"/>
      <c r="G134" s="78"/>
      <c r="H134" s="202"/>
      <c r="I134" s="203"/>
      <c r="J134" s="203"/>
      <c r="K134" s="204"/>
    </row>
    <row r="135" spans="1:11" x14ac:dyDescent="0.35">
      <c r="E135" s="75"/>
      <c r="F135" s="76"/>
      <c r="G135" s="78"/>
      <c r="H135" s="202"/>
      <c r="I135" s="203"/>
      <c r="J135" s="203"/>
      <c r="K135" s="204"/>
    </row>
    <row r="136" spans="1:11" ht="1.5" customHeight="1" x14ac:dyDescent="0.35">
      <c r="E136" s="75"/>
      <c r="F136" s="76"/>
      <c r="G136" s="78"/>
      <c r="H136" s="205"/>
      <c r="I136" s="206"/>
      <c r="J136" s="206"/>
      <c r="K136" s="207"/>
    </row>
    <row r="137" spans="1:11" ht="12" customHeight="1" x14ac:dyDescent="0.35">
      <c r="E137" s="85"/>
      <c r="F137" s="21"/>
      <c r="G137" s="21"/>
      <c r="H137" s="21"/>
      <c r="I137" s="21"/>
      <c r="J137" s="21"/>
      <c r="K137" s="86"/>
    </row>
    <row r="138" spans="1:11" ht="25.5" customHeight="1" x14ac:dyDescent="0.35">
      <c r="A138" s="72">
        <v>11</v>
      </c>
      <c r="B138" s="72">
        <f>H138</f>
        <v>0</v>
      </c>
      <c r="C138" s="73" t="s">
        <v>417</v>
      </c>
      <c r="E138" s="107" t="s">
        <v>418</v>
      </c>
      <c r="F138" s="108"/>
      <c r="G138" s="125"/>
      <c r="H138" s="208"/>
      <c r="I138" s="209"/>
      <c r="J138" s="209"/>
      <c r="K138" s="210"/>
    </row>
    <row r="139" spans="1:11" x14ac:dyDescent="0.35">
      <c r="E139" s="20" t="s">
        <v>419</v>
      </c>
      <c r="F139" s="9"/>
      <c r="G139" s="78"/>
      <c r="H139" s="202"/>
      <c r="I139" s="203"/>
      <c r="J139" s="203"/>
      <c r="K139" s="204"/>
    </row>
    <row r="140" spans="1:11" x14ac:dyDescent="0.35">
      <c r="E140" s="79"/>
      <c r="F140" s="80"/>
      <c r="G140" s="78"/>
      <c r="H140" s="202"/>
      <c r="I140" s="203"/>
      <c r="J140" s="203"/>
      <c r="K140" s="204"/>
    </row>
    <row r="141" spans="1:11" x14ac:dyDescent="0.35">
      <c r="E141" s="75"/>
      <c r="F141" s="76"/>
      <c r="G141" s="78"/>
      <c r="H141" s="202"/>
      <c r="I141" s="203"/>
      <c r="J141" s="203"/>
      <c r="K141" s="204"/>
    </row>
    <row r="142" spans="1:11" x14ac:dyDescent="0.35">
      <c r="E142" s="75"/>
      <c r="F142" s="76"/>
      <c r="G142" s="78"/>
      <c r="H142" s="202"/>
      <c r="I142" s="203"/>
      <c r="J142" s="203"/>
      <c r="K142" s="204"/>
    </row>
    <row r="143" spans="1:11" x14ac:dyDescent="0.35">
      <c r="E143" s="75"/>
      <c r="F143" s="76"/>
      <c r="G143" s="78"/>
      <c r="H143" s="202"/>
      <c r="I143" s="203"/>
      <c r="J143" s="203"/>
      <c r="K143" s="204"/>
    </row>
    <row r="144" spans="1:11" x14ac:dyDescent="0.35">
      <c r="E144" s="75"/>
      <c r="F144" s="76"/>
      <c r="G144" s="78"/>
      <c r="H144" s="202"/>
      <c r="I144" s="203"/>
      <c r="J144" s="203"/>
      <c r="K144" s="204"/>
    </row>
    <row r="145" spans="1:11" x14ac:dyDescent="0.35">
      <c r="E145" s="75"/>
      <c r="F145" s="76"/>
      <c r="G145" s="78"/>
      <c r="H145" s="202"/>
      <c r="I145" s="203"/>
      <c r="J145" s="203"/>
      <c r="K145" s="204"/>
    </row>
    <row r="146" spans="1:11" x14ac:dyDescent="0.35">
      <c r="E146" s="75"/>
      <c r="F146" s="76"/>
      <c r="G146" s="78"/>
      <c r="H146" s="202"/>
      <c r="I146" s="203"/>
      <c r="J146" s="203"/>
      <c r="K146" s="204"/>
    </row>
    <row r="147" spans="1:11" x14ac:dyDescent="0.35">
      <c r="E147" s="75"/>
      <c r="F147" s="76"/>
      <c r="G147" s="78"/>
      <c r="H147" s="202"/>
      <c r="I147" s="203"/>
      <c r="J147" s="203"/>
      <c r="K147" s="204"/>
    </row>
    <row r="148" spans="1:11" ht="15" customHeight="1" x14ac:dyDescent="0.35">
      <c r="E148" s="75"/>
      <c r="F148" s="76"/>
      <c r="G148" s="78"/>
      <c r="H148" s="202"/>
      <c r="I148" s="203"/>
      <c r="J148" s="203"/>
      <c r="K148" s="204"/>
    </row>
    <row r="149" spans="1:11" ht="1.5" customHeight="1" x14ac:dyDescent="0.35">
      <c r="E149" s="75"/>
      <c r="F149" s="76"/>
      <c r="G149" s="78"/>
      <c r="H149" s="205"/>
      <c r="I149" s="206"/>
      <c r="J149" s="206"/>
      <c r="K149" s="207"/>
    </row>
    <row r="150" spans="1:11" ht="12" customHeight="1" x14ac:dyDescent="0.35">
      <c r="E150" s="20"/>
      <c r="F150" s="9"/>
      <c r="G150" s="9"/>
      <c r="H150" s="9"/>
      <c r="I150" s="9"/>
      <c r="J150" s="9"/>
      <c r="K150" s="81"/>
    </row>
    <row r="151" spans="1:11" x14ac:dyDescent="0.35">
      <c r="E151" s="20" t="s">
        <v>420</v>
      </c>
      <c r="F151" s="9"/>
      <c r="G151" s="9"/>
      <c r="H151" s="9"/>
      <c r="I151" s="9"/>
      <c r="J151" s="9"/>
      <c r="K151" s="81"/>
    </row>
    <row r="152" spans="1:11" ht="2.15" customHeight="1" x14ac:dyDescent="0.35">
      <c r="E152" s="20"/>
      <c r="F152" s="9"/>
      <c r="G152" s="9"/>
      <c r="H152" s="9"/>
      <c r="I152" s="9"/>
      <c r="J152" s="9"/>
      <c r="K152" s="81"/>
    </row>
    <row r="153" spans="1:11" ht="16.5" customHeight="1" x14ac:dyDescent="0.35">
      <c r="E153" s="211" t="s">
        <v>421</v>
      </c>
      <c r="F153" s="213"/>
      <c r="G153" s="211" t="s">
        <v>422</v>
      </c>
      <c r="H153" s="212"/>
      <c r="I153" s="213"/>
      <c r="J153" s="9"/>
      <c r="K153" s="81"/>
    </row>
    <row r="154" spans="1:11" x14ac:dyDescent="0.35">
      <c r="A154" s="72">
        <v>12</v>
      </c>
      <c r="B154" s="72">
        <f>G154</f>
        <v>0</v>
      </c>
      <c r="C154" s="73" t="s">
        <v>423</v>
      </c>
      <c r="E154" s="214" t="s">
        <v>424</v>
      </c>
      <c r="F154" s="214"/>
      <c r="G154" s="215"/>
      <c r="H154" s="216"/>
      <c r="I154" s="217"/>
      <c r="J154" s="9"/>
      <c r="K154" s="81"/>
    </row>
    <row r="155" spans="1:11" x14ac:dyDescent="0.35">
      <c r="A155" s="72">
        <v>12</v>
      </c>
      <c r="B155" s="72">
        <f>G155</f>
        <v>0</v>
      </c>
      <c r="C155" s="73" t="s">
        <v>425</v>
      </c>
      <c r="E155" s="214" t="s">
        <v>426</v>
      </c>
      <c r="F155" s="214"/>
      <c r="G155" s="215"/>
      <c r="H155" s="216"/>
      <c r="I155" s="217"/>
      <c r="J155" s="9"/>
      <c r="K155" s="81"/>
    </row>
    <row r="156" spans="1:11" x14ac:dyDescent="0.35">
      <c r="A156" s="72">
        <v>12</v>
      </c>
      <c r="B156" s="72">
        <f>G156</f>
        <v>0</v>
      </c>
      <c r="C156" s="73" t="s">
        <v>427</v>
      </c>
      <c r="E156" s="214" t="s">
        <v>428</v>
      </c>
      <c r="F156" s="214"/>
      <c r="G156" s="215"/>
      <c r="H156" s="216"/>
      <c r="I156" s="217"/>
      <c r="J156" s="9"/>
      <c r="K156" s="81"/>
    </row>
    <row r="157" spans="1:11" x14ac:dyDescent="0.35">
      <c r="E157" s="20"/>
      <c r="F157" s="9"/>
      <c r="G157" s="9"/>
      <c r="H157" s="9"/>
      <c r="I157" s="9"/>
      <c r="J157" s="9"/>
      <c r="K157" s="81"/>
    </row>
    <row r="158" spans="1:11" x14ac:dyDescent="0.35">
      <c r="E158" s="20" t="s">
        <v>429</v>
      </c>
      <c r="F158" s="9"/>
      <c r="G158" s="9"/>
      <c r="H158" s="9"/>
      <c r="I158" s="9"/>
      <c r="J158" s="9"/>
      <c r="K158" s="81"/>
    </row>
    <row r="159" spans="1:11" ht="2.15" customHeight="1" x14ac:dyDescent="0.35">
      <c r="E159" s="20"/>
      <c r="F159" s="9"/>
      <c r="G159" s="9"/>
      <c r="H159" s="9"/>
      <c r="I159" s="9"/>
      <c r="J159" s="9"/>
      <c r="K159" s="81"/>
    </row>
    <row r="160" spans="1:11" x14ac:dyDescent="0.35">
      <c r="A160" s="72">
        <v>13</v>
      </c>
      <c r="B160" s="72">
        <f>H160</f>
        <v>0</v>
      </c>
      <c r="C160" s="73" t="s">
        <v>430</v>
      </c>
      <c r="E160" s="41" t="s">
        <v>431</v>
      </c>
      <c r="F160" s="9"/>
      <c r="G160" s="9"/>
      <c r="H160" s="199"/>
      <c r="I160" s="200"/>
      <c r="J160" s="200"/>
      <c r="K160" s="201"/>
    </row>
    <row r="161" spans="1:11" x14ac:dyDescent="0.35">
      <c r="E161" s="41"/>
      <c r="F161" s="9"/>
      <c r="G161" s="9"/>
      <c r="H161" s="202"/>
      <c r="I161" s="203"/>
      <c r="J161" s="203"/>
      <c r="K161" s="204"/>
    </row>
    <row r="162" spans="1:11" x14ac:dyDescent="0.35">
      <c r="E162" s="41"/>
      <c r="F162" s="9"/>
      <c r="G162" s="9"/>
      <c r="H162" s="202"/>
      <c r="I162" s="203"/>
      <c r="J162" s="203"/>
      <c r="K162" s="204"/>
    </row>
    <row r="163" spans="1:11" x14ac:dyDescent="0.35">
      <c r="E163" s="41"/>
      <c r="F163" s="9"/>
      <c r="G163" s="9"/>
      <c r="H163" s="202"/>
      <c r="I163" s="203"/>
      <c r="J163" s="203"/>
      <c r="K163" s="204"/>
    </row>
    <row r="164" spans="1:11" x14ac:dyDescent="0.35">
      <c r="E164" s="41"/>
      <c r="F164" s="9"/>
      <c r="G164" s="9"/>
      <c r="H164" s="202"/>
      <c r="I164" s="203"/>
      <c r="J164" s="203"/>
      <c r="K164" s="204"/>
    </row>
    <row r="165" spans="1:11" x14ac:dyDescent="0.35">
      <c r="E165" s="41"/>
      <c r="F165" s="9"/>
      <c r="G165" s="9"/>
      <c r="H165" s="202"/>
      <c r="I165" s="203"/>
      <c r="J165" s="203"/>
      <c r="K165" s="204"/>
    </row>
    <row r="166" spans="1:11" x14ac:dyDescent="0.35">
      <c r="E166" s="41"/>
      <c r="F166" s="9"/>
      <c r="G166" s="9"/>
      <c r="H166" s="202"/>
      <c r="I166" s="203"/>
      <c r="J166" s="203"/>
      <c r="K166" s="204"/>
    </row>
    <row r="167" spans="1:11" x14ac:dyDescent="0.35">
      <c r="E167" s="41"/>
      <c r="F167" s="9"/>
      <c r="G167" s="9"/>
      <c r="H167" s="202"/>
      <c r="I167" s="203"/>
      <c r="J167" s="203"/>
      <c r="K167" s="204"/>
    </row>
    <row r="168" spans="1:11" x14ac:dyDescent="0.35">
      <c r="E168" s="41"/>
      <c r="F168" s="9"/>
      <c r="G168" s="9"/>
      <c r="H168" s="202"/>
      <c r="I168" s="203"/>
      <c r="J168" s="203"/>
      <c r="K168" s="204"/>
    </row>
    <row r="169" spans="1:11" x14ac:dyDescent="0.35">
      <c r="E169" s="41"/>
      <c r="F169" s="9"/>
      <c r="G169" s="9"/>
      <c r="H169" s="202"/>
      <c r="I169" s="203"/>
      <c r="J169" s="203"/>
      <c r="K169" s="204"/>
    </row>
    <row r="170" spans="1:11" ht="1.5" customHeight="1" x14ac:dyDescent="0.35">
      <c r="E170" s="41"/>
      <c r="F170" s="9"/>
      <c r="G170" s="9"/>
      <c r="H170" s="202"/>
      <c r="I170" s="203"/>
      <c r="J170" s="203"/>
      <c r="K170" s="204"/>
    </row>
    <row r="171" spans="1:11" ht="1.5" customHeight="1" x14ac:dyDescent="0.35">
      <c r="E171" s="41"/>
      <c r="F171" s="9"/>
      <c r="G171" s="9"/>
      <c r="H171" s="205"/>
      <c r="I171" s="206"/>
      <c r="J171" s="206"/>
      <c r="K171" s="207"/>
    </row>
    <row r="172" spans="1:11" ht="12" customHeight="1" x14ac:dyDescent="0.35">
      <c r="E172" s="41"/>
      <c r="F172" s="9"/>
      <c r="G172" s="9"/>
      <c r="H172" s="9"/>
      <c r="I172" s="9"/>
      <c r="J172" s="9"/>
      <c r="K172" s="81"/>
    </row>
    <row r="173" spans="1:11" x14ac:dyDescent="0.35">
      <c r="A173" s="72">
        <v>13</v>
      </c>
      <c r="B173" s="72">
        <f>H173</f>
        <v>0</v>
      </c>
      <c r="C173" s="73" t="s">
        <v>432</v>
      </c>
      <c r="E173" s="41" t="s">
        <v>433</v>
      </c>
      <c r="F173" s="9"/>
      <c r="G173" s="9"/>
      <c r="H173" s="199"/>
      <c r="I173" s="200"/>
      <c r="J173" s="200"/>
      <c r="K173" s="201"/>
    </row>
    <row r="174" spans="1:11" x14ac:dyDescent="0.35">
      <c r="E174" s="41"/>
      <c r="F174" s="9"/>
      <c r="G174" s="9"/>
      <c r="H174" s="202"/>
      <c r="I174" s="203"/>
      <c r="J174" s="203"/>
      <c r="K174" s="204"/>
    </row>
    <row r="175" spans="1:11" x14ac:dyDescent="0.35">
      <c r="E175" s="41"/>
      <c r="F175" s="9"/>
      <c r="G175" s="9"/>
      <c r="H175" s="202"/>
      <c r="I175" s="203"/>
      <c r="J175" s="203"/>
      <c r="K175" s="204"/>
    </row>
    <row r="176" spans="1:11" x14ac:dyDescent="0.35">
      <c r="E176" s="41"/>
      <c r="F176" s="9"/>
      <c r="G176" s="9"/>
      <c r="H176" s="202"/>
      <c r="I176" s="203"/>
      <c r="J176" s="203"/>
      <c r="K176" s="204"/>
    </row>
    <row r="177" spans="1:11" x14ac:dyDescent="0.35">
      <c r="E177" s="41"/>
      <c r="F177" s="9"/>
      <c r="G177" s="9"/>
      <c r="H177" s="202"/>
      <c r="I177" s="203"/>
      <c r="J177" s="203"/>
      <c r="K177" s="204"/>
    </row>
    <row r="178" spans="1:11" x14ac:dyDescent="0.35">
      <c r="E178" s="41"/>
      <c r="F178" s="9"/>
      <c r="G178" s="9"/>
      <c r="H178" s="202"/>
      <c r="I178" s="203"/>
      <c r="J178" s="203"/>
      <c r="K178" s="204"/>
    </row>
    <row r="179" spans="1:11" x14ac:dyDescent="0.35">
      <c r="E179" s="41"/>
      <c r="F179" s="9"/>
      <c r="G179" s="9"/>
      <c r="H179" s="202"/>
      <c r="I179" s="203"/>
      <c r="J179" s="203"/>
      <c r="K179" s="204"/>
    </row>
    <row r="180" spans="1:11" x14ac:dyDescent="0.35">
      <c r="E180" s="41"/>
      <c r="F180" s="9"/>
      <c r="G180" s="9"/>
      <c r="H180" s="202"/>
      <c r="I180" s="203"/>
      <c r="J180" s="203"/>
      <c r="K180" s="204"/>
    </row>
    <row r="181" spans="1:11" x14ac:dyDescent="0.35">
      <c r="E181" s="41"/>
      <c r="F181" s="9"/>
      <c r="G181" s="9"/>
      <c r="H181" s="202"/>
      <c r="I181" s="203"/>
      <c r="J181" s="203"/>
      <c r="K181" s="204"/>
    </row>
    <row r="182" spans="1:11" x14ac:dyDescent="0.35">
      <c r="E182" s="41"/>
      <c r="F182" s="9"/>
      <c r="G182" s="9"/>
      <c r="H182" s="202"/>
      <c r="I182" s="203"/>
      <c r="J182" s="203"/>
      <c r="K182" s="204"/>
    </row>
    <row r="183" spans="1:11" ht="1.5" customHeight="1" x14ac:dyDescent="0.35">
      <c r="E183" s="41"/>
      <c r="F183" s="9"/>
      <c r="G183" s="9"/>
      <c r="H183" s="202"/>
      <c r="I183" s="203"/>
      <c r="J183" s="203"/>
      <c r="K183" s="204"/>
    </row>
    <row r="184" spans="1:11" ht="1.5" customHeight="1" x14ac:dyDescent="0.35">
      <c r="E184" s="41"/>
      <c r="F184" s="9"/>
      <c r="G184" s="9"/>
      <c r="H184" s="205"/>
      <c r="I184" s="206"/>
      <c r="J184" s="206"/>
      <c r="K184" s="207"/>
    </row>
    <row r="185" spans="1:11" ht="12" customHeight="1" x14ac:dyDescent="0.35">
      <c r="E185" s="41"/>
      <c r="F185" s="9"/>
      <c r="G185" s="9"/>
      <c r="H185" s="9"/>
      <c r="I185" s="9"/>
      <c r="J185" s="9"/>
      <c r="K185" s="81"/>
    </row>
    <row r="186" spans="1:11" x14ac:dyDescent="0.35">
      <c r="A186" s="72">
        <v>13</v>
      </c>
      <c r="B186" s="72">
        <f>H186</f>
        <v>0</v>
      </c>
      <c r="C186" s="73" t="s">
        <v>434</v>
      </c>
      <c r="E186" s="41" t="s">
        <v>435</v>
      </c>
      <c r="F186" s="9"/>
      <c r="G186" s="9"/>
      <c r="H186" s="199"/>
      <c r="I186" s="200"/>
      <c r="J186" s="200"/>
      <c r="K186" s="201"/>
    </row>
    <row r="187" spans="1:11" x14ac:dyDescent="0.35">
      <c r="E187" s="20"/>
      <c r="F187" s="9"/>
      <c r="G187" s="9"/>
      <c r="H187" s="202"/>
      <c r="I187" s="203"/>
      <c r="J187" s="203"/>
      <c r="K187" s="204"/>
    </row>
    <row r="188" spans="1:11" x14ac:dyDescent="0.35">
      <c r="E188" s="20"/>
      <c r="F188" s="9"/>
      <c r="G188" s="9"/>
      <c r="H188" s="202"/>
      <c r="I188" s="203"/>
      <c r="J188" s="203"/>
      <c r="K188" s="204"/>
    </row>
    <row r="189" spans="1:11" x14ac:dyDescent="0.35">
      <c r="E189" s="20"/>
      <c r="F189" s="9"/>
      <c r="G189" s="9"/>
      <c r="H189" s="202"/>
      <c r="I189" s="203"/>
      <c r="J189" s="203"/>
      <c r="K189" s="204"/>
    </row>
    <row r="190" spans="1:11" x14ac:dyDescent="0.35">
      <c r="E190" s="20"/>
      <c r="F190" s="9"/>
      <c r="G190" s="9"/>
      <c r="H190" s="202"/>
      <c r="I190" s="203"/>
      <c r="J190" s="203"/>
      <c r="K190" s="204"/>
    </row>
    <row r="191" spans="1:11" x14ac:dyDescent="0.35">
      <c r="E191" s="20"/>
      <c r="F191" s="9"/>
      <c r="G191" s="9"/>
      <c r="H191" s="202"/>
      <c r="I191" s="203"/>
      <c r="J191" s="203"/>
      <c r="K191" s="204"/>
    </row>
    <row r="192" spans="1:11" x14ac:dyDescent="0.35">
      <c r="E192" s="20"/>
      <c r="F192" s="9"/>
      <c r="G192" s="9"/>
      <c r="H192" s="202"/>
      <c r="I192" s="203"/>
      <c r="J192" s="203"/>
      <c r="K192" s="204"/>
    </row>
    <row r="193" spans="2:11" x14ac:dyDescent="0.35">
      <c r="E193" s="20"/>
      <c r="F193" s="9"/>
      <c r="G193" s="9"/>
      <c r="H193" s="202"/>
      <c r="I193" s="203"/>
      <c r="J193" s="203"/>
      <c r="K193" s="204"/>
    </row>
    <row r="194" spans="2:11" x14ac:dyDescent="0.35">
      <c r="E194" s="20"/>
      <c r="F194" s="9"/>
      <c r="G194" s="9"/>
      <c r="H194" s="202"/>
      <c r="I194" s="203"/>
      <c r="J194" s="203"/>
      <c r="K194" s="204"/>
    </row>
    <row r="195" spans="2:11" x14ac:dyDescent="0.35">
      <c r="E195" s="20"/>
      <c r="F195" s="9"/>
      <c r="G195" s="9"/>
      <c r="H195" s="202"/>
      <c r="I195" s="203"/>
      <c r="J195" s="203"/>
      <c r="K195" s="204"/>
    </row>
    <row r="196" spans="2:11" ht="1.5" customHeight="1" x14ac:dyDescent="0.35">
      <c r="E196" s="20"/>
      <c r="F196" s="9"/>
      <c r="G196" s="9"/>
      <c r="H196" s="202"/>
      <c r="I196" s="203"/>
      <c r="J196" s="203"/>
      <c r="K196" s="204"/>
    </row>
    <row r="197" spans="2:11" ht="1.5" customHeight="1" x14ac:dyDescent="0.35">
      <c r="E197" s="20"/>
      <c r="F197" s="9"/>
      <c r="G197" s="9"/>
      <c r="H197" s="205"/>
      <c r="I197" s="206"/>
      <c r="J197" s="206"/>
      <c r="K197" s="207"/>
    </row>
    <row r="198" spans="2:11" ht="10.5" customHeight="1" x14ac:dyDescent="0.35">
      <c r="E198" s="85"/>
      <c r="F198" s="21"/>
      <c r="G198" s="21"/>
      <c r="H198" s="21"/>
      <c r="I198" s="21"/>
      <c r="J198" s="21"/>
      <c r="K198" s="86"/>
    </row>
    <row r="199" spans="2:11" ht="20.25" customHeight="1" x14ac:dyDescent="0.35">
      <c r="E199" s="2"/>
      <c r="F199" s="2"/>
      <c r="G199" s="2"/>
      <c r="H199" s="2"/>
      <c r="I199" s="2"/>
      <c r="J199" s="2"/>
      <c r="K199" s="2"/>
    </row>
    <row r="200" spans="2:11" ht="24" customHeight="1" x14ac:dyDescent="0.35">
      <c r="E200" s="140" t="s">
        <v>436</v>
      </c>
      <c r="F200" s="141"/>
      <c r="G200" s="141"/>
      <c r="H200" s="141"/>
      <c r="I200" s="141"/>
      <c r="J200" s="141"/>
      <c r="K200" s="142"/>
    </row>
    <row r="201" spans="2:11" ht="10.5" customHeight="1" x14ac:dyDescent="0.35">
      <c r="E201" s="27"/>
      <c r="K201" s="26"/>
    </row>
    <row r="202" spans="2:11" x14ac:dyDescent="0.35">
      <c r="E202" s="8" t="s">
        <v>437</v>
      </c>
      <c r="K202" s="26"/>
    </row>
    <row r="203" spans="2:11" x14ac:dyDescent="0.35">
      <c r="E203" s="23" t="s">
        <v>438</v>
      </c>
      <c r="K203" s="26"/>
    </row>
    <row r="204" spans="2:11" ht="9" customHeight="1" x14ac:dyDescent="0.35">
      <c r="E204" s="27"/>
      <c r="K204" s="26"/>
    </row>
    <row r="205" spans="2:11" x14ac:dyDescent="0.35">
      <c r="B205" s="72" t="b">
        <f>IF(E205=FALSE,0,E205)</f>
        <v>1</v>
      </c>
      <c r="E205" s="39" t="b">
        <v>1</v>
      </c>
      <c r="F205" s="33" t="s">
        <v>439</v>
      </c>
      <c r="K205" s="26"/>
    </row>
    <row r="206" spans="2:11" x14ac:dyDescent="0.35">
      <c r="E206" s="27"/>
      <c r="F206" s="33" t="s">
        <v>440</v>
      </c>
      <c r="K206" s="26"/>
    </row>
    <row r="207" spans="2:11" x14ac:dyDescent="0.35">
      <c r="E207" s="20"/>
      <c r="F207" s="34" t="s">
        <v>332</v>
      </c>
      <c r="G207" s="9"/>
      <c r="H207" s="9"/>
      <c r="I207" s="9"/>
      <c r="J207" s="9"/>
      <c r="K207" s="81"/>
    </row>
    <row r="208" spans="2:11" ht="10.5" customHeight="1" x14ac:dyDescent="0.35">
      <c r="E208" s="85"/>
      <c r="F208" s="21"/>
      <c r="G208" s="21"/>
      <c r="H208" s="21"/>
      <c r="I208" s="21"/>
      <c r="J208" s="21"/>
      <c r="K208" s="86"/>
    </row>
    <row r="209" spans="1:11" ht="20.25" customHeight="1" x14ac:dyDescent="0.35"/>
    <row r="210" spans="1:11" ht="24" customHeight="1" x14ac:dyDescent="0.35">
      <c r="E210" s="140" t="s">
        <v>441</v>
      </c>
      <c r="F210" s="141"/>
      <c r="G210" s="141"/>
      <c r="H210" s="141"/>
      <c r="I210" s="141"/>
      <c r="J210" s="141"/>
      <c r="K210" s="142"/>
    </row>
    <row r="211" spans="1:11" ht="10.5" customHeight="1" x14ac:dyDescent="0.35">
      <c r="E211" s="27"/>
      <c r="K211" s="26"/>
    </row>
    <row r="212" spans="1:11" x14ac:dyDescent="0.35">
      <c r="E212" s="35" t="s">
        <v>338</v>
      </c>
      <c r="K212" s="26"/>
    </row>
    <row r="213" spans="1:11" ht="9" customHeight="1" x14ac:dyDescent="0.35">
      <c r="E213" s="27"/>
      <c r="K213" s="26"/>
    </row>
    <row r="214" spans="1:11" x14ac:dyDescent="0.35">
      <c r="E214" s="20" t="s">
        <v>339</v>
      </c>
      <c r="K214" s="26"/>
    </row>
    <row r="215" spans="1:11" x14ac:dyDescent="0.35">
      <c r="E215" s="20" t="s">
        <v>340</v>
      </c>
      <c r="K215" s="26"/>
    </row>
    <row r="216" spans="1:11" x14ac:dyDescent="0.35">
      <c r="E216" s="20" t="s">
        <v>341</v>
      </c>
      <c r="K216" s="26"/>
    </row>
    <row r="217" spans="1:11" x14ac:dyDescent="0.35">
      <c r="A217" s="72" t="s">
        <v>442</v>
      </c>
      <c r="B217" s="72" t="str">
        <f>J217</f>
        <v>hmdthj</v>
      </c>
      <c r="E217" s="39" t="b">
        <v>1</v>
      </c>
      <c r="F217" s="9" t="s">
        <v>342</v>
      </c>
      <c r="I217" s="22" t="s">
        <v>443</v>
      </c>
      <c r="J217" s="160" t="s">
        <v>444</v>
      </c>
      <c r="K217" s="161"/>
    </row>
    <row r="218" spans="1:11" ht="2.15" customHeight="1" x14ac:dyDescent="0.35">
      <c r="E218" s="27"/>
      <c r="J218" s="36"/>
      <c r="K218" s="26"/>
    </row>
    <row r="219" spans="1:11" ht="14.65" customHeight="1" x14ac:dyDescent="0.35">
      <c r="E219" s="27"/>
      <c r="I219" s="22" t="s">
        <v>445</v>
      </c>
      <c r="J219" s="95">
        <f>IF(E217=TRUE,COUNTIF($B$13:$B$773,0),"")</f>
        <v>33</v>
      </c>
      <c r="K219" s="26"/>
    </row>
    <row r="220" spans="1:11" ht="10.5" customHeight="1" x14ac:dyDescent="0.35">
      <c r="E220" s="27"/>
      <c r="K220" s="26"/>
    </row>
    <row r="221" spans="1:11" ht="4.9000000000000004" customHeight="1" x14ac:dyDescent="0.35">
      <c r="E221" s="187"/>
      <c r="F221" s="133"/>
      <c r="G221" s="133"/>
      <c r="H221" s="133"/>
      <c r="I221" s="133"/>
      <c r="J221" s="133"/>
      <c r="K221" s="188"/>
    </row>
    <row r="222" spans="1:11" x14ac:dyDescent="0.35">
      <c r="E222" s="120" t="s">
        <v>345</v>
      </c>
      <c r="K222" s="26"/>
    </row>
    <row r="223" spans="1:11" ht="4.9000000000000004" customHeight="1" x14ac:dyDescent="0.35">
      <c r="E223" s="218"/>
      <c r="F223" s="219"/>
      <c r="G223" s="219"/>
      <c r="H223" s="219"/>
      <c r="I223" s="219"/>
      <c r="J223" s="219"/>
      <c r="K223" s="220"/>
    </row>
  </sheetData>
  <sheetProtection algorithmName="SHA-512" hashValue="cPTrfLrO65QhnPrnWaoKYt1JnrdXWUTVm+gjPrW4ouZ+Pi6OKPnxAXovHM6BGSkNDJcIxg1ao1LOWo5jWHdcZA==" saltValue="ZPKjdgUbcvi3j3U11TYwgQ==" spinCount="100000" sheet="1" objects="1" scenarios="1" formatRows="0"/>
  <mergeCells count="32">
    <mergeCell ref="G1:K1"/>
    <mergeCell ref="J217:K217"/>
    <mergeCell ref="E221:K221"/>
    <mergeCell ref="E223:K223"/>
    <mergeCell ref="G156:I156"/>
    <mergeCell ref="E3:K3"/>
    <mergeCell ref="E13:K13"/>
    <mergeCell ref="E15:K15"/>
    <mergeCell ref="I18:J18"/>
    <mergeCell ref="H99:K110"/>
    <mergeCell ref="H66:K77"/>
    <mergeCell ref="H40:K51"/>
    <mergeCell ref="H53:K64"/>
    <mergeCell ref="E21:K21"/>
    <mergeCell ref="H23:K23"/>
    <mergeCell ref="H25:K36"/>
    <mergeCell ref="E210:K210"/>
    <mergeCell ref="E24:K24"/>
    <mergeCell ref="H112:K123"/>
    <mergeCell ref="H125:K136"/>
    <mergeCell ref="H138:K149"/>
    <mergeCell ref="G153:I153"/>
    <mergeCell ref="E154:F154"/>
    <mergeCell ref="G154:I154"/>
    <mergeCell ref="E155:F155"/>
    <mergeCell ref="G155:I155"/>
    <mergeCell ref="E153:F153"/>
    <mergeCell ref="H160:K171"/>
    <mergeCell ref="H173:K184"/>
    <mergeCell ref="H186:K197"/>
    <mergeCell ref="E200:K200"/>
    <mergeCell ref="E156:F156"/>
  </mergeCells>
  <conditionalFormatting sqref="E205">
    <cfRule type="expression" dxfId="177" priority="1">
      <formula>AND($E$217=TRUE,$B$205=0)</formula>
    </cfRule>
    <cfRule type="expression" dxfId="176" priority="2">
      <formula>$K$60="Non"</formula>
    </cfRule>
    <cfRule type="expression" dxfId="175" priority="3">
      <formula>$K$50="Non"</formula>
    </cfRule>
    <cfRule type="expression" dxfId="174" priority="5">
      <formula>$K$26="Non"</formula>
    </cfRule>
    <cfRule type="expression" dxfId="173" priority="6">
      <formula>$K$30="Non"</formula>
    </cfRule>
    <cfRule type="expression" dxfId="172" priority="7">
      <formula>$K$33="Non"</formula>
    </cfRule>
    <cfRule type="expression" dxfId="171" priority="8">
      <formula>$K$36="Non"</formula>
    </cfRule>
    <cfRule type="expression" dxfId="170" priority="9">
      <formula>$K$44="Non"</formula>
    </cfRule>
    <cfRule type="expression" dxfId="169" priority="10">
      <formula>$K$56="Non"</formula>
    </cfRule>
    <cfRule type="expression" dxfId="168" priority="11">
      <formula>$K$53="Non"</formula>
    </cfRule>
    <cfRule type="expression" dxfId="167" priority="12">
      <formula>$K$64="Non"</formula>
    </cfRule>
    <cfRule type="expression" dxfId="166" priority="13">
      <formula>$K$73="Non"</formula>
    </cfRule>
    <cfRule type="expression" dxfId="165" priority="14">
      <formula>$K$23="Non"</formula>
    </cfRule>
    <cfRule type="expression" dxfId="164" priority="15">
      <formula>AND($E$772=TRUE,$B205=0)</formula>
    </cfRule>
    <cfRule type="expression" dxfId="163" priority="16">
      <formula>#REF!="Oui"</formula>
    </cfRule>
    <cfRule type="expression" dxfId="162" priority="17">
      <formula>$K$64="Non"</formula>
    </cfRule>
    <cfRule type="expression" dxfId="161" priority="18">
      <formula>$K$56="Non"</formula>
    </cfRule>
    <cfRule type="expression" dxfId="160" priority="19">
      <formula>$K$53="Non"</formula>
    </cfRule>
    <cfRule type="expression" dxfId="159" priority="20">
      <formula>$K$44="Non"</formula>
    </cfRule>
    <cfRule type="expression" dxfId="158" priority="21">
      <formula>$K$36="Non"</formula>
    </cfRule>
    <cfRule type="expression" dxfId="157" priority="22">
      <formula>$K$33="Non"</formula>
    </cfRule>
    <cfRule type="expression" dxfId="156" priority="23">
      <formula>$K$30="Non"</formula>
    </cfRule>
    <cfRule type="expression" dxfId="155" priority="24">
      <formula>$K$26="Non"</formula>
    </cfRule>
  </conditionalFormatting>
  <conditionalFormatting sqref="E210:K223">
    <cfRule type="expression" dxfId="154" priority="37">
      <formula>$K$23="Non"</formula>
    </cfRule>
    <cfRule type="expression" dxfId="153" priority="26">
      <formula>$K$60="Non"</formula>
    </cfRule>
    <cfRule type="expression" dxfId="152" priority="27">
      <formula>$K$50="Non"</formula>
    </cfRule>
    <cfRule type="expression" dxfId="151" priority="28">
      <formula>$K$26="Non"</formula>
    </cfRule>
    <cfRule type="expression" dxfId="150" priority="29">
      <formula>$K$30="Non"</formula>
    </cfRule>
    <cfRule type="expression" dxfId="149" priority="30">
      <formula>$K$33="Non"</formula>
    </cfRule>
    <cfRule type="expression" dxfId="148" priority="31">
      <formula>$K$36="Non"</formula>
    </cfRule>
    <cfRule type="expression" dxfId="147" priority="32">
      <formula>$K$44="Non"</formula>
    </cfRule>
    <cfRule type="expression" dxfId="146" priority="33">
      <formula>$K$56="Non"</formula>
    </cfRule>
    <cfRule type="expression" dxfId="145" priority="34">
      <formula>$K$53="Non"</formula>
    </cfRule>
    <cfRule type="expression" dxfId="144" priority="35">
      <formula>$K$64="Non"</formula>
    </cfRule>
    <cfRule type="expression" dxfId="143" priority="36">
      <formula>$K$73="Non"</formula>
    </cfRule>
  </conditionalFormatting>
  <conditionalFormatting sqref="E222:K222">
    <cfRule type="expression" dxfId="142" priority="38">
      <formula>$L$46="Oui"</formula>
    </cfRule>
  </conditionalFormatting>
  <conditionalFormatting sqref="G81:G97 E81:E83">
    <cfRule type="expression" dxfId="141" priority="111">
      <formula>$L$22="Non"</formula>
    </cfRule>
    <cfRule type="expression" dxfId="140" priority="109">
      <formula>#REF!="Oui"</formula>
    </cfRule>
    <cfRule type="expression" dxfId="139" priority="110">
      <formula>$L$14="Non"</formula>
    </cfRule>
    <cfRule type="expression" dxfId="138" priority="112">
      <formula>$L$48="Oui"</formula>
    </cfRule>
    <cfRule type="expression" dxfId="137" priority="114">
      <formula>$L$40="Non"</formula>
    </cfRule>
  </conditionalFormatting>
  <conditionalFormatting sqref="G154:G156">
    <cfRule type="expression" dxfId="136" priority="258">
      <formula>#REF!="Oui"</formula>
    </cfRule>
    <cfRule type="expression" dxfId="135" priority="259">
      <formula>AND($E$217=TRUE,$B154=0)</formula>
    </cfRule>
  </conditionalFormatting>
  <conditionalFormatting sqref="H23 H53:K64 H66:K77 G81:G97 H99:K110 H112:K123 H125:K136 H138:K149 H160:K171 H173:K184">
    <cfRule type="expression" dxfId="134" priority="71">
      <formula>AND($E$217=TRUE,$B23=0)</formula>
    </cfRule>
  </conditionalFormatting>
  <conditionalFormatting sqref="H25:K36">
    <cfRule type="expression" dxfId="133" priority="82">
      <formula>AND($E$217=TRUE,$B25=0)</formula>
    </cfRule>
  </conditionalFormatting>
  <conditionalFormatting sqref="H40:K51">
    <cfRule type="expression" dxfId="132" priority="74">
      <formula>AND($E$217=TRUE,$B40=0)</formula>
    </cfRule>
  </conditionalFormatting>
  <conditionalFormatting sqref="H186:K197">
    <cfRule type="expression" dxfId="131" priority="83">
      <formula>AND($E$217=TRUE,$B186=0)</formula>
    </cfRule>
  </conditionalFormatting>
  <conditionalFormatting sqref="I18">
    <cfRule type="expression" dxfId="130" priority="57">
      <formula>AND($E$700=TRUE,$B18=0)</formula>
    </cfRule>
  </conditionalFormatting>
  <conditionalFormatting sqref="J218">
    <cfRule type="expression" dxfId="129" priority="44">
      <formula>$K$14="Non"</formula>
    </cfRule>
    <cfRule type="expression" dxfId="128" priority="45">
      <formula>$K$22="Non"</formula>
    </cfRule>
    <cfRule type="expression" dxfId="127" priority="46">
      <formula>$K$46="Oui"</formula>
    </cfRule>
  </conditionalFormatting>
  <conditionalFormatting sqref="J219">
    <cfRule type="expression" dxfId="126" priority="55">
      <formula>$K$22="Non"</formula>
    </cfRule>
    <cfRule type="expression" dxfId="125" priority="51">
      <formula>$J$219=0</formula>
    </cfRule>
    <cfRule type="expression" dxfId="124" priority="52">
      <formula>$J$219&gt;0</formula>
    </cfRule>
    <cfRule type="expression" dxfId="123" priority="53">
      <formula>$K$40="Non"</formula>
    </cfRule>
    <cfRule type="expression" dxfId="122" priority="54">
      <formula>$K$14="Non"</formula>
    </cfRule>
    <cfRule type="expression" dxfId="121" priority="56">
      <formula>$K$46="Oui"</formula>
    </cfRule>
  </conditionalFormatting>
  <conditionalFormatting sqref="J217:K217 E217:H217 F219:K219">
    <cfRule type="expression" dxfId="120" priority="39">
      <formula>$K$26="Non"</formula>
    </cfRule>
    <cfRule type="expression" dxfId="119" priority="40">
      <formula>$K$30="Non"</formula>
    </cfRule>
    <cfRule type="expression" dxfId="118" priority="41">
      <formula>$K$33="Non"</formula>
    </cfRule>
    <cfRule type="expression" dxfId="117" priority="42">
      <formula>$K$36="Non"</formula>
    </cfRule>
    <cfRule type="expression" dxfId="116" priority="43">
      <formula>$K$44="Non"</formula>
    </cfRule>
    <cfRule type="expression" dxfId="115" priority="47">
      <formula>$K$53="Non"</formula>
    </cfRule>
    <cfRule type="expression" dxfId="114" priority="48">
      <formula>$K$56="Non"</formula>
    </cfRule>
    <cfRule type="expression" dxfId="113" priority="49">
      <formula>$K$64="Non"</formula>
    </cfRule>
    <cfRule type="expression" dxfId="112" priority="50">
      <formula>$K$73="Non"</formula>
    </cfRule>
  </conditionalFormatting>
  <conditionalFormatting sqref="J217:K217">
    <cfRule type="expression" dxfId="111" priority="25">
      <formula>AND($E$772=TRUE,$B217=0)</formula>
    </cfRule>
  </conditionalFormatting>
  <conditionalFormatting sqref="K38">
    <cfRule type="expression" dxfId="110" priority="270">
      <formula>AND($E$217=TRUE,$B38=0)</formula>
    </cfRule>
  </conditionalFormatting>
  <conditionalFormatting sqref="K38:K39 K52 K65 K79:K98 K111 K124 K137 K150:K159 K172 K185 K198 K207:K208">
    <cfRule type="expression" dxfId="109" priority="164">
      <formula>#REF!="Oui"</formula>
    </cfRule>
  </conditionalFormatting>
  <conditionalFormatting sqref="K39 K52 K65 K79:K98 K111 K124 K137 K150:K159 K172 K185 K198 K207:K208">
    <cfRule type="expression" dxfId="108" priority="115">
      <formula>$L$14="Non"</formula>
    </cfRule>
    <cfRule type="expression" dxfId="107" priority="116">
      <formula>$L$22="Non"</formula>
    </cfRule>
  </conditionalFormatting>
  <dataValidations count="2">
    <dataValidation type="custom" showInputMessage="1" showErrorMessage="1" errorTitle="Information non valide" error="Vous devez remplir cette cellule avant de continuer et la réponse doit être une valeur numérique sans décimale. Veuillez corriger." sqref="K38 G154:G156" xr:uid="{5C30B143-9A30-4B3B-9832-A2E00FBBBB17}">
      <formula1>AND(ISNUMBER(G38), G38=INT(G38))</formula1>
    </dataValidation>
    <dataValidation type="custom" showInputMessage="1" showErrorMessage="1" errorTitle="Information non valide" error="Vous devez remplir cette cellule avant de continuer." sqref="K18:K20 K14 F14 F19:F20" xr:uid="{2DA89A06-ED91-41D4-A2B7-BB8B3168EB5C}">
      <formula1>F14&lt;&gt;""</formula1>
    </dataValidation>
  </dataValidations>
  <pageMargins left="0.51181102362204722" right="0.51181102362204722" top="0.51181102362204722" bottom="0.51181102362204722" header="0.39370078740157483" footer="0.39370078740157483"/>
  <pageSetup scale="85" orientation="portrait" r:id="rId1"/>
  <headerFooter>
    <oddFooter>&amp;L&amp;"Arial,Normal"&amp;9Ministère de l'Éducation&amp;R&amp;"Arial,Normal"&amp;9&amp;P de &amp;N</oddFooter>
  </headerFooter>
  <rowBreaks count="4" manualBreakCount="4">
    <brk id="20" max="16383" man="1"/>
    <brk id="78" min="4" max="10" man="1"/>
    <brk id="137" min="4" max="10" man="1"/>
    <brk id="199" min="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24F74-CCD8-44E5-94EF-B92FE4178AE4}">
  <sheetPr>
    <tabColor theme="6" tint="0.59999389629810485"/>
  </sheetPr>
  <dimension ref="A1:N156"/>
  <sheetViews>
    <sheetView topLeftCell="D123" zoomScaleNormal="100" zoomScaleSheetLayoutView="100" workbookViewId="0">
      <selection activeCell="A123" sqref="A1:C1048576"/>
    </sheetView>
  </sheetViews>
  <sheetFormatPr baseColWidth="10" defaultColWidth="10.81640625" defaultRowHeight="14.5" x14ac:dyDescent="0.35"/>
  <cols>
    <col min="1" max="2" width="7.7265625" style="72" hidden="1" customWidth="1"/>
    <col min="3" max="3" width="7.7265625" style="89" hidden="1" customWidth="1"/>
    <col min="4" max="4" width="11" style="89" customWidth="1"/>
    <col min="5" max="5" width="21.1796875" style="25" customWidth="1"/>
    <col min="6" max="6" width="13.54296875" style="25" customWidth="1"/>
    <col min="7" max="7" width="10.1796875" style="25" customWidth="1"/>
    <col min="8" max="8" width="12.26953125" style="25" customWidth="1"/>
    <col min="9" max="9" width="15.81640625" style="25" customWidth="1"/>
    <col min="10" max="10" width="26" style="25" customWidth="1"/>
    <col min="11" max="11" width="12.453125" style="25" customWidth="1"/>
    <col min="12" max="16384" width="10.81640625" style="25"/>
  </cols>
  <sheetData>
    <row r="1" spans="3:11" ht="45" customHeight="1" x14ac:dyDescent="0.35">
      <c r="E1" s="2"/>
      <c r="F1" s="2"/>
      <c r="G1" s="133" t="s">
        <v>446</v>
      </c>
      <c r="H1" s="133"/>
      <c r="I1" s="133"/>
      <c r="J1" s="133"/>
      <c r="K1" s="133"/>
    </row>
    <row r="2" spans="3:11" ht="19.5" customHeight="1" x14ac:dyDescent="0.35">
      <c r="E2" s="2"/>
      <c r="F2" s="2"/>
      <c r="G2" s="2"/>
      <c r="H2" s="2"/>
      <c r="I2" s="2"/>
      <c r="J2" s="2"/>
      <c r="K2" s="2"/>
    </row>
    <row r="3" spans="3:11" ht="25" customHeight="1" x14ac:dyDescent="0.35">
      <c r="E3" s="139" t="s">
        <v>1</v>
      </c>
      <c r="F3" s="139"/>
      <c r="G3" s="139"/>
      <c r="H3" s="139"/>
      <c r="I3" s="139"/>
      <c r="J3" s="139"/>
      <c r="K3" s="139"/>
    </row>
    <row r="4" spans="3:11" ht="19.5" customHeight="1" x14ac:dyDescent="0.35">
      <c r="E4" s="2"/>
      <c r="F4" s="2"/>
      <c r="G4" s="2"/>
      <c r="H4" s="2"/>
      <c r="I4" s="2"/>
      <c r="J4" s="2"/>
      <c r="K4" s="2"/>
    </row>
    <row r="5" spans="3:11" ht="20.25" customHeight="1" x14ac:dyDescent="0.35">
      <c r="E5" s="3" t="s">
        <v>28</v>
      </c>
      <c r="F5" s="4"/>
      <c r="G5" s="4"/>
      <c r="H5" s="4"/>
      <c r="I5" s="4"/>
      <c r="J5" s="4"/>
      <c r="K5" s="4"/>
    </row>
    <row r="6" spans="3:11" x14ac:dyDescent="0.35">
      <c r="E6" s="106" t="s">
        <v>3</v>
      </c>
      <c r="F6" s="4"/>
      <c r="G6" s="4"/>
      <c r="H6" s="4"/>
      <c r="I6" s="4"/>
      <c r="J6" s="4"/>
      <c r="K6" s="4"/>
    </row>
    <row r="7" spans="3:11" x14ac:dyDescent="0.35">
      <c r="E7" s="106" t="s">
        <v>4</v>
      </c>
      <c r="F7" s="4"/>
      <c r="G7" s="4"/>
      <c r="H7" s="4"/>
      <c r="I7" s="4"/>
      <c r="J7" s="4"/>
      <c r="K7" s="4"/>
    </row>
    <row r="8" spans="3:11" x14ac:dyDescent="0.35">
      <c r="C8" s="73"/>
      <c r="E8" s="106" t="s">
        <v>347</v>
      </c>
      <c r="F8" s="4"/>
      <c r="G8" s="4"/>
      <c r="H8" s="4"/>
      <c r="I8" s="4"/>
      <c r="J8" s="4"/>
      <c r="K8" s="4"/>
    </row>
    <row r="9" spans="3:11" x14ac:dyDescent="0.35">
      <c r="E9" s="106" t="s">
        <v>5</v>
      </c>
      <c r="F9" s="4"/>
      <c r="G9" s="4"/>
      <c r="H9" s="4"/>
      <c r="I9" s="4"/>
      <c r="J9" s="4"/>
      <c r="K9" s="4"/>
    </row>
    <row r="10" spans="3:11" x14ac:dyDescent="0.35">
      <c r="E10" s="106" t="s">
        <v>6</v>
      </c>
      <c r="F10" s="4"/>
      <c r="G10" s="4"/>
      <c r="H10" s="4"/>
      <c r="I10" s="4"/>
      <c r="J10" s="4"/>
      <c r="K10" s="4"/>
    </row>
    <row r="11" spans="3:11" ht="19.5" customHeight="1" x14ac:dyDescent="0.35">
      <c r="E11" s="105" t="s">
        <v>447</v>
      </c>
      <c r="F11" s="4"/>
      <c r="G11" s="4"/>
      <c r="H11" s="4"/>
      <c r="I11" s="4"/>
      <c r="J11" s="4"/>
      <c r="K11" s="4"/>
    </row>
    <row r="12" spans="3:11" ht="19.5" customHeight="1" x14ac:dyDescent="0.35">
      <c r="E12" s="2"/>
      <c r="F12" s="2"/>
      <c r="G12" s="2"/>
      <c r="H12" s="2"/>
      <c r="I12" s="2"/>
      <c r="J12" s="2"/>
      <c r="K12" s="2"/>
    </row>
    <row r="13" spans="3:11" ht="24" customHeight="1" x14ac:dyDescent="0.35">
      <c r="E13" s="133" t="s">
        <v>448</v>
      </c>
      <c r="F13" s="133"/>
      <c r="G13" s="133"/>
      <c r="H13" s="133"/>
      <c r="I13" s="133"/>
      <c r="J13" s="133"/>
      <c r="K13" s="133"/>
    </row>
    <row r="14" spans="3:11" ht="19.5" customHeight="1" x14ac:dyDescent="0.35">
      <c r="E14" s="17"/>
      <c r="F14" s="17"/>
      <c r="G14" s="17"/>
      <c r="H14" s="17"/>
      <c r="I14" s="17"/>
      <c r="J14" s="17"/>
      <c r="K14" s="17"/>
    </row>
    <row r="15" spans="3:11" ht="24" customHeight="1" x14ac:dyDescent="0.35">
      <c r="E15" s="140" t="s">
        <v>8</v>
      </c>
      <c r="F15" s="141"/>
      <c r="G15" s="141"/>
      <c r="H15" s="141"/>
      <c r="I15" s="141"/>
      <c r="J15" s="141"/>
      <c r="K15" s="142"/>
    </row>
    <row r="16" spans="3:11" ht="10.5" customHeight="1" x14ac:dyDescent="0.35">
      <c r="E16" s="5"/>
      <c r="F16" s="6"/>
      <c r="G16" s="6"/>
      <c r="H16" s="6"/>
      <c r="I16" s="6"/>
      <c r="J16" s="6"/>
      <c r="K16" s="7"/>
    </row>
    <row r="17" spans="1:14" ht="14.5" customHeight="1" x14ac:dyDescent="0.35">
      <c r="E17" s="8" t="s">
        <v>9</v>
      </c>
      <c r="F17" s="9"/>
      <c r="G17" s="9"/>
      <c r="H17" s="9"/>
      <c r="I17" s="9"/>
      <c r="J17" s="9"/>
      <c r="K17" s="10"/>
    </row>
    <row r="18" spans="1:14" ht="14.5" customHeight="1" x14ac:dyDescent="0.35">
      <c r="E18" s="11" t="s">
        <v>350</v>
      </c>
      <c r="F18" s="9"/>
      <c r="G18" s="9"/>
      <c r="H18" s="9"/>
      <c r="I18" s="175" t="str">
        <f>IF('RENSEIGNEMENTS GÉNÉRAUX'!I15="","",'RENSEIGNEMENTS GÉNÉRAUX'!I15)</f>
        <v/>
      </c>
      <c r="J18" s="221"/>
      <c r="K18" s="10"/>
    </row>
    <row r="19" spans="1:14" ht="2.15" customHeight="1" x14ac:dyDescent="0.35">
      <c r="E19" s="14"/>
      <c r="F19" s="15"/>
      <c r="G19" s="15"/>
      <c r="H19" s="15"/>
      <c r="I19" s="15"/>
      <c r="J19" s="15"/>
      <c r="K19" s="16"/>
    </row>
    <row r="20" spans="1:14" ht="19.5" customHeight="1" x14ac:dyDescent="0.35">
      <c r="E20" s="17"/>
      <c r="F20" s="17"/>
      <c r="G20" s="17"/>
      <c r="H20" s="17"/>
      <c r="I20" s="17"/>
      <c r="J20" s="17"/>
      <c r="K20" s="17"/>
    </row>
    <row r="21" spans="1:14" ht="24" customHeight="1" x14ac:dyDescent="0.35">
      <c r="E21" s="140" t="s">
        <v>351</v>
      </c>
      <c r="F21" s="141"/>
      <c r="G21" s="141"/>
      <c r="H21" s="141"/>
      <c r="I21" s="141"/>
      <c r="J21" s="141"/>
      <c r="K21" s="142"/>
    </row>
    <row r="22" spans="1:14" ht="10.5" customHeight="1" x14ac:dyDescent="0.35">
      <c r="E22" s="18"/>
      <c r="F22" s="17"/>
      <c r="G22" s="17"/>
      <c r="H22" s="17"/>
      <c r="I22" s="17"/>
      <c r="J22" s="17"/>
      <c r="K22" s="19"/>
    </row>
    <row r="23" spans="1:14" x14ac:dyDescent="0.35">
      <c r="A23" s="72">
        <v>1</v>
      </c>
      <c r="B23" s="72">
        <f>H23</f>
        <v>0</v>
      </c>
      <c r="C23" s="89" t="s">
        <v>449</v>
      </c>
      <c r="E23" s="20" t="s">
        <v>450</v>
      </c>
      <c r="F23" s="9"/>
      <c r="G23" s="78"/>
      <c r="H23" s="199"/>
      <c r="I23" s="200"/>
      <c r="J23" s="200"/>
      <c r="K23" s="201"/>
      <c r="N23" s="74"/>
    </row>
    <row r="24" spans="1:14" x14ac:dyDescent="0.35">
      <c r="E24" s="23" t="s">
        <v>355</v>
      </c>
      <c r="F24" s="9"/>
      <c r="G24" s="78"/>
      <c r="H24" s="202"/>
      <c r="I24" s="203"/>
      <c r="J24" s="203"/>
      <c r="K24" s="204"/>
      <c r="N24" s="74"/>
    </row>
    <row r="25" spans="1:14" x14ac:dyDescent="0.35">
      <c r="E25" s="23" t="s">
        <v>356</v>
      </c>
      <c r="F25" s="80"/>
      <c r="G25" s="78"/>
      <c r="H25" s="202"/>
      <c r="I25" s="203"/>
      <c r="J25" s="203"/>
      <c r="K25" s="204"/>
      <c r="N25" s="74"/>
    </row>
    <row r="26" spans="1:14" x14ac:dyDescent="0.35">
      <c r="E26" s="75"/>
      <c r="F26" s="76"/>
      <c r="G26" s="78"/>
      <c r="H26" s="202"/>
      <c r="I26" s="203"/>
      <c r="J26" s="203"/>
      <c r="K26" s="204"/>
      <c r="N26" s="74"/>
    </row>
    <row r="27" spans="1:14" x14ac:dyDescent="0.35">
      <c r="E27" s="75"/>
      <c r="F27" s="76"/>
      <c r="G27" s="78"/>
      <c r="H27" s="202"/>
      <c r="I27" s="203"/>
      <c r="J27" s="203"/>
      <c r="K27" s="204"/>
      <c r="N27" s="74"/>
    </row>
    <row r="28" spans="1:14" x14ac:dyDescent="0.35">
      <c r="E28" s="75"/>
      <c r="F28" s="76"/>
      <c r="G28" s="78"/>
      <c r="H28" s="202"/>
      <c r="I28" s="203"/>
      <c r="J28" s="203"/>
      <c r="K28" s="204"/>
      <c r="N28" s="74"/>
    </row>
    <row r="29" spans="1:14" x14ac:dyDescent="0.35">
      <c r="E29" s="75"/>
      <c r="F29" s="76"/>
      <c r="G29" s="78"/>
      <c r="H29" s="202"/>
      <c r="I29" s="203"/>
      <c r="J29" s="203"/>
      <c r="K29" s="204"/>
      <c r="N29" s="74"/>
    </row>
    <row r="30" spans="1:14" x14ac:dyDescent="0.35">
      <c r="E30" s="75"/>
      <c r="F30" s="76"/>
      <c r="G30" s="78"/>
      <c r="H30" s="202"/>
      <c r="I30" s="203"/>
      <c r="J30" s="203"/>
      <c r="K30" s="204"/>
      <c r="N30" s="74"/>
    </row>
    <row r="31" spans="1:14" x14ac:dyDescent="0.35">
      <c r="E31" s="75"/>
      <c r="F31" s="76"/>
      <c r="G31" s="78"/>
      <c r="H31" s="202"/>
      <c r="I31" s="203"/>
      <c r="J31" s="203"/>
      <c r="K31" s="204"/>
      <c r="N31" s="74"/>
    </row>
    <row r="32" spans="1:14" x14ac:dyDescent="0.35">
      <c r="E32" s="75"/>
      <c r="F32" s="76"/>
      <c r="G32" s="78"/>
      <c r="H32" s="202"/>
      <c r="I32" s="203"/>
      <c r="J32" s="203"/>
      <c r="K32" s="204"/>
      <c r="N32" s="74"/>
    </row>
    <row r="33" spans="1:14" x14ac:dyDescent="0.35">
      <c r="E33" s="75"/>
      <c r="F33" s="76"/>
      <c r="G33" s="78"/>
      <c r="H33" s="202"/>
      <c r="I33" s="203"/>
      <c r="J33" s="203"/>
      <c r="K33" s="204"/>
      <c r="N33" s="74"/>
    </row>
    <row r="34" spans="1:14" ht="1.5" customHeight="1" x14ac:dyDescent="0.35">
      <c r="E34" s="75"/>
      <c r="F34" s="76"/>
      <c r="G34" s="78"/>
      <c r="H34" s="205"/>
      <c r="I34" s="206"/>
      <c r="J34" s="206"/>
      <c r="K34" s="207"/>
      <c r="N34" s="74"/>
    </row>
    <row r="35" spans="1:14" ht="12" customHeight="1" x14ac:dyDescent="0.35">
      <c r="E35" s="20"/>
      <c r="F35" s="9"/>
      <c r="G35" s="9"/>
      <c r="H35" s="9"/>
      <c r="I35" s="9"/>
      <c r="J35" s="40"/>
      <c r="K35" s="10"/>
      <c r="N35" s="74"/>
    </row>
    <row r="36" spans="1:14" x14ac:dyDescent="0.35">
      <c r="E36" s="20" t="s">
        <v>451</v>
      </c>
      <c r="F36" s="9"/>
      <c r="G36" s="9"/>
      <c r="H36" s="9"/>
      <c r="I36" s="9"/>
      <c r="J36" s="40"/>
      <c r="K36" s="10"/>
      <c r="N36" s="74"/>
    </row>
    <row r="37" spans="1:14" ht="2.15" customHeight="1" x14ac:dyDescent="0.35">
      <c r="E37" s="20"/>
      <c r="F37" s="9"/>
      <c r="G37" s="9"/>
      <c r="H37" s="9"/>
      <c r="I37" s="9"/>
      <c r="J37" s="40"/>
      <c r="K37" s="10"/>
      <c r="N37" s="74"/>
    </row>
    <row r="38" spans="1:14" ht="57.5" x14ac:dyDescent="0.35">
      <c r="E38" s="20"/>
      <c r="F38" s="93"/>
      <c r="G38" s="45" t="s">
        <v>452</v>
      </c>
      <c r="H38" s="45" t="s">
        <v>453</v>
      </c>
      <c r="I38" s="45" t="s">
        <v>454</v>
      </c>
      <c r="J38" s="45" t="s">
        <v>455</v>
      </c>
      <c r="K38" s="10"/>
      <c r="N38" s="74"/>
    </row>
    <row r="39" spans="1:14" ht="24" customHeight="1" x14ac:dyDescent="0.35">
      <c r="A39" s="72">
        <v>2</v>
      </c>
      <c r="B39" s="73" t="str">
        <f>G39&amp;" - "&amp;H39&amp;" - "&amp;I39&amp;" - "&amp;J39</f>
        <v>FAUX - FAUX - FAUX - FAUX</v>
      </c>
      <c r="C39" s="89" t="s">
        <v>456</v>
      </c>
      <c r="E39" s="151" t="s">
        <v>457</v>
      </c>
      <c r="F39" s="229"/>
      <c r="G39" s="127" t="b">
        <v>0</v>
      </c>
      <c r="H39" s="127" t="b">
        <v>0</v>
      </c>
      <c r="I39" s="127" t="b">
        <v>0</v>
      </c>
      <c r="J39" s="127" t="b">
        <v>0</v>
      </c>
      <c r="K39" s="10"/>
      <c r="N39" s="74"/>
    </row>
    <row r="40" spans="1:14" ht="24" customHeight="1" x14ac:dyDescent="0.35">
      <c r="A40" s="72">
        <v>2</v>
      </c>
      <c r="B40" s="73" t="str">
        <f t="shared" ref="B40:B45" si="0">G40&amp;" - "&amp;H40&amp;" - "&amp;I40&amp;" - "&amp;J40</f>
        <v>FAUX - FAUX - FAUX - FAUX</v>
      </c>
      <c r="C40" s="89" t="s">
        <v>458</v>
      </c>
      <c r="E40" s="151" t="s">
        <v>459</v>
      </c>
      <c r="F40" s="229"/>
      <c r="G40" s="127" t="b">
        <v>0</v>
      </c>
      <c r="H40" s="127" t="b">
        <v>0</v>
      </c>
      <c r="I40" s="127" t="b">
        <v>0</v>
      </c>
      <c r="J40" s="127" t="b">
        <v>0</v>
      </c>
      <c r="K40" s="10"/>
      <c r="N40" s="74"/>
    </row>
    <row r="41" spans="1:14" ht="14.25" customHeight="1" x14ac:dyDescent="0.35">
      <c r="A41" s="72">
        <v>2</v>
      </c>
      <c r="B41" s="73" t="str">
        <f t="shared" si="0"/>
        <v>FAUX - FAUX - FAUX - FAUX</v>
      </c>
      <c r="C41" s="89" t="s">
        <v>460</v>
      </c>
      <c r="E41" s="151" t="s">
        <v>461</v>
      </c>
      <c r="F41" s="229"/>
      <c r="G41" s="127" t="b">
        <v>0</v>
      </c>
      <c r="H41" s="127" t="b">
        <v>0</v>
      </c>
      <c r="I41" s="127" t="b">
        <v>0</v>
      </c>
      <c r="J41" s="127" t="b">
        <v>0</v>
      </c>
      <c r="K41" s="10"/>
      <c r="N41" s="74"/>
    </row>
    <row r="42" spans="1:14" ht="14.25" customHeight="1" x14ac:dyDescent="0.35">
      <c r="A42" s="72">
        <v>2</v>
      </c>
      <c r="B42" s="73" t="str">
        <f t="shared" si="0"/>
        <v>FAUX - FAUX - FAUX - FAUX</v>
      </c>
      <c r="C42" s="89" t="s">
        <v>462</v>
      </c>
      <c r="E42" s="151" t="s">
        <v>463</v>
      </c>
      <c r="F42" s="229"/>
      <c r="G42" s="127" t="b">
        <v>0</v>
      </c>
      <c r="H42" s="127" t="b">
        <v>0</v>
      </c>
      <c r="I42" s="127" t="b">
        <v>0</v>
      </c>
      <c r="J42" s="127" t="b">
        <v>0</v>
      </c>
      <c r="K42" s="10"/>
      <c r="N42" s="74"/>
    </row>
    <row r="43" spans="1:14" ht="14.25" customHeight="1" x14ac:dyDescent="0.35">
      <c r="A43" s="72">
        <v>2</v>
      </c>
      <c r="B43" s="73" t="str">
        <f t="shared" si="0"/>
        <v>FAUX - FAUX - FAUX - FAUX</v>
      </c>
      <c r="C43" s="89" t="s">
        <v>464</v>
      </c>
      <c r="E43" s="151" t="s">
        <v>465</v>
      </c>
      <c r="F43" s="229"/>
      <c r="G43" s="127" t="b">
        <v>0</v>
      </c>
      <c r="H43" s="127" t="b">
        <v>0</v>
      </c>
      <c r="I43" s="127" t="b">
        <v>0</v>
      </c>
      <c r="J43" s="127" t="b">
        <v>0</v>
      </c>
      <c r="K43" s="10"/>
      <c r="N43" s="74"/>
    </row>
    <row r="44" spans="1:14" ht="24" customHeight="1" x14ac:dyDescent="0.35">
      <c r="A44" s="72">
        <v>2</v>
      </c>
      <c r="B44" s="73" t="str">
        <f t="shared" si="0"/>
        <v>FAUX - FAUX - FAUX - FAUX</v>
      </c>
      <c r="C44" s="89" t="s">
        <v>466</v>
      </c>
      <c r="E44" s="151" t="s">
        <v>467</v>
      </c>
      <c r="F44" s="229"/>
      <c r="G44" s="127" t="b">
        <v>0</v>
      </c>
      <c r="H44" s="127" t="b">
        <v>0</v>
      </c>
      <c r="I44" s="127" t="b">
        <v>0</v>
      </c>
      <c r="J44" s="127" t="b">
        <v>0</v>
      </c>
      <c r="K44" s="10"/>
      <c r="N44" s="74"/>
    </row>
    <row r="45" spans="1:14" ht="14.25" customHeight="1" x14ac:dyDescent="0.35">
      <c r="A45" s="72">
        <v>2</v>
      </c>
      <c r="B45" s="72" t="str">
        <f t="shared" si="0"/>
        <v>FAUX - FAUX - FAUX - FAUX</v>
      </c>
      <c r="C45" s="89" t="s">
        <v>468</v>
      </c>
      <c r="E45" s="151" t="s">
        <v>469</v>
      </c>
      <c r="F45" s="229"/>
      <c r="G45" s="127" t="b">
        <v>0</v>
      </c>
      <c r="H45" s="127" t="b">
        <v>0</v>
      </c>
      <c r="I45" s="127" t="b">
        <v>0</v>
      </c>
      <c r="J45" s="127" t="b">
        <v>0</v>
      </c>
      <c r="K45" s="10"/>
      <c r="N45" s="74"/>
    </row>
    <row r="46" spans="1:14" ht="10.5" customHeight="1" x14ac:dyDescent="0.35">
      <c r="E46" s="85"/>
      <c r="F46" s="21"/>
      <c r="G46" s="21"/>
      <c r="H46" s="21"/>
      <c r="I46" s="21"/>
      <c r="J46" s="128"/>
      <c r="K46" s="47"/>
      <c r="N46" s="74"/>
    </row>
    <row r="47" spans="1:14" ht="21" customHeight="1" x14ac:dyDescent="0.35">
      <c r="A47" s="72">
        <v>3</v>
      </c>
      <c r="B47" s="90">
        <f>K47</f>
        <v>0</v>
      </c>
      <c r="C47" s="89" t="s">
        <v>470</v>
      </c>
      <c r="E47" s="129" t="s">
        <v>471</v>
      </c>
      <c r="F47" s="108"/>
      <c r="G47" s="108"/>
      <c r="H47" s="108"/>
      <c r="I47" s="108"/>
      <c r="J47" s="130"/>
      <c r="K47" s="131">
        <v>0</v>
      </c>
      <c r="N47" s="74"/>
    </row>
    <row r="48" spans="1:14" ht="12.75" customHeight="1" x14ac:dyDescent="0.35">
      <c r="E48" s="23" t="s">
        <v>472</v>
      </c>
      <c r="F48" s="9"/>
      <c r="G48" s="9"/>
      <c r="H48" s="9"/>
      <c r="I48" s="9"/>
      <c r="J48" s="40"/>
      <c r="K48" s="10"/>
      <c r="N48" s="74"/>
    </row>
    <row r="49" spans="1:14" ht="12.75" customHeight="1" x14ac:dyDescent="0.35">
      <c r="E49" s="23" t="s">
        <v>473</v>
      </c>
      <c r="F49" s="9"/>
      <c r="G49" s="9"/>
      <c r="H49" s="9"/>
      <c r="I49" s="9"/>
      <c r="J49" s="40"/>
      <c r="K49" s="10"/>
      <c r="N49" s="74"/>
    </row>
    <row r="50" spans="1:14" ht="12.75" customHeight="1" x14ac:dyDescent="0.35">
      <c r="E50" s="23" t="s">
        <v>474</v>
      </c>
      <c r="F50" s="9"/>
      <c r="G50" s="9"/>
      <c r="H50" s="9"/>
      <c r="I50" s="9"/>
      <c r="J50" s="40"/>
      <c r="K50" s="10"/>
      <c r="N50" s="74"/>
    </row>
    <row r="51" spans="1:14" ht="12" customHeight="1" x14ac:dyDescent="0.35">
      <c r="E51" s="196" t="str">
        <f>IF(K23="Oui","→ Aller directement à la section 4 sans compléter les question 2 à 21","")</f>
        <v/>
      </c>
      <c r="F51" s="197"/>
      <c r="G51" s="197"/>
      <c r="H51" s="197"/>
      <c r="I51" s="197"/>
      <c r="J51" s="197"/>
      <c r="K51" s="198"/>
    </row>
    <row r="52" spans="1:14" ht="14.5" customHeight="1" x14ac:dyDescent="0.35">
      <c r="A52" s="72">
        <v>4</v>
      </c>
      <c r="B52" s="90">
        <f>K52</f>
        <v>0</v>
      </c>
      <c r="C52" s="89" t="s">
        <v>475</v>
      </c>
      <c r="E52" s="20" t="s">
        <v>476</v>
      </c>
      <c r="F52" s="9"/>
      <c r="G52" s="9"/>
      <c r="H52" s="9"/>
      <c r="I52" s="9"/>
      <c r="J52" s="40"/>
      <c r="K52" s="94">
        <v>0</v>
      </c>
    </row>
    <row r="53" spans="1:14" ht="12" customHeight="1" x14ac:dyDescent="0.35">
      <c r="E53" s="20"/>
      <c r="F53" s="9"/>
      <c r="G53" s="9"/>
      <c r="H53" s="9"/>
      <c r="I53" s="9"/>
      <c r="J53" s="40"/>
      <c r="K53" s="10"/>
    </row>
    <row r="54" spans="1:14" ht="14.5" customHeight="1" x14ac:dyDescent="0.35">
      <c r="E54" s="20" t="s">
        <v>477</v>
      </c>
      <c r="F54" s="9"/>
      <c r="G54" s="9"/>
      <c r="H54" s="9"/>
      <c r="I54" s="9"/>
      <c r="J54" s="40"/>
      <c r="K54" s="10"/>
    </row>
    <row r="55" spans="1:14" ht="2.15" customHeight="1" x14ac:dyDescent="0.35">
      <c r="E55" s="20"/>
      <c r="F55" s="9"/>
      <c r="G55" s="9"/>
      <c r="H55" s="9"/>
      <c r="I55" s="9"/>
      <c r="J55" s="40"/>
      <c r="K55" s="10"/>
    </row>
    <row r="56" spans="1:14" ht="14.5" customHeight="1" x14ac:dyDescent="0.35">
      <c r="E56" s="228" t="s">
        <v>478</v>
      </c>
      <c r="F56" s="158"/>
      <c r="G56" s="158" t="s">
        <v>479</v>
      </c>
      <c r="H56" s="158"/>
      <c r="I56" s="158"/>
      <c r="J56" s="40"/>
      <c r="K56" s="10"/>
    </row>
    <row r="57" spans="1:14" ht="14.5" customHeight="1" x14ac:dyDescent="0.35">
      <c r="A57" s="72">
        <v>5</v>
      </c>
      <c r="B57" s="72">
        <f>G57</f>
        <v>0</v>
      </c>
      <c r="C57" s="89" t="s">
        <v>480</v>
      </c>
      <c r="E57" s="223">
        <v>2026</v>
      </c>
      <c r="F57" s="224"/>
      <c r="G57" s="225"/>
      <c r="H57" s="226"/>
      <c r="I57" s="227"/>
      <c r="J57" s="40"/>
      <c r="K57" s="10"/>
    </row>
    <row r="58" spans="1:14" ht="14.5" customHeight="1" x14ac:dyDescent="0.35">
      <c r="A58" s="72">
        <v>5</v>
      </c>
      <c r="B58" s="72">
        <f>G58</f>
        <v>0</v>
      </c>
      <c r="C58" s="89" t="s">
        <v>481</v>
      </c>
      <c r="E58" s="223">
        <v>2027</v>
      </c>
      <c r="F58" s="224"/>
      <c r="G58" s="225"/>
      <c r="H58" s="226"/>
      <c r="I58" s="227"/>
      <c r="J58" s="40"/>
      <c r="K58" s="10"/>
    </row>
    <row r="59" spans="1:14" ht="14.5" customHeight="1" x14ac:dyDescent="0.35">
      <c r="A59" s="72">
        <v>5</v>
      </c>
      <c r="B59" s="72">
        <f>G59</f>
        <v>0</v>
      </c>
      <c r="C59" s="89" t="s">
        <v>482</v>
      </c>
      <c r="E59" s="223">
        <v>2028</v>
      </c>
      <c r="F59" s="224"/>
      <c r="G59" s="225"/>
      <c r="H59" s="226"/>
      <c r="I59" s="227"/>
      <c r="J59" s="40"/>
      <c r="K59" s="10"/>
    </row>
    <row r="60" spans="1:14" ht="12" customHeight="1" x14ac:dyDescent="0.35">
      <c r="E60" s="28"/>
      <c r="F60" s="43"/>
      <c r="G60" s="9"/>
      <c r="H60" s="9"/>
      <c r="I60" s="9"/>
      <c r="J60" s="40"/>
      <c r="K60" s="10"/>
    </row>
    <row r="61" spans="1:14" ht="14.5" customHeight="1" x14ac:dyDescent="0.35">
      <c r="A61" s="72">
        <v>6</v>
      </c>
      <c r="B61" s="91">
        <f>K61</f>
        <v>0</v>
      </c>
      <c r="C61" s="89" t="s">
        <v>483</v>
      </c>
      <c r="E61" s="20" t="s">
        <v>484</v>
      </c>
      <c r="F61" s="9"/>
      <c r="G61" s="9"/>
      <c r="H61" s="9"/>
      <c r="I61" s="9"/>
      <c r="J61" s="40"/>
      <c r="K61" s="94">
        <v>0</v>
      </c>
    </row>
    <row r="62" spans="1:14" ht="12" customHeight="1" x14ac:dyDescent="0.35">
      <c r="E62" s="28"/>
      <c r="F62" s="43"/>
      <c r="G62" s="9"/>
      <c r="H62" s="9"/>
      <c r="I62" s="9"/>
      <c r="J62" s="40"/>
      <c r="K62" s="10"/>
    </row>
    <row r="63" spans="1:14" ht="14.5" customHeight="1" x14ac:dyDescent="0.35">
      <c r="A63" s="72">
        <v>7</v>
      </c>
      <c r="B63" s="91">
        <f>K63</f>
        <v>0</v>
      </c>
      <c r="C63" s="89" t="s">
        <v>485</v>
      </c>
      <c r="E63" s="20" t="s">
        <v>486</v>
      </c>
      <c r="F63" s="9"/>
      <c r="G63" s="9"/>
      <c r="H63" s="9"/>
      <c r="I63" s="9"/>
      <c r="J63" s="40"/>
      <c r="K63" s="94">
        <v>0</v>
      </c>
    </row>
    <row r="64" spans="1:14" ht="12" customHeight="1" x14ac:dyDescent="0.35">
      <c r="E64" s="28"/>
      <c r="F64" s="43"/>
      <c r="G64" s="9"/>
      <c r="H64" s="9"/>
      <c r="I64" s="9"/>
      <c r="J64" s="40"/>
      <c r="K64" s="10"/>
    </row>
    <row r="65" spans="1:11" ht="14.5" customHeight="1" x14ac:dyDescent="0.35">
      <c r="E65" s="20" t="s">
        <v>487</v>
      </c>
      <c r="F65" s="9"/>
      <c r="G65" s="9"/>
      <c r="H65" s="9"/>
      <c r="I65" s="9"/>
      <c r="J65" s="40"/>
      <c r="K65" s="10"/>
    </row>
    <row r="66" spans="1:11" ht="2.15" customHeight="1" x14ac:dyDescent="0.35">
      <c r="E66" s="20"/>
      <c r="F66" s="9"/>
      <c r="G66" s="9"/>
      <c r="H66" s="9"/>
      <c r="I66" s="9"/>
      <c r="J66" s="40"/>
      <c r="K66" s="10"/>
    </row>
    <row r="67" spans="1:11" ht="14.5" customHeight="1" x14ac:dyDescent="0.35">
      <c r="E67" s="228" t="s">
        <v>478</v>
      </c>
      <c r="F67" s="158"/>
      <c r="G67" s="158" t="s">
        <v>488</v>
      </c>
      <c r="H67" s="158"/>
      <c r="I67" s="158"/>
      <c r="J67" s="40"/>
      <c r="K67" s="10"/>
    </row>
    <row r="68" spans="1:11" ht="14.5" customHeight="1" x14ac:dyDescent="0.35">
      <c r="A68" s="72">
        <v>8</v>
      </c>
      <c r="B68" s="91">
        <f>G68</f>
        <v>0</v>
      </c>
      <c r="C68" s="89" t="s">
        <v>489</v>
      </c>
      <c r="E68" s="223">
        <v>2026</v>
      </c>
      <c r="F68" s="224"/>
      <c r="G68" s="225"/>
      <c r="H68" s="226"/>
      <c r="I68" s="227"/>
      <c r="J68" s="40"/>
      <c r="K68" s="10"/>
    </row>
    <row r="69" spans="1:11" ht="14.5" customHeight="1" x14ac:dyDescent="0.35">
      <c r="A69" s="72">
        <v>8</v>
      </c>
      <c r="B69" s="91">
        <f>G69</f>
        <v>0</v>
      </c>
      <c r="C69" s="89" t="s">
        <v>490</v>
      </c>
      <c r="E69" s="223">
        <v>2027</v>
      </c>
      <c r="F69" s="224"/>
      <c r="G69" s="225"/>
      <c r="H69" s="226"/>
      <c r="I69" s="227"/>
      <c r="J69" s="40"/>
      <c r="K69" s="10"/>
    </row>
    <row r="70" spans="1:11" ht="14.5" customHeight="1" x14ac:dyDescent="0.35">
      <c r="A70" s="72">
        <v>8</v>
      </c>
      <c r="B70" s="91">
        <f>G70</f>
        <v>0</v>
      </c>
      <c r="C70" s="89" t="s">
        <v>491</v>
      </c>
      <c r="E70" s="223">
        <v>2028</v>
      </c>
      <c r="F70" s="224"/>
      <c r="G70" s="225"/>
      <c r="H70" s="226"/>
      <c r="I70" s="227"/>
      <c r="J70" s="9"/>
      <c r="K70" s="10"/>
    </row>
    <row r="71" spans="1:11" ht="12" customHeight="1" x14ac:dyDescent="0.35">
      <c r="E71" s="28"/>
      <c r="F71" s="43"/>
      <c r="G71" s="9"/>
      <c r="H71" s="9"/>
      <c r="I71" s="9"/>
      <c r="J71" s="9"/>
      <c r="K71" s="10"/>
    </row>
    <row r="72" spans="1:11" ht="14.5" customHeight="1" x14ac:dyDescent="0.35">
      <c r="E72" s="20" t="s">
        <v>492</v>
      </c>
      <c r="F72" s="9"/>
      <c r="G72" s="9"/>
      <c r="H72" s="9"/>
      <c r="I72" s="9"/>
      <c r="J72" s="9"/>
      <c r="K72" s="10"/>
    </row>
    <row r="73" spans="1:11" ht="14.5" customHeight="1" x14ac:dyDescent="0.35">
      <c r="E73" s="23" t="s">
        <v>493</v>
      </c>
      <c r="F73" s="9"/>
      <c r="G73" s="9"/>
      <c r="H73" s="9"/>
      <c r="I73" s="9"/>
      <c r="J73" s="9"/>
      <c r="K73" s="10"/>
    </row>
    <row r="74" spans="1:11" ht="2.15" customHeight="1" x14ac:dyDescent="0.35">
      <c r="E74" s="20"/>
      <c r="F74" s="9"/>
      <c r="G74" s="9"/>
      <c r="H74" s="9"/>
      <c r="I74" s="9"/>
      <c r="J74" s="9"/>
      <c r="K74" s="10"/>
    </row>
    <row r="75" spans="1:11" ht="14.5" customHeight="1" x14ac:dyDescent="0.35">
      <c r="E75" s="228" t="s">
        <v>478</v>
      </c>
      <c r="F75" s="158"/>
      <c r="G75" s="158" t="s">
        <v>494</v>
      </c>
      <c r="H75" s="158"/>
      <c r="I75" s="158"/>
      <c r="J75" s="9"/>
      <c r="K75" s="10"/>
    </row>
    <row r="76" spans="1:11" ht="14.5" customHeight="1" x14ac:dyDescent="0.35">
      <c r="A76" s="72">
        <v>9</v>
      </c>
      <c r="B76" s="72">
        <f>G76</f>
        <v>0</v>
      </c>
      <c r="C76" s="89" t="s">
        <v>495</v>
      </c>
      <c r="E76" s="223">
        <v>2026</v>
      </c>
      <c r="F76" s="224"/>
      <c r="G76" s="225"/>
      <c r="H76" s="226"/>
      <c r="I76" s="227"/>
      <c r="J76" s="9"/>
      <c r="K76" s="10"/>
    </row>
    <row r="77" spans="1:11" ht="14.5" customHeight="1" x14ac:dyDescent="0.35">
      <c r="A77" s="72">
        <v>9</v>
      </c>
      <c r="B77" s="72">
        <f>G77</f>
        <v>0</v>
      </c>
      <c r="C77" s="89" t="s">
        <v>496</v>
      </c>
      <c r="E77" s="223">
        <v>2027</v>
      </c>
      <c r="F77" s="224"/>
      <c r="G77" s="225"/>
      <c r="H77" s="226"/>
      <c r="I77" s="227"/>
      <c r="J77" s="9"/>
      <c r="K77" s="10"/>
    </row>
    <row r="78" spans="1:11" ht="14.5" customHeight="1" x14ac:dyDescent="0.35">
      <c r="A78" s="72">
        <v>9</v>
      </c>
      <c r="B78" s="72">
        <f>G78</f>
        <v>0</v>
      </c>
      <c r="C78" s="89" t="s">
        <v>497</v>
      </c>
      <c r="E78" s="223">
        <v>2028</v>
      </c>
      <c r="F78" s="224"/>
      <c r="G78" s="225"/>
      <c r="H78" s="226"/>
      <c r="I78" s="227"/>
      <c r="J78" s="9"/>
      <c r="K78" s="10"/>
    </row>
    <row r="79" spans="1:11" ht="14.5" customHeight="1" x14ac:dyDescent="0.35">
      <c r="E79" s="28"/>
      <c r="F79" s="43"/>
      <c r="G79" s="9"/>
      <c r="H79" s="9"/>
      <c r="I79" s="9"/>
      <c r="J79" s="9"/>
      <c r="K79" s="10"/>
    </row>
    <row r="80" spans="1:11" ht="14.5" customHeight="1" x14ac:dyDescent="0.35">
      <c r="A80" s="72">
        <v>10</v>
      </c>
      <c r="B80" s="90">
        <f>K80</f>
        <v>0</v>
      </c>
      <c r="C80" s="89" t="s">
        <v>498</v>
      </c>
      <c r="E80" s="20" t="s">
        <v>498</v>
      </c>
      <c r="F80" s="9"/>
      <c r="G80" s="9"/>
      <c r="H80" s="9"/>
      <c r="I80" s="9"/>
      <c r="J80" s="40"/>
      <c r="K80" s="94">
        <v>0</v>
      </c>
    </row>
    <row r="81" spans="1:11" ht="14.5" customHeight="1" x14ac:dyDescent="0.35">
      <c r="E81" s="28"/>
      <c r="F81" s="43"/>
      <c r="G81" s="9"/>
      <c r="H81" s="9"/>
      <c r="I81" s="9"/>
      <c r="J81" s="9"/>
      <c r="K81" s="10"/>
    </row>
    <row r="82" spans="1:11" ht="14.5" customHeight="1" x14ac:dyDescent="0.35">
      <c r="A82" s="72">
        <v>11</v>
      </c>
      <c r="B82" s="90">
        <f>K82</f>
        <v>0</v>
      </c>
      <c r="C82" s="89" t="s">
        <v>499</v>
      </c>
      <c r="E82" s="20" t="s">
        <v>499</v>
      </c>
      <c r="F82" s="9"/>
      <c r="G82" s="9"/>
      <c r="H82" s="9"/>
      <c r="I82" s="9"/>
      <c r="J82" s="40"/>
      <c r="K82" s="94">
        <v>0</v>
      </c>
    </row>
    <row r="83" spans="1:11" ht="14.5" customHeight="1" x14ac:dyDescent="0.35">
      <c r="E83" s="28"/>
      <c r="F83" s="43"/>
      <c r="G83" s="9"/>
      <c r="H83" s="9"/>
      <c r="I83" s="9"/>
      <c r="J83" s="9"/>
      <c r="K83" s="10"/>
    </row>
    <row r="84" spans="1:11" ht="14.5" customHeight="1" x14ac:dyDescent="0.35">
      <c r="A84" s="72">
        <v>12</v>
      </c>
      <c r="B84" s="90">
        <f>K84</f>
        <v>0</v>
      </c>
      <c r="C84" s="89" t="s">
        <v>500</v>
      </c>
      <c r="E84" s="20" t="s">
        <v>500</v>
      </c>
      <c r="F84" s="9"/>
      <c r="G84" s="9"/>
      <c r="H84" s="9"/>
      <c r="I84" s="9"/>
      <c r="J84" s="40"/>
      <c r="K84" s="94">
        <v>0</v>
      </c>
    </row>
    <row r="85" spans="1:11" ht="14.5" customHeight="1" x14ac:dyDescent="0.35">
      <c r="E85" s="28"/>
      <c r="F85" s="43"/>
      <c r="G85" s="9"/>
      <c r="H85" s="9"/>
      <c r="I85" s="9"/>
      <c r="J85" s="9"/>
      <c r="K85" s="10"/>
    </row>
    <row r="86" spans="1:11" ht="14.5" customHeight="1" x14ac:dyDescent="0.35">
      <c r="E86" s="20" t="s">
        <v>501</v>
      </c>
      <c r="F86" s="9"/>
      <c r="G86" s="9"/>
      <c r="H86" s="9"/>
      <c r="I86" s="9"/>
      <c r="J86" s="9"/>
      <c r="K86" s="81"/>
    </row>
    <row r="87" spans="1:11" ht="14.5" customHeight="1" x14ac:dyDescent="0.35">
      <c r="E87" s="20"/>
      <c r="F87" s="9"/>
      <c r="G87" s="9"/>
      <c r="H87" s="9"/>
      <c r="I87" s="9"/>
      <c r="J87" s="9"/>
      <c r="K87" s="81"/>
    </row>
    <row r="88" spans="1:11" ht="14.5" customHeight="1" x14ac:dyDescent="0.35">
      <c r="A88" s="72">
        <v>13</v>
      </c>
      <c r="B88" s="72">
        <f>H88</f>
        <v>0</v>
      </c>
      <c r="C88" s="89" t="s">
        <v>502</v>
      </c>
      <c r="E88" s="41">
        <v>2026</v>
      </c>
      <c r="F88" s="9"/>
      <c r="G88" s="9"/>
      <c r="H88" s="199"/>
      <c r="I88" s="200"/>
      <c r="J88" s="200"/>
      <c r="K88" s="201"/>
    </row>
    <row r="89" spans="1:11" ht="14.5" customHeight="1" x14ac:dyDescent="0.35">
      <c r="E89" s="41"/>
      <c r="F89" s="9"/>
      <c r="G89" s="9"/>
      <c r="H89" s="202"/>
      <c r="I89" s="203"/>
      <c r="J89" s="203"/>
      <c r="K89" s="204"/>
    </row>
    <row r="90" spans="1:11" ht="14.5" customHeight="1" x14ac:dyDescent="0.35">
      <c r="E90" s="41"/>
      <c r="F90" s="9"/>
      <c r="G90" s="9"/>
      <c r="H90" s="202"/>
      <c r="I90" s="203"/>
      <c r="J90" s="203"/>
      <c r="K90" s="204"/>
    </row>
    <row r="91" spans="1:11" ht="14.5" customHeight="1" x14ac:dyDescent="0.35">
      <c r="E91" s="41"/>
      <c r="F91" s="9"/>
      <c r="G91" s="9"/>
      <c r="H91" s="202"/>
      <c r="I91" s="203"/>
      <c r="J91" s="203"/>
      <c r="K91" s="204"/>
    </row>
    <row r="92" spans="1:11" ht="14.5" customHeight="1" x14ac:dyDescent="0.35">
      <c r="E92" s="41"/>
      <c r="F92" s="9"/>
      <c r="G92" s="9"/>
      <c r="H92" s="202"/>
      <c r="I92" s="203"/>
      <c r="J92" s="203"/>
      <c r="K92" s="204"/>
    </row>
    <row r="93" spans="1:11" ht="14.5" customHeight="1" x14ac:dyDescent="0.35">
      <c r="E93" s="41"/>
      <c r="F93" s="9"/>
      <c r="G93" s="9"/>
      <c r="H93" s="202"/>
      <c r="I93" s="203"/>
      <c r="J93" s="203"/>
      <c r="K93" s="204"/>
    </row>
    <row r="94" spans="1:11" ht="14.5" customHeight="1" x14ac:dyDescent="0.35">
      <c r="E94" s="41"/>
      <c r="F94" s="9"/>
      <c r="G94" s="9"/>
      <c r="H94" s="202"/>
      <c r="I94" s="203"/>
      <c r="J94" s="203"/>
      <c r="K94" s="204"/>
    </row>
    <row r="95" spans="1:11" ht="14.5" customHeight="1" x14ac:dyDescent="0.35">
      <c r="E95" s="41"/>
      <c r="F95" s="9"/>
      <c r="G95" s="9"/>
      <c r="H95" s="202"/>
      <c r="I95" s="203"/>
      <c r="J95" s="203"/>
      <c r="K95" s="204"/>
    </row>
    <row r="96" spans="1:11" ht="14.5" customHeight="1" x14ac:dyDescent="0.35">
      <c r="E96" s="41"/>
      <c r="F96" s="9"/>
      <c r="G96" s="9"/>
      <c r="H96" s="202"/>
      <c r="I96" s="203"/>
      <c r="J96" s="203"/>
      <c r="K96" s="204"/>
    </row>
    <row r="97" spans="1:11" ht="14.5" customHeight="1" x14ac:dyDescent="0.35">
      <c r="E97" s="41"/>
      <c r="F97" s="9"/>
      <c r="G97" s="9"/>
      <c r="H97" s="202"/>
      <c r="I97" s="203"/>
      <c r="J97" s="203"/>
      <c r="K97" s="204"/>
    </row>
    <row r="98" spans="1:11" ht="14.5" customHeight="1" x14ac:dyDescent="0.35">
      <c r="E98" s="41"/>
      <c r="F98" s="9"/>
      <c r="G98" s="9"/>
      <c r="H98" s="202"/>
      <c r="I98" s="203"/>
      <c r="J98" s="203"/>
      <c r="K98" s="204"/>
    </row>
    <row r="99" spans="1:11" ht="14.5" customHeight="1" x14ac:dyDescent="0.35">
      <c r="E99" s="41"/>
      <c r="F99" s="9"/>
      <c r="G99" s="9"/>
      <c r="H99" s="205"/>
      <c r="I99" s="206"/>
      <c r="J99" s="206"/>
      <c r="K99" s="207"/>
    </row>
    <row r="100" spans="1:11" ht="14.5" customHeight="1" x14ac:dyDescent="0.35">
      <c r="E100" s="41"/>
      <c r="F100" s="9"/>
      <c r="G100" s="9"/>
      <c r="H100" s="21"/>
      <c r="I100" s="21"/>
      <c r="J100" s="21"/>
      <c r="K100" s="86"/>
    </row>
    <row r="101" spans="1:11" ht="25.5" customHeight="1" x14ac:dyDescent="0.35">
      <c r="A101" s="72">
        <v>13</v>
      </c>
      <c r="B101" s="72">
        <f>H101</f>
        <v>0</v>
      </c>
      <c r="C101" s="89" t="s">
        <v>503</v>
      </c>
      <c r="E101" s="41">
        <v>2027</v>
      </c>
      <c r="F101" s="9"/>
      <c r="G101" s="9"/>
      <c r="H101" s="208"/>
      <c r="I101" s="209"/>
      <c r="J101" s="209"/>
      <c r="K101" s="210"/>
    </row>
    <row r="102" spans="1:11" ht="14.5" customHeight="1" x14ac:dyDescent="0.35">
      <c r="E102" s="41"/>
      <c r="F102" s="9"/>
      <c r="G102" s="9"/>
      <c r="H102" s="202"/>
      <c r="I102" s="203"/>
      <c r="J102" s="203"/>
      <c r="K102" s="204"/>
    </row>
    <row r="103" spans="1:11" ht="14.5" customHeight="1" x14ac:dyDescent="0.35">
      <c r="E103" s="41"/>
      <c r="F103" s="9"/>
      <c r="G103" s="9"/>
      <c r="H103" s="202"/>
      <c r="I103" s="203"/>
      <c r="J103" s="203"/>
      <c r="K103" s="204"/>
    </row>
    <row r="104" spans="1:11" ht="14.5" customHeight="1" x14ac:dyDescent="0.35">
      <c r="E104" s="41"/>
      <c r="F104" s="9"/>
      <c r="G104" s="9"/>
      <c r="H104" s="202"/>
      <c r="I104" s="203"/>
      <c r="J104" s="203"/>
      <c r="K104" s="204"/>
    </row>
    <row r="105" spans="1:11" ht="14.5" customHeight="1" x14ac:dyDescent="0.35">
      <c r="E105" s="41"/>
      <c r="F105" s="9"/>
      <c r="G105" s="9"/>
      <c r="H105" s="202"/>
      <c r="I105" s="203"/>
      <c r="J105" s="203"/>
      <c r="K105" s="204"/>
    </row>
    <row r="106" spans="1:11" ht="14.5" customHeight="1" x14ac:dyDescent="0.35">
      <c r="E106" s="41"/>
      <c r="F106" s="9"/>
      <c r="G106" s="9"/>
      <c r="H106" s="202"/>
      <c r="I106" s="203"/>
      <c r="J106" s="203"/>
      <c r="K106" s="204"/>
    </row>
    <row r="107" spans="1:11" ht="14.5" customHeight="1" x14ac:dyDescent="0.35">
      <c r="E107" s="41"/>
      <c r="F107" s="9"/>
      <c r="G107" s="9"/>
      <c r="H107" s="202"/>
      <c r="I107" s="203"/>
      <c r="J107" s="203"/>
      <c r="K107" s="204"/>
    </row>
    <row r="108" spans="1:11" ht="14.5" customHeight="1" x14ac:dyDescent="0.35">
      <c r="E108" s="41"/>
      <c r="F108" s="9"/>
      <c r="G108" s="9"/>
      <c r="H108" s="202"/>
      <c r="I108" s="203"/>
      <c r="J108" s="203"/>
      <c r="K108" s="204"/>
    </row>
    <row r="109" spans="1:11" ht="14.5" customHeight="1" x14ac:dyDescent="0.35">
      <c r="E109" s="41"/>
      <c r="F109" s="9"/>
      <c r="G109" s="9"/>
      <c r="H109" s="202"/>
      <c r="I109" s="203"/>
      <c r="J109" s="203"/>
      <c r="K109" s="204"/>
    </row>
    <row r="110" spans="1:11" ht="14.5" customHeight="1" x14ac:dyDescent="0.35">
      <c r="E110" s="41"/>
      <c r="F110" s="9"/>
      <c r="G110" s="9"/>
      <c r="H110" s="202"/>
      <c r="I110" s="203"/>
      <c r="J110" s="203"/>
      <c r="K110" s="204"/>
    </row>
    <row r="111" spans="1:11" ht="14.5" customHeight="1" x14ac:dyDescent="0.35">
      <c r="E111" s="41"/>
      <c r="F111" s="9"/>
      <c r="G111" s="9"/>
      <c r="H111" s="202"/>
      <c r="I111" s="203"/>
      <c r="J111" s="203"/>
      <c r="K111" s="204"/>
    </row>
    <row r="112" spans="1:11" ht="14.5" customHeight="1" x14ac:dyDescent="0.35">
      <c r="E112" s="41"/>
      <c r="F112" s="9"/>
      <c r="G112" s="9"/>
      <c r="H112" s="205"/>
      <c r="I112" s="206"/>
      <c r="J112" s="206"/>
      <c r="K112" s="207"/>
    </row>
    <row r="113" spans="1:11" ht="14.5" customHeight="1" x14ac:dyDescent="0.35">
      <c r="E113" s="41"/>
      <c r="F113" s="9"/>
      <c r="G113" s="9"/>
      <c r="H113" s="9"/>
      <c r="I113" s="9"/>
      <c r="J113" s="9"/>
      <c r="K113" s="81"/>
    </row>
    <row r="114" spans="1:11" ht="14.5" customHeight="1" x14ac:dyDescent="0.35">
      <c r="A114" s="72">
        <v>13</v>
      </c>
      <c r="B114" s="72">
        <f>H114</f>
        <v>0</v>
      </c>
      <c r="C114" s="89" t="s">
        <v>504</v>
      </c>
      <c r="E114" s="41">
        <v>2028</v>
      </c>
      <c r="F114" s="9"/>
      <c r="G114" s="9"/>
      <c r="H114" s="199"/>
      <c r="I114" s="200"/>
      <c r="J114" s="200"/>
      <c r="K114" s="201"/>
    </row>
    <row r="115" spans="1:11" ht="14.5" customHeight="1" x14ac:dyDescent="0.35">
      <c r="E115" s="20"/>
      <c r="F115" s="9"/>
      <c r="G115" s="9"/>
      <c r="H115" s="202"/>
      <c r="I115" s="203"/>
      <c r="J115" s="203"/>
      <c r="K115" s="204"/>
    </row>
    <row r="116" spans="1:11" ht="14.5" customHeight="1" x14ac:dyDescent="0.35">
      <c r="E116" s="20"/>
      <c r="F116" s="9"/>
      <c r="G116" s="9"/>
      <c r="H116" s="202"/>
      <c r="I116" s="203"/>
      <c r="J116" s="203"/>
      <c r="K116" s="204"/>
    </row>
    <row r="117" spans="1:11" ht="14.5" customHeight="1" x14ac:dyDescent="0.35">
      <c r="E117" s="20"/>
      <c r="F117" s="9"/>
      <c r="G117" s="9"/>
      <c r="H117" s="202"/>
      <c r="I117" s="203"/>
      <c r="J117" s="203"/>
      <c r="K117" s="204"/>
    </row>
    <row r="118" spans="1:11" ht="14.5" customHeight="1" x14ac:dyDescent="0.35">
      <c r="E118" s="20"/>
      <c r="F118" s="9"/>
      <c r="G118" s="9"/>
      <c r="H118" s="202"/>
      <c r="I118" s="203"/>
      <c r="J118" s="203"/>
      <c r="K118" s="204"/>
    </row>
    <row r="119" spans="1:11" ht="14.5" customHeight="1" x14ac:dyDescent="0.35">
      <c r="E119" s="20"/>
      <c r="F119" s="9"/>
      <c r="G119" s="9"/>
      <c r="H119" s="202"/>
      <c r="I119" s="203"/>
      <c r="J119" s="203"/>
      <c r="K119" s="204"/>
    </row>
    <row r="120" spans="1:11" ht="14.5" customHeight="1" x14ac:dyDescent="0.35">
      <c r="E120" s="20"/>
      <c r="F120" s="9"/>
      <c r="G120" s="9"/>
      <c r="H120" s="202"/>
      <c r="I120" s="203"/>
      <c r="J120" s="203"/>
      <c r="K120" s="204"/>
    </row>
    <row r="121" spans="1:11" ht="12" customHeight="1" x14ac:dyDescent="0.35">
      <c r="E121" s="20"/>
      <c r="F121" s="9"/>
      <c r="G121" s="9"/>
      <c r="H121" s="202"/>
      <c r="I121" s="203"/>
      <c r="J121" s="203"/>
      <c r="K121" s="204"/>
    </row>
    <row r="122" spans="1:11" ht="14.5" customHeight="1" x14ac:dyDescent="0.35">
      <c r="E122" s="20"/>
      <c r="F122" s="9"/>
      <c r="G122" s="9"/>
      <c r="H122" s="202"/>
      <c r="I122" s="203"/>
      <c r="J122" s="203"/>
      <c r="K122" s="204"/>
    </row>
    <row r="123" spans="1:11" ht="14.5" customHeight="1" x14ac:dyDescent="0.35">
      <c r="E123" s="20"/>
      <c r="F123" s="9"/>
      <c r="G123" s="9"/>
      <c r="H123" s="202"/>
      <c r="I123" s="203"/>
      <c r="J123" s="203"/>
      <c r="K123" s="204"/>
    </row>
    <row r="124" spans="1:11" ht="14.5" customHeight="1" x14ac:dyDescent="0.35">
      <c r="E124" s="20"/>
      <c r="F124" s="9"/>
      <c r="G124" s="9"/>
      <c r="H124" s="202"/>
      <c r="I124" s="203"/>
      <c r="J124" s="203"/>
      <c r="K124" s="204"/>
    </row>
    <row r="125" spans="1:11" ht="12" customHeight="1" x14ac:dyDescent="0.35">
      <c r="E125" s="20"/>
      <c r="F125" s="9"/>
      <c r="G125" s="9"/>
      <c r="H125" s="205"/>
      <c r="I125" s="206"/>
      <c r="J125" s="206"/>
      <c r="K125" s="207"/>
    </row>
    <row r="126" spans="1:11" ht="12" customHeight="1" x14ac:dyDescent="0.35">
      <c r="E126" s="20"/>
      <c r="F126" s="9"/>
      <c r="G126" s="9"/>
      <c r="H126" s="83"/>
      <c r="I126" s="83"/>
      <c r="J126" s="83"/>
      <c r="K126" s="84"/>
    </row>
    <row r="127" spans="1:11" ht="14.5" customHeight="1" x14ac:dyDescent="0.35">
      <c r="A127" s="72">
        <v>14</v>
      </c>
      <c r="B127" s="92">
        <f>K127</f>
        <v>0</v>
      </c>
      <c r="C127" s="89" t="s">
        <v>505</v>
      </c>
      <c r="E127" s="20" t="s">
        <v>505</v>
      </c>
      <c r="F127" s="9"/>
      <c r="G127" s="9"/>
      <c r="H127" s="9"/>
      <c r="I127" s="9"/>
      <c r="J127" s="9"/>
      <c r="K127" s="44">
        <v>0</v>
      </c>
    </row>
    <row r="128" spans="1:11" ht="11.25" customHeight="1" x14ac:dyDescent="0.35">
      <c r="E128" s="85"/>
      <c r="F128" s="21"/>
      <c r="G128" s="21"/>
      <c r="H128" s="87"/>
      <c r="I128" s="87"/>
      <c r="J128" s="87"/>
      <c r="K128" s="88"/>
    </row>
    <row r="129" spans="2:11" ht="19.5" customHeight="1" x14ac:dyDescent="0.35">
      <c r="E129" s="2"/>
      <c r="F129" s="2"/>
      <c r="G129" s="2"/>
      <c r="H129" s="2"/>
      <c r="I129" s="2"/>
      <c r="J129" s="2"/>
      <c r="K129" s="2"/>
    </row>
    <row r="130" spans="2:11" ht="24" customHeight="1" x14ac:dyDescent="0.35">
      <c r="E130" s="140" t="s">
        <v>436</v>
      </c>
      <c r="F130" s="141"/>
      <c r="G130" s="141"/>
      <c r="H130" s="141"/>
      <c r="I130" s="141"/>
      <c r="J130" s="141"/>
      <c r="K130" s="142"/>
    </row>
    <row r="131" spans="2:11" ht="10.5" customHeight="1" x14ac:dyDescent="0.35">
      <c r="E131" s="27"/>
      <c r="K131" s="26"/>
    </row>
    <row r="132" spans="2:11" x14ac:dyDescent="0.35">
      <c r="E132" s="8" t="s">
        <v>437</v>
      </c>
      <c r="K132" s="26"/>
    </row>
    <row r="133" spans="2:11" x14ac:dyDescent="0.35">
      <c r="E133" s="23" t="s">
        <v>328</v>
      </c>
      <c r="K133" s="26"/>
    </row>
    <row r="134" spans="2:11" ht="9" customHeight="1" x14ac:dyDescent="0.35">
      <c r="E134" s="27"/>
      <c r="K134" s="26"/>
    </row>
    <row r="135" spans="2:11" x14ac:dyDescent="0.35">
      <c r="B135" s="72">
        <f>IF(E139=TRUE,"ok",IF(E135=FALSE,0,E135))</f>
        <v>0</v>
      </c>
      <c r="E135" s="39" t="b">
        <v>0</v>
      </c>
      <c r="F135" s="33" t="s">
        <v>439</v>
      </c>
      <c r="K135" s="26"/>
    </row>
    <row r="136" spans="2:11" x14ac:dyDescent="0.35">
      <c r="E136" s="27"/>
      <c r="F136" s="33" t="s">
        <v>506</v>
      </c>
      <c r="K136" s="26"/>
    </row>
    <row r="137" spans="2:11" x14ac:dyDescent="0.35">
      <c r="E137" s="27"/>
      <c r="F137" s="34" t="s">
        <v>332</v>
      </c>
      <c r="K137" s="26"/>
    </row>
    <row r="138" spans="2:11" ht="12" customHeight="1" x14ac:dyDescent="0.35">
      <c r="E138" s="27"/>
      <c r="F138" s="34"/>
      <c r="K138" s="26"/>
    </row>
    <row r="139" spans="2:11" x14ac:dyDescent="0.35">
      <c r="B139" s="72">
        <f>IF(E135=TRUE,"ok",IF(E139=FALSE,0,E139))</f>
        <v>0</v>
      </c>
      <c r="E139" s="39" t="b">
        <v>0</v>
      </c>
      <c r="F139" s="33" t="s">
        <v>507</v>
      </c>
      <c r="K139" s="26"/>
    </row>
    <row r="140" spans="2:11" x14ac:dyDescent="0.35">
      <c r="E140" s="27"/>
      <c r="F140" s="34" t="s">
        <v>332</v>
      </c>
      <c r="K140" s="26"/>
    </row>
    <row r="141" spans="2:11" ht="10.5" customHeight="1" x14ac:dyDescent="0.35">
      <c r="E141" s="29"/>
      <c r="F141" s="30"/>
      <c r="G141" s="30"/>
      <c r="H141" s="30"/>
      <c r="I141" s="30"/>
      <c r="J141" s="30"/>
      <c r="K141" s="31"/>
    </row>
    <row r="142" spans="2:11" ht="19.5" customHeight="1" x14ac:dyDescent="0.35"/>
    <row r="143" spans="2:11" ht="24" customHeight="1" x14ac:dyDescent="0.35">
      <c r="E143" s="140" t="s">
        <v>441</v>
      </c>
      <c r="F143" s="141"/>
      <c r="G143" s="141"/>
      <c r="H143" s="141"/>
      <c r="I143" s="141"/>
      <c r="J143" s="141"/>
      <c r="K143" s="142"/>
    </row>
    <row r="144" spans="2:11" ht="10.5" customHeight="1" x14ac:dyDescent="0.35">
      <c r="E144" s="27"/>
      <c r="K144" s="26"/>
    </row>
    <row r="145" spans="1:11" x14ac:dyDescent="0.35">
      <c r="E145" s="35" t="s">
        <v>338</v>
      </c>
      <c r="K145" s="26"/>
    </row>
    <row r="146" spans="1:11" ht="9" customHeight="1" x14ac:dyDescent="0.35">
      <c r="E146" s="27"/>
      <c r="K146" s="26"/>
    </row>
    <row r="147" spans="1:11" x14ac:dyDescent="0.35">
      <c r="E147" s="20" t="s">
        <v>339</v>
      </c>
      <c r="K147" s="26"/>
    </row>
    <row r="148" spans="1:11" x14ac:dyDescent="0.35">
      <c r="E148" s="20" t="s">
        <v>340</v>
      </c>
      <c r="K148" s="26"/>
    </row>
    <row r="149" spans="1:11" x14ac:dyDescent="0.35">
      <c r="E149" s="20" t="s">
        <v>341</v>
      </c>
      <c r="K149" s="26"/>
    </row>
    <row r="150" spans="1:11" x14ac:dyDescent="0.35">
      <c r="A150" s="72" t="s">
        <v>442</v>
      </c>
      <c r="B150" s="72">
        <f>J150</f>
        <v>0</v>
      </c>
      <c r="E150" s="39" t="b">
        <v>1</v>
      </c>
      <c r="F150" s="9" t="s">
        <v>342</v>
      </c>
      <c r="I150" s="22" t="s">
        <v>443</v>
      </c>
      <c r="J150" s="160"/>
      <c r="K150" s="161"/>
    </row>
    <row r="151" spans="1:11" ht="2.15" customHeight="1" x14ac:dyDescent="0.35">
      <c r="E151" s="27"/>
      <c r="J151" s="36"/>
      <c r="K151" s="26"/>
    </row>
    <row r="152" spans="1:11" ht="14.65" customHeight="1" x14ac:dyDescent="0.35">
      <c r="E152" s="27"/>
      <c r="I152" s="22" t="s">
        <v>445</v>
      </c>
      <c r="J152" s="95">
        <f>IF(E150=TRUE,COUNTIF($B$13:$B$773,0),"")</f>
        <v>24</v>
      </c>
      <c r="K152" s="26"/>
    </row>
    <row r="153" spans="1:11" ht="10.5" customHeight="1" x14ac:dyDescent="0.35">
      <c r="E153" s="27"/>
      <c r="K153" s="26"/>
    </row>
    <row r="154" spans="1:11" ht="4.9000000000000004" customHeight="1" x14ac:dyDescent="0.35">
      <c r="E154" s="187"/>
      <c r="F154" s="133"/>
      <c r="G154" s="133"/>
      <c r="H154" s="133"/>
      <c r="I154" s="133"/>
      <c r="J154" s="133"/>
      <c r="K154" s="188"/>
    </row>
    <row r="155" spans="1:11" x14ac:dyDescent="0.35">
      <c r="E155" s="120" t="s">
        <v>345</v>
      </c>
      <c r="K155" s="26"/>
    </row>
    <row r="156" spans="1:11" ht="4.9000000000000004" customHeight="1" x14ac:dyDescent="0.35">
      <c r="E156" s="187"/>
      <c r="F156" s="133"/>
      <c r="G156" s="133"/>
      <c r="H156" s="133"/>
      <c r="I156" s="133"/>
      <c r="J156" s="133"/>
      <c r="K156" s="188"/>
    </row>
  </sheetData>
  <sheetProtection algorithmName="SHA-512" hashValue="EKNkI8KBrQ0h4K/bI3mWbXJ3uX/TpJUcZf1Pvybut4wcEjMVCVfuu/2wI/gAvJl4/Cie5nYlMlWAhZ7xrQaTlg==" saltValue="0zdjyPkUqagf0oq9uFC0pw==" spinCount="100000" sheet="1" objects="1" scenarios="1" formatRows="0"/>
  <mergeCells count="47">
    <mergeCell ref="G1:K1"/>
    <mergeCell ref="J150:K150"/>
    <mergeCell ref="E154:K154"/>
    <mergeCell ref="E156:K156"/>
    <mergeCell ref="E70:F70"/>
    <mergeCell ref="G70:I70"/>
    <mergeCell ref="E75:F75"/>
    <mergeCell ref="E130:K130"/>
    <mergeCell ref="E143:K143"/>
    <mergeCell ref="G75:I75"/>
    <mergeCell ref="E76:F76"/>
    <mergeCell ref="G76:I76"/>
    <mergeCell ref="H114:K125"/>
    <mergeCell ref="E77:F77"/>
    <mergeCell ref="G77:I77"/>
    <mergeCell ref="E78:F78"/>
    <mergeCell ref="E3:K3"/>
    <mergeCell ref="E13:K13"/>
    <mergeCell ref="E67:F67"/>
    <mergeCell ref="G67:I67"/>
    <mergeCell ref="E39:F39"/>
    <mergeCell ref="E40:F40"/>
    <mergeCell ref="E45:F45"/>
    <mergeCell ref="E44:F44"/>
    <mergeCell ref="E43:F43"/>
    <mergeCell ref="E42:F42"/>
    <mergeCell ref="E41:F41"/>
    <mergeCell ref="G58:I58"/>
    <mergeCell ref="G59:I59"/>
    <mergeCell ref="E51:K51"/>
    <mergeCell ref="E56:F56"/>
    <mergeCell ref="E57:F57"/>
    <mergeCell ref="E58:F58"/>
    <mergeCell ref="E59:F59"/>
    <mergeCell ref="E15:K15"/>
    <mergeCell ref="I18:J18"/>
    <mergeCell ref="H23:K34"/>
    <mergeCell ref="G56:I56"/>
    <mergeCell ref="G57:I57"/>
    <mergeCell ref="E21:K21"/>
    <mergeCell ref="H88:K99"/>
    <mergeCell ref="H101:K112"/>
    <mergeCell ref="E68:F68"/>
    <mergeCell ref="G68:I68"/>
    <mergeCell ref="E69:F69"/>
    <mergeCell ref="G69:I69"/>
    <mergeCell ref="G78:I78"/>
  </mergeCells>
  <conditionalFormatting sqref="E135">
    <cfRule type="expression" dxfId="106" priority="3">
      <formula>AND($E$150=TRUE,$B$135=0)</formula>
    </cfRule>
  </conditionalFormatting>
  <conditionalFormatting sqref="E139">
    <cfRule type="expression" dxfId="105" priority="2">
      <formula>AND($E$150=TRUE,$B$139=0)</formula>
    </cfRule>
  </conditionalFormatting>
  <conditionalFormatting sqref="E143:K156">
    <cfRule type="expression" dxfId="104" priority="7">
      <formula>$K$26="Non"</formula>
    </cfRule>
    <cfRule type="expression" dxfId="103" priority="5">
      <formula>$K$60="Non"</formula>
    </cfRule>
    <cfRule type="expression" dxfId="102" priority="6">
      <formula>$K$50="Non"</formula>
    </cfRule>
    <cfRule type="expression" dxfId="101" priority="13">
      <formula>$K$53="Non"</formula>
    </cfRule>
    <cfRule type="expression" dxfId="100" priority="8">
      <formula>$K$30="Non"</formula>
    </cfRule>
    <cfRule type="expression" dxfId="99" priority="9">
      <formula>$K$33="Non"</formula>
    </cfRule>
    <cfRule type="expression" dxfId="98" priority="10">
      <formula>$K$36="Non"</formula>
    </cfRule>
    <cfRule type="expression" dxfId="97" priority="11">
      <formula>$K$44="Non"</formula>
    </cfRule>
    <cfRule type="expression" dxfId="96" priority="12">
      <formula>$K$56="Non"</formula>
    </cfRule>
    <cfRule type="expression" dxfId="95" priority="14">
      <formula>$K$64="Non"</formula>
    </cfRule>
    <cfRule type="expression" dxfId="94" priority="15">
      <formula>$K$73="Non"</formula>
    </cfRule>
    <cfRule type="expression" dxfId="93" priority="16">
      <formula>$K$23="Non"</formula>
    </cfRule>
  </conditionalFormatting>
  <conditionalFormatting sqref="E155:K155">
    <cfRule type="expression" dxfId="92" priority="17">
      <formula>$L$46="Oui"</formula>
    </cfRule>
  </conditionalFormatting>
  <conditionalFormatting sqref="G57:G59 K61 K63 G76:G78 K80 K82 K84 H88:K99 H101:K112 K127">
    <cfRule type="expression" dxfId="91" priority="51">
      <formula>AND($E$150=TRUE,$B57=0)</formula>
    </cfRule>
  </conditionalFormatting>
  <conditionalFormatting sqref="G68:G70">
    <cfRule type="expression" dxfId="90" priority="50">
      <formula>AND($E$150=TRUE,$B68=0)</formula>
    </cfRule>
  </conditionalFormatting>
  <conditionalFormatting sqref="H23:K34">
    <cfRule type="expression" dxfId="89" priority="57">
      <formula>AND($E$150=TRUE,$B23=0)</formula>
    </cfRule>
  </conditionalFormatting>
  <conditionalFormatting sqref="H114:K125">
    <cfRule type="expression" dxfId="88" priority="58">
      <formula>AND($E$150=TRUE,$B114=0)</formula>
    </cfRule>
  </conditionalFormatting>
  <conditionalFormatting sqref="I18">
    <cfRule type="expression" dxfId="87" priority="36">
      <formula>AND($E$700=TRUE,$B18=0)</formula>
    </cfRule>
  </conditionalFormatting>
  <conditionalFormatting sqref="J151">
    <cfRule type="expression" dxfId="86" priority="25">
      <formula>$K$46="Oui"</formula>
    </cfRule>
    <cfRule type="expression" dxfId="85" priority="23">
      <formula>$K$14="Non"</formula>
    </cfRule>
    <cfRule type="expression" dxfId="84" priority="24">
      <formula>$K$22="Non"</formula>
    </cfRule>
  </conditionalFormatting>
  <conditionalFormatting sqref="J152">
    <cfRule type="expression" dxfId="83" priority="31">
      <formula>$J$152&gt;0</formula>
    </cfRule>
    <cfRule type="expression" dxfId="82" priority="30">
      <formula>$J$152=0</formula>
    </cfRule>
    <cfRule type="expression" dxfId="81" priority="33">
      <formula>$K$14="Non"</formula>
    </cfRule>
    <cfRule type="expression" dxfId="80" priority="32">
      <formula>$K$40="Non"</formula>
    </cfRule>
    <cfRule type="expression" dxfId="79" priority="34">
      <formula>$K$22="Non"</formula>
    </cfRule>
    <cfRule type="expression" dxfId="78" priority="35">
      <formula>$K$46="Oui"</formula>
    </cfRule>
  </conditionalFormatting>
  <conditionalFormatting sqref="J150:K150 E150:H150 F152:K152">
    <cfRule type="expression" dxfId="77" priority="18">
      <formula>$K$26="Non"</formula>
    </cfRule>
    <cfRule type="expression" dxfId="76" priority="27">
      <formula>$K$56="Non"</formula>
    </cfRule>
    <cfRule type="expression" dxfId="75" priority="19">
      <formula>$K$30="Non"</formula>
    </cfRule>
    <cfRule type="expression" dxfId="74" priority="20">
      <formula>$K$33="Non"</formula>
    </cfRule>
    <cfRule type="expression" dxfId="73" priority="22">
      <formula>$K$44="Non"</formula>
    </cfRule>
    <cfRule type="expression" dxfId="72" priority="26">
      <formula>$K$53="Non"</formula>
    </cfRule>
    <cfRule type="expression" dxfId="71" priority="21">
      <formula>$K$36="Non"</formula>
    </cfRule>
    <cfRule type="expression" dxfId="70" priority="28">
      <formula>$K$64="Non"</formula>
    </cfRule>
    <cfRule type="expression" dxfId="69" priority="29">
      <formula>$K$73="Non"</formula>
    </cfRule>
  </conditionalFormatting>
  <conditionalFormatting sqref="J150:K150">
    <cfRule type="expression" dxfId="68" priority="4">
      <formula>AND($E$772=TRUE,$B150=0)</formula>
    </cfRule>
    <cfRule type="expression" dxfId="67" priority="1">
      <formula>AND($E$150=TRUE,$B$150=0)</formula>
    </cfRule>
  </conditionalFormatting>
  <conditionalFormatting sqref="K47">
    <cfRule type="expression" dxfId="66" priority="54">
      <formula>AND($E$150=TRUE,$B47=0)</formula>
    </cfRule>
  </conditionalFormatting>
  <conditionalFormatting sqref="K52">
    <cfRule type="expression" dxfId="65" priority="53">
      <formula>AND($E$150=TRUE,$B52=0)</formula>
    </cfRule>
  </conditionalFormatting>
  <conditionalFormatting sqref="K86:K87 K113">
    <cfRule type="expression" dxfId="64" priority="85">
      <formula>$L$20="Non"</formula>
    </cfRule>
    <cfRule type="expression" dxfId="63" priority="86">
      <formula>$L$22="Non"</formula>
    </cfRule>
    <cfRule type="expression" dxfId="62" priority="87">
      <formula>#REF!="Non"</formula>
    </cfRule>
    <cfRule type="expression" dxfId="61" priority="88">
      <formula>#REF!="Oui"</formula>
    </cfRule>
    <cfRule type="expression" dxfId="60" priority="92">
      <formula>AND(#REF!=TRUE,$C86=0)</formula>
    </cfRule>
  </conditionalFormatting>
  <conditionalFormatting sqref="K100">
    <cfRule type="expression" dxfId="59" priority="149">
      <formula>$L$20="Non"</formula>
    </cfRule>
    <cfRule type="expression" dxfId="58" priority="150">
      <formula>$L$22="Non"</formula>
    </cfRule>
    <cfRule type="expression" dxfId="57" priority="151">
      <formula>#REF!="Non"</formula>
    </cfRule>
    <cfRule type="expression" dxfId="56" priority="152">
      <formula>#REF!="Oui"</formula>
    </cfRule>
    <cfRule type="expression" dxfId="55" priority="156">
      <formula>AND(#REF!=TRUE,$C100=0)</formula>
    </cfRule>
  </conditionalFormatting>
  <dataValidations count="3">
    <dataValidation type="custom" showInputMessage="1" showErrorMessage="1" errorTitle="Information non valide" error="Vous devez remplir cette cellule avant de continuer." sqref="F19:F20 K18:K20 K14 F14" xr:uid="{418C2686-92D9-4E27-81A1-D2E605BEEBBB}">
      <formula1>F14&lt;&gt;""</formula1>
    </dataValidation>
    <dataValidation type="custom" showInputMessage="1" showErrorMessage="1" errorTitle="Information non valide" error="Vous devez remplir cette cellule avant de continuer et la réponse doit être une valeur numérique sans décimale. Veuillez corriger." sqref="K47 K52 G57:G59 G76:G78 K80 K82 K84 K127" xr:uid="{94BA7706-C804-4A1C-AA91-56FD8ABEA8C1}">
      <formula1>AND(ISNUMBER(G47), G47=INT(G47))</formula1>
    </dataValidation>
    <dataValidation type="decimal" allowBlank="1" showInputMessage="1" showErrorMessage="1" errorTitle="Information non valide" error="Vous devez remplir cette cellule avant de continuer et la réponse doit être une valeur numérique. Veuillez corriger." sqref="K61 K63 G68:G70" xr:uid="{AC755EDF-5276-44D4-A930-18AF7885A29D}">
      <formula1>0</formula1>
      <formula2>100000000000000000</formula2>
    </dataValidation>
  </dataValidations>
  <pageMargins left="0.51181102362204722" right="0.51181102362204722" top="0.51181102362204722" bottom="0.51181102362204722" header="0.39370078740157483" footer="0.39370078740157483"/>
  <pageSetup scale="85" orientation="portrait" r:id="rId1"/>
  <headerFooter>
    <oddFooter>&amp;L&amp;"Arial,Normal"&amp;9Ministère de l'Éducation&amp;R&amp;"Arial,Normal"&amp;9&amp;P de &amp;N</oddFooter>
  </headerFooter>
  <rowBreaks count="2" manualBreakCount="2">
    <brk id="46" min="4" max="10" man="1"/>
    <brk id="100" min="4"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E1DB-7C25-4DBC-B5DF-AF850357C7A7}">
  <dimension ref="A1:AD8"/>
  <sheetViews>
    <sheetView topLeftCell="G1" workbookViewId="0">
      <selection activeCell="AC14" sqref="AC14"/>
    </sheetView>
  </sheetViews>
  <sheetFormatPr baseColWidth="10" defaultColWidth="11.453125" defaultRowHeight="14.5" x14ac:dyDescent="0.35"/>
  <cols>
    <col min="2" max="2" width="2.81640625" customWidth="1"/>
    <col min="4" max="4" width="4.1796875" customWidth="1"/>
    <col min="5" max="5" width="19.453125" bestFit="1" customWidth="1"/>
    <col min="6" max="6" width="3.453125" customWidth="1"/>
    <col min="7" max="7" width="78.1796875" bestFit="1" customWidth="1"/>
    <col min="8" max="8" width="3.1796875" customWidth="1"/>
    <col min="10" max="10" width="3.81640625" customWidth="1"/>
    <col min="14" max="14" width="30.81640625" bestFit="1" customWidth="1"/>
    <col min="15" max="15" width="4.81640625" customWidth="1"/>
    <col min="16" max="16" width="38.81640625" bestFit="1" customWidth="1"/>
    <col min="17" max="17" width="3.81640625" customWidth="1"/>
    <col min="19" max="19" width="5.81640625" customWidth="1"/>
    <col min="20" max="20" width="26.81640625" bestFit="1" customWidth="1"/>
    <col min="21" max="21" width="4.453125" customWidth="1"/>
    <col min="25" max="25" width="5.54296875" customWidth="1"/>
    <col min="27" max="27" width="3.81640625" customWidth="1"/>
    <col min="29" max="29" width="6.1796875" customWidth="1"/>
  </cols>
  <sheetData>
    <row r="1" spans="1:30" x14ac:dyDescent="0.35">
      <c r="A1" t="s">
        <v>33</v>
      </c>
      <c r="C1" t="s">
        <v>508</v>
      </c>
      <c r="I1" t="s">
        <v>33</v>
      </c>
      <c r="K1" t="s">
        <v>33</v>
      </c>
      <c r="L1" t="s">
        <v>509</v>
      </c>
      <c r="N1" t="s">
        <v>510</v>
      </c>
      <c r="P1" t="s">
        <v>511</v>
      </c>
      <c r="R1" t="s">
        <v>512</v>
      </c>
      <c r="T1" t="s">
        <v>168</v>
      </c>
      <c r="V1" t="s">
        <v>513</v>
      </c>
      <c r="X1" t="s">
        <v>514</v>
      </c>
      <c r="Z1" t="s">
        <v>515</v>
      </c>
      <c r="AB1" t="s">
        <v>227</v>
      </c>
      <c r="AD1" t="s">
        <v>227</v>
      </c>
    </row>
    <row r="2" spans="1:30" x14ac:dyDescent="0.35">
      <c r="A2" t="s">
        <v>17</v>
      </c>
      <c r="C2" t="s">
        <v>516</v>
      </c>
      <c r="E2" t="s">
        <v>517</v>
      </c>
      <c r="G2" t="s">
        <v>518</v>
      </c>
      <c r="I2" t="s">
        <v>17</v>
      </c>
      <c r="K2" t="s">
        <v>17</v>
      </c>
      <c r="L2" t="s">
        <v>519</v>
      </c>
      <c r="N2" t="s">
        <v>520</v>
      </c>
      <c r="P2" t="s">
        <v>521</v>
      </c>
      <c r="R2" t="s">
        <v>522</v>
      </c>
      <c r="T2" t="s">
        <v>523</v>
      </c>
      <c r="V2" t="s">
        <v>524</v>
      </c>
      <c r="X2" t="s">
        <v>525</v>
      </c>
      <c r="Z2" t="s">
        <v>526</v>
      </c>
      <c r="AB2" t="s">
        <v>527</v>
      </c>
      <c r="AD2" t="s">
        <v>528</v>
      </c>
    </row>
    <row r="3" spans="1:30" x14ac:dyDescent="0.35">
      <c r="C3" t="s">
        <v>529</v>
      </c>
      <c r="G3" t="s">
        <v>530</v>
      </c>
      <c r="I3" t="s">
        <v>531</v>
      </c>
      <c r="K3" t="s">
        <v>86</v>
      </c>
      <c r="N3" t="s">
        <v>532</v>
      </c>
      <c r="P3" t="s">
        <v>533</v>
      </c>
      <c r="R3" t="s">
        <v>534</v>
      </c>
      <c r="V3" t="s">
        <v>535</v>
      </c>
      <c r="X3" t="s">
        <v>536</v>
      </c>
      <c r="Z3" t="s">
        <v>537</v>
      </c>
      <c r="AB3" t="s">
        <v>538</v>
      </c>
      <c r="AD3" t="s">
        <v>539</v>
      </c>
    </row>
    <row r="4" spans="1:30" x14ac:dyDescent="0.35">
      <c r="C4" t="s">
        <v>540</v>
      </c>
      <c r="G4" t="s">
        <v>541</v>
      </c>
      <c r="N4" t="s">
        <v>542</v>
      </c>
      <c r="P4" t="s">
        <v>543</v>
      </c>
      <c r="R4" t="s">
        <v>544</v>
      </c>
      <c r="V4" t="s">
        <v>545</v>
      </c>
      <c r="X4" t="s">
        <v>546</v>
      </c>
      <c r="Z4" t="s">
        <v>547</v>
      </c>
      <c r="AB4" t="s">
        <v>548</v>
      </c>
      <c r="AD4" t="s">
        <v>549</v>
      </c>
    </row>
    <row r="5" spans="1:30" x14ac:dyDescent="0.35">
      <c r="C5" t="s">
        <v>550</v>
      </c>
      <c r="G5" t="s">
        <v>551</v>
      </c>
      <c r="N5" t="s">
        <v>552</v>
      </c>
      <c r="P5" t="s">
        <v>553</v>
      </c>
      <c r="V5" t="s">
        <v>554</v>
      </c>
      <c r="Z5" t="s">
        <v>555</v>
      </c>
      <c r="AB5" t="s">
        <v>556</v>
      </c>
      <c r="AD5" t="s">
        <v>557</v>
      </c>
    </row>
    <row r="6" spans="1:30" x14ac:dyDescent="0.35">
      <c r="C6" t="s">
        <v>558</v>
      </c>
      <c r="G6" t="s">
        <v>559</v>
      </c>
      <c r="N6" t="s">
        <v>560</v>
      </c>
      <c r="P6" t="s">
        <v>561</v>
      </c>
      <c r="Z6" t="s">
        <v>562</v>
      </c>
      <c r="AB6" t="s">
        <v>562</v>
      </c>
      <c r="AD6" t="s">
        <v>563</v>
      </c>
    </row>
    <row r="7" spans="1:30" x14ac:dyDescent="0.35">
      <c r="G7" t="s">
        <v>564</v>
      </c>
      <c r="N7" t="s">
        <v>565</v>
      </c>
      <c r="P7" t="s">
        <v>562</v>
      </c>
    </row>
    <row r="8" spans="1:30" x14ac:dyDescent="0.35">
      <c r="G8" s="1" t="s">
        <v>566</v>
      </c>
    </row>
  </sheetData>
  <sheetProtection algorithmName="SHA-512" hashValue="MpsWSx+WH74lbuXy9Gbg1YdYUUVZaX4eSpEiehZWxzeVxtvkRCrNWuJfMMjfjZIaV02RzJEWo4X1+lvC2YqKPg==" saltValue="mEjd4NIB/ViUa75juEL8b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C86C4F1A0F684CB9AAB1D119B0CCA2" ma:contentTypeVersion="14" ma:contentTypeDescription="Crée un document." ma:contentTypeScope="" ma:versionID="bc35ebfaa3379280a00ac011ae055848">
  <xsd:schema xmlns:xsd="http://www.w3.org/2001/XMLSchema" xmlns:xs="http://www.w3.org/2001/XMLSchema" xmlns:p="http://schemas.microsoft.com/office/2006/metadata/properties" xmlns:ns2="9adb0655-d8b2-4056-af76-80f7e7778929" xmlns:ns3="bfe31dcf-420b-4191-8e7a-e17bdc9eddc8" targetNamespace="http://schemas.microsoft.com/office/2006/metadata/properties" ma:root="true" ma:fieldsID="db2cbbff5a5941cc3ed8977b13502b59" ns2:_="" ns3:_="">
    <xsd:import namespace="9adb0655-d8b2-4056-af76-80f7e7778929"/>
    <xsd:import namespace="bfe31dcf-420b-4191-8e7a-e17bdc9edd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db0655-d8b2-4056-af76-80f7e7778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8372e1be-7508-447c-9231-520b406ec6aa"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e31dcf-420b-4191-8e7a-e17bdc9eddc8"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47fa3255-63fd-46dc-881b-7c0f87a7ff59}" ma:internalName="TaxCatchAll" ma:showField="CatchAllData" ma:web="bfe31dcf-420b-4191-8e7a-e17bdc9edd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A X N + X M 1 G W X K k A A A A 9 g A A A B I A H A B D b 2 5 m a W c v U G F j a 2 F n Z S 5 4 b W w g o h g A K K A U A A A A A A A A A A A A A A A A A A A A A A A A A A A A h Y / d C o I w A I V f R X b v / i Q Q m Z P w N i E I o t s x p 4 1 0 x j a b 7 9 Z F j 9 Q r Z J T V X Z f n O 9 / F O f f r j R V T 3 0 U X Z Z 0 e T A 4 I x C B S R g 6 1 N m 0 O R t / E K S g 4 2 w p 5 E q 2 K Z t m 4 b H J 1 D o 7 e n z O E Q g g w J H C w L a I Y E 3 S o N j t 5 V L 0 A H 1 n / l 2 N t n B d G K s D Z / j W G U 0 h W B C Y 0 h Z i h B b J K m 6 9 A 5 7 3 P 9 g e y c u z 8 a B V v b F y u G V o i Q + 8 P / A F Q S w M E F A A C A A g A A X N + 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z f l w o i k e 4 D g A A A B E A A A A T A B w A R m 9 y b X V s Y X M v U 2 V j d G l v b j E u b S C i G A A o o B Q A A A A A A A A A A A A A A A A A A A A A A A A A A A A r T k 0 u y c z P U w i G 0 I b W A F B L A Q I t A B Q A A g A I A A F z f l z N R l l y p A A A A P Y A A A A S A A A A A A A A A A A A A A A A A A A A A A B D b 2 5 m a W c v U G F j a 2 F n Z S 5 4 b W x Q S w E C L Q A U A A I A C A A B c 3 5 c D 8 r p q 6 Q A A A D p A A A A E w A A A A A A A A A A A A A A A A D w A A A A W 0 N v b n R l b n R f V H l w Z X N d L n h t b F B L A Q I t A B Q A A g A I A A F z f 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K 5 H A s B R S 3 R 7 M e c C Q Q 2 Z B s A A A A A A I A A A A A A B B m A A A A A Q A A I A A A A C t Y K 8 w k P v L + 0 3 D e d 9 R a c i 8 0 J / g x k f v o e U 3 r f K P n k u 5 N A A A A A A 6 A A A A A A g A A I A A A A F h P X T 4 T P V + v 7 d r S P B g O F S s 3 a T / b H M 3 L 5 C V p 8 k K u t C L d U A A A A P x k d w T M F b F w G 1 r 5 o 0 i e d z B V d W n 7 z 7 6 C z Z X 2 7 k a m U R U P M d q h A E j v + 7 9 w 9 T Q y s v Q 8 i l 7 j C 8 h d Z u C r I 4 d Q G 8 f e U T a H + c W V 5 b r 9 b F R D F a b 2 P G W q Q A A A A M F 2 l 9 c c H m N a 4 w 2 o K 0 s W j 4 / b h x e F Y B v a q v n / M F N U 3 v u 3 H e u 5 M 7 4 L y K 7 o R 3 F 4 J e + 1 b F b h m e 6 b b o x d t 0 t z s E 8 e P v 8 = < / 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adb0655-d8b2-4056-af76-80f7e7778929">
      <Terms xmlns="http://schemas.microsoft.com/office/infopath/2007/PartnerControls"/>
    </lcf76f155ced4ddcb4097134ff3c332f>
    <TaxCatchAll xmlns="bfe31dcf-420b-4191-8e7a-e17bdc9eddc8" xsi:nil="true"/>
  </documentManagement>
</p:properties>
</file>

<file path=customXml/itemProps1.xml><?xml version="1.0" encoding="utf-8"?>
<ds:datastoreItem xmlns:ds="http://schemas.openxmlformats.org/officeDocument/2006/customXml" ds:itemID="{99DB06AA-B5EF-48BE-B52C-ABBF5D44C031}">
  <ds:schemaRefs>
    <ds:schemaRef ds:uri="http://schemas.microsoft.com/sharepoint/v3/contenttype/forms"/>
  </ds:schemaRefs>
</ds:datastoreItem>
</file>

<file path=customXml/itemProps2.xml><?xml version="1.0" encoding="utf-8"?>
<ds:datastoreItem xmlns:ds="http://schemas.openxmlformats.org/officeDocument/2006/customXml" ds:itemID="{1200EC03-0792-4B6F-B8E8-3E31070BF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db0655-d8b2-4056-af76-80f7e7778929"/>
    <ds:schemaRef ds:uri="bfe31dcf-420b-4191-8e7a-e17bdc9edd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7460C5-0CE8-4180-9D4B-14B3521074F6}">
  <ds:schemaRefs>
    <ds:schemaRef ds:uri="http://schemas.microsoft.com/DataMashup"/>
  </ds:schemaRefs>
</ds:datastoreItem>
</file>

<file path=customXml/itemProps4.xml><?xml version="1.0" encoding="utf-8"?>
<ds:datastoreItem xmlns:ds="http://schemas.openxmlformats.org/officeDocument/2006/customXml" ds:itemID="{ABBFBD72-92AD-4E28-9506-76B618BD4650}">
  <ds:schemaRefs>
    <ds:schemaRef ds:uri="http://schemas.openxmlformats.org/package/2006/metadata/core-properties"/>
    <ds:schemaRef ds:uri="http://purl.org/dc/dcmitype/"/>
    <ds:schemaRef ds:uri="http://purl.org/dc/elements/1.1/"/>
    <ds:schemaRef ds:uri="9adb0655-d8b2-4056-af76-80f7e7778929"/>
    <ds:schemaRef ds:uri="bfe31dcf-420b-4191-8e7a-e17bdc9eddc8"/>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RENSEIGNEMENTS GÉNÉRAUX</vt:lpstr>
      <vt:lpstr>VOLET 1</vt:lpstr>
      <vt:lpstr>VOLET 2</vt:lpstr>
      <vt:lpstr>VOLET 3</vt:lpstr>
      <vt:lpstr>filtre</vt:lpstr>
      <vt:lpstr>'RENSEIGNEMENTS GÉNÉRAUX'!Zone_d_impression</vt:lpstr>
      <vt:lpstr>'VOLET 1'!Zone_d_impression</vt:lpstr>
      <vt:lpstr>'VOLET 2'!Zone_d_impression</vt:lpstr>
      <vt:lpstr>'VOLET 3'!Zone_d_impression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demande – Programme d’aide financière aux organismes nationaux de loisir (PAFONL) 2026-2029 </dc:title>
  <dc:subject>Formulaire de demande – Programme d’aide financière aux organismes nationaux de loisir (PAFONL) 2026-2029 </dc:subject>
  <dc:creator>Ministère de l'Éducation</dc:creator>
  <cp:keywords/>
  <dc:description/>
  <cp:lastModifiedBy>Alexandre St-Amand-Séguin</cp:lastModifiedBy>
  <cp:revision/>
  <dcterms:created xsi:type="dcterms:W3CDTF">2026-03-30T13:00:48Z</dcterms:created>
  <dcterms:modified xsi:type="dcterms:W3CDTF">2026-04-21T16:18:56Z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0x010100C5C86C4F1A0F684CB9AAB1D119B0CCA2</vt:lpwstr>
  </property>
  <property fmtid="{D5CDD505-2E9C-101B-9397-08002B2CF9AE}" pid="3" name="MediaServiceImageTags">
    <vt:lpwstr/>
  </property>
</Properties>
</file>