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K:\Dppp-Girhf-Priv\2_Doc_reference\Travaux en cours\Période de réalisation poisson\4_Travail\Page Web\"/>
    </mc:Choice>
  </mc:AlternateContent>
  <xr:revisionPtr revIDLastSave="0" documentId="13_ncr:1_{B487DF86-01DE-4453-B371-7C5377A7D2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ériodes de réalisation" sheetId="13" r:id="rId1"/>
    <sheet name="Données" sheetId="1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3" l="1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9" i="13"/>
  <c r="F36" i="13"/>
  <c r="F17" i="13"/>
  <c r="G17" i="13"/>
  <c r="F18" i="13"/>
  <c r="G18" i="13"/>
  <c r="F19" i="13"/>
  <c r="G19" i="13"/>
  <c r="F20" i="13"/>
  <c r="G20" i="13"/>
  <c r="F21" i="13"/>
  <c r="G21" i="13"/>
  <c r="F22" i="13"/>
  <c r="G22" i="13"/>
  <c r="F23" i="13"/>
  <c r="G23" i="13"/>
  <c r="F24" i="13"/>
  <c r="G24" i="13"/>
  <c r="F25" i="13"/>
  <c r="G25" i="13"/>
  <c r="F26" i="13"/>
  <c r="G26" i="13"/>
  <c r="F27" i="13"/>
  <c r="G27" i="13"/>
  <c r="F28" i="13"/>
  <c r="G28" i="13"/>
  <c r="F29" i="13"/>
  <c r="G29" i="13"/>
  <c r="F30" i="13"/>
  <c r="G30" i="13"/>
  <c r="F31" i="13"/>
  <c r="G31" i="13"/>
  <c r="F32" i="13"/>
  <c r="G32" i="13"/>
  <c r="F33" i="13"/>
  <c r="G33" i="13"/>
  <c r="F34" i="13"/>
  <c r="G34" i="13"/>
  <c r="F35" i="13"/>
  <c r="G35" i="13"/>
  <c r="G36" i="13"/>
  <c r="E8" i="13"/>
  <c r="G8" i="13" s="1" a="1"/>
  <c r="G8" i="13" s="1"/>
  <c r="F8" i="13" l="1"/>
  <c r="E36" i="13"/>
  <c r="E33" i="13"/>
  <c r="E34" i="13"/>
  <c r="E35" i="13"/>
  <c r="E10" i="13" l="1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9" i="13"/>
  <c r="F15" i="13" l="1"/>
  <c r="G15" i="13"/>
  <c r="F16" i="13"/>
  <c r="G16" i="13"/>
  <c r="G9" i="13"/>
  <c r="F9" i="13"/>
  <c r="F14" i="13"/>
  <c r="G14" i="13"/>
  <c r="G13" i="13"/>
  <c r="F13" i="13"/>
  <c r="F12" i="13"/>
  <c r="G12" i="13"/>
  <c r="F11" i="13"/>
  <c r="G11" i="13"/>
  <c r="F10" i="13"/>
  <c r="G10" i="13"/>
  <c r="F7" i="13" l="1"/>
  <c r="G7" i="13" s="1" a="1"/>
  <c r="G7" i="13" s="1"/>
  <c r="G4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<sst xmlns="http://schemas.openxmlformats.org/spreadsheetml/2006/main" count="120" uniqueCount="42">
  <si>
    <t>Doré jaune</t>
  </si>
  <si>
    <t>Grand brochet</t>
  </si>
  <si>
    <t>Touladi</t>
  </si>
  <si>
    <t>Omble de fontaine</t>
  </si>
  <si>
    <t>Grand corégone</t>
  </si>
  <si>
    <t>Perchaude</t>
  </si>
  <si>
    <t>Érablière à tilleul</t>
  </si>
  <si>
    <t>Sapinière</t>
  </si>
  <si>
    <t>Pessière</t>
  </si>
  <si>
    <t>Éperlan arc-en-ciel</t>
  </si>
  <si>
    <t>Doré noir</t>
  </si>
  <si>
    <t>Achigan à petite bouche</t>
  </si>
  <si>
    <t>Ouananiche</t>
  </si>
  <si>
    <t>Toundra</t>
  </si>
  <si>
    <t>Début de la période de réalisation</t>
  </si>
  <si>
    <t>Maskinongé</t>
  </si>
  <si>
    <t>Fin de la période de réalisation</t>
  </si>
  <si>
    <t>Espèces présentes</t>
  </si>
  <si>
    <t>Érablière à bouleau jaune</t>
  </si>
  <si>
    <t>Esturgeon jaune</t>
  </si>
  <si>
    <t>Alose savoureuse</t>
  </si>
  <si>
    <t>Chat-fou des rapides</t>
  </si>
  <si>
    <t>Chevalier de rivière</t>
  </si>
  <si>
    <t>Cisco de lac</t>
  </si>
  <si>
    <t>Fouille-roche gris</t>
  </si>
  <si>
    <t>Lotte</t>
  </si>
  <si>
    <t>Ménomini rond</t>
  </si>
  <si>
    <t>Omble chevalier</t>
  </si>
  <si>
    <t>Poulamon atlantique</t>
  </si>
  <si>
    <t>Esturgeon noir</t>
  </si>
  <si>
    <t>Érablière à caryer cordiforme</t>
  </si>
  <si>
    <t>Domaine bioclimatique</t>
  </si>
  <si>
    <t>début</t>
  </si>
  <si>
    <t>fin</t>
  </si>
  <si>
    <t>Espèce 1</t>
  </si>
  <si>
    <t>Période de réalisation:</t>
  </si>
  <si>
    <t>Achigan à grande bouche</t>
  </si>
  <si>
    <t>Saumon atlantique</t>
  </si>
  <si>
    <t>"non présente"</t>
  </si>
  <si>
    <t>Espèces communes frayant au printemps</t>
  </si>
  <si>
    <t>Espèces communes frayant à l'automne</t>
  </si>
  <si>
    <t>Période de réalisation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</si>
</sst>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2" fillId="3" borderId="19" applyNumberFormat="0" applyAlignment="0" applyProtection="0"/>
  </cellStyleXfs>
  <cellXfs count="42">
    <xf numFmtId="0" fontId="0" fillId="0" borderId="0" xfId="0"/>
    <xf numFmtId="0" fontId="0" fillId="2" borderId="0" xfId="0" applyFill="1"/>
    <xf numFmtId="0" fontId="0" fillId="2" borderId="6" xfId="0" applyFill="1" applyBorder="1"/>
    <xf numFmtId="0" fontId="0" fillId="2" borderId="2" xfId="0" applyFill="1" applyBorder="1"/>
    <xf numFmtId="0" fontId="0" fillId="2" borderId="1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" fontId="0" fillId="2" borderId="14" xfId="0" applyNumberFormat="1" applyFill="1" applyBorder="1" applyAlignment="1">
      <alignment horizontal="center"/>
    </xf>
    <xf numFmtId="16" fontId="0" fillId="2" borderId="15" xfId="0" applyNumberFormat="1" applyFill="1" applyBorder="1" applyAlignment="1">
      <alignment horizontal="center"/>
    </xf>
    <xf numFmtId="16" fontId="0" fillId="2" borderId="16" xfId="0" applyNumberFormat="1" applyFill="1" applyBorder="1" applyAlignment="1">
      <alignment horizontal="center"/>
    </xf>
    <xf numFmtId="16" fontId="0" fillId="2" borderId="8" xfId="0" applyNumberFormat="1" applyFill="1" applyBorder="1" applyAlignment="1">
      <alignment horizontal="center"/>
    </xf>
    <xf numFmtId="16" fontId="0" fillId="2" borderId="17" xfId="0" applyNumberFormat="1" applyFill="1" applyBorder="1" applyAlignment="1">
      <alignment horizontal="center"/>
    </xf>
    <xf numFmtId="16" fontId="0" fillId="2" borderId="9" xfId="0" applyNumberFormat="1" applyFill="1" applyBorder="1" applyAlignment="1">
      <alignment horizontal="center"/>
    </xf>
    <xf numFmtId="16" fontId="0" fillId="2" borderId="21" xfId="0" applyNumberFormat="1" applyFill="1" applyBorder="1" applyAlignment="1">
      <alignment horizontal="center"/>
    </xf>
    <xf numFmtId="16" fontId="0" fillId="2" borderId="22" xfId="0" applyNumberFormat="1" applyFill="1" applyBorder="1" applyAlignment="1">
      <alignment horizontal="center"/>
    </xf>
    <xf numFmtId="0" fontId="0" fillId="2" borderId="0" xfId="0" applyFill="1" applyProtection="1">
      <protection hidden="1"/>
    </xf>
    <xf numFmtId="0" fontId="3" fillId="3" borderId="6" xfId="1" applyFont="1" applyBorder="1" applyAlignment="1" applyProtection="1">
      <alignment vertical="center"/>
      <protection hidden="1"/>
    </xf>
    <xf numFmtId="0" fontId="1" fillId="2" borderId="20" xfId="0" applyFont="1" applyFill="1" applyBorder="1" applyAlignment="1" applyProtection="1">
      <alignment horizontal="center" vertical="center"/>
      <protection hidden="1"/>
    </xf>
    <xf numFmtId="0" fontId="1" fillId="2" borderId="18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Protection="1">
      <protection hidden="1"/>
    </xf>
    <xf numFmtId="0" fontId="0" fillId="2" borderId="1" xfId="0" applyFill="1" applyBorder="1" applyProtection="1">
      <protection hidden="1"/>
    </xf>
    <xf numFmtId="16" fontId="1" fillId="2" borderId="11" xfId="0" applyNumberFormat="1" applyFont="1" applyFill="1" applyBorder="1" applyAlignment="1" applyProtection="1">
      <alignment horizontal="center" vertical="center"/>
      <protection hidden="1"/>
    </xf>
    <xf numFmtId="16" fontId="1" fillId="2" borderId="12" xfId="0" applyNumberFormat="1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Protection="1">
      <protection hidden="1"/>
    </xf>
    <xf numFmtId="16" fontId="0" fillId="0" borderId="10" xfId="0" applyNumberFormat="1" applyBorder="1" applyAlignment="1" applyProtection="1">
      <alignment horizontal="center"/>
      <protection hidden="1"/>
    </xf>
    <xf numFmtId="16" fontId="0" fillId="2" borderId="0" xfId="0" applyNumberFormat="1" applyFill="1" applyAlignment="1" applyProtection="1">
      <alignment horizontal="center"/>
      <protection hidden="1"/>
    </xf>
    <xf numFmtId="0" fontId="0" fillId="2" borderId="0" xfId="0" applyFill="1" applyProtection="1">
      <protection locked="0"/>
    </xf>
    <xf numFmtId="0" fontId="0" fillId="2" borderId="24" xfId="0" applyFill="1" applyBorder="1" applyProtection="1">
      <protection hidden="1"/>
    </xf>
    <xf numFmtId="0" fontId="0" fillId="4" borderId="24" xfId="0" applyFill="1" applyBorder="1" applyProtection="1">
      <protection locked="0"/>
    </xf>
    <xf numFmtId="0" fontId="0" fillId="2" borderId="4" xfId="0" applyFill="1" applyBorder="1"/>
    <xf numFmtId="0" fontId="0" fillId="2" borderId="5" xfId="0" applyFill="1" applyBorder="1"/>
    <xf numFmtId="0" fontId="1" fillId="2" borderId="1" xfId="0" applyFont="1" applyFill="1" applyBorder="1"/>
    <xf numFmtId="0" fontId="0" fillId="2" borderId="23" xfId="0" applyFill="1" applyBorder="1"/>
    <xf numFmtId="0" fontId="0" fillId="2" borderId="13" xfId="0" applyFill="1" applyBorder="1"/>
    <xf numFmtId="0" fontId="0" fillId="2" borderId="7" xfId="0" applyFill="1" applyBorder="1"/>
    <xf numFmtId="0" fontId="0" fillId="2" borderId="25" xfId="0" applyFill="1" applyBorder="1"/>
    <xf numFmtId="16" fontId="0" fillId="2" borderId="26" xfId="0" applyNumberFormat="1" applyFill="1" applyBorder="1" applyAlignment="1">
      <alignment horizontal="center"/>
    </xf>
    <xf numFmtId="0" fontId="0" fillId="2" borderId="28" xfId="0" applyFill="1" applyBorder="1"/>
    <xf numFmtId="16" fontId="0" fillId="2" borderId="29" xfId="0" applyNumberFormat="1" applyFill="1" applyBorder="1" applyAlignment="1">
      <alignment horizontal="center"/>
    </xf>
    <xf numFmtId="0" fontId="1" fillId="2" borderId="1" xfId="0" applyFont="1" applyFill="1" applyBorder="1" applyAlignment="1" applyProtection="1">
      <alignment vertical="center"/>
      <protection hidden="1"/>
    </xf>
    <xf numFmtId="0" fontId="1" fillId="4" borderId="2" xfId="0" applyFont="1" applyFill="1" applyBorder="1" applyAlignment="1" applyProtection="1">
      <alignment vertical="center"/>
      <protection locked="0"/>
    </xf>
    <xf numFmtId="0" fontId="3" fillId="3" borderId="27" xfId="1" applyFont="1" applyBorder="1" applyAlignment="1" applyProtection="1">
      <alignment horizontal="left" vertical="center"/>
      <protection hidden="1"/>
    </xf>
    <xf numFmtId="0" fontId="3" fillId="3" borderId="2" xfId="1" applyFont="1" applyBorder="1" applyAlignment="1" applyProtection="1">
      <alignment horizontal="left" vertical="center"/>
      <protection hidden="1"/>
    </xf>
  </cellXfs>
  <cellStyles count="2">
    <cellStyle name="Calcul" xfId="1" builtinId="22"/>
    <cellStyle name="Normal" xfId="0" builtinId="0"/>
  </cellStyles>
  <dxfs count="2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B9B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B9B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B9B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1:H36"/>
  <sheetViews>
    <sheetView tabSelected="1" zoomScale="130" zoomScaleNormal="130" workbookViewId="0">
      <selection activeCell="C4" sqref="C4"/>
    </sheetView>
  </sheetViews>
  <sheetFormatPr baseColWidth="10" defaultColWidth="11.42578125" defaultRowHeight="15" x14ac:dyDescent="0.25"/>
  <cols>
    <col min="1" max="1" width="2.7109375" style="14" customWidth="1"/>
    <col min="2" max="2" width="24.42578125" style="14" customWidth="1"/>
    <col min="3" max="3" width="37.7109375" style="14" bestFit="1" customWidth="1"/>
    <col min="4" max="4" width="4.7109375" style="14" customWidth="1"/>
    <col min="5" max="5" width="37.7109375" style="14" bestFit="1" customWidth="1"/>
    <col min="6" max="6" width="31.7109375" style="14" bestFit="1" customWidth="1"/>
    <col min="7" max="7" width="31.28515625" style="14" bestFit="1" customWidth="1"/>
    <col min="8" max="8" width="20.42578125" style="14" customWidth="1"/>
    <col min="9" max="9" width="29.5703125" style="14" bestFit="1" customWidth="1"/>
    <col min="10" max="10" width="50.85546875" style="14" customWidth="1"/>
    <col min="11" max="16384" width="11.42578125" style="14"/>
  </cols>
  <sheetData>
    <row r="1" spans="2:8" ht="7.9" customHeight="1" x14ac:dyDescent="0.25"/>
    <row r="2" spans="2:8" ht="70.900000000000006" customHeight="1" x14ac:dyDescent="0.25">
      <c r="B2" s="14" t="e" vm="1">
        <v>#VALUE!</v>
      </c>
    </row>
    <row r="3" spans="2:8" ht="15.75" thickBot="1" x14ac:dyDescent="0.3"/>
    <row r="4" spans="2:8" ht="24" customHeight="1" thickBot="1" x14ac:dyDescent="0.3">
      <c r="B4" s="38" t="s">
        <v>31</v>
      </c>
      <c r="C4" s="39"/>
      <c r="F4" s="15" t="s">
        <v>35</v>
      </c>
      <c r="G4" s="40" t="str">
        <f>IF(C4="","Choisir un domaine bioclimatique",IF(F7="","Choisir au moins une espèce","Du  "&amp;TEXT(F7,"j mmmm")&amp;"  au  "&amp;TEXT(G7,"j mmmm")))</f>
        <v>Choisir un domaine bioclimatique</v>
      </c>
      <c r="H4" s="41"/>
    </row>
    <row r="5" spans="2:8" ht="24" customHeight="1" thickBot="1" x14ac:dyDescent="0.3"/>
    <row r="6" spans="2:8" ht="15.75" thickBot="1" x14ac:dyDescent="0.3">
      <c r="F6" s="16" t="s">
        <v>14</v>
      </c>
      <c r="G6" s="17" t="s">
        <v>16</v>
      </c>
    </row>
    <row r="7" spans="2:8" ht="15.75" thickBot="1" x14ac:dyDescent="0.3">
      <c r="B7" s="18" t="s">
        <v>17</v>
      </c>
      <c r="E7" s="19" t="s">
        <v>41</v>
      </c>
      <c r="F7" s="20" t="str">
        <f>IF(MAX(F8:F35)=0,"",MAX(F8:F35))</f>
        <v/>
      </c>
      <c r="G7" s="21" t="str">
        <f t="array" ref="G7">IF(F7="","",IF(MAX(G8:G34)&gt;F7,MIN(IF(G8:G34&gt;F7,G8:G34)),MIN(G8:G34)))</f>
        <v/>
      </c>
    </row>
    <row r="8" spans="2:8" x14ac:dyDescent="0.25">
      <c r="B8" s="26" t="s">
        <v>34</v>
      </c>
      <c r="C8" s="27"/>
      <c r="E8" s="22" t="str">
        <f>IF(C8="","Espèce 1",C8)</f>
        <v>Espèce 1</v>
      </c>
      <c r="F8" s="23" t="str">
        <f>IF(C4="","Choisir un domaine bioclimatique",IF(C8="","Choisir une espèce",INDEX(Données!$C$4:$N$29,MATCH($E8,Données!$B$4:$B$29,0),MATCH($C$4,Données!$C$2:$N$2,0))))</f>
        <v>Choisir un domaine bioclimatique</v>
      </c>
      <c r="G8" s="23" t="str" cm="1">
        <f t="array" ref="G8">IF(C4="","",IF(C8="","",INDEX(Données!$C$4:$N$29,MATCH($E8,Données!$B$4:$B$29,0),MATCH($C$4,Données!$C$2:$N$2,0)+1)))</f>
        <v/>
      </c>
    </row>
    <row r="9" spans="2:8" x14ac:dyDescent="0.25">
      <c r="B9" s="14" t="str">
        <f>IF($C8="","","Espèce "&amp;ROW($C9)-7)</f>
        <v/>
      </c>
      <c r="D9" s="25"/>
      <c r="E9" s="14" t="str">
        <f>IF(C9="","",C9)</f>
        <v/>
      </c>
      <c r="F9" s="24" t="str">
        <f>IF(ISBLANK(C9),"",INDEX(Données!$C$4:$N$29,MATCH($E9,Données!$B$4:$B$29,0),MATCH($C$4,Données!$C$2:$N$2,0)))</f>
        <v/>
      </c>
      <c r="G9" s="24" t="str">
        <f>IF(ISBLANK(C9),"",INDEX(Données!$C$4:$N$29,MATCH($E9,Données!$B$4:$B$29,0),MATCH($C$4,Données!$C$2:$N$2,0)+1))</f>
        <v/>
      </c>
    </row>
    <row r="10" spans="2:8" x14ac:dyDescent="0.25">
      <c r="B10" s="14" t="str">
        <f t="shared" ref="B10:B36" si="0">IF($C9="","","Espèce "&amp;ROW($C10)-7)</f>
        <v/>
      </c>
      <c r="C10" s="25"/>
      <c r="E10" s="14" t="str">
        <f t="shared" ref="E10:E36" si="1">IF(C10="","",C10)</f>
        <v/>
      </c>
      <c r="F10" s="24" t="str">
        <f>IF(ISBLANK(C10),"",INDEX(Données!$C$4:$N$29,MATCH($E10,Données!$B$4:$B$29,0),MATCH($C$4,Données!$C$2:$N$2,0)))</f>
        <v/>
      </c>
      <c r="G10" s="24" t="str">
        <f>IF(ISBLANK(C10),"",INDEX(Données!$C$4:$N$29,MATCH($E10,Données!$B$4:$B$29,0),MATCH($C$4,Données!$C$2:$N$2,0)+1))</f>
        <v/>
      </c>
    </row>
    <row r="11" spans="2:8" x14ac:dyDescent="0.25">
      <c r="B11" s="14" t="str">
        <f t="shared" si="0"/>
        <v/>
      </c>
      <c r="C11" s="25"/>
      <c r="E11" s="14" t="str">
        <f t="shared" si="1"/>
        <v/>
      </c>
      <c r="F11" s="24" t="str">
        <f>IF(ISBLANK(C11),"",INDEX(Données!$C$4:$N$29,MATCH($E11,Données!$B$4:$B$29,0),MATCH($C$4,Données!$C$2:$N$2,0)))</f>
        <v/>
      </c>
      <c r="G11" s="24" t="str">
        <f>IF(ISBLANK(C11),"",INDEX(Données!$C$4:$N$29,MATCH($E11,Données!$B$4:$B$29,0),MATCH($C$4,Données!$C$2:$N$2,0)+1))</f>
        <v/>
      </c>
    </row>
    <row r="12" spans="2:8" x14ac:dyDescent="0.25">
      <c r="B12" s="14" t="str">
        <f t="shared" si="0"/>
        <v/>
      </c>
      <c r="C12" s="25"/>
      <c r="E12" s="14" t="str">
        <f t="shared" si="1"/>
        <v/>
      </c>
      <c r="F12" s="24" t="str">
        <f>IF(ISBLANK(C12),"",INDEX(Données!$C$4:$N$29,MATCH($E12,Données!$B$4:$B$29,0),MATCH($C$4,Données!$C$2:$N$2,0)))</f>
        <v/>
      </c>
      <c r="G12" s="24" t="str">
        <f>IF(ISBLANK(C12),"",INDEX(Données!$C$4:$N$29,MATCH($E12,Données!$B$4:$B$29,0),MATCH($C$4,Données!$C$2:$N$2,0)+1))</f>
        <v/>
      </c>
    </row>
    <row r="13" spans="2:8" x14ac:dyDescent="0.25">
      <c r="B13" s="14" t="str">
        <f t="shared" si="0"/>
        <v/>
      </c>
      <c r="C13" s="25"/>
      <c r="E13" s="14" t="str">
        <f t="shared" si="1"/>
        <v/>
      </c>
      <c r="F13" s="24" t="str">
        <f>IF(ISBLANK(C13),"",INDEX(Données!$C$4:$N$29,MATCH($E13,Données!$B$4:$B$29,0),MATCH($C$4,Données!$C$2:$N$2,0)))</f>
        <v/>
      </c>
      <c r="G13" s="24" t="str">
        <f>IF(ISBLANK(C13),"",INDEX(Données!$C$4:$N$29,MATCH($E13,Données!$B$4:$B$29,0),MATCH($C$4,Données!$C$2:$N$2,0)+1))</f>
        <v/>
      </c>
    </row>
    <row r="14" spans="2:8" x14ac:dyDescent="0.25">
      <c r="B14" s="14" t="str">
        <f t="shared" si="0"/>
        <v/>
      </c>
      <c r="C14" s="25"/>
      <c r="E14" s="14" t="str">
        <f t="shared" si="1"/>
        <v/>
      </c>
      <c r="F14" s="24" t="str">
        <f>IF(ISBLANK(C14),"",INDEX(Données!$C$4:$N$29,MATCH($E14,Données!$B$4:$B$29,0),MATCH($C$4,Données!$C$2:$N$2,0)))</f>
        <v/>
      </c>
      <c r="G14" s="24" t="str">
        <f>IF(ISBLANK(C14),"",INDEX(Données!$C$4:$N$29,MATCH($E14,Données!$B$4:$B$29,0),MATCH($C$4,Données!$C$2:$N$2,0)+1))</f>
        <v/>
      </c>
    </row>
    <row r="15" spans="2:8" x14ac:dyDescent="0.25">
      <c r="B15" s="14" t="str">
        <f t="shared" si="0"/>
        <v/>
      </c>
      <c r="C15" s="25"/>
      <c r="E15" s="14" t="str">
        <f t="shared" si="1"/>
        <v/>
      </c>
      <c r="F15" s="24" t="str">
        <f>IF(ISBLANK(C15),"",INDEX(Données!$C$4:$N$29,MATCH($E15,Données!$B$4:$B$29,0),MATCH($C$4,Données!$C$2:$N$2,0)))</f>
        <v/>
      </c>
      <c r="G15" s="24" t="str">
        <f>IF(ISBLANK(C15),"",INDEX(Données!$C$4:$N$29,MATCH($E15,Données!$B$4:$B$29,0),MATCH($C$4,Données!$C$2:$N$2,0)+1))</f>
        <v/>
      </c>
    </row>
    <row r="16" spans="2:8" x14ac:dyDescent="0.25">
      <c r="B16" s="14" t="str">
        <f t="shared" si="0"/>
        <v/>
      </c>
      <c r="C16" s="25"/>
      <c r="E16" s="14" t="str">
        <f t="shared" si="1"/>
        <v/>
      </c>
      <c r="F16" s="24" t="str">
        <f>IF(ISBLANK(C16),"",INDEX(Données!$C$4:$N$29,MATCH($E16,Données!$B$4:$B$29,0),MATCH($C$4,Données!$C$2:$N$2,0)))</f>
        <v/>
      </c>
      <c r="G16" s="24" t="str">
        <f>IF(ISBLANK(C16),"",INDEX(Données!$C$4:$N$29,MATCH($E16,Données!$B$4:$B$29,0),MATCH($C$4,Données!$C$2:$N$2,0)+1))</f>
        <v/>
      </c>
    </row>
    <row r="17" spans="2:7" x14ac:dyDescent="0.25">
      <c r="B17" s="14" t="str">
        <f t="shared" si="0"/>
        <v/>
      </c>
      <c r="C17" s="25"/>
      <c r="D17" s="25"/>
      <c r="E17" s="14" t="str">
        <f t="shared" si="1"/>
        <v/>
      </c>
      <c r="F17" s="24" t="str">
        <f>IF(ISBLANK(C17),"",INDEX(Données!$C$4:$N$29,MATCH($E17,Données!$B$4:$B$29,0),MATCH($C$4,Données!$C$2:$N$2,0)))</f>
        <v/>
      </c>
      <c r="G17" s="24" t="str">
        <f>IF(ISBLANK(C17),"",INDEX(Données!$C$4:$N$29,MATCH($E17,Données!$B$4:$B$29,0),MATCH($C$4,Données!$C$2:$N$2,0)+1))</f>
        <v/>
      </c>
    </row>
    <row r="18" spans="2:7" x14ac:dyDescent="0.25">
      <c r="B18" s="14" t="str">
        <f t="shared" si="0"/>
        <v/>
      </c>
      <c r="C18" s="25"/>
      <c r="E18" s="14" t="str">
        <f t="shared" si="1"/>
        <v/>
      </c>
      <c r="F18" s="24" t="str">
        <f>IF(ISBLANK(C18),"",INDEX(Données!$C$4:$N$29,MATCH($E18,Données!$B$4:$B$29,0),MATCH($C$4,Données!$C$2:$N$2,0)))</f>
        <v/>
      </c>
      <c r="G18" s="24" t="str">
        <f>IF(ISBLANK(C18),"",INDEX(Données!$C$4:$N$29,MATCH($E18,Données!$B$4:$B$29,0),MATCH($C$4,Données!$C$2:$N$2,0)+1))</f>
        <v/>
      </c>
    </row>
    <row r="19" spans="2:7" x14ac:dyDescent="0.25">
      <c r="B19" s="14" t="str">
        <f t="shared" si="0"/>
        <v/>
      </c>
      <c r="C19" s="25"/>
      <c r="E19" s="14" t="str">
        <f t="shared" si="1"/>
        <v/>
      </c>
      <c r="F19" s="24" t="str">
        <f>IF(ISBLANK(C19),"",INDEX(Données!$C$4:$N$29,MATCH($E19,Données!$B$4:$B$29,0),MATCH($C$4,Données!$C$2:$N$2,0)))</f>
        <v/>
      </c>
      <c r="G19" s="24" t="str">
        <f>IF(ISBLANK(C19),"",INDEX(Données!$C$4:$N$29,MATCH($E19,Données!$B$4:$B$29,0),MATCH($C$4,Données!$C$2:$N$2,0)+1))</f>
        <v/>
      </c>
    </row>
    <row r="20" spans="2:7" x14ac:dyDescent="0.25">
      <c r="B20" s="14" t="str">
        <f t="shared" si="0"/>
        <v/>
      </c>
      <c r="C20" s="25"/>
      <c r="E20" s="14" t="str">
        <f t="shared" si="1"/>
        <v/>
      </c>
      <c r="F20" s="24" t="str">
        <f>IF(ISBLANK(C20),"",INDEX(Données!$C$4:$N$29,MATCH($E20,Données!$B$4:$B$29,0),MATCH($C$4,Données!$C$2:$N$2,0)))</f>
        <v/>
      </c>
      <c r="G20" s="24" t="str">
        <f>IF(ISBLANK(C20),"",INDEX(Données!$C$4:$N$29,MATCH($E20,Données!$B$4:$B$29,0),MATCH($C$4,Données!$C$2:$N$2,0)+1))</f>
        <v/>
      </c>
    </row>
    <row r="21" spans="2:7" x14ac:dyDescent="0.25">
      <c r="B21" s="14" t="str">
        <f t="shared" si="0"/>
        <v/>
      </c>
      <c r="C21" s="25"/>
      <c r="E21" s="14" t="str">
        <f t="shared" si="1"/>
        <v/>
      </c>
      <c r="F21" s="24" t="str">
        <f>IF(ISBLANK(C21),"",INDEX(Données!$C$4:$N$29,MATCH($E21,Données!$B$4:$B$29,0),MATCH($C$4,Données!$C$2:$N$2,0)))</f>
        <v/>
      </c>
      <c r="G21" s="24" t="str">
        <f>IF(ISBLANK(C21),"",INDEX(Données!$C$4:$N$29,MATCH($E21,Données!$B$4:$B$29,0),MATCH($C$4,Données!$C$2:$N$2,0)+1))</f>
        <v/>
      </c>
    </row>
    <row r="22" spans="2:7" x14ac:dyDescent="0.25">
      <c r="B22" s="14" t="str">
        <f t="shared" si="0"/>
        <v/>
      </c>
      <c r="C22" s="25"/>
      <c r="E22" s="14" t="str">
        <f t="shared" si="1"/>
        <v/>
      </c>
      <c r="F22" s="24" t="str">
        <f>IF(ISBLANK(C22),"",INDEX(Données!$C$4:$N$29,MATCH($E22,Données!$B$4:$B$29,0),MATCH($C$4,Données!$C$2:$N$2,0)))</f>
        <v/>
      </c>
      <c r="G22" s="24" t="str">
        <f>IF(ISBLANK(C22),"",INDEX(Données!$C$4:$N$29,MATCH($E22,Données!$B$4:$B$29,0),MATCH($C$4,Données!$C$2:$N$2,0)+1))</f>
        <v/>
      </c>
    </row>
    <row r="23" spans="2:7" x14ac:dyDescent="0.25">
      <c r="B23" s="14" t="str">
        <f t="shared" si="0"/>
        <v/>
      </c>
      <c r="C23" s="25"/>
      <c r="E23" s="14" t="str">
        <f t="shared" si="1"/>
        <v/>
      </c>
      <c r="F23" s="24" t="str">
        <f>IF(ISBLANK(C23),"",INDEX(Données!$C$4:$N$29,MATCH($E23,Données!$B$4:$B$29,0),MATCH($C$4,Données!$C$2:$N$2,0)))</f>
        <v/>
      </c>
      <c r="G23" s="24" t="str">
        <f>IF(ISBLANK(C23),"",INDEX(Données!$C$4:$N$29,MATCH($E23,Données!$B$4:$B$29,0),MATCH($C$4,Données!$C$2:$N$2,0)+1))</f>
        <v/>
      </c>
    </row>
    <row r="24" spans="2:7" x14ac:dyDescent="0.25">
      <c r="B24" s="14" t="str">
        <f t="shared" si="0"/>
        <v/>
      </c>
      <c r="C24" s="25"/>
      <c r="E24" s="14" t="str">
        <f t="shared" si="1"/>
        <v/>
      </c>
      <c r="F24" s="24" t="str">
        <f>IF(ISBLANK(C24),"",INDEX(Données!$C$4:$N$29,MATCH($E24,Données!$B$4:$B$29,0),MATCH($C$4,Données!$C$2:$N$2,0)))</f>
        <v/>
      </c>
      <c r="G24" s="24" t="str">
        <f>IF(ISBLANK(C24),"",INDEX(Données!$C$4:$N$29,MATCH($E24,Données!$B$4:$B$29,0),MATCH($C$4,Données!$C$2:$N$2,0)+1))</f>
        <v/>
      </c>
    </row>
    <row r="25" spans="2:7" x14ac:dyDescent="0.25">
      <c r="B25" s="14" t="str">
        <f t="shared" si="0"/>
        <v/>
      </c>
      <c r="C25" s="25"/>
      <c r="E25" s="14" t="str">
        <f t="shared" si="1"/>
        <v/>
      </c>
      <c r="F25" s="24" t="str">
        <f>IF(ISBLANK(C25),"",INDEX(Données!$C$4:$N$29,MATCH($E25,Données!$B$4:$B$29,0),MATCH($C$4,Données!$C$2:$N$2,0)))</f>
        <v/>
      </c>
      <c r="G25" s="24" t="str">
        <f>IF(ISBLANK(C25),"",INDEX(Données!$C$4:$N$29,MATCH($E25,Données!$B$4:$B$29,0),MATCH($C$4,Données!$C$2:$N$2,0)+1))</f>
        <v/>
      </c>
    </row>
    <row r="26" spans="2:7" x14ac:dyDescent="0.25">
      <c r="B26" s="14" t="str">
        <f t="shared" si="0"/>
        <v/>
      </c>
      <c r="C26" s="25"/>
      <c r="E26" s="14" t="str">
        <f t="shared" si="1"/>
        <v/>
      </c>
      <c r="F26" s="24" t="str">
        <f>IF(ISBLANK(C26),"",INDEX(Données!$C$4:$N$29,MATCH($E26,Données!$B$4:$B$29,0),MATCH($C$4,Données!$C$2:$N$2,0)))</f>
        <v/>
      </c>
      <c r="G26" s="24" t="str">
        <f>IF(ISBLANK(C26),"",INDEX(Données!$C$4:$N$29,MATCH($E26,Données!$B$4:$B$29,0),MATCH($C$4,Données!$C$2:$N$2,0)+1))</f>
        <v/>
      </c>
    </row>
    <row r="27" spans="2:7" x14ac:dyDescent="0.25">
      <c r="B27" s="14" t="str">
        <f t="shared" si="0"/>
        <v/>
      </c>
      <c r="C27" s="25"/>
      <c r="E27" s="14" t="str">
        <f t="shared" si="1"/>
        <v/>
      </c>
      <c r="F27" s="24" t="str">
        <f>IF(ISBLANK(C27),"",INDEX(Données!$C$4:$N$29,MATCH($E27,Données!$B$4:$B$29,0),MATCH($C$4,Données!$C$2:$N$2,0)))</f>
        <v/>
      </c>
      <c r="G27" s="24" t="str">
        <f>IF(ISBLANK(C27),"",INDEX(Données!$C$4:$N$29,MATCH($E27,Données!$B$4:$B$29,0),MATCH($C$4,Données!$C$2:$N$2,0)+1))</f>
        <v/>
      </c>
    </row>
    <row r="28" spans="2:7" x14ac:dyDescent="0.25">
      <c r="B28" s="14" t="str">
        <f t="shared" si="0"/>
        <v/>
      </c>
      <c r="C28" s="25"/>
      <c r="E28" s="14" t="str">
        <f t="shared" si="1"/>
        <v/>
      </c>
      <c r="F28" s="24" t="str">
        <f>IF(ISBLANK(C28),"",INDEX(Données!$C$4:$N$29,MATCH($E28,Données!$B$4:$B$29,0),MATCH($C$4,Données!$C$2:$N$2,0)))</f>
        <v/>
      </c>
      <c r="G28" s="24" t="str">
        <f>IF(ISBLANK(C28),"",INDEX(Données!$C$4:$N$29,MATCH($E28,Données!$B$4:$B$29,0),MATCH($C$4,Données!$C$2:$N$2,0)+1))</f>
        <v/>
      </c>
    </row>
    <row r="29" spans="2:7" x14ac:dyDescent="0.25">
      <c r="B29" s="14" t="str">
        <f t="shared" si="0"/>
        <v/>
      </c>
      <c r="C29" s="25"/>
      <c r="E29" s="14" t="str">
        <f t="shared" si="1"/>
        <v/>
      </c>
      <c r="F29" s="24" t="str">
        <f>IF(ISBLANK(C29),"",INDEX(Données!$C$4:$N$29,MATCH($E29,Données!$B$4:$B$29,0),MATCH($C$4,Données!$C$2:$N$2,0)))</f>
        <v/>
      </c>
      <c r="G29" s="24" t="str">
        <f>IF(ISBLANK(C29),"",INDEX(Données!$C$4:$N$29,MATCH($E29,Données!$B$4:$B$29,0),MATCH($C$4,Données!$C$2:$N$2,0)+1))</f>
        <v/>
      </c>
    </row>
    <row r="30" spans="2:7" x14ac:dyDescent="0.25">
      <c r="B30" s="14" t="str">
        <f t="shared" si="0"/>
        <v/>
      </c>
      <c r="C30" s="25"/>
      <c r="E30" s="14" t="str">
        <f t="shared" si="1"/>
        <v/>
      </c>
      <c r="F30" s="24" t="str">
        <f>IF(ISBLANK(C30),"",INDEX(Données!$C$4:$N$29,MATCH($E30,Données!$B$4:$B$29,0),MATCH($C$4,Données!$C$2:$N$2,0)))</f>
        <v/>
      </c>
      <c r="G30" s="24" t="str">
        <f>IF(ISBLANK(C30),"",INDEX(Données!$C$4:$N$29,MATCH($E30,Données!$B$4:$B$29,0),MATCH($C$4,Données!$C$2:$N$2,0)+1))</f>
        <v/>
      </c>
    </row>
    <row r="31" spans="2:7" x14ac:dyDescent="0.25">
      <c r="B31" s="14" t="str">
        <f t="shared" si="0"/>
        <v/>
      </c>
      <c r="C31" s="25"/>
      <c r="E31" s="14" t="str">
        <f t="shared" si="1"/>
        <v/>
      </c>
      <c r="F31" s="24" t="str">
        <f>IF(ISBLANK(C31),"",INDEX(Données!$C$4:$N$29,MATCH($E31,Données!$B$4:$B$29,0),MATCH($C$4,Données!$C$2:$N$2,0)))</f>
        <v/>
      </c>
      <c r="G31" s="24" t="str">
        <f>IF(ISBLANK(C31),"",INDEX(Données!$C$4:$N$29,MATCH($E31,Données!$B$4:$B$29,0),MATCH($C$4,Données!$C$2:$N$2,0)+1))</f>
        <v/>
      </c>
    </row>
    <row r="32" spans="2:7" x14ac:dyDescent="0.25">
      <c r="B32" s="14" t="str">
        <f t="shared" si="0"/>
        <v/>
      </c>
      <c r="C32" s="25"/>
      <c r="E32" s="14" t="str">
        <f t="shared" si="1"/>
        <v/>
      </c>
      <c r="F32" s="24" t="str">
        <f>IF(ISBLANK(C32),"",INDEX(Données!$C$4:$N$29,MATCH($E32,Données!$B$4:$B$29,0),MATCH($C$4,Données!$C$2:$N$2,0)))</f>
        <v/>
      </c>
      <c r="G32" s="24" t="str">
        <f>IF(ISBLANK(C32),"",INDEX(Données!$C$4:$N$29,MATCH($E32,Données!$B$4:$B$29,0),MATCH($C$4,Données!$C$2:$N$2,0)+1))</f>
        <v/>
      </c>
    </row>
    <row r="33" spans="2:7" x14ac:dyDescent="0.25">
      <c r="B33" s="14" t="str">
        <f t="shared" si="0"/>
        <v/>
      </c>
      <c r="C33" s="25"/>
      <c r="E33" s="14" t="str">
        <f t="shared" si="1"/>
        <v/>
      </c>
      <c r="F33" s="24" t="str">
        <f>IF(ISBLANK(C33),"",INDEX(Données!$C$4:$N$29,MATCH($E33,Données!$B$4:$B$29,0),MATCH($C$4,Données!$C$2:$N$2,0)))</f>
        <v/>
      </c>
      <c r="G33" s="24" t="str">
        <f>IF(ISBLANK(C33),"",INDEX(Données!$C$4:$N$29,MATCH($E33,Données!$B$4:$B$29,0),MATCH($C$4,Données!$C$2:$N$2,0)+1))</f>
        <v/>
      </c>
    </row>
    <row r="34" spans="2:7" x14ac:dyDescent="0.25">
      <c r="B34" s="14" t="str">
        <f t="shared" si="0"/>
        <v/>
      </c>
      <c r="C34" s="25"/>
      <c r="E34" s="14" t="str">
        <f t="shared" si="1"/>
        <v/>
      </c>
      <c r="F34" s="24" t="str">
        <f>IF(ISBLANK(C34),"",INDEX(Données!$C$4:$N$29,MATCH($E34,Données!$B$4:$B$29,0),MATCH($C$4,Données!$C$2:$N$2,0)))</f>
        <v/>
      </c>
      <c r="G34" s="24" t="str">
        <f>IF(ISBLANK(C34),"",INDEX(Données!$C$4:$N$29,MATCH($E34,Données!$B$4:$B$29,0),MATCH($C$4,Données!$C$2:$N$2,0)+1))</f>
        <v/>
      </c>
    </row>
    <row r="35" spans="2:7" x14ac:dyDescent="0.25">
      <c r="B35" s="14" t="str">
        <f t="shared" si="0"/>
        <v/>
      </c>
      <c r="C35" s="25"/>
      <c r="E35" s="14" t="str">
        <f t="shared" si="1"/>
        <v/>
      </c>
      <c r="F35" s="24" t="str">
        <f>IF(ISBLANK(C35),"",INDEX(Données!$C$4:$N$29,MATCH($E35,Données!$B$4:$B$29,0),MATCH($C$4,Données!$C$2:$N$2,0)))</f>
        <v/>
      </c>
      <c r="G35" s="24" t="str">
        <f>IF(ISBLANK(C35),"",INDEX(Données!$C$4:$N$29,MATCH($E35,Données!$B$4:$B$29,0),MATCH($C$4,Données!$C$2:$N$2,0)+1))</f>
        <v/>
      </c>
    </row>
    <row r="36" spans="2:7" x14ac:dyDescent="0.25">
      <c r="B36" s="14" t="str">
        <f t="shared" si="0"/>
        <v/>
      </c>
      <c r="C36" s="25"/>
      <c r="E36" s="14" t="str">
        <f t="shared" si="1"/>
        <v/>
      </c>
      <c r="F36" s="24" t="str">
        <f>IF(ISBLANK(C36),"",INDEX(Données!$C$4:$N$29,MATCH($E36,Données!$B$4:$B$29,0),MATCH($C$4,Données!$C$2:$N$2,0)))</f>
        <v/>
      </c>
      <c r="G36" s="24" t="str">
        <f>IF(ISBLANK(C36),"",INDEX(Données!$C$4:$N$29,MATCH($E36,Données!$B$4:$B$29,0),MATCH($C$4,Données!$C$2:$N$2,0)+1))</f>
        <v/>
      </c>
    </row>
  </sheetData>
  <mergeCells count="1">
    <mergeCell ref="G4:H4"/>
  </mergeCells>
  <conditionalFormatting sqref="F8:G36">
    <cfRule type="cellIs" dxfId="14" priority="10" operator="equal">
      <formula>"""non présente"""</formula>
    </cfRule>
  </conditionalFormatting>
  <conditionalFormatting sqref="C9:D36">
    <cfRule type="notContainsBlanks" dxfId="13" priority="5">
      <formula>LEN(TRIM(C9))&gt;0</formula>
    </cfRule>
  </conditionalFormatting>
  <conditionalFormatting sqref="C9:C36">
    <cfRule type="expression" dxfId="12" priority="3">
      <formula>OR(B9&lt;&gt;"")</formula>
    </cfRule>
  </conditionalFormatting>
  <conditionalFormatting sqref="B9:B36">
    <cfRule type="notContainsBlanks" dxfId="1" priority="2">
      <formula>LEN(TRIM(B9))&gt;0</formula>
    </cfRule>
  </conditionalFormatting>
  <conditionalFormatting sqref="E9:G36">
    <cfRule type="notContainsBlanks" dxfId="0" priority="1">
      <formula>LEN(TRIM(E9))&gt;0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3000000}">
          <x14:formula1>
            <xm:f>Données!$P$2:$P$7</xm:f>
          </x14:formula1>
          <xm:sqref>B4:B5 C4</xm:sqref>
        </x14:dataValidation>
        <x14:dataValidation type="list" allowBlank="1" showInputMessage="1" showErrorMessage="1" xr:uid="{00000000-0002-0000-0000-000001000000}">
          <x14:formula1>
            <xm:f>Données!$B$4:$B$29</xm:f>
          </x14:formula1>
          <xm:sqref>C8:C36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B1:P29"/>
  <sheetViews>
    <sheetView workbookViewId="0">
      <selection activeCell="C2" sqref="C2"/>
    </sheetView>
  </sheetViews>
  <sheetFormatPr baseColWidth="10" defaultColWidth="11.42578125" defaultRowHeight="15" x14ac:dyDescent="0.25"/>
  <cols>
    <col min="1" max="1" width="4.5703125" style="1" customWidth="1"/>
    <col min="2" max="2" width="37.7109375" style="1" bestFit="1" customWidth="1"/>
    <col min="3" max="14" width="15.7109375" style="1" customWidth="1"/>
    <col min="15" max="15" width="11.42578125" style="1"/>
    <col min="16" max="16" width="27" style="1" bestFit="1" customWidth="1"/>
    <col min="17" max="16384" width="11.42578125" style="1"/>
  </cols>
  <sheetData>
    <row r="1" spans="2:16" ht="15.75" thickBot="1" x14ac:dyDescent="0.3">
      <c r="P1" s="30" t="s">
        <v>31</v>
      </c>
    </row>
    <row r="2" spans="2:16" ht="15.75" thickBot="1" x14ac:dyDescent="0.3">
      <c r="C2" s="2" t="s">
        <v>30</v>
      </c>
      <c r="D2" s="3"/>
      <c r="E2" s="2" t="s">
        <v>6</v>
      </c>
      <c r="F2" s="3"/>
      <c r="G2" s="2" t="s">
        <v>18</v>
      </c>
      <c r="H2" s="3"/>
      <c r="I2" s="2" t="s">
        <v>7</v>
      </c>
      <c r="J2" s="3"/>
      <c r="K2" s="2" t="s">
        <v>8</v>
      </c>
      <c r="L2" s="3"/>
      <c r="M2" s="2" t="s">
        <v>13</v>
      </c>
      <c r="N2" s="3"/>
      <c r="P2" s="28" t="s">
        <v>30</v>
      </c>
    </row>
    <row r="3" spans="2:16" ht="15.75" thickBot="1" x14ac:dyDescent="0.3">
      <c r="C3" s="4" t="s">
        <v>32</v>
      </c>
      <c r="D3" s="5" t="s">
        <v>33</v>
      </c>
      <c r="E3" s="4" t="s">
        <v>32</v>
      </c>
      <c r="F3" s="5" t="s">
        <v>33</v>
      </c>
      <c r="G3" s="4" t="s">
        <v>32</v>
      </c>
      <c r="H3" s="5" t="s">
        <v>33</v>
      </c>
      <c r="I3" s="4" t="s">
        <v>32</v>
      </c>
      <c r="J3" s="5" t="s">
        <v>33</v>
      </c>
      <c r="K3" s="4" t="s">
        <v>32</v>
      </c>
      <c r="L3" s="5" t="s">
        <v>33</v>
      </c>
      <c r="M3" s="4" t="s">
        <v>32</v>
      </c>
      <c r="N3" s="5" t="s">
        <v>33</v>
      </c>
      <c r="P3" s="28" t="s">
        <v>6</v>
      </c>
    </row>
    <row r="4" spans="2:16" x14ac:dyDescent="0.25">
      <c r="B4" s="36" t="s">
        <v>39</v>
      </c>
      <c r="C4" s="6">
        <v>44392</v>
      </c>
      <c r="D4" s="37">
        <v>44270</v>
      </c>
      <c r="E4" s="6">
        <v>44392</v>
      </c>
      <c r="F4" s="7">
        <v>44287</v>
      </c>
      <c r="G4" s="6">
        <v>44392</v>
      </c>
      <c r="H4" s="7">
        <v>44287</v>
      </c>
      <c r="I4" s="6">
        <v>44392</v>
      </c>
      <c r="J4" s="7">
        <v>44301</v>
      </c>
      <c r="K4" s="6">
        <v>44392</v>
      </c>
      <c r="L4" s="7">
        <v>44317</v>
      </c>
      <c r="M4" s="6">
        <v>44392</v>
      </c>
      <c r="N4" s="7">
        <v>44317</v>
      </c>
      <c r="P4" s="28" t="s">
        <v>18</v>
      </c>
    </row>
    <row r="5" spans="2:16" ht="15.75" thickBot="1" x14ac:dyDescent="0.3">
      <c r="B5" s="34" t="s">
        <v>40</v>
      </c>
      <c r="C5" s="10">
        <v>44348</v>
      </c>
      <c r="D5" s="35">
        <v>44470</v>
      </c>
      <c r="E5" s="10">
        <v>44362</v>
      </c>
      <c r="F5" s="11">
        <v>44454</v>
      </c>
      <c r="G5" s="10">
        <v>44362</v>
      </c>
      <c r="H5" s="11">
        <v>44454</v>
      </c>
      <c r="I5" s="10">
        <v>44362</v>
      </c>
      <c r="J5" s="11">
        <v>44440</v>
      </c>
      <c r="K5" s="10">
        <v>44378</v>
      </c>
      <c r="L5" s="11">
        <v>44440</v>
      </c>
      <c r="M5" s="10">
        <v>44378</v>
      </c>
      <c r="N5" s="11">
        <v>44423</v>
      </c>
      <c r="P5" s="28" t="s">
        <v>7</v>
      </c>
    </row>
    <row r="6" spans="2:16" x14ac:dyDescent="0.25">
      <c r="B6" s="31" t="s">
        <v>11</v>
      </c>
      <c r="C6" s="6">
        <v>44392</v>
      </c>
      <c r="D6" s="7">
        <v>44317</v>
      </c>
      <c r="E6" s="6">
        <v>44392</v>
      </c>
      <c r="F6" s="7">
        <v>44331</v>
      </c>
      <c r="G6" s="6">
        <v>44392</v>
      </c>
      <c r="H6" s="7">
        <v>44331</v>
      </c>
      <c r="I6" s="6">
        <v>44392</v>
      </c>
      <c r="J6" s="7">
        <v>44348</v>
      </c>
      <c r="K6" s="6" t="s">
        <v>38</v>
      </c>
      <c r="L6" s="7" t="s">
        <v>38</v>
      </c>
      <c r="M6" s="6" t="s">
        <v>38</v>
      </c>
      <c r="N6" s="7" t="s">
        <v>38</v>
      </c>
      <c r="P6" s="28" t="s">
        <v>8</v>
      </c>
    </row>
    <row r="7" spans="2:16" ht="15.75" thickBot="1" x14ac:dyDescent="0.3">
      <c r="B7" s="32" t="s">
        <v>36</v>
      </c>
      <c r="C7" s="12">
        <v>44392</v>
      </c>
      <c r="D7" s="13">
        <v>44317</v>
      </c>
      <c r="E7" s="12">
        <v>44392</v>
      </c>
      <c r="F7" s="13">
        <v>44331</v>
      </c>
      <c r="G7" s="12">
        <v>44392</v>
      </c>
      <c r="H7" s="13">
        <v>44331</v>
      </c>
      <c r="I7" s="8" t="s">
        <v>38</v>
      </c>
      <c r="J7" s="9" t="s">
        <v>38</v>
      </c>
      <c r="K7" s="8" t="s">
        <v>38</v>
      </c>
      <c r="L7" s="9" t="s">
        <v>38</v>
      </c>
      <c r="M7" s="8" t="s">
        <v>38</v>
      </c>
      <c r="N7" s="9" t="s">
        <v>38</v>
      </c>
      <c r="P7" s="29" t="s">
        <v>13</v>
      </c>
    </row>
    <row r="8" spans="2:16" x14ac:dyDescent="0.25">
      <c r="B8" s="32" t="s">
        <v>20</v>
      </c>
      <c r="C8" s="8">
        <v>44378</v>
      </c>
      <c r="D8" s="9">
        <v>44331</v>
      </c>
      <c r="E8" s="8">
        <v>44378</v>
      </c>
      <c r="F8" s="9">
        <v>44331</v>
      </c>
      <c r="G8" s="8">
        <v>44378</v>
      </c>
      <c r="H8" s="9">
        <v>44331</v>
      </c>
      <c r="I8" s="8">
        <v>44378</v>
      </c>
      <c r="J8" s="9">
        <v>44331</v>
      </c>
      <c r="K8" s="8" t="s">
        <v>38</v>
      </c>
      <c r="L8" s="9" t="s">
        <v>38</v>
      </c>
      <c r="M8" s="8" t="s">
        <v>38</v>
      </c>
      <c r="N8" s="9" t="s">
        <v>38</v>
      </c>
    </row>
    <row r="9" spans="2:16" x14ac:dyDescent="0.25">
      <c r="B9" s="32" t="s">
        <v>21</v>
      </c>
      <c r="C9" s="8">
        <v>44423</v>
      </c>
      <c r="D9" s="9">
        <v>44348</v>
      </c>
      <c r="E9" s="8">
        <v>44423</v>
      </c>
      <c r="F9" s="9">
        <v>44348</v>
      </c>
      <c r="G9" s="8">
        <v>44440</v>
      </c>
      <c r="H9" s="9">
        <v>44348</v>
      </c>
      <c r="I9" s="8" t="s">
        <v>38</v>
      </c>
      <c r="J9" s="9" t="s">
        <v>38</v>
      </c>
      <c r="K9" s="8" t="s">
        <v>38</v>
      </c>
      <c r="L9" s="9" t="s">
        <v>38</v>
      </c>
      <c r="M9" s="8" t="s">
        <v>38</v>
      </c>
      <c r="N9" s="9" t="s">
        <v>38</v>
      </c>
    </row>
    <row r="10" spans="2:16" x14ac:dyDescent="0.25">
      <c r="B10" s="32" t="s">
        <v>22</v>
      </c>
      <c r="C10" s="8">
        <v>44392</v>
      </c>
      <c r="D10" s="9">
        <v>44348</v>
      </c>
      <c r="E10" s="8">
        <v>44392</v>
      </c>
      <c r="F10" s="9">
        <v>44348</v>
      </c>
      <c r="G10" s="8">
        <v>44409</v>
      </c>
      <c r="H10" s="9">
        <v>44348</v>
      </c>
      <c r="I10" s="8" t="s">
        <v>38</v>
      </c>
      <c r="J10" s="9" t="s">
        <v>38</v>
      </c>
      <c r="K10" s="8" t="s">
        <v>38</v>
      </c>
      <c r="L10" s="9" t="s">
        <v>38</v>
      </c>
      <c r="M10" s="8" t="s">
        <v>38</v>
      </c>
      <c r="N10" s="9" t="s">
        <v>38</v>
      </c>
    </row>
    <row r="11" spans="2:16" x14ac:dyDescent="0.25">
      <c r="B11" s="32" t="s">
        <v>23</v>
      </c>
      <c r="C11" s="8">
        <v>44331</v>
      </c>
      <c r="D11" s="9">
        <v>44470</v>
      </c>
      <c r="E11" s="8">
        <v>44331</v>
      </c>
      <c r="F11" s="9">
        <v>44470</v>
      </c>
      <c r="G11" s="8">
        <v>44331</v>
      </c>
      <c r="H11" s="9">
        <v>44470</v>
      </c>
      <c r="I11" s="8">
        <v>44331</v>
      </c>
      <c r="J11" s="9">
        <v>44470</v>
      </c>
      <c r="K11" s="8">
        <v>44348</v>
      </c>
      <c r="L11" s="9">
        <v>44454</v>
      </c>
      <c r="M11" s="8">
        <v>44348</v>
      </c>
      <c r="N11" s="9">
        <v>44454</v>
      </c>
    </row>
    <row r="12" spans="2:16" x14ac:dyDescent="0.25">
      <c r="B12" s="32" t="s">
        <v>0</v>
      </c>
      <c r="C12" s="8">
        <v>44362</v>
      </c>
      <c r="D12" s="9">
        <v>44270</v>
      </c>
      <c r="E12" s="8">
        <v>44378</v>
      </c>
      <c r="F12" s="9">
        <v>44287</v>
      </c>
      <c r="G12" s="8">
        <v>44378</v>
      </c>
      <c r="H12" s="9">
        <v>44287</v>
      </c>
      <c r="I12" s="8">
        <v>44378</v>
      </c>
      <c r="J12" s="9">
        <v>44301</v>
      </c>
      <c r="K12" s="8">
        <v>44392</v>
      </c>
      <c r="L12" s="9">
        <v>44317</v>
      </c>
      <c r="M12" s="8" t="s">
        <v>38</v>
      </c>
      <c r="N12" s="9" t="s">
        <v>38</v>
      </c>
    </row>
    <row r="13" spans="2:16" x14ac:dyDescent="0.25">
      <c r="B13" s="32" t="s">
        <v>10</v>
      </c>
      <c r="C13" s="8">
        <v>44362</v>
      </c>
      <c r="D13" s="9">
        <v>44270</v>
      </c>
      <c r="E13" s="8">
        <v>44378</v>
      </c>
      <c r="F13" s="9">
        <v>44287</v>
      </c>
      <c r="G13" s="8">
        <v>44378</v>
      </c>
      <c r="H13" s="9">
        <v>44287</v>
      </c>
      <c r="I13" s="8">
        <v>44378</v>
      </c>
      <c r="J13" s="9">
        <v>44301</v>
      </c>
      <c r="K13" s="8">
        <v>44392</v>
      </c>
      <c r="L13" s="9">
        <v>44317</v>
      </c>
      <c r="M13" s="8" t="s">
        <v>38</v>
      </c>
      <c r="N13" s="9" t="s">
        <v>38</v>
      </c>
    </row>
    <row r="14" spans="2:16" x14ac:dyDescent="0.25">
      <c r="B14" s="32" t="s">
        <v>9</v>
      </c>
      <c r="C14" s="8">
        <v>44362</v>
      </c>
      <c r="D14" s="9">
        <v>44287</v>
      </c>
      <c r="E14" s="8">
        <v>44362</v>
      </c>
      <c r="F14" s="9">
        <v>44287</v>
      </c>
      <c r="G14" s="8">
        <v>44362</v>
      </c>
      <c r="H14" s="9">
        <v>44287</v>
      </c>
      <c r="I14" s="8">
        <v>44378</v>
      </c>
      <c r="J14" s="9">
        <v>44301</v>
      </c>
      <c r="K14" s="8">
        <v>44392</v>
      </c>
      <c r="L14" s="9">
        <v>44317</v>
      </c>
      <c r="M14" s="8" t="s">
        <v>38</v>
      </c>
      <c r="N14" s="9" t="s">
        <v>38</v>
      </c>
    </row>
    <row r="15" spans="2:16" x14ac:dyDescent="0.25">
      <c r="B15" s="32" t="s">
        <v>19</v>
      </c>
      <c r="C15" s="8">
        <v>44378</v>
      </c>
      <c r="D15" s="9">
        <v>44301</v>
      </c>
      <c r="E15" s="8">
        <v>44378</v>
      </c>
      <c r="F15" s="9">
        <v>44301</v>
      </c>
      <c r="G15" s="8">
        <v>44378</v>
      </c>
      <c r="H15" s="9">
        <v>44317</v>
      </c>
      <c r="I15" s="8">
        <v>44378</v>
      </c>
      <c r="J15" s="9">
        <v>44317</v>
      </c>
      <c r="K15" s="8">
        <v>44392</v>
      </c>
      <c r="L15" s="9">
        <v>44317</v>
      </c>
      <c r="M15" s="8" t="s">
        <v>38</v>
      </c>
      <c r="N15" s="9" t="s">
        <v>38</v>
      </c>
    </row>
    <row r="16" spans="2:16" x14ac:dyDescent="0.25">
      <c r="B16" s="32" t="s">
        <v>24</v>
      </c>
      <c r="C16" s="8">
        <v>44409</v>
      </c>
      <c r="D16" s="9">
        <v>44317</v>
      </c>
      <c r="E16" s="8">
        <v>44409</v>
      </c>
      <c r="F16" s="9">
        <v>44317</v>
      </c>
      <c r="G16" s="8">
        <v>44409</v>
      </c>
      <c r="H16" s="9">
        <v>44317</v>
      </c>
      <c r="I16" s="8" t="s">
        <v>38</v>
      </c>
      <c r="J16" s="9" t="s">
        <v>38</v>
      </c>
      <c r="K16" s="8" t="s">
        <v>38</v>
      </c>
      <c r="L16" s="9" t="s">
        <v>38</v>
      </c>
      <c r="M16" s="8" t="s">
        <v>38</v>
      </c>
      <c r="N16" s="9" t="s">
        <v>38</v>
      </c>
    </row>
    <row r="17" spans="2:14" x14ac:dyDescent="0.25">
      <c r="B17" s="32" t="s">
        <v>1</v>
      </c>
      <c r="C17" s="8">
        <v>44348</v>
      </c>
      <c r="D17" s="9">
        <v>44287</v>
      </c>
      <c r="E17" s="8">
        <v>44348</v>
      </c>
      <c r="F17" s="9">
        <v>44287</v>
      </c>
      <c r="G17" s="8">
        <v>44348</v>
      </c>
      <c r="H17" s="9">
        <v>44287</v>
      </c>
      <c r="I17" s="8">
        <v>44362</v>
      </c>
      <c r="J17" s="9">
        <v>44301</v>
      </c>
      <c r="K17" s="8">
        <v>44378</v>
      </c>
      <c r="L17" s="9">
        <v>44301</v>
      </c>
      <c r="M17" s="8">
        <v>44392</v>
      </c>
      <c r="N17" s="9">
        <v>44317</v>
      </c>
    </row>
    <row r="18" spans="2:14" x14ac:dyDescent="0.25">
      <c r="B18" s="32" t="s">
        <v>4</v>
      </c>
      <c r="C18" s="8">
        <v>44317</v>
      </c>
      <c r="D18" s="9">
        <v>44470</v>
      </c>
      <c r="E18" s="8">
        <v>44317</v>
      </c>
      <c r="F18" s="9">
        <v>44470</v>
      </c>
      <c r="G18" s="8">
        <v>44331</v>
      </c>
      <c r="H18" s="9">
        <v>44470</v>
      </c>
      <c r="I18" s="8">
        <v>44348</v>
      </c>
      <c r="J18" s="9">
        <v>44454</v>
      </c>
      <c r="K18" s="8">
        <v>44348</v>
      </c>
      <c r="L18" s="9">
        <v>44440</v>
      </c>
      <c r="M18" s="8">
        <v>44348</v>
      </c>
      <c r="N18" s="9">
        <v>44440</v>
      </c>
    </row>
    <row r="19" spans="2:14" x14ac:dyDescent="0.25">
      <c r="B19" s="32" t="s">
        <v>25</v>
      </c>
      <c r="C19" s="8">
        <v>44348</v>
      </c>
      <c r="D19" s="9">
        <v>44531</v>
      </c>
      <c r="E19" s="8">
        <v>44348</v>
      </c>
      <c r="F19" s="9">
        <v>44531</v>
      </c>
      <c r="G19" s="8">
        <v>44348</v>
      </c>
      <c r="H19" s="9">
        <v>44531</v>
      </c>
      <c r="I19" s="8">
        <v>44348</v>
      </c>
      <c r="J19" s="9">
        <v>44531</v>
      </c>
      <c r="K19" s="8">
        <v>44348</v>
      </c>
      <c r="L19" s="9">
        <v>44531</v>
      </c>
      <c r="M19" s="8">
        <v>44348</v>
      </c>
      <c r="N19" s="9">
        <v>44531</v>
      </c>
    </row>
    <row r="20" spans="2:14" x14ac:dyDescent="0.25">
      <c r="B20" s="32" t="s">
        <v>15</v>
      </c>
      <c r="C20" s="8">
        <v>44348</v>
      </c>
      <c r="D20" s="9">
        <v>44287</v>
      </c>
      <c r="E20" s="8">
        <v>44362</v>
      </c>
      <c r="F20" s="9">
        <v>44287</v>
      </c>
      <c r="G20" s="8">
        <v>44362</v>
      </c>
      <c r="H20" s="9">
        <v>44287</v>
      </c>
      <c r="I20" s="8" t="s">
        <v>38</v>
      </c>
      <c r="J20" s="9" t="s">
        <v>38</v>
      </c>
      <c r="K20" s="8" t="s">
        <v>38</v>
      </c>
      <c r="L20" s="9" t="s">
        <v>38</v>
      </c>
      <c r="M20" s="8" t="s">
        <v>38</v>
      </c>
      <c r="N20" s="9" t="s">
        <v>38</v>
      </c>
    </row>
    <row r="21" spans="2:14" x14ac:dyDescent="0.25">
      <c r="B21" s="32" t="s">
        <v>26</v>
      </c>
      <c r="C21" s="8">
        <v>44348</v>
      </c>
      <c r="D21" s="9">
        <v>44484</v>
      </c>
      <c r="E21" s="8">
        <v>44348</v>
      </c>
      <c r="F21" s="9">
        <v>44484</v>
      </c>
      <c r="G21" s="8">
        <v>44348</v>
      </c>
      <c r="H21" s="9">
        <v>44484</v>
      </c>
      <c r="I21" s="8">
        <v>44348</v>
      </c>
      <c r="J21" s="9">
        <v>44470</v>
      </c>
      <c r="K21" s="8">
        <v>44348</v>
      </c>
      <c r="L21" s="9">
        <v>44454</v>
      </c>
      <c r="M21" s="8">
        <v>44348</v>
      </c>
      <c r="N21" s="9">
        <v>44440</v>
      </c>
    </row>
    <row r="22" spans="2:14" x14ac:dyDescent="0.25">
      <c r="B22" s="32" t="s">
        <v>3</v>
      </c>
      <c r="C22" s="8">
        <v>44348</v>
      </c>
      <c r="D22" s="9">
        <v>44470</v>
      </c>
      <c r="E22" s="8">
        <v>44362</v>
      </c>
      <c r="F22" s="9">
        <v>44454</v>
      </c>
      <c r="G22" s="8">
        <v>44362</v>
      </c>
      <c r="H22" s="9">
        <v>44454</v>
      </c>
      <c r="I22" s="8">
        <v>44362</v>
      </c>
      <c r="J22" s="9">
        <v>44440</v>
      </c>
      <c r="K22" s="8">
        <v>44378</v>
      </c>
      <c r="L22" s="9">
        <v>44440</v>
      </c>
      <c r="M22" s="8">
        <v>44378</v>
      </c>
      <c r="N22" s="9">
        <v>44423</v>
      </c>
    </row>
    <row r="23" spans="2:14" x14ac:dyDescent="0.25">
      <c r="B23" s="32" t="s">
        <v>5</v>
      </c>
      <c r="C23" s="8">
        <v>44362</v>
      </c>
      <c r="D23" s="9">
        <v>44287</v>
      </c>
      <c r="E23" s="8">
        <v>44362</v>
      </c>
      <c r="F23" s="9">
        <v>44287</v>
      </c>
      <c r="G23" s="8">
        <v>44362</v>
      </c>
      <c r="H23" s="9">
        <v>44301</v>
      </c>
      <c r="I23" s="8">
        <v>44378</v>
      </c>
      <c r="J23" s="9">
        <v>44317</v>
      </c>
      <c r="K23" s="8">
        <v>44378</v>
      </c>
      <c r="L23" s="9">
        <v>44317</v>
      </c>
      <c r="M23" s="8" t="s">
        <v>38</v>
      </c>
      <c r="N23" s="9" t="s">
        <v>38</v>
      </c>
    </row>
    <row r="24" spans="2:14" x14ac:dyDescent="0.25">
      <c r="B24" s="32" t="s">
        <v>2</v>
      </c>
      <c r="C24" s="8">
        <v>44317</v>
      </c>
      <c r="D24" s="9">
        <v>44470</v>
      </c>
      <c r="E24" s="8">
        <v>44317</v>
      </c>
      <c r="F24" s="9">
        <v>44470</v>
      </c>
      <c r="G24" s="8">
        <v>44331</v>
      </c>
      <c r="H24" s="9">
        <v>44470</v>
      </c>
      <c r="I24" s="8">
        <v>44348</v>
      </c>
      <c r="J24" s="9">
        <v>44454</v>
      </c>
      <c r="K24" s="8">
        <v>44348</v>
      </c>
      <c r="L24" s="9">
        <v>44440</v>
      </c>
      <c r="M24" s="8">
        <v>44348</v>
      </c>
      <c r="N24" s="9">
        <v>44440</v>
      </c>
    </row>
    <row r="25" spans="2:14" x14ac:dyDescent="0.25">
      <c r="B25" s="32" t="s">
        <v>27</v>
      </c>
      <c r="C25" s="8">
        <v>44317</v>
      </c>
      <c r="D25" s="9">
        <v>44470</v>
      </c>
      <c r="E25" s="8">
        <v>44317</v>
      </c>
      <c r="F25" s="9">
        <v>44470</v>
      </c>
      <c r="G25" s="8">
        <v>44317</v>
      </c>
      <c r="H25" s="9">
        <v>44470</v>
      </c>
      <c r="I25" s="8">
        <v>44348</v>
      </c>
      <c r="J25" s="9">
        <v>44470</v>
      </c>
      <c r="K25" s="8">
        <v>44362</v>
      </c>
      <c r="L25" s="9">
        <v>44454</v>
      </c>
      <c r="M25" s="8">
        <v>44378</v>
      </c>
      <c r="N25" s="9">
        <v>44409</v>
      </c>
    </row>
    <row r="26" spans="2:14" x14ac:dyDescent="0.25">
      <c r="B26" s="32" t="s">
        <v>12</v>
      </c>
      <c r="C26" s="8" t="s">
        <v>38</v>
      </c>
      <c r="D26" s="9" t="s">
        <v>38</v>
      </c>
      <c r="E26" s="8">
        <v>44348</v>
      </c>
      <c r="F26" s="9">
        <v>44470</v>
      </c>
      <c r="G26" s="8">
        <v>44348</v>
      </c>
      <c r="H26" s="9">
        <v>44454</v>
      </c>
      <c r="I26" s="8">
        <v>44378</v>
      </c>
      <c r="J26" s="9">
        <v>44454</v>
      </c>
      <c r="K26" s="8">
        <v>44378</v>
      </c>
      <c r="L26" s="9">
        <v>44454</v>
      </c>
      <c r="M26" s="8">
        <v>44378</v>
      </c>
      <c r="N26" s="9">
        <v>44409</v>
      </c>
    </row>
    <row r="27" spans="2:14" x14ac:dyDescent="0.25">
      <c r="B27" s="32" t="s">
        <v>28</v>
      </c>
      <c r="C27" s="8">
        <v>44317</v>
      </c>
      <c r="D27" s="9">
        <v>44545</v>
      </c>
      <c r="E27" s="8">
        <v>44317</v>
      </c>
      <c r="F27" s="9">
        <v>44545</v>
      </c>
      <c r="G27" s="8">
        <v>44317</v>
      </c>
      <c r="H27" s="9">
        <v>44545</v>
      </c>
      <c r="I27" s="8">
        <v>44317</v>
      </c>
      <c r="J27" s="9">
        <v>44545</v>
      </c>
      <c r="K27" s="8">
        <v>44317</v>
      </c>
      <c r="L27" s="9">
        <v>44545</v>
      </c>
      <c r="M27" s="8" t="s">
        <v>38</v>
      </c>
      <c r="N27" s="9" t="s">
        <v>38</v>
      </c>
    </row>
    <row r="28" spans="2:14" x14ac:dyDescent="0.25">
      <c r="B28" s="32" t="s">
        <v>37</v>
      </c>
      <c r="C28" s="8" t="s">
        <v>38</v>
      </c>
      <c r="D28" s="9" t="s">
        <v>38</v>
      </c>
      <c r="E28" s="8" t="s">
        <v>38</v>
      </c>
      <c r="F28" s="9" t="s">
        <v>38</v>
      </c>
      <c r="G28" s="8">
        <v>44348</v>
      </c>
      <c r="H28" s="9">
        <v>44470</v>
      </c>
      <c r="I28" s="8">
        <v>44378</v>
      </c>
      <c r="J28" s="9">
        <v>44470</v>
      </c>
      <c r="K28" s="8">
        <v>44378</v>
      </c>
      <c r="L28" s="9">
        <v>44454</v>
      </c>
      <c r="M28" s="8">
        <v>44378</v>
      </c>
      <c r="N28" s="9">
        <v>44409</v>
      </c>
    </row>
    <row r="29" spans="2:14" ht="15.75" thickBot="1" x14ac:dyDescent="0.3">
      <c r="B29" s="33" t="s">
        <v>29</v>
      </c>
      <c r="C29" s="10" t="s">
        <v>38</v>
      </c>
      <c r="D29" s="11" t="s">
        <v>38</v>
      </c>
      <c r="E29" s="10">
        <v>44409</v>
      </c>
      <c r="F29" s="11">
        <v>44362</v>
      </c>
      <c r="G29" s="10">
        <v>44409</v>
      </c>
      <c r="H29" s="11">
        <v>44362</v>
      </c>
      <c r="I29" s="10">
        <v>44409</v>
      </c>
      <c r="J29" s="11">
        <v>44362</v>
      </c>
      <c r="K29" s="10" t="s">
        <v>38</v>
      </c>
      <c r="L29" s="11" t="s">
        <v>38</v>
      </c>
      <c r="M29" s="10" t="s">
        <v>38</v>
      </c>
      <c r="N29" s="11" t="s">
        <v>38</v>
      </c>
    </row>
  </sheetData>
  <sheetProtection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Périodes de réalisation</vt:lpstr>
      <vt:lpstr>Données</vt:lpstr>
    </vt:vector>
  </TitlesOfParts>
  <Company>MRN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Oreiller, Mathieu (DTFSGIR)</dc:creator>
  <cp:lastModifiedBy>Oreiller, Mathieu</cp:lastModifiedBy>
  <dcterms:created xsi:type="dcterms:W3CDTF">2019-03-07T14:19:55Z</dcterms:created>
  <dcterms:modified xsi:type="dcterms:W3CDTF">2026-05-11T11:57:48Z</dcterms:modified>
</cp:coreProperties>
</file>