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burovirtuel-my.sharepoint.com/personal/marie-claude_boileau_mrnf_gouv_qc_ca/Documents/Bureau/Outils-mesureurs/"/>
    </mc:Choice>
  </mc:AlternateContent>
  <xr:revisionPtr revIDLastSave="1" documentId="13_ncr:1_{5612083A-730E-4CB8-8D11-4FB76A379E3F}" xr6:coauthVersionLast="47" xr6:coauthVersionMax="47" xr10:uidLastSave="{714E0287-E6A6-469B-BC32-6A04D2F47A31}"/>
  <bookViews>
    <workbookView xWindow="28680" yWindow="-120" windowWidth="29040" windowHeight="15720" xr2:uid="{00000000-000D-0000-FFFF-FFFF00000000}"/>
  </bookViews>
  <sheets>
    <sheet name="Formulaire_1" sheetId="7" r:id="rId1"/>
    <sheet name="Formulaire_2" sheetId="8" r:id="rId2"/>
    <sheet name="Vérification_2_Ponts-bascules" sheetId="9" r:id="rId3"/>
    <sheet name="Tolérance" sheetId="3" r:id="rId4"/>
  </sheets>
  <definedNames>
    <definedName name="_xlnm.Print_Area" localSheetId="0">Formulaire_1!$A$1:$Q$53</definedName>
    <definedName name="_xlnm.Print_Area" localSheetId="1">Formulaire_2!$A$1:$Q$53</definedName>
    <definedName name="_xlnm.Print_Area" localSheetId="2">'Vérification_2_Ponts-bascules'!$A$1:$Q$49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9" l="1"/>
  <c r="N17" i="9" s="1"/>
  <c r="N22" i="9" l="1"/>
  <c r="N20" i="9"/>
  <c r="N24" i="9" l="1"/>
  <c r="N26" i="9" s="1"/>
  <c r="N36" i="8"/>
  <c r="N34" i="8"/>
  <c r="N38" i="8" s="1"/>
  <c r="N29" i="8"/>
  <c r="S30" i="8" s="1"/>
  <c r="Z24" i="8"/>
  <c r="E24" i="8" s="1"/>
  <c r="Y24" i="8"/>
  <c r="X24" i="8"/>
  <c r="Z23" i="8"/>
  <c r="Y23" i="8"/>
  <c r="X23" i="8"/>
  <c r="E23" i="8"/>
  <c r="Y22" i="8"/>
  <c r="X22" i="8"/>
  <c r="Z22" i="8" s="1"/>
  <c r="E22" i="8" s="1"/>
  <c r="AD21" i="8"/>
  <c r="AC21" i="8"/>
  <c r="AE21" i="8" s="1"/>
  <c r="O21" i="8" s="1"/>
  <c r="Y21" i="8"/>
  <c r="Z21" i="8" s="1"/>
  <c r="E21" i="8" s="1"/>
  <c r="X21" i="8"/>
  <c r="AD20" i="8"/>
  <c r="AC20" i="8"/>
  <c r="AE20" i="8" s="1"/>
  <c r="O20" i="8" s="1"/>
  <c r="Y20" i="8"/>
  <c r="Z20" i="8" s="1"/>
  <c r="E20" i="8" s="1"/>
  <c r="X20" i="8"/>
  <c r="AE19" i="8"/>
  <c r="O19" i="8" s="1"/>
  <c r="AD19" i="8"/>
  <c r="AC19" i="8"/>
  <c r="Z19" i="8"/>
  <c r="E19" i="8" s="1"/>
  <c r="Y19" i="8"/>
  <c r="X19" i="8"/>
  <c r="AE18" i="8"/>
  <c r="O18" i="8" s="1"/>
  <c r="AD18" i="8"/>
  <c r="AC18" i="8"/>
  <c r="Y18" i="8"/>
  <c r="Z18" i="8" s="1"/>
  <c r="E18" i="8" s="1"/>
  <c r="X18" i="8"/>
  <c r="AD17" i="8"/>
  <c r="AC17" i="8"/>
  <c r="AE17" i="8" s="1"/>
  <c r="O17" i="8" s="1"/>
  <c r="Y17" i="8"/>
  <c r="Z17" i="8" s="1"/>
  <c r="E17" i="8" s="1"/>
  <c r="X17" i="8"/>
  <c r="AD16" i="8"/>
  <c r="AC16" i="8"/>
  <c r="Y16" i="8"/>
  <c r="X16" i="8"/>
  <c r="N36" i="7"/>
  <c r="N34" i="7"/>
  <c r="N29" i="7"/>
  <c r="R33" i="7" s="1"/>
  <c r="Y24" i="7"/>
  <c r="X24" i="7"/>
  <c r="Z24" i="7" s="1"/>
  <c r="E24" i="7" s="1"/>
  <c r="Y23" i="7"/>
  <c r="X23" i="7"/>
  <c r="Y22" i="7"/>
  <c r="X22" i="7"/>
  <c r="Z22" i="7" s="1"/>
  <c r="E22" i="7" s="1"/>
  <c r="AD21" i="7"/>
  <c r="AC21" i="7"/>
  <c r="AE21" i="7" s="1"/>
  <c r="O21" i="7" s="1"/>
  <c r="Y21" i="7"/>
  <c r="X21" i="7"/>
  <c r="AD20" i="7"/>
  <c r="AC20" i="7"/>
  <c r="AE20" i="7" s="1"/>
  <c r="O20" i="7" s="1"/>
  <c r="Y20" i="7"/>
  <c r="X20" i="7"/>
  <c r="AD19" i="7"/>
  <c r="AC19" i="7"/>
  <c r="AE19" i="7" s="1"/>
  <c r="O19" i="7" s="1"/>
  <c r="Y19" i="7"/>
  <c r="X19" i="7"/>
  <c r="AD18" i="7"/>
  <c r="AC18" i="7"/>
  <c r="AE18" i="7" s="1"/>
  <c r="O18" i="7" s="1"/>
  <c r="Y18" i="7"/>
  <c r="X18" i="7"/>
  <c r="AD17" i="7"/>
  <c r="AC17" i="7"/>
  <c r="Y17" i="7"/>
  <c r="X17" i="7"/>
  <c r="AD16" i="7"/>
  <c r="AC16" i="7"/>
  <c r="Y16" i="7"/>
  <c r="X16" i="7"/>
  <c r="AE16" i="8" l="1"/>
  <c r="O16" i="8" s="1"/>
  <c r="Z16" i="8"/>
  <c r="E16" i="8" s="1"/>
  <c r="R33" i="8"/>
  <c r="S29" i="8"/>
  <c r="N31" i="8" s="1"/>
  <c r="I41" i="8" s="1"/>
  <c r="Z20" i="7"/>
  <c r="E20" i="7" s="1"/>
  <c r="Z16" i="7"/>
  <c r="E16" i="7" s="1"/>
  <c r="Z18" i="7"/>
  <c r="E18" i="7" s="1"/>
  <c r="AE16" i="7"/>
  <c r="O16" i="7" s="1"/>
  <c r="AE17" i="7"/>
  <c r="O17" i="7" s="1"/>
  <c r="Z23" i="7"/>
  <c r="E23" i="7" s="1"/>
  <c r="Z19" i="7"/>
  <c r="E19" i="7" s="1"/>
  <c r="Z17" i="7"/>
  <c r="E17" i="7" s="1"/>
  <c r="Z21" i="7"/>
  <c r="E21" i="7" s="1"/>
  <c r="N38" i="7"/>
  <c r="S29" i="7"/>
  <c r="N31" i="7" s="1"/>
  <c r="S30" i="7"/>
  <c r="I41" i="7" l="1"/>
  <c r="I39" i="9" l="1"/>
  <c r="R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jasri1</author>
  </authors>
  <commentList>
    <comment ref="B2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Utiliser un véhicule beaucoup moins long que le tablier et avec une masse minimum de 15 000 kg</t>
        </r>
        <r>
          <rPr>
            <sz val="8"/>
            <color indexed="81"/>
            <rFont val="Tahoma"/>
            <family val="2"/>
          </rPr>
          <t xml:space="preserve">
3 lectures par passage pour tablier de 25 m et moins
4 lectures par passage pour tablier entre 25 m et 33 m
5 lectures par passage pour tablier de plus de 33 m</t>
        </r>
      </text>
    </comment>
    <comment ref="C4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Lettre moulée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jasri1</author>
  </authors>
  <commentList>
    <comment ref="B28" authorId="0" shapeId="0" xr:uid="{F3F5E995-DE0C-4FDF-9FB4-BD392E72ED3B}">
      <text>
        <r>
          <rPr>
            <b/>
            <sz val="8"/>
            <color indexed="81"/>
            <rFont val="Tahoma"/>
            <family val="2"/>
          </rPr>
          <t>Utiliser un véhicule beaucoup moins long que le tablier et avec une masse minimum de 15 000 kg</t>
        </r>
        <r>
          <rPr>
            <sz val="8"/>
            <color indexed="81"/>
            <rFont val="Tahoma"/>
            <family val="2"/>
          </rPr>
          <t xml:space="preserve">
3 lectures par passage pour tablier de 25 m et moins
4 lectures par passage pour tablier entre 25 m et 33 m
5 lectures par passage pour tablier de plus de 33 m</t>
        </r>
      </text>
    </comment>
    <comment ref="C49" authorId="0" shapeId="0" xr:uid="{66B5F2CE-28E9-4042-9963-84274237FE96}">
      <text>
        <r>
          <rPr>
            <b/>
            <sz val="8"/>
            <color indexed="81"/>
            <rFont val="Tahoma"/>
            <family val="2"/>
          </rPr>
          <t>Lettre moulée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jasri1</author>
  </authors>
  <commentList>
    <comment ref="B14" authorId="0" shapeId="0" xr:uid="{04F1B1FA-C32B-4E7C-BB39-0A69F96086A4}">
      <text>
        <r>
          <rPr>
            <b/>
            <sz val="8"/>
            <color indexed="81"/>
            <rFont val="Tahoma"/>
            <family val="2"/>
          </rPr>
          <t>Utiliser un véhicule beaucoup moins long que le tablier et avec une masse minimum de 15 000 kg</t>
        </r>
        <r>
          <rPr>
            <sz val="8"/>
            <color indexed="81"/>
            <rFont val="Tahoma"/>
            <family val="2"/>
          </rPr>
          <t xml:space="preserve">
3 lectures par passage pour tablier de 25 m et moins
4 lectures par passage pour tablier entre 25 m et 33 m
5 lectures par passage pour tablier de plus de 33 m</t>
        </r>
      </text>
    </comment>
    <comment ref="B27" authorId="0" shapeId="0" xr:uid="{4A278D36-05C0-4A80-88F5-C385BB92E3BB}">
      <text>
        <r>
          <rPr>
            <b/>
            <sz val="8"/>
            <color indexed="81"/>
            <rFont val="Tahoma"/>
            <family val="2"/>
          </rPr>
          <t>Utiliser un véhicule beaucoup moins long que le tablier et avec une masse minimum de 15 000 kg</t>
        </r>
        <r>
          <rPr>
            <sz val="8"/>
            <color indexed="81"/>
            <rFont val="Tahoma"/>
            <family val="2"/>
          </rPr>
          <t xml:space="preserve">
3 lectures par passage pour tablier de 25 m et moins
4 lectures par passage pour tablier entre 25 m et 33 m
5 lectures par passage pour tablier de plus de 33 m</t>
        </r>
      </text>
    </comment>
    <comment ref="C45" authorId="0" shapeId="0" xr:uid="{7072F859-8D2F-48AE-AC7D-C9E866576EE7}">
      <text>
        <r>
          <rPr>
            <b/>
            <sz val="8"/>
            <color indexed="81"/>
            <rFont val="Tahoma"/>
            <family val="2"/>
          </rPr>
          <t>Lettre moulée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<sst xmlns="http://schemas.openxmlformats.org/spreadsheetml/2006/main" count="147" uniqueCount="60">
  <si>
    <t>#</t>
  </si>
  <si>
    <t>ÉTAPES DE VÉRIFICATION</t>
  </si>
  <si>
    <t>FONCTIONNEMENT</t>
  </si>
  <si>
    <t>DONNÉES de la  VÉRIFICATION de la RÉGULARITÉ</t>
  </si>
  <si>
    <t xml:space="preserve">POSITION DU VÉHICULE SUR LE TABLIER </t>
  </si>
  <si>
    <t>PLAQUE D'APPROBATION</t>
  </si>
  <si>
    <t>SCELLÉS</t>
  </si>
  <si>
    <t>VISIBILITÉ AFFICHAGE</t>
  </si>
  <si>
    <t>BANDES PROTECTRICES (Tablier)</t>
  </si>
  <si>
    <t>LIBERTÉ DE MOUVEMENT (Tablier)</t>
  </si>
  <si>
    <t>PROPRETÉ DU TABLIER</t>
  </si>
  <si>
    <t>AMORTISSEURS</t>
  </si>
  <si>
    <t>DÉTECTEURS ET FEUX</t>
  </si>
  <si>
    <t>APPROCHES</t>
  </si>
  <si>
    <t>DIFFÉRENCE PERMISE</t>
  </si>
  <si>
    <t>MASSE DU VÉHICULE</t>
  </si>
  <si>
    <t>DIFFÉRENCE</t>
  </si>
  <si>
    <t>DIFFÉRENCE CALCULÉE</t>
  </si>
  <si>
    <t>PLUS GRANDE MASSE</t>
  </si>
  <si>
    <t>PLUS PETITE MASSE</t>
  </si>
  <si>
    <t>REMARQUES :</t>
  </si>
  <si>
    <t>Projet (s) de mesurage</t>
  </si>
  <si>
    <t>MESURAGE MASSE / VOLUME</t>
  </si>
  <si>
    <t>RÉGLAGE À ZÉRO</t>
  </si>
  <si>
    <t>SENSIBILITÉ À ZÉRO</t>
  </si>
  <si>
    <t>SENSIBILITÉ EN CHARGE</t>
  </si>
  <si>
    <t>DÉTECTEUR DE MOUVEMENT</t>
  </si>
  <si>
    <t>VÉRIFICATION DE LA  RÉGULARITÉ</t>
  </si>
  <si>
    <t>RETOUR À ZÉRO</t>
  </si>
  <si>
    <t>INSPECTION VISUELLE (Facultatif)</t>
  </si>
  <si>
    <t>Vérif.</t>
  </si>
  <si>
    <t>ÉLÉMENTS À VÉRIFIER</t>
  </si>
  <si>
    <r>
      <t>N</t>
    </r>
    <r>
      <rPr>
        <b/>
        <vertAlign val="superscript"/>
        <sz val="8"/>
        <rFont val="Arial"/>
        <family val="2"/>
      </rPr>
      <t>o</t>
    </r>
  </si>
  <si>
    <t>PROPRIÉTAIRE</t>
  </si>
  <si>
    <t>LOCALISATION</t>
  </si>
  <si>
    <t>DIMENSIONS</t>
  </si>
  <si>
    <t>GRADUATION</t>
  </si>
  <si>
    <t>TOLÉRANCE</t>
  </si>
  <si>
    <t>CAPACITÉ   Lb      ou   kg             :</t>
  </si>
  <si>
    <t>Largeur</t>
  </si>
  <si>
    <t>Longueur</t>
  </si>
  <si>
    <t>Résultats :</t>
  </si>
  <si>
    <t>C</t>
  </si>
  <si>
    <t>NC</t>
  </si>
  <si>
    <t>10 kg</t>
  </si>
  <si>
    <t>20 kg</t>
  </si>
  <si>
    <t>MASSE                       (min. 15 000 kg)</t>
  </si>
  <si>
    <t>Réalisé par :</t>
  </si>
  <si>
    <t xml:space="preserve">Date : </t>
  </si>
  <si>
    <t xml:space="preserve">J'ai pris connaissance des résultats le </t>
  </si>
  <si>
    <t>Signature du mesureur</t>
  </si>
  <si>
    <t>Matricule</t>
  </si>
  <si>
    <t>Date</t>
  </si>
  <si>
    <t>N. B. Ce formulaire doit être signé par un mesureur et transmis électroniquement au MFFP,  le jour de sa signature</t>
  </si>
  <si>
    <t>CONTRÔLE DE PONT-BASCULE</t>
  </si>
  <si>
    <t>Pont-Bascule 2</t>
  </si>
  <si>
    <t>CONTRÔLE DANS LE CADRE DE L'UTILISATION
DE 2 PONTS-BASCULES</t>
  </si>
  <si>
    <t>MASSE MOYENNE VÉHICULE</t>
  </si>
  <si>
    <t>DIFFÉRENCE EN %</t>
  </si>
  <si>
    <t>Pont-Bascule 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</si>
</sst>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0"/>
      <color indexed="12"/>
      <name val="Arial"/>
      <family val="2"/>
    </font>
    <font>
      <b/>
      <i/>
      <sz val="12"/>
      <color indexed="12"/>
      <name val="Arial"/>
      <family val="2"/>
    </font>
    <font>
      <i/>
      <sz val="6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14" fillId="0" borderId="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1" fillId="0" borderId="11" xfId="0" applyFont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8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0" fillId="0" borderId="1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1" fontId="1" fillId="3" borderId="3" xfId="0" applyNumberFormat="1" applyFont="1" applyFill="1" applyBorder="1" applyAlignment="1">
      <alignment horizontal="center"/>
    </xf>
    <xf numFmtId="0" fontId="1" fillId="3" borderId="0" xfId="0" applyFont="1" applyFill="1"/>
    <xf numFmtId="1" fontId="19" fillId="2" borderId="1" xfId="0" applyNumberFormat="1" applyFont="1" applyFill="1" applyBorder="1" applyAlignment="1">
      <alignment horizontal="left"/>
    </xf>
    <xf numFmtId="0" fontId="23" fillId="0" borderId="1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23" fillId="0" borderId="7" xfId="0" applyFont="1" applyBorder="1" applyAlignment="1">
      <alignment horizontal="center" vertical="center" wrapText="1"/>
    </xf>
    <xf numFmtId="14" fontId="25" fillId="0" borderId="3" xfId="0" applyNumberFormat="1" applyFont="1" applyBorder="1" applyAlignment="1">
      <alignment horizontal="center" vertical="center" wrapText="1"/>
    </xf>
    <xf numFmtId="14" fontId="25" fillId="0" borderId="8" xfId="0" applyNumberFormat="1" applyFont="1" applyBorder="1" applyAlignment="1">
      <alignment horizontal="center" vertical="center" wrapText="1"/>
    </xf>
    <xf numFmtId="14" fontId="25" fillId="0" borderId="16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2" borderId="7" xfId="0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left"/>
    </xf>
    <xf numFmtId="3" fontId="17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28" xfId="0" applyFont="1" applyBorder="1" applyAlignment="1">
      <alignment horizontal="left"/>
    </xf>
    <xf numFmtId="0" fontId="18" fillId="0" borderId="28" xfId="0" applyFont="1" applyBorder="1" applyAlignment="1">
      <alignment horizontal="right"/>
    </xf>
    <xf numFmtId="0" fontId="19" fillId="0" borderId="28" xfId="0" applyFont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Border="1"/>
    <xf numFmtId="3" fontId="14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 applyProtection="1">
      <alignment horizontal="center"/>
      <protection locked="0"/>
    </xf>
    <xf numFmtId="0" fontId="1" fillId="3" borderId="18" xfId="0" applyFont="1" applyFill="1" applyBorder="1" applyAlignment="1">
      <alignment horizontal="right"/>
    </xf>
    <xf numFmtId="1" fontId="1" fillId="3" borderId="18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right"/>
    </xf>
    <xf numFmtId="4" fontId="0" fillId="0" borderId="0" xfId="0" applyNumberForma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3" fillId="2" borderId="7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4" fillId="2" borderId="7" xfId="0" applyNumberFormat="1" applyFont="1" applyFill="1" applyBorder="1" applyAlignment="1" applyProtection="1">
      <alignment horizontal="center"/>
      <protection locked="0"/>
    </xf>
    <xf numFmtId="3" fontId="14" fillId="2" borderId="3" xfId="0" applyNumberFormat="1" applyFont="1" applyFill="1" applyBorder="1" applyAlignment="1" applyProtection="1">
      <alignment horizontal="center"/>
      <protection locked="0"/>
    </xf>
    <xf numFmtId="3" fontId="14" fillId="2" borderId="4" xfId="0" applyNumberFormat="1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7" xfId="0" applyFont="1" applyBorder="1" applyAlignment="1">
      <alignment horizontal="left" indent="3"/>
    </xf>
    <xf numFmtId="0" fontId="0" fillId="0" borderId="3" xfId="0" applyBorder="1" applyAlignment="1">
      <alignment horizontal="left" indent="3"/>
    </xf>
    <xf numFmtId="0" fontId="0" fillId="0" borderId="4" xfId="0" applyBorder="1" applyAlignment="1">
      <alignment horizontal="left" indent="3"/>
    </xf>
    <xf numFmtId="0" fontId="3" fillId="0" borderId="7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9" xfId="0" applyNumberFormat="1" applyFont="1" applyBorder="1" applyAlignment="1">
      <alignment horizontal="center" vertical="center"/>
    </xf>
    <xf numFmtId="3" fontId="12" fillId="2" borderId="7" xfId="0" applyNumberFormat="1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3" fontId="12" fillId="2" borderId="17" xfId="0" applyNumberFormat="1" applyFont="1" applyFill="1" applyBorder="1" applyAlignment="1" applyProtection="1">
      <alignment horizontal="center" vertical="center"/>
      <protection locked="0"/>
    </xf>
    <xf numFmtId="3" fontId="12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2" borderId="31" xfId="0" applyFont="1" applyFill="1" applyBorder="1" applyAlignment="1" applyProtection="1">
      <alignment horizontal="center"/>
      <protection locked="0"/>
    </xf>
    <xf numFmtId="0" fontId="13" fillId="2" borderId="29" xfId="0" applyFont="1" applyFill="1" applyBorder="1" applyAlignment="1" applyProtection="1">
      <alignment horizontal="center"/>
      <protection locked="0"/>
    </xf>
    <xf numFmtId="0" fontId="13" fillId="2" borderId="30" xfId="0" applyFont="1" applyFill="1" applyBorder="1" applyAlignment="1" applyProtection="1">
      <alignment horizontal="center"/>
      <protection locked="0"/>
    </xf>
    <xf numFmtId="0" fontId="13" fillId="2" borderId="27" xfId="0" applyFont="1" applyFill="1" applyBorder="1" applyAlignment="1" applyProtection="1">
      <alignment horizontal="left"/>
      <protection locked="0"/>
    </xf>
    <xf numFmtId="0" fontId="13" fillId="2" borderId="28" xfId="0" applyFont="1" applyFill="1" applyBorder="1" applyAlignment="1" applyProtection="1">
      <alignment horizontal="left"/>
      <protection locked="0"/>
    </xf>
    <xf numFmtId="0" fontId="13" fillId="2" borderId="29" xfId="0" applyFont="1" applyFill="1" applyBorder="1" applyAlignment="1" applyProtection="1">
      <alignment horizontal="left"/>
      <protection locked="0"/>
    </xf>
    <xf numFmtId="0" fontId="13" fillId="2" borderId="30" xfId="0" applyFont="1" applyFill="1" applyBorder="1" applyAlignment="1" applyProtection="1">
      <alignment horizontal="left"/>
      <protection locked="0"/>
    </xf>
    <xf numFmtId="0" fontId="13" fillId="2" borderId="31" xfId="0" applyFont="1" applyFill="1" applyBorder="1" applyAlignment="1" applyProtection="1">
      <alignment horizontal="left"/>
      <protection locked="0"/>
    </xf>
    <xf numFmtId="0" fontId="13" fillId="2" borderId="24" xfId="0" applyFont="1" applyFill="1" applyBorder="1" applyAlignment="1" applyProtection="1">
      <alignment horizontal="left"/>
      <protection locked="0"/>
    </xf>
    <xf numFmtId="0" fontId="13" fillId="2" borderId="25" xfId="0" applyFont="1" applyFill="1" applyBorder="1" applyAlignment="1" applyProtection="1">
      <alignment horizontal="left"/>
      <protection locked="0"/>
    </xf>
    <xf numFmtId="0" fontId="13" fillId="2" borderId="26" xfId="0" applyFont="1" applyFill="1" applyBorder="1" applyAlignment="1" applyProtection="1">
      <alignment horizontal="left"/>
      <protection locked="0"/>
    </xf>
    <xf numFmtId="0" fontId="22" fillId="0" borderId="7" xfId="0" applyFont="1" applyBorder="1" applyAlignment="1">
      <alignment horizontal="right" vertical="center"/>
    </xf>
    <xf numFmtId="0" fontId="22" fillId="0" borderId="23" xfId="0" applyFont="1" applyBorder="1" applyAlignment="1">
      <alignment horizontal="right" vertical="center"/>
    </xf>
    <xf numFmtId="0" fontId="24" fillId="2" borderId="3" xfId="0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14" fontId="25" fillId="2" borderId="21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  <xf numFmtId="14" fontId="19" fillId="2" borderId="7" xfId="0" applyNumberFormat="1" applyFont="1" applyFill="1" applyBorder="1" applyAlignment="1" applyProtection="1">
      <alignment horizontal="center"/>
      <protection locked="0"/>
    </xf>
    <xf numFmtId="14" fontId="19" fillId="2" borderId="3" xfId="0" applyNumberFormat="1" applyFont="1" applyFill="1" applyBorder="1" applyAlignment="1" applyProtection="1">
      <alignment horizontal="center"/>
      <protection locked="0"/>
    </xf>
    <xf numFmtId="14" fontId="19" fillId="2" borderId="4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justify" wrapText="1"/>
    </xf>
    <xf numFmtId="0" fontId="2" fillId="0" borderId="3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3" fontId="12" fillId="2" borderId="38" xfId="0" applyNumberFormat="1" applyFont="1" applyFill="1" applyBorder="1" applyAlignment="1" applyProtection="1">
      <alignment horizontal="center" vertical="center"/>
      <protection locked="0"/>
    </xf>
    <xf numFmtId="3" fontId="12" fillId="2" borderId="43" xfId="0" applyNumberFormat="1" applyFont="1" applyFill="1" applyBorder="1" applyAlignment="1" applyProtection="1">
      <alignment horizontal="center" vertical="center"/>
      <protection locked="0"/>
    </xf>
    <xf numFmtId="3" fontId="12" fillId="2" borderId="41" xfId="0" applyNumberFormat="1" applyFont="1" applyFill="1" applyBorder="1" applyAlignment="1" applyProtection="1">
      <alignment horizontal="center" vertical="center"/>
      <protection locked="0"/>
    </xf>
    <xf numFmtId="3" fontId="12" fillId="2" borderId="44" xfId="0" applyNumberFormat="1" applyFont="1" applyFill="1" applyBorder="1" applyAlignment="1" applyProtection="1">
      <alignment horizontal="center" vertical="center"/>
      <protection locked="0"/>
    </xf>
    <xf numFmtId="3" fontId="12" fillId="2" borderId="39" xfId="0" applyNumberFormat="1" applyFont="1" applyFill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19" fillId="0" borderId="28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/>
    </xf>
    <xf numFmtId="3" fontId="14" fillId="0" borderId="8" xfId="0" applyNumberFormat="1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center" wrapText="1"/>
    </xf>
  </cellXfs>
  <cellStyles count="1">
    <cellStyle name="Normal" xfId="0" builtinId="0"/>
  </cellStyles>
  <dxfs count="15">
    <dxf>
      <font>
        <b/>
        <i val="0"/>
        <condense val="0"/>
        <extend val="0"/>
        <color indexed="10"/>
      </font>
      <fill>
        <patternFill>
          <bgColor indexed="27"/>
        </patternFill>
      </fill>
    </dxf>
    <dxf>
      <fill>
        <patternFill patternType="darkUp">
          <bgColor indexed="10"/>
        </patternFill>
      </fill>
    </dxf>
    <dxf>
      <fill>
        <patternFill>
          <bgColor indexed="27"/>
        </patternFill>
      </fill>
    </dxf>
    <dxf>
      <fill>
        <patternFill patternType="darkUp">
          <bgColor indexed="10"/>
        </patternFill>
      </fill>
    </dxf>
    <dxf>
      <fill>
        <patternFill patternType="solid">
          <bgColor indexed="27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  <dxf>
      <fill>
        <patternFill>
          <bgColor indexed="27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  <dxf>
      <fill>
        <patternFill patternType="darkUp">
          <bgColor indexed="10"/>
        </patternFill>
      </fill>
    </dxf>
    <dxf>
      <fill>
        <patternFill>
          <bgColor indexed="27"/>
        </patternFill>
      </fill>
    </dxf>
    <dxf>
      <fill>
        <patternFill patternType="darkUp">
          <bgColor indexed="10"/>
        </patternFill>
      </fill>
    </dxf>
    <dxf>
      <fill>
        <patternFill patternType="solid">
          <bgColor indexed="27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  <dxf>
      <fill>
        <patternFill>
          <bgColor indexed="27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</dxfs>
  <tableStyles count="1" defaultTableStyle="TableStyleMedium9" defaultPivotStyle="PivotStyleLight16">
    <tableStyle name="Invisible" pivot="0" table="0" count="0" xr9:uid="{BDD5782A-5F22-4003-B193-F0E64CA4FD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fmlaLink="$W$19" lockText="1" noThreeD="1"/>
</file>

<file path=xl/ctrlProps/ctrlProp11.xml><?xml version="1.0" encoding="utf-8"?>
<formControlPr xmlns="http://schemas.microsoft.com/office/spreadsheetml/2009/9/main" objectType="CheckBox" fmlaLink="$V$20" lockText="1" noThreeD="1"/>
</file>

<file path=xl/ctrlProps/ctrlProp12.xml><?xml version="1.0" encoding="utf-8"?>
<formControlPr xmlns="http://schemas.microsoft.com/office/spreadsheetml/2009/9/main" objectType="CheckBox" fmlaLink="$W$20" lockText="1" noThreeD="1"/>
</file>

<file path=xl/ctrlProps/ctrlProp13.xml><?xml version="1.0" encoding="utf-8"?>
<formControlPr xmlns="http://schemas.microsoft.com/office/spreadsheetml/2009/9/main" objectType="CheckBox" fmlaLink="$V$21" lockText="1" noThreeD="1"/>
</file>

<file path=xl/ctrlProps/ctrlProp14.xml><?xml version="1.0" encoding="utf-8"?>
<formControlPr xmlns="http://schemas.microsoft.com/office/spreadsheetml/2009/9/main" objectType="CheckBox" fmlaLink="$W$21" lockText="1" noThreeD="1"/>
</file>

<file path=xl/ctrlProps/ctrlProp15.xml><?xml version="1.0" encoding="utf-8"?>
<formControlPr xmlns="http://schemas.microsoft.com/office/spreadsheetml/2009/9/main" objectType="CheckBox" fmlaLink="$V$22" lockText="1" noThreeD="1"/>
</file>

<file path=xl/ctrlProps/ctrlProp16.xml><?xml version="1.0" encoding="utf-8"?>
<formControlPr xmlns="http://schemas.microsoft.com/office/spreadsheetml/2009/9/main" objectType="CheckBox" fmlaLink="$W$22" lockText="1" noThreeD="1"/>
</file>

<file path=xl/ctrlProps/ctrlProp17.xml><?xml version="1.0" encoding="utf-8"?>
<formControlPr xmlns="http://schemas.microsoft.com/office/spreadsheetml/2009/9/main" objectType="CheckBox" fmlaLink="$V$23" lockText="1" noThreeD="1"/>
</file>

<file path=xl/ctrlProps/ctrlProp18.xml><?xml version="1.0" encoding="utf-8"?>
<formControlPr xmlns="http://schemas.microsoft.com/office/spreadsheetml/2009/9/main" objectType="CheckBox" fmlaLink="$W$23" lockText="1" noThreeD="1"/>
</file>

<file path=xl/ctrlProps/ctrlProp19.xml><?xml version="1.0" encoding="utf-8"?>
<formControlPr xmlns="http://schemas.microsoft.com/office/spreadsheetml/2009/9/main" objectType="CheckBox" fmlaLink="$V$2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CheckBox" fmlaLink="$W$24" lockText="1" noThreeD="1"/>
</file>

<file path=xl/ctrlProps/ctrlProp21.xml><?xml version="1.0" encoding="utf-8"?>
<formControlPr xmlns="http://schemas.microsoft.com/office/spreadsheetml/2009/9/main" objectType="CheckBox" fmlaLink="$AA$16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B$16" lockText="1" noThreeD="1"/>
</file>

<file path=xl/ctrlProps/ctrlProp24.xml><?xml version="1.0" encoding="utf-8"?>
<formControlPr xmlns="http://schemas.microsoft.com/office/spreadsheetml/2009/9/main" objectType="CheckBox" fmlaLink="$AA$17" lockText="1" noThreeD="1"/>
</file>

<file path=xl/ctrlProps/ctrlProp25.xml><?xml version="1.0" encoding="utf-8"?>
<formControlPr xmlns="http://schemas.microsoft.com/office/spreadsheetml/2009/9/main" objectType="CheckBox" fmlaLink="$AB$17" lockText="1" noThreeD="1"/>
</file>

<file path=xl/ctrlProps/ctrlProp26.xml><?xml version="1.0" encoding="utf-8"?>
<formControlPr xmlns="http://schemas.microsoft.com/office/spreadsheetml/2009/9/main" objectType="CheckBox" fmlaLink="$AA$18" lockText="1" noThreeD="1"/>
</file>

<file path=xl/ctrlProps/ctrlProp27.xml><?xml version="1.0" encoding="utf-8"?>
<formControlPr xmlns="http://schemas.microsoft.com/office/spreadsheetml/2009/9/main" objectType="CheckBox" fmlaLink="$AB$18" lockText="1" noThreeD="1"/>
</file>

<file path=xl/ctrlProps/ctrlProp28.xml><?xml version="1.0" encoding="utf-8"?>
<formControlPr xmlns="http://schemas.microsoft.com/office/spreadsheetml/2009/9/main" objectType="CheckBox" fmlaLink="$AA$19" lockText="1" noThreeD="1"/>
</file>

<file path=xl/ctrlProps/ctrlProp29.xml><?xml version="1.0" encoding="utf-8"?>
<formControlPr xmlns="http://schemas.microsoft.com/office/spreadsheetml/2009/9/main" objectType="CheckBox" fmlaLink="$AB$19" lockText="1" noThreeD="1"/>
</file>

<file path=xl/ctrlProps/ctrlProp3.xml><?xml version="1.0" encoding="utf-8"?>
<formControlPr xmlns="http://schemas.microsoft.com/office/spreadsheetml/2009/9/main" objectType="CheckBox" fmlaLink="$V$16" lockText="1" noThreeD="1"/>
</file>

<file path=xl/ctrlProps/ctrlProp30.xml><?xml version="1.0" encoding="utf-8"?>
<formControlPr xmlns="http://schemas.microsoft.com/office/spreadsheetml/2009/9/main" objectType="CheckBox" fmlaLink="$AA$20" lockText="1" noThreeD="1"/>
</file>

<file path=xl/ctrlProps/ctrlProp31.xml><?xml version="1.0" encoding="utf-8"?>
<formControlPr xmlns="http://schemas.microsoft.com/office/spreadsheetml/2009/9/main" objectType="CheckBox" fmlaLink="$AB$20" lockText="1" noThreeD="1"/>
</file>

<file path=xl/ctrlProps/ctrlProp32.xml><?xml version="1.0" encoding="utf-8"?>
<formControlPr xmlns="http://schemas.microsoft.com/office/spreadsheetml/2009/9/main" objectType="CheckBox" fmlaLink="$AA$21" lockText="1" noThreeD="1"/>
</file>

<file path=xl/ctrlProps/ctrlProp33.xml><?xml version="1.0" encoding="utf-8"?>
<formControlPr xmlns="http://schemas.microsoft.com/office/spreadsheetml/2009/9/main" objectType="CheckBox" fmlaLink="$AB$21" lockText="1" noThreeD="1"/>
</file>

<file path=xl/ctrlProps/ctrlProp34.xml><?xml version="1.0" encoding="utf-8"?>
<formControlPr xmlns="http://schemas.microsoft.com/office/spreadsheetml/2009/9/main" objectType="CheckBox" fmlaLink="$AB$16" lockText="1" noThreeD="1"/>
</file>

<file path=xl/ctrlProps/ctrlProp35.xml><?xml version="1.0" encoding="utf-8"?>
<formControlPr xmlns="http://schemas.microsoft.com/office/spreadsheetml/2009/9/main" objectType="Radio" checked="Checked" firstButton="1" fmlaLink="$S$1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fmlaLink="$W$16" lockText="1" noThreeD="1"/>
</file>

<file path=xl/ctrlProps/ctrlProp40.xml><?xml version="1.0" encoding="utf-8"?>
<formControlPr xmlns="http://schemas.microsoft.com/office/spreadsheetml/2009/9/main" objectType="CheckBox" fmlaLink="$V$16" lockText="1" noThreeD="1"/>
</file>

<file path=xl/ctrlProps/ctrlProp41.xml><?xml version="1.0" encoding="utf-8"?>
<formControlPr xmlns="http://schemas.microsoft.com/office/spreadsheetml/2009/9/main" objectType="CheckBox" fmlaLink="$W$16" lockText="1" noThreeD="1"/>
</file>

<file path=xl/ctrlProps/ctrlProp42.xml><?xml version="1.0" encoding="utf-8"?>
<formControlPr xmlns="http://schemas.microsoft.com/office/spreadsheetml/2009/9/main" objectType="CheckBox" fmlaLink="$V$17" lockText="1" noThreeD="1"/>
</file>

<file path=xl/ctrlProps/ctrlProp43.xml><?xml version="1.0" encoding="utf-8"?>
<formControlPr xmlns="http://schemas.microsoft.com/office/spreadsheetml/2009/9/main" objectType="CheckBox" fmlaLink="$W$17" lockText="1" noThreeD="1"/>
</file>

<file path=xl/ctrlProps/ctrlProp44.xml><?xml version="1.0" encoding="utf-8"?>
<formControlPr xmlns="http://schemas.microsoft.com/office/spreadsheetml/2009/9/main" objectType="CheckBox" fmlaLink="$V$18" lockText="1" noThreeD="1"/>
</file>

<file path=xl/ctrlProps/ctrlProp45.xml><?xml version="1.0" encoding="utf-8"?>
<formControlPr xmlns="http://schemas.microsoft.com/office/spreadsheetml/2009/9/main" objectType="CheckBox" fmlaLink="$W$18" lockText="1" noThreeD="1"/>
</file>

<file path=xl/ctrlProps/ctrlProp46.xml><?xml version="1.0" encoding="utf-8"?>
<formControlPr xmlns="http://schemas.microsoft.com/office/spreadsheetml/2009/9/main" objectType="CheckBox" fmlaLink="$V$19" lockText="1" noThreeD="1"/>
</file>

<file path=xl/ctrlProps/ctrlProp47.xml><?xml version="1.0" encoding="utf-8"?>
<formControlPr xmlns="http://schemas.microsoft.com/office/spreadsheetml/2009/9/main" objectType="CheckBox" fmlaLink="$W$19" lockText="1" noThreeD="1"/>
</file>

<file path=xl/ctrlProps/ctrlProp48.xml><?xml version="1.0" encoding="utf-8"?>
<formControlPr xmlns="http://schemas.microsoft.com/office/spreadsheetml/2009/9/main" objectType="CheckBox" fmlaLink="$V$20" lockText="1" noThreeD="1"/>
</file>

<file path=xl/ctrlProps/ctrlProp49.xml><?xml version="1.0" encoding="utf-8"?>
<formControlPr xmlns="http://schemas.microsoft.com/office/spreadsheetml/2009/9/main" objectType="CheckBox" fmlaLink="$W$20" lockText="1" noThreeD="1"/>
</file>

<file path=xl/ctrlProps/ctrlProp5.xml><?xml version="1.0" encoding="utf-8"?>
<formControlPr xmlns="http://schemas.microsoft.com/office/spreadsheetml/2009/9/main" objectType="CheckBox" fmlaLink="$V$17" lockText="1" noThreeD="1"/>
</file>

<file path=xl/ctrlProps/ctrlProp50.xml><?xml version="1.0" encoding="utf-8"?>
<formControlPr xmlns="http://schemas.microsoft.com/office/spreadsheetml/2009/9/main" objectType="CheckBox" fmlaLink="$V$21" lockText="1" noThreeD="1"/>
</file>

<file path=xl/ctrlProps/ctrlProp51.xml><?xml version="1.0" encoding="utf-8"?>
<formControlPr xmlns="http://schemas.microsoft.com/office/spreadsheetml/2009/9/main" objectType="CheckBox" fmlaLink="$W$21" lockText="1" noThreeD="1"/>
</file>

<file path=xl/ctrlProps/ctrlProp52.xml><?xml version="1.0" encoding="utf-8"?>
<formControlPr xmlns="http://schemas.microsoft.com/office/spreadsheetml/2009/9/main" objectType="CheckBox" fmlaLink="$V$22" lockText="1" noThreeD="1"/>
</file>

<file path=xl/ctrlProps/ctrlProp53.xml><?xml version="1.0" encoding="utf-8"?>
<formControlPr xmlns="http://schemas.microsoft.com/office/spreadsheetml/2009/9/main" objectType="CheckBox" fmlaLink="$W$22" lockText="1" noThreeD="1"/>
</file>

<file path=xl/ctrlProps/ctrlProp54.xml><?xml version="1.0" encoding="utf-8"?>
<formControlPr xmlns="http://schemas.microsoft.com/office/spreadsheetml/2009/9/main" objectType="CheckBox" fmlaLink="$V$23" lockText="1" noThreeD="1"/>
</file>

<file path=xl/ctrlProps/ctrlProp55.xml><?xml version="1.0" encoding="utf-8"?>
<formControlPr xmlns="http://schemas.microsoft.com/office/spreadsheetml/2009/9/main" objectType="CheckBox" fmlaLink="$W$23" lockText="1" noThreeD="1"/>
</file>

<file path=xl/ctrlProps/ctrlProp56.xml><?xml version="1.0" encoding="utf-8"?>
<formControlPr xmlns="http://schemas.microsoft.com/office/spreadsheetml/2009/9/main" objectType="CheckBox" fmlaLink="$V$24" lockText="1" noThreeD="1"/>
</file>

<file path=xl/ctrlProps/ctrlProp57.xml><?xml version="1.0" encoding="utf-8"?>
<formControlPr xmlns="http://schemas.microsoft.com/office/spreadsheetml/2009/9/main" objectType="CheckBox" fmlaLink="$W$24" lockText="1" noThreeD="1"/>
</file>

<file path=xl/ctrlProps/ctrlProp58.xml><?xml version="1.0" encoding="utf-8"?>
<formControlPr xmlns="http://schemas.microsoft.com/office/spreadsheetml/2009/9/main" objectType="CheckBox" fmlaLink="$AA$16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W$17" lockText="1" noThreeD="1"/>
</file>

<file path=xl/ctrlProps/ctrlProp60.xml><?xml version="1.0" encoding="utf-8"?>
<formControlPr xmlns="http://schemas.microsoft.com/office/spreadsheetml/2009/9/main" objectType="CheckBox" fmlaLink="$AB$16" lockText="1" noThreeD="1"/>
</file>

<file path=xl/ctrlProps/ctrlProp61.xml><?xml version="1.0" encoding="utf-8"?>
<formControlPr xmlns="http://schemas.microsoft.com/office/spreadsheetml/2009/9/main" objectType="CheckBox" fmlaLink="$AA$17" lockText="1" noThreeD="1"/>
</file>

<file path=xl/ctrlProps/ctrlProp62.xml><?xml version="1.0" encoding="utf-8"?>
<formControlPr xmlns="http://schemas.microsoft.com/office/spreadsheetml/2009/9/main" objectType="CheckBox" fmlaLink="$AB$17" lockText="1" noThreeD="1"/>
</file>

<file path=xl/ctrlProps/ctrlProp63.xml><?xml version="1.0" encoding="utf-8"?>
<formControlPr xmlns="http://schemas.microsoft.com/office/spreadsheetml/2009/9/main" objectType="CheckBox" fmlaLink="$AA$18" lockText="1" noThreeD="1"/>
</file>

<file path=xl/ctrlProps/ctrlProp64.xml><?xml version="1.0" encoding="utf-8"?>
<formControlPr xmlns="http://schemas.microsoft.com/office/spreadsheetml/2009/9/main" objectType="CheckBox" fmlaLink="$AB$18" lockText="1" noThreeD="1"/>
</file>

<file path=xl/ctrlProps/ctrlProp65.xml><?xml version="1.0" encoding="utf-8"?>
<formControlPr xmlns="http://schemas.microsoft.com/office/spreadsheetml/2009/9/main" objectType="CheckBox" fmlaLink="$AA$19" lockText="1" noThreeD="1"/>
</file>

<file path=xl/ctrlProps/ctrlProp66.xml><?xml version="1.0" encoding="utf-8"?>
<formControlPr xmlns="http://schemas.microsoft.com/office/spreadsheetml/2009/9/main" objectType="CheckBox" fmlaLink="$AB$19" lockText="1" noThreeD="1"/>
</file>

<file path=xl/ctrlProps/ctrlProp67.xml><?xml version="1.0" encoding="utf-8"?>
<formControlPr xmlns="http://schemas.microsoft.com/office/spreadsheetml/2009/9/main" objectType="CheckBox" fmlaLink="$AA$20" lockText="1" noThreeD="1"/>
</file>

<file path=xl/ctrlProps/ctrlProp68.xml><?xml version="1.0" encoding="utf-8"?>
<formControlPr xmlns="http://schemas.microsoft.com/office/spreadsheetml/2009/9/main" objectType="CheckBox" fmlaLink="$AB$20" lockText="1" noThreeD="1"/>
</file>

<file path=xl/ctrlProps/ctrlProp69.xml><?xml version="1.0" encoding="utf-8"?>
<formControlPr xmlns="http://schemas.microsoft.com/office/spreadsheetml/2009/9/main" objectType="CheckBox" fmlaLink="$AA$21" lockText="1" noThreeD="1"/>
</file>

<file path=xl/ctrlProps/ctrlProp7.xml><?xml version="1.0" encoding="utf-8"?>
<formControlPr xmlns="http://schemas.microsoft.com/office/spreadsheetml/2009/9/main" objectType="CheckBox" fmlaLink="$V$18" lockText="1" noThreeD="1"/>
</file>

<file path=xl/ctrlProps/ctrlProp70.xml><?xml version="1.0" encoding="utf-8"?>
<formControlPr xmlns="http://schemas.microsoft.com/office/spreadsheetml/2009/9/main" objectType="CheckBox" fmlaLink="$AB$21" lockText="1" noThreeD="1"/>
</file>

<file path=xl/ctrlProps/ctrlProp71.xml><?xml version="1.0" encoding="utf-8"?>
<formControlPr xmlns="http://schemas.microsoft.com/office/spreadsheetml/2009/9/main" objectType="CheckBox" fmlaLink="$AB$16" lockText="1" noThreeD="1"/>
</file>

<file path=xl/ctrlProps/ctrlProp72.xml><?xml version="1.0" encoding="utf-8"?>
<formControlPr xmlns="http://schemas.microsoft.com/office/spreadsheetml/2009/9/main" objectType="Radio" checked="Checked" firstButton="1" fmlaLink="$S$1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$W$18" lockText="1" noThreeD="1"/>
</file>

<file path=xl/ctrlProps/ctrlProp9.xml><?xml version="1.0" encoding="utf-8"?>
<formControlPr xmlns="http://schemas.microsoft.com/office/spreadsheetml/2009/9/main" objectType="CheckBox" fmlaLink="$V$1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29</xdr:row>
      <xdr:rowOff>28575</xdr:rowOff>
    </xdr:from>
    <xdr:to>
      <xdr:col>3</xdr:col>
      <xdr:colOff>695325</xdr:colOff>
      <xdr:row>30</xdr:row>
      <xdr:rowOff>0</xdr:rowOff>
    </xdr:to>
    <xdr:grpSp>
      <xdr:nvGrpSpPr>
        <xdr:cNvPr id="2" name="Group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133600" y="4905375"/>
          <a:ext cx="295275" cy="133350"/>
          <a:chOff x="813" y="605"/>
          <a:chExt cx="58" cy="22"/>
        </a:xfrm>
      </xdr:grpSpPr>
      <xdr:sp macro="" textlink="">
        <xdr:nvSpPr>
          <xdr:cNvPr id="3" name="Rectangle 2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Rectangle 2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2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Oval 2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Oval 30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Oval 3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19050</xdr:colOff>
      <xdr:row>30</xdr:row>
      <xdr:rowOff>38100</xdr:rowOff>
    </xdr:from>
    <xdr:to>
      <xdr:col>3</xdr:col>
      <xdr:colOff>314325</xdr:colOff>
      <xdr:row>31</xdr:row>
      <xdr:rowOff>9525</xdr:rowOff>
    </xdr:to>
    <xdr:grpSp>
      <xdr:nvGrpSpPr>
        <xdr:cNvPr id="9" name="Group 1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1752600" y="5076825"/>
          <a:ext cx="295275" cy="133350"/>
          <a:chOff x="813" y="605"/>
          <a:chExt cx="58" cy="22"/>
        </a:xfrm>
      </xdr:grpSpPr>
      <xdr:sp macro="" textlink="">
        <xdr:nvSpPr>
          <xdr:cNvPr id="10" name="Rectangle 1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" name="Rectangle 1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" name="Rectangle 1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Oval 1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" name="Oval 11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Oval 117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333375</xdr:colOff>
      <xdr:row>31</xdr:row>
      <xdr:rowOff>28575</xdr:rowOff>
    </xdr:from>
    <xdr:to>
      <xdr:col>2</xdr:col>
      <xdr:colOff>628650</xdr:colOff>
      <xdr:row>32</xdr:row>
      <xdr:rowOff>0</xdr:rowOff>
    </xdr:to>
    <xdr:grpSp>
      <xdr:nvGrpSpPr>
        <xdr:cNvPr id="16" name="Group 1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>
          <a:grpSpLocks/>
        </xdr:cNvGrpSpPr>
      </xdr:nvGrpSpPr>
      <xdr:grpSpPr bwMode="auto">
        <a:xfrm>
          <a:off x="1323975" y="5229225"/>
          <a:ext cx="295275" cy="133350"/>
          <a:chOff x="813" y="605"/>
          <a:chExt cx="58" cy="22"/>
        </a:xfrm>
      </xdr:grpSpPr>
      <xdr:sp macro="" textlink="">
        <xdr:nvSpPr>
          <xdr:cNvPr id="17" name="Rectangle 11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" name="Rectangle 120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" name="Rectangle 121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Oval 122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Oval 123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Oval 12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571500</xdr:colOff>
      <xdr:row>32</xdr:row>
      <xdr:rowOff>28575</xdr:rowOff>
    </xdr:from>
    <xdr:to>
      <xdr:col>2</xdr:col>
      <xdr:colOff>123825</xdr:colOff>
      <xdr:row>33</xdr:row>
      <xdr:rowOff>0</xdr:rowOff>
    </xdr:to>
    <xdr:grpSp>
      <xdr:nvGrpSpPr>
        <xdr:cNvPr id="23" name="Group 12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819150" y="5391150"/>
          <a:ext cx="295275" cy="133350"/>
          <a:chOff x="813" y="605"/>
          <a:chExt cx="58" cy="22"/>
        </a:xfrm>
      </xdr:grpSpPr>
      <xdr:sp macro="" textlink="">
        <xdr:nvSpPr>
          <xdr:cNvPr id="24" name="Rectangle 126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Rectangle 12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" name="Rectangle 12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" name="Oval 12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Oval 13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Oval 131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28575</xdr:colOff>
      <xdr:row>33</xdr:row>
      <xdr:rowOff>28575</xdr:rowOff>
    </xdr:from>
    <xdr:to>
      <xdr:col>1</xdr:col>
      <xdr:colOff>323850</xdr:colOff>
      <xdr:row>34</xdr:row>
      <xdr:rowOff>0</xdr:rowOff>
    </xdr:to>
    <xdr:grpSp>
      <xdr:nvGrpSpPr>
        <xdr:cNvPr id="30" name="Group 13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276225" y="5553075"/>
          <a:ext cx="295275" cy="133350"/>
          <a:chOff x="813" y="605"/>
          <a:chExt cx="58" cy="22"/>
        </a:xfrm>
      </xdr:grpSpPr>
      <xdr:sp macro="" textlink="">
        <xdr:nvSpPr>
          <xdr:cNvPr id="31" name="Rectangle 13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" name="Rectangle 134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135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Oval 13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Oval 137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Oval 138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504825</xdr:colOff>
      <xdr:row>35</xdr:row>
      <xdr:rowOff>19050</xdr:rowOff>
    </xdr:from>
    <xdr:to>
      <xdr:col>2</xdr:col>
      <xdr:colOff>85725</xdr:colOff>
      <xdr:row>35</xdr:row>
      <xdr:rowOff>152400</xdr:rowOff>
    </xdr:to>
    <xdr:grpSp>
      <xdr:nvGrpSpPr>
        <xdr:cNvPr id="37" name="Group 13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>
          <a:grpSpLocks/>
        </xdr:cNvGrpSpPr>
      </xdr:nvGrpSpPr>
      <xdr:grpSpPr bwMode="auto">
        <a:xfrm>
          <a:off x="752475" y="5867400"/>
          <a:ext cx="323850" cy="133350"/>
          <a:chOff x="831" y="703"/>
          <a:chExt cx="58" cy="22"/>
        </a:xfrm>
      </xdr:grpSpPr>
      <xdr:sp macro="" textlink="">
        <xdr:nvSpPr>
          <xdr:cNvPr id="38" name="Rectangle 14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141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" name="Rectangle 14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" name="Oval 14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Oval 144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Oval 14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295275</xdr:colOff>
      <xdr:row>35</xdr:row>
      <xdr:rowOff>152400</xdr:rowOff>
    </xdr:from>
    <xdr:to>
      <xdr:col>2</xdr:col>
      <xdr:colOff>619125</xdr:colOff>
      <xdr:row>36</xdr:row>
      <xdr:rowOff>123825</xdr:rowOff>
    </xdr:to>
    <xdr:grpSp>
      <xdr:nvGrpSpPr>
        <xdr:cNvPr id="44" name="Group 14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1285875" y="6000750"/>
          <a:ext cx="323850" cy="133350"/>
          <a:chOff x="831" y="703"/>
          <a:chExt cx="58" cy="22"/>
        </a:xfrm>
      </xdr:grpSpPr>
      <xdr:sp macro="" textlink="">
        <xdr:nvSpPr>
          <xdr:cNvPr id="45" name="Rectangle 14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" name="Rectangle 14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7" name="Rectangle 14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Oval 150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" name="Oval 151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" name="Oval 152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409575</xdr:colOff>
      <xdr:row>38</xdr:row>
      <xdr:rowOff>28575</xdr:rowOff>
    </xdr:from>
    <xdr:to>
      <xdr:col>3</xdr:col>
      <xdr:colOff>733425</xdr:colOff>
      <xdr:row>39</xdr:row>
      <xdr:rowOff>0</xdr:rowOff>
    </xdr:to>
    <xdr:grpSp>
      <xdr:nvGrpSpPr>
        <xdr:cNvPr id="51" name="Group 16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>
          <a:grpSpLocks/>
        </xdr:cNvGrpSpPr>
      </xdr:nvGrpSpPr>
      <xdr:grpSpPr bwMode="auto">
        <a:xfrm>
          <a:off x="2143125" y="6362700"/>
          <a:ext cx="323850" cy="133350"/>
          <a:chOff x="831" y="703"/>
          <a:chExt cx="58" cy="22"/>
        </a:xfrm>
      </xdr:grpSpPr>
      <xdr:sp macro="" textlink="">
        <xdr:nvSpPr>
          <xdr:cNvPr id="52" name="Rectangle 16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" name="Rectangle 16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16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5" name="Oval 16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" name="Oval 16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Oval 16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</xdr:colOff>
      <xdr:row>34</xdr:row>
      <xdr:rowOff>28575</xdr:rowOff>
    </xdr:from>
    <xdr:to>
      <xdr:col>1</xdr:col>
      <xdr:colOff>361950</xdr:colOff>
      <xdr:row>35</xdr:row>
      <xdr:rowOff>0</xdr:rowOff>
    </xdr:to>
    <xdr:grpSp>
      <xdr:nvGrpSpPr>
        <xdr:cNvPr id="58" name="Group 16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285750" y="5715000"/>
          <a:ext cx="323850" cy="133350"/>
          <a:chOff x="831" y="703"/>
          <a:chExt cx="58" cy="22"/>
        </a:xfrm>
      </xdr:grpSpPr>
      <xdr:sp macro="" textlink="">
        <xdr:nvSpPr>
          <xdr:cNvPr id="59" name="Rectangle 16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16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" name="Rectangle 17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" name="Oval 17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Oval 17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Oval 17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352425</xdr:colOff>
      <xdr:row>37</xdr:row>
      <xdr:rowOff>142875</xdr:rowOff>
    </xdr:to>
    <xdr:grpSp>
      <xdr:nvGrpSpPr>
        <xdr:cNvPr id="65" name="Group 17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>
          <a:grpSpLocks/>
        </xdr:cNvGrpSpPr>
      </xdr:nvGrpSpPr>
      <xdr:grpSpPr bwMode="auto">
        <a:xfrm>
          <a:off x="1762125" y="6181725"/>
          <a:ext cx="323850" cy="133350"/>
          <a:chOff x="831" y="703"/>
          <a:chExt cx="58" cy="22"/>
        </a:xfrm>
      </xdr:grpSpPr>
      <xdr:sp macro="" textlink="">
        <xdr:nvSpPr>
          <xdr:cNvPr id="66" name="Rectangle 17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" name="Rectangle 17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" name="Rectangle 17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Oval 17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Oval 17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Oval 18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228600</xdr:colOff>
      <xdr:row>29</xdr:row>
      <xdr:rowOff>95250</xdr:rowOff>
    </xdr:from>
    <xdr:to>
      <xdr:col>3</xdr:col>
      <xdr:colOff>247650</xdr:colOff>
      <xdr:row>29</xdr:row>
      <xdr:rowOff>95250</xdr:rowOff>
    </xdr:to>
    <xdr:sp macro="" textlink="">
      <xdr:nvSpPr>
        <xdr:cNvPr id="72" name="Line 18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 flipH="1">
          <a:off x="476250" y="49720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485775</xdr:colOff>
      <xdr:row>34</xdr:row>
      <xdr:rowOff>85725</xdr:rowOff>
    </xdr:from>
    <xdr:to>
      <xdr:col>3</xdr:col>
      <xdr:colOff>514350</xdr:colOff>
      <xdr:row>34</xdr:row>
      <xdr:rowOff>85725</xdr:rowOff>
    </xdr:to>
    <xdr:sp macro="" textlink="">
      <xdr:nvSpPr>
        <xdr:cNvPr id="73" name="Line 18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733425" y="5772150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2</xdr:col>
      <xdr:colOff>561975</xdr:colOff>
      <xdr:row>9</xdr:row>
      <xdr:rowOff>38100</xdr:rowOff>
    </xdr:from>
    <xdr:to>
      <xdr:col>3</xdr:col>
      <xdr:colOff>219075</xdr:colOff>
      <xdr:row>9</xdr:row>
      <xdr:rowOff>180975</xdr:rowOff>
    </xdr:to>
    <xdr:sp macro="" textlink="">
      <xdr:nvSpPr>
        <xdr:cNvPr id="74" name="Text Box 19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552575" y="1619250"/>
          <a:ext cx="400050" cy="142875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   X</a:t>
          </a:r>
        </a:p>
      </xdr:txBody>
    </xdr:sp>
    <xdr:clientData/>
  </xdr:twoCellAnchor>
  <xdr:twoCellAnchor>
    <xdr:from>
      <xdr:col>3</xdr:col>
      <xdr:colOff>533400</xdr:colOff>
      <xdr:row>9</xdr:row>
      <xdr:rowOff>28575</xdr:rowOff>
    </xdr:from>
    <xdr:to>
      <xdr:col>4</xdr:col>
      <xdr:colOff>0</xdr:colOff>
      <xdr:row>9</xdr:row>
      <xdr:rowOff>171450</xdr:rowOff>
    </xdr:to>
    <xdr:sp macro="" textlink="">
      <xdr:nvSpPr>
        <xdr:cNvPr id="75" name="Text Box 19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266950" y="1609725"/>
          <a:ext cx="209550" cy="142875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7</xdr:row>
          <xdr:rowOff>9525</xdr:rowOff>
        </xdr:from>
        <xdr:to>
          <xdr:col>2</xdr:col>
          <xdr:colOff>200025</xdr:colOff>
          <xdr:row>8</xdr:row>
          <xdr:rowOff>19050</xdr:rowOff>
        </xdr:to>
        <xdr:sp macro="" textlink="">
          <xdr:nvSpPr>
            <xdr:cNvPr id="184321" name="Case d'option 1" hidden="1">
              <a:extLst>
                <a:ext uri="{63B3BB69-23CF-44E3-9099-C40C66FF867C}">
                  <a14:compatExt spid="_x0000_s184321"/>
                </a:ext>
                <a:ext uri="{FF2B5EF4-FFF2-40B4-BE49-F238E27FC236}">
                  <a16:creationId xmlns:a16="http://schemas.microsoft.com/office/drawing/2014/main" id="{00000000-0008-0000-0000-00000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7</xdr:row>
          <xdr:rowOff>9525</xdr:rowOff>
        </xdr:from>
        <xdr:to>
          <xdr:col>3</xdr:col>
          <xdr:colOff>76200</xdr:colOff>
          <xdr:row>8</xdr:row>
          <xdr:rowOff>19050</xdr:rowOff>
        </xdr:to>
        <xdr:sp macro="" textlink="">
          <xdr:nvSpPr>
            <xdr:cNvPr id="184322" name="Case d'option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00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180975</xdr:rowOff>
        </xdr:from>
        <xdr:to>
          <xdr:col>6</xdr:col>
          <xdr:colOff>57150</xdr:colOff>
          <xdr:row>16</xdr:row>
          <xdr:rowOff>19050</xdr:rowOff>
        </xdr:to>
        <xdr:sp macro="" textlink="">
          <xdr:nvSpPr>
            <xdr:cNvPr id="184323" name="Case à cocher 3" hidden="1">
              <a:extLst>
                <a:ext uri="{63B3BB69-23CF-44E3-9099-C40C66FF867C}">
                  <a14:compatExt spid="_x0000_s184323"/>
                </a:ext>
                <a:ext uri="{FF2B5EF4-FFF2-40B4-BE49-F238E27FC236}">
                  <a16:creationId xmlns:a16="http://schemas.microsoft.com/office/drawing/2014/main" id="{00000000-0008-0000-0000-00000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180975</xdr:rowOff>
        </xdr:from>
        <xdr:to>
          <xdr:col>7</xdr:col>
          <xdr:colOff>57150</xdr:colOff>
          <xdr:row>16</xdr:row>
          <xdr:rowOff>19050</xdr:rowOff>
        </xdr:to>
        <xdr:sp macro="" textlink="">
          <xdr:nvSpPr>
            <xdr:cNvPr id="184324" name="Case à cocher 4" hidden="1">
              <a:extLst>
                <a:ext uri="{63B3BB69-23CF-44E3-9099-C40C66FF867C}">
                  <a14:compatExt spid="_x0000_s184324"/>
                </a:ext>
                <a:ext uri="{FF2B5EF4-FFF2-40B4-BE49-F238E27FC236}">
                  <a16:creationId xmlns:a16="http://schemas.microsoft.com/office/drawing/2014/main" id="{00000000-0008-0000-0000-00000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180975</xdr:rowOff>
        </xdr:from>
        <xdr:to>
          <xdr:col>6</xdr:col>
          <xdr:colOff>57150</xdr:colOff>
          <xdr:row>17</xdr:row>
          <xdr:rowOff>19050</xdr:rowOff>
        </xdr:to>
        <xdr:sp macro="" textlink="">
          <xdr:nvSpPr>
            <xdr:cNvPr id="184325" name="Case à cocher 5" hidden="1">
              <a:extLst>
                <a:ext uri="{63B3BB69-23CF-44E3-9099-C40C66FF867C}">
                  <a14:compatExt spid="_x0000_s184325"/>
                </a:ext>
                <a:ext uri="{FF2B5EF4-FFF2-40B4-BE49-F238E27FC236}">
                  <a16:creationId xmlns:a16="http://schemas.microsoft.com/office/drawing/2014/main" id="{00000000-0008-0000-0000-00000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180975</xdr:rowOff>
        </xdr:from>
        <xdr:to>
          <xdr:col>7</xdr:col>
          <xdr:colOff>57150</xdr:colOff>
          <xdr:row>17</xdr:row>
          <xdr:rowOff>19050</xdr:rowOff>
        </xdr:to>
        <xdr:sp macro="" textlink="">
          <xdr:nvSpPr>
            <xdr:cNvPr id="184326" name="Case à cocher 6" hidden="1">
              <a:extLst>
                <a:ext uri="{63B3BB69-23CF-44E3-9099-C40C66FF867C}">
                  <a14:compatExt spid="_x0000_s184326"/>
                </a:ext>
                <a:ext uri="{FF2B5EF4-FFF2-40B4-BE49-F238E27FC236}">
                  <a16:creationId xmlns:a16="http://schemas.microsoft.com/office/drawing/2014/main" id="{00000000-0008-0000-0000-00000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180975</xdr:rowOff>
        </xdr:from>
        <xdr:to>
          <xdr:col>6</xdr:col>
          <xdr:colOff>57150</xdr:colOff>
          <xdr:row>18</xdr:row>
          <xdr:rowOff>19050</xdr:rowOff>
        </xdr:to>
        <xdr:sp macro="" textlink="">
          <xdr:nvSpPr>
            <xdr:cNvPr id="184327" name="Case à cocher 7" hidden="1">
              <a:extLst>
                <a:ext uri="{63B3BB69-23CF-44E3-9099-C40C66FF867C}">
                  <a14:compatExt spid="_x0000_s184327"/>
                </a:ext>
                <a:ext uri="{FF2B5EF4-FFF2-40B4-BE49-F238E27FC236}">
                  <a16:creationId xmlns:a16="http://schemas.microsoft.com/office/drawing/2014/main" id="{00000000-0008-0000-0000-00000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180975</xdr:rowOff>
        </xdr:from>
        <xdr:to>
          <xdr:col>7</xdr:col>
          <xdr:colOff>57150</xdr:colOff>
          <xdr:row>18</xdr:row>
          <xdr:rowOff>19050</xdr:rowOff>
        </xdr:to>
        <xdr:sp macro="" textlink="">
          <xdr:nvSpPr>
            <xdr:cNvPr id="184328" name="Case à cocher 8" hidden="1">
              <a:extLst>
                <a:ext uri="{63B3BB69-23CF-44E3-9099-C40C66FF867C}">
                  <a14:compatExt spid="_x0000_s184328"/>
                </a:ext>
                <a:ext uri="{FF2B5EF4-FFF2-40B4-BE49-F238E27FC236}">
                  <a16:creationId xmlns:a16="http://schemas.microsoft.com/office/drawing/2014/main" id="{00000000-0008-0000-0000-00000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180975</xdr:rowOff>
        </xdr:from>
        <xdr:to>
          <xdr:col>6</xdr:col>
          <xdr:colOff>57150</xdr:colOff>
          <xdr:row>19</xdr:row>
          <xdr:rowOff>19050</xdr:rowOff>
        </xdr:to>
        <xdr:sp macro="" textlink="">
          <xdr:nvSpPr>
            <xdr:cNvPr id="184329" name="Case à cocher 9" hidden="1">
              <a:extLst>
                <a:ext uri="{63B3BB69-23CF-44E3-9099-C40C66FF867C}">
                  <a14:compatExt spid="_x0000_s184329"/>
                </a:ext>
                <a:ext uri="{FF2B5EF4-FFF2-40B4-BE49-F238E27FC236}">
                  <a16:creationId xmlns:a16="http://schemas.microsoft.com/office/drawing/2014/main" id="{00000000-0008-0000-0000-00000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180975</xdr:rowOff>
        </xdr:from>
        <xdr:to>
          <xdr:col>7</xdr:col>
          <xdr:colOff>57150</xdr:colOff>
          <xdr:row>19</xdr:row>
          <xdr:rowOff>19050</xdr:rowOff>
        </xdr:to>
        <xdr:sp macro="" textlink="">
          <xdr:nvSpPr>
            <xdr:cNvPr id="184330" name="Case à cocher 10" hidden="1">
              <a:extLst>
                <a:ext uri="{63B3BB69-23CF-44E3-9099-C40C66FF867C}">
                  <a14:compatExt spid="_x0000_s184330"/>
                </a:ext>
                <a:ext uri="{FF2B5EF4-FFF2-40B4-BE49-F238E27FC236}">
                  <a16:creationId xmlns:a16="http://schemas.microsoft.com/office/drawing/2014/main" id="{00000000-0008-0000-0000-00000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180975</xdr:rowOff>
        </xdr:from>
        <xdr:to>
          <xdr:col>6</xdr:col>
          <xdr:colOff>57150</xdr:colOff>
          <xdr:row>20</xdr:row>
          <xdr:rowOff>19050</xdr:rowOff>
        </xdr:to>
        <xdr:sp macro="" textlink="">
          <xdr:nvSpPr>
            <xdr:cNvPr id="184331" name="Case à cocher 11" hidden="1">
              <a:extLst>
                <a:ext uri="{63B3BB69-23CF-44E3-9099-C40C66FF867C}">
                  <a14:compatExt spid="_x0000_s184331"/>
                </a:ext>
                <a:ext uri="{FF2B5EF4-FFF2-40B4-BE49-F238E27FC236}">
                  <a16:creationId xmlns:a16="http://schemas.microsoft.com/office/drawing/2014/main" id="{00000000-0008-0000-0000-00000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180975</xdr:rowOff>
        </xdr:from>
        <xdr:to>
          <xdr:col>7</xdr:col>
          <xdr:colOff>57150</xdr:colOff>
          <xdr:row>20</xdr:row>
          <xdr:rowOff>19050</xdr:rowOff>
        </xdr:to>
        <xdr:sp macro="" textlink="">
          <xdr:nvSpPr>
            <xdr:cNvPr id="184332" name="Case à cocher 12" hidden="1">
              <a:extLst>
                <a:ext uri="{63B3BB69-23CF-44E3-9099-C40C66FF867C}">
                  <a14:compatExt spid="_x0000_s184332"/>
                </a:ext>
                <a:ext uri="{FF2B5EF4-FFF2-40B4-BE49-F238E27FC236}">
                  <a16:creationId xmlns:a16="http://schemas.microsoft.com/office/drawing/2014/main" id="{00000000-0008-0000-0000-00000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180975</xdr:rowOff>
        </xdr:from>
        <xdr:to>
          <xdr:col>6</xdr:col>
          <xdr:colOff>57150</xdr:colOff>
          <xdr:row>21</xdr:row>
          <xdr:rowOff>19050</xdr:rowOff>
        </xdr:to>
        <xdr:sp macro="" textlink="">
          <xdr:nvSpPr>
            <xdr:cNvPr id="184333" name="Case à cocher 13" hidden="1">
              <a:extLst>
                <a:ext uri="{63B3BB69-23CF-44E3-9099-C40C66FF867C}">
                  <a14:compatExt spid="_x0000_s184333"/>
                </a:ext>
                <a:ext uri="{FF2B5EF4-FFF2-40B4-BE49-F238E27FC236}">
                  <a16:creationId xmlns:a16="http://schemas.microsoft.com/office/drawing/2014/main" id="{00000000-0008-0000-0000-00000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180975</xdr:rowOff>
        </xdr:from>
        <xdr:to>
          <xdr:col>7</xdr:col>
          <xdr:colOff>57150</xdr:colOff>
          <xdr:row>21</xdr:row>
          <xdr:rowOff>19050</xdr:rowOff>
        </xdr:to>
        <xdr:sp macro="" textlink="">
          <xdr:nvSpPr>
            <xdr:cNvPr id="184334" name="Case à cocher 14" hidden="1">
              <a:extLst>
                <a:ext uri="{63B3BB69-23CF-44E3-9099-C40C66FF867C}">
                  <a14:compatExt spid="_x0000_s184334"/>
                </a:ext>
                <a:ext uri="{FF2B5EF4-FFF2-40B4-BE49-F238E27FC236}">
                  <a16:creationId xmlns:a16="http://schemas.microsoft.com/office/drawing/2014/main" id="{00000000-0008-0000-0000-00000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180975</xdr:rowOff>
        </xdr:from>
        <xdr:to>
          <xdr:col>6</xdr:col>
          <xdr:colOff>57150</xdr:colOff>
          <xdr:row>22</xdr:row>
          <xdr:rowOff>19050</xdr:rowOff>
        </xdr:to>
        <xdr:sp macro="" textlink="">
          <xdr:nvSpPr>
            <xdr:cNvPr id="184335" name="Case à cocher 15" hidden="1">
              <a:extLst>
                <a:ext uri="{63B3BB69-23CF-44E3-9099-C40C66FF867C}">
                  <a14:compatExt spid="_x0000_s184335"/>
                </a:ext>
                <a:ext uri="{FF2B5EF4-FFF2-40B4-BE49-F238E27FC236}">
                  <a16:creationId xmlns:a16="http://schemas.microsoft.com/office/drawing/2014/main" id="{00000000-0008-0000-0000-00000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180975</xdr:rowOff>
        </xdr:from>
        <xdr:to>
          <xdr:col>7</xdr:col>
          <xdr:colOff>57150</xdr:colOff>
          <xdr:row>22</xdr:row>
          <xdr:rowOff>19050</xdr:rowOff>
        </xdr:to>
        <xdr:sp macro="" textlink="">
          <xdr:nvSpPr>
            <xdr:cNvPr id="184336" name="Case à cocher 16" hidden="1">
              <a:extLst>
                <a:ext uri="{63B3BB69-23CF-44E3-9099-C40C66FF867C}">
                  <a14:compatExt spid="_x0000_s184336"/>
                </a:ext>
                <a:ext uri="{FF2B5EF4-FFF2-40B4-BE49-F238E27FC236}">
                  <a16:creationId xmlns:a16="http://schemas.microsoft.com/office/drawing/2014/main" id="{00000000-0008-0000-0000-00001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180975</xdr:rowOff>
        </xdr:from>
        <xdr:to>
          <xdr:col>6</xdr:col>
          <xdr:colOff>57150</xdr:colOff>
          <xdr:row>23</xdr:row>
          <xdr:rowOff>19050</xdr:rowOff>
        </xdr:to>
        <xdr:sp macro="" textlink="">
          <xdr:nvSpPr>
            <xdr:cNvPr id="184337" name="Case à cocher 17" hidden="1">
              <a:extLst>
                <a:ext uri="{63B3BB69-23CF-44E3-9099-C40C66FF867C}">
                  <a14:compatExt spid="_x0000_s184337"/>
                </a:ext>
                <a:ext uri="{FF2B5EF4-FFF2-40B4-BE49-F238E27FC236}">
                  <a16:creationId xmlns:a16="http://schemas.microsoft.com/office/drawing/2014/main" id="{00000000-0008-0000-0000-00001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180975</xdr:rowOff>
        </xdr:from>
        <xdr:to>
          <xdr:col>7</xdr:col>
          <xdr:colOff>57150</xdr:colOff>
          <xdr:row>23</xdr:row>
          <xdr:rowOff>19050</xdr:rowOff>
        </xdr:to>
        <xdr:sp macro="" textlink="">
          <xdr:nvSpPr>
            <xdr:cNvPr id="184338" name="Case à cocher 18" hidden="1">
              <a:extLst>
                <a:ext uri="{63B3BB69-23CF-44E3-9099-C40C66FF867C}">
                  <a14:compatExt spid="_x0000_s184338"/>
                </a:ext>
                <a:ext uri="{FF2B5EF4-FFF2-40B4-BE49-F238E27FC236}">
                  <a16:creationId xmlns:a16="http://schemas.microsoft.com/office/drawing/2014/main" id="{00000000-0008-0000-0000-00001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180975</xdr:rowOff>
        </xdr:from>
        <xdr:to>
          <xdr:col>6</xdr:col>
          <xdr:colOff>57150</xdr:colOff>
          <xdr:row>24</xdr:row>
          <xdr:rowOff>19050</xdr:rowOff>
        </xdr:to>
        <xdr:sp macro="" textlink="">
          <xdr:nvSpPr>
            <xdr:cNvPr id="184339" name="Case à cocher 19" hidden="1">
              <a:extLst>
                <a:ext uri="{63B3BB69-23CF-44E3-9099-C40C66FF867C}">
                  <a14:compatExt spid="_x0000_s184339"/>
                </a:ext>
                <a:ext uri="{FF2B5EF4-FFF2-40B4-BE49-F238E27FC236}">
                  <a16:creationId xmlns:a16="http://schemas.microsoft.com/office/drawing/2014/main" id="{00000000-0008-0000-0000-00001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180975</xdr:rowOff>
        </xdr:from>
        <xdr:to>
          <xdr:col>7</xdr:col>
          <xdr:colOff>57150</xdr:colOff>
          <xdr:row>24</xdr:row>
          <xdr:rowOff>19050</xdr:rowOff>
        </xdr:to>
        <xdr:sp macro="" textlink="">
          <xdr:nvSpPr>
            <xdr:cNvPr id="184340" name="Case à cocher 20" hidden="1">
              <a:extLst>
                <a:ext uri="{63B3BB69-23CF-44E3-9099-C40C66FF867C}">
                  <a14:compatExt spid="_x0000_s184340"/>
                </a:ext>
                <a:ext uri="{FF2B5EF4-FFF2-40B4-BE49-F238E27FC236}">
                  <a16:creationId xmlns:a16="http://schemas.microsoft.com/office/drawing/2014/main" id="{00000000-0008-0000-0000-00001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180975</xdr:rowOff>
        </xdr:from>
        <xdr:to>
          <xdr:col>16</xdr:col>
          <xdr:colOff>57150</xdr:colOff>
          <xdr:row>16</xdr:row>
          <xdr:rowOff>19050</xdr:rowOff>
        </xdr:to>
        <xdr:sp macro="" textlink="">
          <xdr:nvSpPr>
            <xdr:cNvPr id="184341" name="Case à cocher 21" hidden="1">
              <a:extLst>
                <a:ext uri="{63B3BB69-23CF-44E3-9099-C40C66FF867C}">
                  <a14:compatExt spid="_x0000_s184341"/>
                </a:ext>
                <a:ext uri="{FF2B5EF4-FFF2-40B4-BE49-F238E27FC236}">
                  <a16:creationId xmlns:a16="http://schemas.microsoft.com/office/drawing/2014/main" id="{00000000-0008-0000-0000-00001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180975</xdr:rowOff>
        </xdr:from>
        <xdr:to>
          <xdr:col>18</xdr:col>
          <xdr:colOff>0</xdr:colOff>
          <xdr:row>16</xdr:row>
          <xdr:rowOff>19050</xdr:rowOff>
        </xdr:to>
        <xdr:sp macro="" textlink="">
          <xdr:nvSpPr>
            <xdr:cNvPr id="184342" name="Case à cocher 22" hidden="1">
              <a:extLst>
                <a:ext uri="{63B3BB69-23CF-44E3-9099-C40C66FF867C}">
                  <a14:compatExt spid="_x0000_s184342"/>
                </a:ext>
                <a:ext uri="{FF2B5EF4-FFF2-40B4-BE49-F238E27FC236}">
                  <a16:creationId xmlns:a16="http://schemas.microsoft.com/office/drawing/2014/main" id="{00000000-0008-0000-0000-00001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180975</xdr:rowOff>
        </xdr:from>
        <xdr:to>
          <xdr:col>18</xdr:col>
          <xdr:colOff>0</xdr:colOff>
          <xdr:row>16</xdr:row>
          <xdr:rowOff>19050</xdr:rowOff>
        </xdr:to>
        <xdr:sp macro="" textlink="">
          <xdr:nvSpPr>
            <xdr:cNvPr id="184343" name="Case à cocher 23" hidden="1">
              <a:extLst>
                <a:ext uri="{63B3BB69-23CF-44E3-9099-C40C66FF867C}">
                  <a14:compatExt spid="_x0000_s184343"/>
                </a:ext>
                <a:ext uri="{FF2B5EF4-FFF2-40B4-BE49-F238E27FC236}">
                  <a16:creationId xmlns:a16="http://schemas.microsoft.com/office/drawing/2014/main" id="{00000000-0008-0000-0000-00001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180975</xdr:rowOff>
        </xdr:from>
        <xdr:to>
          <xdr:col>16</xdr:col>
          <xdr:colOff>57150</xdr:colOff>
          <xdr:row>17</xdr:row>
          <xdr:rowOff>19050</xdr:rowOff>
        </xdr:to>
        <xdr:sp macro="" textlink="">
          <xdr:nvSpPr>
            <xdr:cNvPr id="184344" name="Case à cocher 24" hidden="1">
              <a:extLst>
                <a:ext uri="{63B3BB69-23CF-44E3-9099-C40C66FF867C}">
                  <a14:compatExt spid="_x0000_s184344"/>
                </a:ext>
                <a:ext uri="{FF2B5EF4-FFF2-40B4-BE49-F238E27FC236}">
                  <a16:creationId xmlns:a16="http://schemas.microsoft.com/office/drawing/2014/main" id="{00000000-0008-0000-0000-00001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180975</xdr:rowOff>
        </xdr:from>
        <xdr:to>
          <xdr:col>18</xdr:col>
          <xdr:colOff>0</xdr:colOff>
          <xdr:row>17</xdr:row>
          <xdr:rowOff>19050</xdr:rowOff>
        </xdr:to>
        <xdr:sp macro="" textlink="">
          <xdr:nvSpPr>
            <xdr:cNvPr id="184345" name="Case à cocher 25" hidden="1">
              <a:extLst>
                <a:ext uri="{63B3BB69-23CF-44E3-9099-C40C66FF867C}">
                  <a14:compatExt spid="_x0000_s184345"/>
                </a:ext>
                <a:ext uri="{FF2B5EF4-FFF2-40B4-BE49-F238E27FC236}">
                  <a16:creationId xmlns:a16="http://schemas.microsoft.com/office/drawing/2014/main" id="{00000000-0008-0000-0000-00001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180975</xdr:rowOff>
        </xdr:from>
        <xdr:to>
          <xdr:col>16</xdr:col>
          <xdr:colOff>57150</xdr:colOff>
          <xdr:row>18</xdr:row>
          <xdr:rowOff>19050</xdr:rowOff>
        </xdr:to>
        <xdr:sp macro="" textlink="">
          <xdr:nvSpPr>
            <xdr:cNvPr id="184346" name="Case à cocher 26" hidden="1">
              <a:extLst>
                <a:ext uri="{63B3BB69-23CF-44E3-9099-C40C66FF867C}">
                  <a14:compatExt spid="_x0000_s184346"/>
                </a:ext>
                <a:ext uri="{FF2B5EF4-FFF2-40B4-BE49-F238E27FC236}">
                  <a16:creationId xmlns:a16="http://schemas.microsoft.com/office/drawing/2014/main" id="{00000000-0008-0000-0000-00001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180975</xdr:rowOff>
        </xdr:from>
        <xdr:to>
          <xdr:col>18</xdr:col>
          <xdr:colOff>0</xdr:colOff>
          <xdr:row>18</xdr:row>
          <xdr:rowOff>19050</xdr:rowOff>
        </xdr:to>
        <xdr:sp macro="" textlink="">
          <xdr:nvSpPr>
            <xdr:cNvPr id="184347" name="Case à cocher 27" hidden="1">
              <a:extLst>
                <a:ext uri="{63B3BB69-23CF-44E3-9099-C40C66FF867C}">
                  <a14:compatExt spid="_x0000_s184347"/>
                </a:ext>
                <a:ext uri="{FF2B5EF4-FFF2-40B4-BE49-F238E27FC236}">
                  <a16:creationId xmlns:a16="http://schemas.microsoft.com/office/drawing/2014/main" id="{00000000-0008-0000-0000-00001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180975</xdr:rowOff>
        </xdr:from>
        <xdr:to>
          <xdr:col>16</xdr:col>
          <xdr:colOff>57150</xdr:colOff>
          <xdr:row>19</xdr:row>
          <xdr:rowOff>19050</xdr:rowOff>
        </xdr:to>
        <xdr:sp macro="" textlink="">
          <xdr:nvSpPr>
            <xdr:cNvPr id="184348" name="Case à cocher 28" hidden="1">
              <a:extLst>
                <a:ext uri="{63B3BB69-23CF-44E3-9099-C40C66FF867C}">
                  <a14:compatExt spid="_x0000_s184348"/>
                </a:ext>
                <a:ext uri="{FF2B5EF4-FFF2-40B4-BE49-F238E27FC236}">
                  <a16:creationId xmlns:a16="http://schemas.microsoft.com/office/drawing/2014/main" id="{00000000-0008-0000-0000-00001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180975</xdr:rowOff>
        </xdr:from>
        <xdr:to>
          <xdr:col>18</xdr:col>
          <xdr:colOff>0</xdr:colOff>
          <xdr:row>19</xdr:row>
          <xdr:rowOff>19050</xdr:rowOff>
        </xdr:to>
        <xdr:sp macro="" textlink="">
          <xdr:nvSpPr>
            <xdr:cNvPr id="184349" name="Case à cocher 29" hidden="1">
              <a:extLst>
                <a:ext uri="{63B3BB69-23CF-44E3-9099-C40C66FF867C}">
                  <a14:compatExt spid="_x0000_s184349"/>
                </a:ext>
                <a:ext uri="{FF2B5EF4-FFF2-40B4-BE49-F238E27FC236}">
                  <a16:creationId xmlns:a16="http://schemas.microsoft.com/office/drawing/2014/main" id="{00000000-0008-0000-0000-00001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180975</xdr:rowOff>
        </xdr:from>
        <xdr:to>
          <xdr:col>16</xdr:col>
          <xdr:colOff>57150</xdr:colOff>
          <xdr:row>20</xdr:row>
          <xdr:rowOff>19050</xdr:rowOff>
        </xdr:to>
        <xdr:sp macro="" textlink="">
          <xdr:nvSpPr>
            <xdr:cNvPr id="184350" name="Case à cocher 30" hidden="1">
              <a:extLst>
                <a:ext uri="{63B3BB69-23CF-44E3-9099-C40C66FF867C}">
                  <a14:compatExt spid="_x0000_s184350"/>
                </a:ext>
                <a:ext uri="{FF2B5EF4-FFF2-40B4-BE49-F238E27FC236}">
                  <a16:creationId xmlns:a16="http://schemas.microsoft.com/office/drawing/2014/main" id="{00000000-0008-0000-0000-00001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180975</xdr:rowOff>
        </xdr:from>
        <xdr:to>
          <xdr:col>18</xdr:col>
          <xdr:colOff>0</xdr:colOff>
          <xdr:row>20</xdr:row>
          <xdr:rowOff>19050</xdr:rowOff>
        </xdr:to>
        <xdr:sp macro="" textlink="">
          <xdr:nvSpPr>
            <xdr:cNvPr id="184351" name="Case à cocher 31" hidden="1">
              <a:extLst>
                <a:ext uri="{63B3BB69-23CF-44E3-9099-C40C66FF867C}">
                  <a14:compatExt spid="_x0000_s184351"/>
                </a:ext>
                <a:ext uri="{FF2B5EF4-FFF2-40B4-BE49-F238E27FC236}">
                  <a16:creationId xmlns:a16="http://schemas.microsoft.com/office/drawing/2014/main" id="{00000000-0008-0000-0000-00001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180975</xdr:rowOff>
        </xdr:from>
        <xdr:to>
          <xdr:col>16</xdr:col>
          <xdr:colOff>57150</xdr:colOff>
          <xdr:row>21</xdr:row>
          <xdr:rowOff>19050</xdr:rowOff>
        </xdr:to>
        <xdr:sp macro="" textlink="">
          <xdr:nvSpPr>
            <xdr:cNvPr id="184352" name="Case à cocher 32" hidden="1">
              <a:extLst>
                <a:ext uri="{63B3BB69-23CF-44E3-9099-C40C66FF867C}">
                  <a14:compatExt spid="_x0000_s184352"/>
                </a:ext>
                <a:ext uri="{FF2B5EF4-FFF2-40B4-BE49-F238E27FC236}">
                  <a16:creationId xmlns:a16="http://schemas.microsoft.com/office/drawing/2014/main" id="{00000000-0008-0000-0000-00002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180975</xdr:rowOff>
        </xdr:from>
        <xdr:to>
          <xdr:col>18</xdr:col>
          <xdr:colOff>0</xdr:colOff>
          <xdr:row>21</xdr:row>
          <xdr:rowOff>19050</xdr:rowOff>
        </xdr:to>
        <xdr:sp macro="" textlink="">
          <xdr:nvSpPr>
            <xdr:cNvPr id="184353" name="Case à cocher 33" hidden="1">
              <a:extLst>
                <a:ext uri="{63B3BB69-23CF-44E3-9099-C40C66FF867C}">
                  <a14:compatExt spid="_x0000_s184353"/>
                </a:ext>
                <a:ext uri="{FF2B5EF4-FFF2-40B4-BE49-F238E27FC236}">
                  <a16:creationId xmlns:a16="http://schemas.microsoft.com/office/drawing/2014/main" id="{00000000-0008-0000-0000-00002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180975</xdr:rowOff>
        </xdr:from>
        <xdr:to>
          <xdr:col>18</xdr:col>
          <xdr:colOff>0</xdr:colOff>
          <xdr:row>16</xdr:row>
          <xdr:rowOff>19050</xdr:rowOff>
        </xdr:to>
        <xdr:sp macro="" textlink="">
          <xdr:nvSpPr>
            <xdr:cNvPr id="184355" name="Case à cocher 35" hidden="1">
              <a:extLst>
                <a:ext uri="{63B3BB69-23CF-44E3-9099-C40C66FF867C}">
                  <a14:compatExt spid="_x0000_s184355"/>
                </a:ext>
                <a:ext uri="{FF2B5EF4-FFF2-40B4-BE49-F238E27FC236}">
                  <a16:creationId xmlns:a16="http://schemas.microsoft.com/office/drawing/2014/main" id="{00000000-0008-0000-0000-00002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9</xdr:row>
          <xdr:rowOff>200025</xdr:rowOff>
        </xdr:from>
        <xdr:to>
          <xdr:col>3</xdr:col>
          <xdr:colOff>0</xdr:colOff>
          <xdr:row>11</xdr:row>
          <xdr:rowOff>9525</xdr:rowOff>
        </xdr:to>
        <xdr:sp macro="" textlink="">
          <xdr:nvSpPr>
            <xdr:cNvPr id="184356" name="Case d'option 36" hidden="1">
              <a:extLst>
                <a:ext uri="{63B3BB69-23CF-44E3-9099-C40C66FF867C}">
                  <a14:compatExt spid="_x0000_s184356"/>
                </a:ext>
                <a:ext uri="{FF2B5EF4-FFF2-40B4-BE49-F238E27FC236}">
                  <a16:creationId xmlns:a16="http://schemas.microsoft.com/office/drawing/2014/main" id="{00000000-0008-0000-0000-00002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9</xdr:row>
          <xdr:rowOff>200025</xdr:rowOff>
        </xdr:from>
        <xdr:to>
          <xdr:col>3</xdr:col>
          <xdr:colOff>704850</xdr:colOff>
          <xdr:row>11</xdr:row>
          <xdr:rowOff>9525</xdr:rowOff>
        </xdr:to>
        <xdr:sp macro="" textlink="">
          <xdr:nvSpPr>
            <xdr:cNvPr id="184357" name="Case d'option 37" hidden="1">
              <a:extLst>
                <a:ext uri="{63B3BB69-23CF-44E3-9099-C40C66FF867C}">
                  <a14:compatExt spid="_x0000_s184357"/>
                </a:ext>
                <a:ext uri="{FF2B5EF4-FFF2-40B4-BE49-F238E27FC236}">
                  <a16:creationId xmlns:a16="http://schemas.microsoft.com/office/drawing/2014/main" id="{00000000-0008-0000-0000-00002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4</xdr:col>
          <xdr:colOff>9525</xdr:colOff>
          <xdr:row>12</xdr:row>
          <xdr:rowOff>28575</xdr:rowOff>
        </xdr:to>
        <xdr:sp macro="" textlink="">
          <xdr:nvSpPr>
            <xdr:cNvPr id="184358" name="Zone de groupe 38" hidden="1">
              <a:extLst>
                <a:ext uri="{63B3BB69-23CF-44E3-9099-C40C66FF867C}">
                  <a14:compatExt spid="_x0000_s184358"/>
                </a:ext>
                <a:ext uri="{FF2B5EF4-FFF2-40B4-BE49-F238E27FC236}">
                  <a16:creationId xmlns:a16="http://schemas.microsoft.com/office/drawing/2014/main" id="{00000000-0008-0000-0000-00002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76200</xdr:rowOff>
    </xdr:from>
    <xdr:to>
      <xdr:col>2</xdr:col>
      <xdr:colOff>560070</xdr:colOff>
      <xdr:row>4</xdr:row>
      <xdr:rowOff>38100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148399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29</xdr:row>
      <xdr:rowOff>28575</xdr:rowOff>
    </xdr:from>
    <xdr:to>
      <xdr:col>3</xdr:col>
      <xdr:colOff>695325</xdr:colOff>
      <xdr:row>30</xdr:row>
      <xdr:rowOff>0</xdr:rowOff>
    </xdr:to>
    <xdr:grpSp>
      <xdr:nvGrpSpPr>
        <xdr:cNvPr id="2" name="Group 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2133600" y="4905375"/>
          <a:ext cx="295275" cy="133350"/>
          <a:chOff x="813" y="605"/>
          <a:chExt cx="58" cy="22"/>
        </a:xfrm>
      </xdr:grpSpPr>
      <xdr:sp macro="" textlink="">
        <xdr:nvSpPr>
          <xdr:cNvPr id="3" name="Rectangle 2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Rectangle 2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2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Oval 2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Oval 3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Oval 31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19050</xdr:colOff>
      <xdr:row>30</xdr:row>
      <xdr:rowOff>38100</xdr:rowOff>
    </xdr:from>
    <xdr:to>
      <xdr:col>3</xdr:col>
      <xdr:colOff>314325</xdr:colOff>
      <xdr:row>31</xdr:row>
      <xdr:rowOff>9525</xdr:rowOff>
    </xdr:to>
    <xdr:grpSp>
      <xdr:nvGrpSpPr>
        <xdr:cNvPr id="9" name="Group 1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>
          <a:grpSpLocks/>
        </xdr:cNvGrpSpPr>
      </xdr:nvGrpSpPr>
      <xdr:grpSpPr bwMode="auto">
        <a:xfrm>
          <a:off x="1752600" y="5076825"/>
          <a:ext cx="295275" cy="133350"/>
          <a:chOff x="813" y="605"/>
          <a:chExt cx="58" cy="22"/>
        </a:xfrm>
      </xdr:grpSpPr>
      <xdr:sp macro="" textlink="">
        <xdr:nvSpPr>
          <xdr:cNvPr id="10" name="Rectangle 112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" name="Rectangle 113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" name="Rectangle 11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Oval 115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" name="Oval 116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Oval 117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333375</xdr:colOff>
      <xdr:row>31</xdr:row>
      <xdr:rowOff>28575</xdr:rowOff>
    </xdr:from>
    <xdr:to>
      <xdr:col>2</xdr:col>
      <xdr:colOff>628650</xdr:colOff>
      <xdr:row>32</xdr:row>
      <xdr:rowOff>0</xdr:rowOff>
    </xdr:to>
    <xdr:grpSp>
      <xdr:nvGrpSpPr>
        <xdr:cNvPr id="16" name="Group 11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1323975" y="5229225"/>
          <a:ext cx="295275" cy="133350"/>
          <a:chOff x="813" y="605"/>
          <a:chExt cx="58" cy="22"/>
        </a:xfrm>
      </xdr:grpSpPr>
      <xdr:sp macro="" textlink="">
        <xdr:nvSpPr>
          <xdr:cNvPr id="17" name="Rectangle 119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" name="Rectangle 120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" name="Rectangle 121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Oval 122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Oval 123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Oval 124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571500</xdr:colOff>
      <xdr:row>32</xdr:row>
      <xdr:rowOff>28575</xdr:rowOff>
    </xdr:from>
    <xdr:to>
      <xdr:col>2</xdr:col>
      <xdr:colOff>123825</xdr:colOff>
      <xdr:row>33</xdr:row>
      <xdr:rowOff>0</xdr:rowOff>
    </xdr:to>
    <xdr:grpSp>
      <xdr:nvGrpSpPr>
        <xdr:cNvPr id="23" name="Group 12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>
          <a:grpSpLocks/>
        </xdr:cNvGrpSpPr>
      </xdr:nvGrpSpPr>
      <xdr:grpSpPr bwMode="auto">
        <a:xfrm>
          <a:off x="819150" y="5391150"/>
          <a:ext cx="295275" cy="133350"/>
          <a:chOff x="813" y="605"/>
          <a:chExt cx="58" cy="22"/>
        </a:xfrm>
      </xdr:grpSpPr>
      <xdr:sp macro="" textlink="">
        <xdr:nvSpPr>
          <xdr:cNvPr id="24" name="Rectangle 126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Rectangle 127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" name="Rectangle 128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" name="Oval 129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Oval 130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Oval 131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28575</xdr:colOff>
      <xdr:row>33</xdr:row>
      <xdr:rowOff>28575</xdr:rowOff>
    </xdr:from>
    <xdr:to>
      <xdr:col>1</xdr:col>
      <xdr:colOff>323850</xdr:colOff>
      <xdr:row>34</xdr:row>
      <xdr:rowOff>0</xdr:rowOff>
    </xdr:to>
    <xdr:grpSp>
      <xdr:nvGrpSpPr>
        <xdr:cNvPr id="30" name="Group 13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>
          <a:grpSpLocks/>
        </xdr:cNvGrpSpPr>
      </xdr:nvGrpSpPr>
      <xdr:grpSpPr bwMode="auto">
        <a:xfrm>
          <a:off x="276225" y="5553075"/>
          <a:ext cx="295275" cy="133350"/>
          <a:chOff x="813" y="605"/>
          <a:chExt cx="58" cy="22"/>
        </a:xfrm>
      </xdr:grpSpPr>
      <xdr:sp macro="" textlink="">
        <xdr:nvSpPr>
          <xdr:cNvPr id="31" name="Rectangle 13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" name="Rectangle 134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135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Oval 136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Oval 137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Oval 138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504825</xdr:colOff>
      <xdr:row>35</xdr:row>
      <xdr:rowOff>19050</xdr:rowOff>
    </xdr:from>
    <xdr:to>
      <xdr:col>2</xdr:col>
      <xdr:colOff>85725</xdr:colOff>
      <xdr:row>35</xdr:row>
      <xdr:rowOff>152400</xdr:rowOff>
    </xdr:to>
    <xdr:grpSp>
      <xdr:nvGrpSpPr>
        <xdr:cNvPr id="37" name="Group 13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>
          <a:grpSpLocks/>
        </xdr:cNvGrpSpPr>
      </xdr:nvGrpSpPr>
      <xdr:grpSpPr bwMode="auto">
        <a:xfrm>
          <a:off x="752475" y="5867400"/>
          <a:ext cx="323850" cy="133350"/>
          <a:chOff x="831" y="703"/>
          <a:chExt cx="58" cy="22"/>
        </a:xfrm>
      </xdr:grpSpPr>
      <xdr:sp macro="" textlink="">
        <xdr:nvSpPr>
          <xdr:cNvPr id="38" name="Rectangle 140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141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" name="Rectangle 142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" name="Oval 143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Oval 144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Oval 145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295275</xdr:colOff>
      <xdr:row>35</xdr:row>
      <xdr:rowOff>152400</xdr:rowOff>
    </xdr:from>
    <xdr:to>
      <xdr:col>2</xdr:col>
      <xdr:colOff>619125</xdr:colOff>
      <xdr:row>36</xdr:row>
      <xdr:rowOff>123825</xdr:rowOff>
    </xdr:to>
    <xdr:grpSp>
      <xdr:nvGrpSpPr>
        <xdr:cNvPr id="44" name="Group 14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pSpPr>
          <a:grpSpLocks/>
        </xdr:cNvGrpSpPr>
      </xdr:nvGrpSpPr>
      <xdr:grpSpPr bwMode="auto">
        <a:xfrm>
          <a:off x="1285875" y="6000750"/>
          <a:ext cx="323850" cy="133350"/>
          <a:chOff x="831" y="703"/>
          <a:chExt cx="58" cy="22"/>
        </a:xfrm>
      </xdr:grpSpPr>
      <xdr:sp macro="" textlink="">
        <xdr:nvSpPr>
          <xdr:cNvPr id="45" name="Rectangle 147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" name="Rectangle 14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7" name="Rectangle 14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Oval 15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" name="Oval 151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" name="Oval 152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409575</xdr:colOff>
      <xdr:row>38</xdr:row>
      <xdr:rowOff>28575</xdr:rowOff>
    </xdr:from>
    <xdr:to>
      <xdr:col>3</xdr:col>
      <xdr:colOff>733425</xdr:colOff>
      <xdr:row>39</xdr:row>
      <xdr:rowOff>0</xdr:rowOff>
    </xdr:to>
    <xdr:grpSp>
      <xdr:nvGrpSpPr>
        <xdr:cNvPr id="51" name="Group 16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>
          <a:grpSpLocks/>
        </xdr:cNvGrpSpPr>
      </xdr:nvGrpSpPr>
      <xdr:grpSpPr bwMode="auto">
        <a:xfrm>
          <a:off x="2143125" y="6362700"/>
          <a:ext cx="323850" cy="133350"/>
          <a:chOff x="831" y="703"/>
          <a:chExt cx="58" cy="22"/>
        </a:xfrm>
      </xdr:grpSpPr>
      <xdr:sp macro="" textlink="">
        <xdr:nvSpPr>
          <xdr:cNvPr id="52" name="Rectangle 16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" name="Rectangle 16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16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5" name="Oval 16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" name="Oval 16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Oval 16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</xdr:colOff>
      <xdr:row>34</xdr:row>
      <xdr:rowOff>28575</xdr:rowOff>
    </xdr:from>
    <xdr:to>
      <xdr:col>1</xdr:col>
      <xdr:colOff>361950</xdr:colOff>
      <xdr:row>35</xdr:row>
      <xdr:rowOff>0</xdr:rowOff>
    </xdr:to>
    <xdr:grpSp>
      <xdr:nvGrpSpPr>
        <xdr:cNvPr id="58" name="Group 16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>
          <a:grpSpLocks/>
        </xdr:cNvGrpSpPr>
      </xdr:nvGrpSpPr>
      <xdr:grpSpPr bwMode="auto">
        <a:xfrm>
          <a:off x="285750" y="5715000"/>
          <a:ext cx="323850" cy="133350"/>
          <a:chOff x="831" y="703"/>
          <a:chExt cx="58" cy="22"/>
        </a:xfrm>
      </xdr:grpSpPr>
      <xdr:sp macro="" textlink="">
        <xdr:nvSpPr>
          <xdr:cNvPr id="59" name="Rectangle 16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16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" name="Rectangle 17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" name="Oval 17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Oval 17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Oval 17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352425</xdr:colOff>
      <xdr:row>37</xdr:row>
      <xdr:rowOff>142875</xdr:rowOff>
    </xdr:to>
    <xdr:grpSp>
      <xdr:nvGrpSpPr>
        <xdr:cNvPr id="65" name="Group 17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pSpPr>
          <a:grpSpLocks/>
        </xdr:cNvGrpSpPr>
      </xdr:nvGrpSpPr>
      <xdr:grpSpPr bwMode="auto">
        <a:xfrm>
          <a:off x="1762125" y="6181725"/>
          <a:ext cx="323850" cy="133350"/>
          <a:chOff x="831" y="703"/>
          <a:chExt cx="58" cy="22"/>
        </a:xfrm>
      </xdr:grpSpPr>
      <xdr:sp macro="" textlink="">
        <xdr:nvSpPr>
          <xdr:cNvPr id="66" name="Rectangle 17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" name="Rectangle 17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" name="Rectangle 17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Oval 17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Oval 17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Oval 18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228600</xdr:colOff>
      <xdr:row>29</xdr:row>
      <xdr:rowOff>95250</xdr:rowOff>
    </xdr:from>
    <xdr:to>
      <xdr:col>3</xdr:col>
      <xdr:colOff>247650</xdr:colOff>
      <xdr:row>29</xdr:row>
      <xdr:rowOff>95250</xdr:rowOff>
    </xdr:to>
    <xdr:sp macro="" textlink="">
      <xdr:nvSpPr>
        <xdr:cNvPr id="72" name="Line 18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 flipH="1">
          <a:off x="476250" y="49720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485775</xdr:colOff>
      <xdr:row>34</xdr:row>
      <xdr:rowOff>85725</xdr:rowOff>
    </xdr:from>
    <xdr:to>
      <xdr:col>3</xdr:col>
      <xdr:colOff>514350</xdr:colOff>
      <xdr:row>34</xdr:row>
      <xdr:rowOff>85725</xdr:rowOff>
    </xdr:to>
    <xdr:sp macro="" textlink="">
      <xdr:nvSpPr>
        <xdr:cNvPr id="73" name="Line 18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733425" y="5772150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2</xdr:col>
      <xdr:colOff>561975</xdr:colOff>
      <xdr:row>9</xdr:row>
      <xdr:rowOff>38100</xdr:rowOff>
    </xdr:from>
    <xdr:to>
      <xdr:col>3</xdr:col>
      <xdr:colOff>219075</xdr:colOff>
      <xdr:row>9</xdr:row>
      <xdr:rowOff>180975</xdr:rowOff>
    </xdr:to>
    <xdr:sp macro="" textlink="">
      <xdr:nvSpPr>
        <xdr:cNvPr id="74" name="Text Box 19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552575" y="1619250"/>
          <a:ext cx="400050" cy="142875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   X</a:t>
          </a:r>
        </a:p>
      </xdr:txBody>
    </xdr:sp>
    <xdr:clientData/>
  </xdr:twoCellAnchor>
  <xdr:twoCellAnchor>
    <xdr:from>
      <xdr:col>3</xdr:col>
      <xdr:colOff>533400</xdr:colOff>
      <xdr:row>9</xdr:row>
      <xdr:rowOff>28575</xdr:rowOff>
    </xdr:from>
    <xdr:to>
      <xdr:col>4</xdr:col>
      <xdr:colOff>0</xdr:colOff>
      <xdr:row>9</xdr:row>
      <xdr:rowOff>171450</xdr:rowOff>
    </xdr:to>
    <xdr:sp macro="" textlink="">
      <xdr:nvSpPr>
        <xdr:cNvPr id="75" name="Text Box 19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2266950" y="1609725"/>
          <a:ext cx="209550" cy="142875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7</xdr:row>
          <xdr:rowOff>9525</xdr:rowOff>
        </xdr:from>
        <xdr:to>
          <xdr:col>2</xdr:col>
          <xdr:colOff>200025</xdr:colOff>
          <xdr:row>8</xdr:row>
          <xdr:rowOff>19050</xdr:rowOff>
        </xdr:to>
        <xdr:sp macro="" textlink="">
          <xdr:nvSpPr>
            <xdr:cNvPr id="186369" name="Case d'option 1" hidden="1">
              <a:extLst>
                <a:ext uri="{63B3BB69-23CF-44E3-9099-C40C66FF867C}">
                  <a14:compatExt spid="_x0000_s186369"/>
                </a:ext>
                <a:ext uri="{FF2B5EF4-FFF2-40B4-BE49-F238E27FC236}">
                  <a16:creationId xmlns:a16="http://schemas.microsoft.com/office/drawing/2014/main" id="{00000000-0008-0000-0100-000001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7</xdr:row>
          <xdr:rowOff>9525</xdr:rowOff>
        </xdr:from>
        <xdr:to>
          <xdr:col>3</xdr:col>
          <xdr:colOff>76200</xdr:colOff>
          <xdr:row>8</xdr:row>
          <xdr:rowOff>19050</xdr:rowOff>
        </xdr:to>
        <xdr:sp macro="" textlink="">
          <xdr:nvSpPr>
            <xdr:cNvPr id="186370" name="Case d'option 2" hidden="1">
              <a:extLst>
                <a:ext uri="{63B3BB69-23CF-44E3-9099-C40C66FF867C}">
                  <a14:compatExt spid="_x0000_s186370"/>
                </a:ext>
                <a:ext uri="{FF2B5EF4-FFF2-40B4-BE49-F238E27FC236}">
                  <a16:creationId xmlns:a16="http://schemas.microsoft.com/office/drawing/2014/main" id="{00000000-0008-0000-0100-00000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180975</xdr:rowOff>
        </xdr:from>
        <xdr:to>
          <xdr:col>6</xdr:col>
          <xdr:colOff>57150</xdr:colOff>
          <xdr:row>16</xdr:row>
          <xdr:rowOff>19050</xdr:rowOff>
        </xdr:to>
        <xdr:sp macro="" textlink="">
          <xdr:nvSpPr>
            <xdr:cNvPr id="186371" name="Case à cocher 3" hidden="1">
              <a:extLst>
                <a:ext uri="{63B3BB69-23CF-44E3-9099-C40C66FF867C}">
                  <a14:compatExt spid="_x0000_s186371"/>
                </a:ext>
                <a:ext uri="{FF2B5EF4-FFF2-40B4-BE49-F238E27FC236}">
                  <a16:creationId xmlns:a16="http://schemas.microsoft.com/office/drawing/2014/main" id="{00000000-0008-0000-0100-000003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180975</xdr:rowOff>
        </xdr:from>
        <xdr:to>
          <xdr:col>7</xdr:col>
          <xdr:colOff>57150</xdr:colOff>
          <xdr:row>16</xdr:row>
          <xdr:rowOff>19050</xdr:rowOff>
        </xdr:to>
        <xdr:sp macro="" textlink="">
          <xdr:nvSpPr>
            <xdr:cNvPr id="186372" name="Case à cocher 4" hidden="1">
              <a:extLst>
                <a:ext uri="{63B3BB69-23CF-44E3-9099-C40C66FF867C}">
                  <a14:compatExt spid="_x0000_s186372"/>
                </a:ext>
                <a:ext uri="{FF2B5EF4-FFF2-40B4-BE49-F238E27FC236}">
                  <a16:creationId xmlns:a16="http://schemas.microsoft.com/office/drawing/2014/main" id="{00000000-0008-0000-0100-000004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180975</xdr:rowOff>
        </xdr:from>
        <xdr:to>
          <xdr:col>6</xdr:col>
          <xdr:colOff>57150</xdr:colOff>
          <xdr:row>17</xdr:row>
          <xdr:rowOff>19050</xdr:rowOff>
        </xdr:to>
        <xdr:sp macro="" textlink="">
          <xdr:nvSpPr>
            <xdr:cNvPr id="186373" name="Case à cocher 5" hidden="1">
              <a:extLst>
                <a:ext uri="{63B3BB69-23CF-44E3-9099-C40C66FF867C}">
                  <a14:compatExt spid="_x0000_s186373"/>
                </a:ext>
                <a:ext uri="{FF2B5EF4-FFF2-40B4-BE49-F238E27FC236}">
                  <a16:creationId xmlns:a16="http://schemas.microsoft.com/office/drawing/2014/main" id="{00000000-0008-0000-0100-000005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180975</xdr:rowOff>
        </xdr:from>
        <xdr:to>
          <xdr:col>7</xdr:col>
          <xdr:colOff>57150</xdr:colOff>
          <xdr:row>17</xdr:row>
          <xdr:rowOff>19050</xdr:rowOff>
        </xdr:to>
        <xdr:sp macro="" textlink="">
          <xdr:nvSpPr>
            <xdr:cNvPr id="186374" name="Case à cocher 6" hidden="1">
              <a:extLst>
                <a:ext uri="{63B3BB69-23CF-44E3-9099-C40C66FF867C}">
                  <a14:compatExt spid="_x0000_s186374"/>
                </a:ext>
                <a:ext uri="{FF2B5EF4-FFF2-40B4-BE49-F238E27FC236}">
                  <a16:creationId xmlns:a16="http://schemas.microsoft.com/office/drawing/2014/main" id="{00000000-0008-0000-0100-000006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180975</xdr:rowOff>
        </xdr:from>
        <xdr:to>
          <xdr:col>6</xdr:col>
          <xdr:colOff>57150</xdr:colOff>
          <xdr:row>18</xdr:row>
          <xdr:rowOff>19050</xdr:rowOff>
        </xdr:to>
        <xdr:sp macro="" textlink="">
          <xdr:nvSpPr>
            <xdr:cNvPr id="186375" name="Case à cocher 7" hidden="1">
              <a:extLst>
                <a:ext uri="{63B3BB69-23CF-44E3-9099-C40C66FF867C}">
                  <a14:compatExt spid="_x0000_s186375"/>
                </a:ext>
                <a:ext uri="{FF2B5EF4-FFF2-40B4-BE49-F238E27FC236}">
                  <a16:creationId xmlns:a16="http://schemas.microsoft.com/office/drawing/2014/main" id="{00000000-0008-0000-0100-000007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180975</xdr:rowOff>
        </xdr:from>
        <xdr:to>
          <xdr:col>7</xdr:col>
          <xdr:colOff>57150</xdr:colOff>
          <xdr:row>18</xdr:row>
          <xdr:rowOff>19050</xdr:rowOff>
        </xdr:to>
        <xdr:sp macro="" textlink="">
          <xdr:nvSpPr>
            <xdr:cNvPr id="186376" name="Case à cocher 8" hidden="1">
              <a:extLst>
                <a:ext uri="{63B3BB69-23CF-44E3-9099-C40C66FF867C}">
                  <a14:compatExt spid="_x0000_s186376"/>
                </a:ext>
                <a:ext uri="{FF2B5EF4-FFF2-40B4-BE49-F238E27FC236}">
                  <a16:creationId xmlns:a16="http://schemas.microsoft.com/office/drawing/2014/main" id="{00000000-0008-0000-0100-000008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180975</xdr:rowOff>
        </xdr:from>
        <xdr:to>
          <xdr:col>6</xdr:col>
          <xdr:colOff>57150</xdr:colOff>
          <xdr:row>19</xdr:row>
          <xdr:rowOff>19050</xdr:rowOff>
        </xdr:to>
        <xdr:sp macro="" textlink="">
          <xdr:nvSpPr>
            <xdr:cNvPr id="186377" name="Case à cocher 9" hidden="1">
              <a:extLst>
                <a:ext uri="{63B3BB69-23CF-44E3-9099-C40C66FF867C}">
                  <a14:compatExt spid="_x0000_s186377"/>
                </a:ext>
                <a:ext uri="{FF2B5EF4-FFF2-40B4-BE49-F238E27FC236}">
                  <a16:creationId xmlns:a16="http://schemas.microsoft.com/office/drawing/2014/main" id="{00000000-0008-0000-0100-000009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180975</xdr:rowOff>
        </xdr:from>
        <xdr:to>
          <xdr:col>7</xdr:col>
          <xdr:colOff>57150</xdr:colOff>
          <xdr:row>19</xdr:row>
          <xdr:rowOff>19050</xdr:rowOff>
        </xdr:to>
        <xdr:sp macro="" textlink="">
          <xdr:nvSpPr>
            <xdr:cNvPr id="186378" name="Case à cocher 10" hidden="1">
              <a:extLst>
                <a:ext uri="{63B3BB69-23CF-44E3-9099-C40C66FF867C}">
                  <a14:compatExt spid="_x0000_s186378"/>
                </a:ext>
                <a:ext uri="{FF2B5EF4-FFF2-40B4-BE49-F238E27FC236}">
                  <a16:creationId xmlns:a16="http://schemas.microsoft.com/office/drawing/2014/main" id="{00000000-0008-0000-0100-00000A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180975</xdr:rowOff>
        </xdr:from>
        <xdr:to>
          <xdr:col>6</xdr:col>
          <xdr:colOff>57150</xdr:colOff>
          <xdr:row>20</xdr:row>
          <xdr:rowOff>19050</xdr:rowOff>
        </xdr:to>
        <xdr:sp macro="" textlink="">
          <xdr:nvSpPr>
            <xdr:cNvPr id="186379" name="Case à cocher 11" hidden="1">
              <a:extLst>
                <a:ext uri="{63B3BB69-23CF-44E3-9099-C40C66FF867C}">
                  <a14:compatExt spid="_x0000_s186379"/>
                </a:ext>
                <a:ext uri="{FF2B5EF4-FFF2-40B4-BE49-F238E27FC236}">
                  <a16:creationId xmlns:a16="http://schemas.microsoft.com/office/drawing/2014/main" id="{00000000-0008-0000-0100-00000B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180975</xdr:rowOff>
        </xdr:from>
        <xdr:to>
          <xdr:col>7</xdr:col>
          <xdr:colOff>57150</xdr:colOff>
          <xdr:row>20</xdr:row>
          <xdr:rowOff>19050</xdr:rowOff>
        </xdr:to>
        <xdr:sp macro="" textlink="">
          <xdr:nvSpPr>
            <xdr:cNvPr id="186380" name="Case à cocher 12" hidden="1">
              <a:extLst>
                <a:ext uri="{63B3BB69-23CF-44E3-9099-C40C66FF867C}">
                  <a14:compatExt spid="_x0000_s186380"/>
                </a:ext>
                <a:ext uri="{FF2B5EF4-FFF2-40B4-BE49-F238E27FC236}">
                  <a16:creationId xmlns:a16="http://schemas.microsoft.com/office/drawing/2014/main" id="{00000000-0008-0000-0100-00000C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180975</xdr:rowOff>
        </xdr:from>
        <xdr:to>
          <xdr:col>6</xdr:col>
          <xdr:colOff>57150</xdr:colOff>
          <xdr:row>21</xdr:row>
          <xdr:rowOff>19050</xdr:rowOff>
        </xdr:to>
        <xdr:sp macro="" textlink="">
          <xdr:nvSpPr>
            <xdr:cNvPr id="186381" name="Case à cocher 13" hidden="1">
              <a:extLst>
                <a:ext uri="{63B3BB69-23CF-44E3-9099-C40C66FF867C}">
                  <a14:compatExt spid="_x0000_s186381"/>
                </a:ext>
                <a:ext uri="{FF2B5EF4-FFF2-40B4-BE49-F238E27FC236}">
                  <a16:creationId xmlns:a16="http://schemas.microsoft.com/office/drawing/2014/main" id="{00000000-0008-0000-0100-00000D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180975</xdr:rowOff>
        </xdr:from>
        <xdr:to>
          <xdr:col>7</xdr:col>
          <xdr:colOff>57150</xdr:colOff>
          <xdr:row>21</xdr:row>
          <xdr:rowOff>19050</xdr:rowOff>
        </xdr:to>
        <xdr:sp macro="" textlink="">
          <xdr:nvSpPr>
            <xdr:cNvPr id="186382" name="Case à cocher 14" hidden="1">
              <a:extLst>
                <a:ext uri="{63B3BB69-23CF-44E3-9099-C40C66FF867C}">
                  <a14:compatExt spid="_x0000_s186382"/>
                </a:ext>
                <a:ext uri="{FF2B5EF4-FFF2-40B4-BE49-F238E27FC236}">
                  <a16:creationId xmlns:a16="http://schemas.microsoft.com/office/drawing/2014/main" id="{00000000-0008-0000-0100-00000E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180975</xdr:rowOff>
        </xdr:from>
        <xdr:to>
          <xdr:col>6</xdr:col>
          <xdr:colOff>57150</xdr:colOff>
          <xdr:row>22</xdr:row>
          <xdr:rowOff>19050</xdr:rowOff>
        </xdr:to>
        <xdr:sp macro="" textlink="">
          <xdr:nvSpPr>
            <xdr:cNvPr id="186383" name="Case à cocher 15" hidden="1">
              <a:extLst>
                <a:ext uri="{63B3BB69-23CF-44E3-9099-C40C66FF867C}">
                  <a14:compatExt spid="_x0000_s186383"/>
                </a:ext>
                <a:ext uri="{FF2B5EF4-FFF2-40B4-BE49-F238E27FC236}">
                  <a16:creationId xmlns:a16="http://schemas.microsoft.com/office/drawing/2014/main" id="{00000000-0008-0000-0100-00000F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180975</xdr:rowOff>
        </xdr:from>
        <xdr:to>
          <xdr:col>7</xdr:col>
          <xdr:colOff>57150</xdr:colOff>
          <xdr:row>22</xdr:row>
          <xdr:rowOff>19050</xdr:rowOff>
        </xdr:to>
        <xdr:sp macro="" textlink="">
          <xdr:nvSpPr>
            <xdr:cNvPr id="186384" name="Case à cocher 16" hidden="1">
              <a:extLst>
                <a:ext uri="{63B3BB69-23CF-44E3-9099-C40C66FF867C}">
                  <a14:compatExt spid="_x0000_s186384"/>
                </a:ext>
                <a:ext uri="{FF2B5EF4-FFF2-40B4-BE49-F238E27FC236}">
                  <a16:creationId xmlns:a16="http://schemas.microsoft.com/office/drawing/2014/main" id="{00000000-0008-0000-0100-000010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180975</xdr:rowOff>
        </xdr:from>
        <xdr:to>
          <xdr:col>6</xdr:col>
          <xdr:colOff>57150</xdr:colOff>
          <xdr:row>23</xdr:row>
          <xdr:rowOff>19050</xdr:rowOff>
        </xdr:to>
        <xdr:sp macro="" textlink="">
          <xdr:nvSpPr>
            <xdr:cNvPr id="186385" name="Case à cocher 17" hidden="1">
              <a:extLst>
                <a:ext uri="{63B3BB69-23CF-44E3-9099-C40C66FF867C}">
                  <a14:compatExt spid="_x0000_s186385"/>
                </a:ext>
                <a:ext uri="{FF2B5EF4-FFF2-40B4-BE49-F238E27FC236}">
                  <a16:creationId xmlns:a16="http://schemas.microsoft.com/office/drawing/2014/main" id="{00000000-0008-0000-0100-000011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180975</xdr:rowOff>
        </xdr:from>
        <xdr:to>
          <xdr:col>7</xdr:col>
          <xdr:colOff>57150</xdr:colOff>
          <xdr:row>23</xdr:row>
          <xdr:rowOff>19050</xdr:rowOff>
        </xdr:to>
        <xdr:sp macro="" textlink="">
          <xdr:nvSpPr>
            <xdr:cNvPr id="186386" name="Case à cocher 18" hidden="1">
              <a:extLst>
                <a:ext uri="{63B3BB69-23CF-44E3-9099-C40C66FF867C}">
                  <a14:compatExt spid="_x0000_s186386"/>
                </a:ext>
                <a:ext uri="{FF2B5EF4-FFF2-40B4-BE49-F238E27FC236}">
                  <a16:creationId xmlns:a16="http://schemas.microsoft.com/office/drawing/2014/main" id="{00000000-0008-0000-0100-00001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180975</xdr:rowOff>
        </xdr:from>
        <xdr:to>
          <xdr:col>6</xdr:col>
          <xdr:colOff>57150</xdr:colOff>
          <xdr:row>24</xdr:row>
          <xdr:rowOff>19050</xdr:rowOff>
        </xdr:to>
        <xdr:sp macro="" textlink="">
          <xdr:nvSpPr>
            <xdr:cNvPr id="186387" name="Case à cocher 19" hidden="1">
              <a:extLst>
                <a:ext uri="{63B3BB69-23CF-44E3-9099-C40C66FF867C}">
                  <a14:compatExt spid="_x0000_s186387"/>
                </a:ext>
                <a:ext uri="{FF2B5EF4-FFF2-40B4-BE49-F238E27FC236}">
                  <a16:creationId xmlns:a16="http://schemas.microsoft.com/office/drawing/2014/main" id="{00000000-0008-0000-0100-000013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180975</xdr:rowOff>
        </xdr:from>
        <xdr:to>
          <xdr:col>7</xdr:col>
          <xdr:colOff>57150</xdr:colOff>
          <xdr:row>24</xdr:row>
          <xdr:rowOff>19050</xdr:rowOff>
        </xdr:to>
        <xdr:sp macro="" textlink="">
          <xdr:nvSpPr>
            <xdr:cNvPr id="186388" name="Case à cocher 20" hidden="1">
              <a:extLst>
                <a:ext uri="{63B3BB69-23CF-44E3-9099-C40C66FF867C}">
                  <a14:compatExt spid="_x0000_s186388"/>
                </a:ext>
                <a:ext uri="{FF2B5EF4-FFF2-40B4-BE49-F238E27FC236}">
                  <a16:creationId xmlns:a16="http://schemas.microsoft.com/office/drawing/2014/main" id="{00000000-0008-0000-0100-000014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180975</xdr:rowOff>
        </xdr:from>
        <xdr:to>
          <xdr:col>16</xdr:col>
          <xdr:colOff>57150</xdr:colOff>
          <xdr:row>16</xdr:row>
          <xdr:rowOff>19050</xdr:rowOff>
        </xdr:to>
        <xdr:sp macro="" textlink="">
          <xdr:nvSpPr>
            <xdr:cNvPr id="186389" name="Case à cocher 21" hidden="1">
              <a:extLst>
                <a:ext uri="{63B3BB69-23CF-44E3-9099-C40C66FF867C}">
                  <a14:compatExt spid="_x0000_s186389"/>
                </a:ext>
                <a:ext uri="{FF2B5EF4-FFF2-40B4-BE49-F238E27FC236}">
                  <a16:creationId xmlns:a16="http://schemas.microsoft.com/office/drawing/2014/main" id="{00000000-0008-0000-0100-000015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180975</xdr:rowOff>
        </xdr:from>
        <xdr:to>
          <xdr:col>18</xdr:col>
          <xdr:colOff>0</xdr:colOff>
          <xdr:row>16</xdr:row>
          <xdr:rowOff>19050</xdr:rowOff>
        </xdr:to>
        <xdr:sp macro="" textlink="">
          <xdr:nvSpPr>
            <xdr:cNvPr id="186390" name="Case à cocher 22" hidden="1">
              <a:extLst>
                <a:ext uri="{63B3BB69-23CF-44E3-9099-C40C66FF867C}">
                  <a14:compatExt spid="_x0000_s186390"/>
                </a:ext>
                <a:ext uri="{FF2B5EF4-FFF2-40B4-BE49-F238E27FC236}">
                  <a16:creationId xmlns:a16="http://schemas.microsoft.com/office/drawing/2014/main" id="{00000000-0008-0000-0100-000016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180975</xdr:rowOff>
        </xdr:from>
        <xdr:to>
          <xdr:col>18</xdr:col>
          <xdr:colOff>0</xdr:colOff>
          <xdr:row>16</xdr:row>
          <xdr:rowOff>19050</xdr:rowOff>
        </xdr:to>
        <xdr:sp macro="" textlink="">
          <xdr:nvSpPr>
            <xdr:cNvPr id="186391" name="Case à cocher 23" hidden="1">
              <a:extLst>
                <a:ext uri="{63B3BB69-23CF-44E3-9099-C40C66FF867C}">
                  <a14:compatExt spid="_x0000_s186391"/>
                </a:ext>
                <a:ext uri="{FF2B5EF4-FFF2-40B4-BE49-F238E27FC236}">
                  <a16:creationId xmlns:a16="http://schemas.microsoft.com/office/drawing/2014/main" id="{00000000-0008-0000-0100-000017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180975</xdr:rowOff>
        </xdr:from>
        <xdr:to>
          <xdr:col>16</xdr:col>
          <xdr:colOff>57150</xdr:colOff>
          <xdr:row>17</xdr:row>
          <xdr:rowOff>19050</xdr:rowOff>
        </xdr:to>
        <xdr:sp macro="" textlink="">
          <xdr:nvSpPr>
            <xdr:cNvPr id="186392" name="Case à cocher 24" hidden="1">
              <a:extLst>
                <a:ext uri="{63B3BB69-23CF-44E3-9099-C40C66FF867C}">
                  <a14:compatExt spid="_x0000_s186392"/>
                </a:ext>
                <a:ext uri="{FF2B5EF4-FFF2-40B4-BE49-F238E27FC236}">
                  <a16:creationId xmlns:a16="http://schemas.microsoft.com/office/drawing/2014/main" id="{00000000-0008-0000-0100-000018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180975</xdr:rowOff>
        </xdr:from>
        <xdr:to>
          <xdr:col>18</xdr:col>
          <xdr:colOff>0</xdr:colOff>
          <xdr:row>17</xdr:row>
          <xdr:rowOff>19050</xdr:rowOff>
        </xdr:to>
        <xdr:sp macro="" textlink="">
          <xdr:nvSpPr>
            <xdr:cNvPr id="186393" name="Case à cocher 25" hidden="1">
              <a:extLst>
                <a:ext uri="{63B3BB69-23CF-44E3-9099-C40C66FF867C}">
                  <a14:compatExt spid="_x0000_s186393"/>
                </a:ext>
                <a:ext uri="{FF2B5EF4-FFF2-40B4-BE49-F238E27FC236}">
                  <a16:creationId xmlns:a16="http://schemas.microsoft.com/office/drawing/2014/main" id="{00000000-0008-0000-0100-000019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180975</xdr:rowOff>
        </xdr:from>
        <xdr:to>
          <xdr:col>16</xdr:col>
          <xdr:colOff>57150</xdr:colOff>
          <xdr:row>18</xdr:row>
          <xdr:rowOff>19050</xdr:rowOff>
        </xdr:to>
        <xdr:sp macro="" textlink="">
          <xdr:nvSpPr>
            <xdr:cNvPr id="186394" name="Case à cocher 26" hidden="1">
              <a:extLst>
                <a:ext uri="{63B3BB69-23CF-44E3-9099-C40C66FF867C}">
                  <a14:compatExt spid="_x0000_s186394"/>
                </a:ext>
                <a:ext uri="{FF2B5EF4-FFF2-40B4-BE49-F238E27FC236}">
                  <a16:creationId xmlns:a16="http://schemas.microsoft.com/office/drawing/2014/main" id="{00000000-0008-0000-0100-00001A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180975</xdr:rowOff>
        </xdr:from>
        <xdr:to>
          <xdr:col>18</xdr:col>
          <xdr:colOff>0</xdr:colOff>
          <xdr:row>18</xdr:row>
          <xdr:rowOff>19050</xdr:rowOff>
        </xdr:to>
        <xdr:sp macro="" textlink="">
          <xdr:nvSpPr>
            <xdr:cNvPr id="186395" name="Case à cocher 27" hidden="1">
              <a:extLst>
                <a:ext uri="{63B3BB69-23CF-44E3-9099-C40C66FF867C}">
                  <a14:compatExt spid="_x0000_s186395"/>
                </a:ext>
                <a:ext uri="{FF2B5EF4-FFF2-40B4-BE49-F238E27FC236}">
                  <a16:creationId xmlns:a16="http://schemas.microsoft.com/office/drawing/2014/main" id="{00000000-0008-0000-0100-00001B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180975</xdr:rowOff>
        </xdr:from>
        <xdr:to>
          <xdr:col>16</xdr:col>
          <xdr:colOff>57150</xdr:colOff>
          <xdr:row>19</xdr:row>
          <xdr:rowOff>19050</xdr:rowOff>
        </xdr:to>
        <xdr:sp macro="" textlink="">
          <xdr:nvSpPr>
            <xdr:cNvPr id="186396" name="Case à cocher 28" hidden="1">
              <a:extLst>
                <a:ext uri="{63B3BB69-23CF-44E3-9099-C40C66FF867C}">
                  <a14:compatExt spid="_x0000_s186396"/>
                </a:ext>
                <a:ext uri="{FF2B5EF4-FFF2-40B4-BE49-F238E27FC236}">
                  <a16:creationId xmlns:a16="http://schemas.microsoft.com/office/drawing/2014/main" id="{00000000-0008-0000-0100-00001C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180975</xdr:rowOff>
        </xdr:from>
        <xdr:to>
          <xdr:col>18</xdr:col>
          <xdr:colOff>0</xdr:colOff>
          <xdr:row>19</xdr:row>
          <xdr:rowOff>19050</xdr:rowOff>
        </xdr:to>
        <xdr:sp macro="" textlink="">
          <xdr:nvSpPr>
            <xdr:cNvPr id="186397" name="Case à cocher 29" hidden="1">
              <a:extLst>
                <a:ext uri="{63B3BB69-23CF-44E3-9099-C40C66FF867C}">
                  <a14:compatExt spid="_x0000_s186397"/>
                </a:ext>
                <a:ext uri="{FF2B5EF4-FFF2-40B4-BE49-F238E27FC236}">
                  <a16:creationId xmlns:a16="http://schemas.microsoft.com/office/drawing/2014/main" id="{00000000-0008-0000-0100-00001D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180975</xdr:rowOff>
        </xdr:from>
        <xdr:to>
          <xdr:col>16</xdr:col>
          <xdr:colOff>57150</xdr:colOff>
          <xdr:row>20</xdr:row>
          <xdr:rowOff>19050</xdr:rowOff>
        </xdr:to>
        <xdr:sp macro="" textlink="">
          <xdr:nvSpPr>
            <xdr:cNvPr id="186398" name="Case à cocher 30" hidden="1">
              <a:extLst>
                <a:ext uri="{63B3BB69-23CF-44E3-9099-C40C66FF867C}">
                  <a14:compatExt spid="_x0000_s186398"/>
                </a:ext>
                <a:ext uri="{FF2B5EF4-FFF2-40B4-BE49-F238E27FC236}">
                  <a16:creationId xmlns:a16="http://schemas.microsoft.com/office/drawing/2014/main" id="{00000000-0008-0000-0100-00001E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180975</xdr:rowOff>
        </xdr:from>
        <xdr:to>
          <xdr:col>18</xdr:col>
          <xdr:colOff>0</xdr:colOff>
          <xdr:row>20</xdr:row>
          <xdr:rowOff>19050</xdr:rowOff>
        </xdr:to>
        <xdr:sp macro="" textlink="">
          <xdr:nvSpPr>
            <xdr:cNvPr id="186399" name="Case à cocher 31" hidden="1">
              <a:extLst>
                <a:ext uri="{63B3BB69-23CF-44E3-9099-C40C66FF867C}">
                  <a14:compatExt spid="_x0000_s186399"/>
                </a:ext>
                <a:ext uri="{FF2B5EF4-FFF2-40B4-BE49-F238E27FC236}">
                  <a16:creationId xmlns:a16="http://schemas.microsoft.com/office/drawing/2014/main" id="{00000000-0008-0000-0100-00001F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180975</xdr:rowOff>
        </xdr:from>
        <xdr:to>
          <xdr:col>16</xdr:col>
          <xdr:colOff>57150</xdr:colOff>
          <xdr:row>21</xdr:row>
          <xdr:rowOff>19050</xdr:rowOff>
        </xdr:to>
        <xdr:sp macro="" textlink="">
          <xdr:nvSpPr>
            <xdr:cNvPr id="186400" name="Case à cocher 32" hidden="1">
              <a:extLst>
                <a:ext uri="{63B3BB69-23CF-44E3-9099-C40C66FF867C}">
                  <a14:compatExt spid="_x0000_s186400"/>
                </a:ext>
                <a:ext uri="{FF2B5EF4-FFF2-40B4-BE49-F238E27FC236}">
                  <a16:creationId xmlns:a16="http://schemas.microsoft.com/office/drawing/2014/main" id="{00000000-0008-0000-0100-000020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180975</xdr:rowOff>
        </xdr:from>
        <xdr:to>
          <xdr:col>18</xdr:col>
          <xdr:colOff>0</xdr:colOff>
          <xdr:row>21</xdr:row>
          <xdr:rowOff>19050</xdr:rowOff>
        </xdr:to>
        <xdr:sp macro="" textlink="">
          <xdr:nvSpPr>
            <xdr:cNvPr id="186401" name="Case à cocher 33" hidden="1">
              <a:extLst>
                <a:ext uri="{63B3BB69-23CF-44E3-9099-C40C66FF867C}">
                  <a14:compatExt spid="_x0000_s186401"/>
                </a:ext>
                <a:ext uri="{FF2B5EF4-FFF2-40B4-BE49-F238E27FC236}">
                  <a16:creationId xmlns:a16="http://schemas.microsoft.com/office/drawing/2014/main" id="{00000000-0008-0000-0100-000021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180975</xdr:rowOff>
        </xdr:from>
        <xdr:to>
          <xdr:col>18</xdr:col>
          <xdr:colOff>0</xdr:colOff>
          <xdr:row>16</xdr:row>
          <xdr:rowOff>19050</xdr:rowOff>
        </xdr:to>
        <xdr:sp macro="" textlink="">
          <xdr:nvSpPr>
            <xdr:cNvPr id="186402" name="Case à cocher 35" hidden="1">
              <a:extLst>
                <a:ext uri="{63B3BB69-23CF-44E3-9099-C40C66FF867C}">
                  <a14:compatExt spid="_x0000_s186402"/>
                </a:ext>
                <a:ext uri="{FF2B5EF4-FFF2-40B4-BE49-F238E27FC236}">
                  <a16:creationId xmlns:a16="http://schemas.microsoft.com/office/drawing/2014/main" id="{00000000-0008-0000-0100-00002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9</xdr:row>
          <xdr:rowOff>200025</xdr:rowOff>
        </xdr:from>
        <xdr:to>
          <xdr:col>3</xdr:col>
          <xdr:colOff>0</xdr:colOff>
          <xdr:row>11</xdr:row>
          <xdr:rowOff>9525</xdr:rowOff>
        </xdr:to>
        <xdr:sp macro="" textlink="">
          <xdr:nvSpPr>
            <xdr:cNvPr id="186403" name="Case d'option 36" hidden="1">
              <a:extLst>
                <a:ext uri="{63B3BB69-23CF-44E3-9099-C40C66FF867C}">
                  <a14:compatExt spid="_x0000_s186403"/>
                </a:ext>
                <a:ext uri="{FF2B5EF4-FFF2-40B4-BE49-F238E27FC236}">
                  <a16:creationId xmlns:a16="http://schemas.microsoft.com/office/drawing/2014/main" id="{00000000-0008-0000-0100-000023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9</xdr:row>
          <xdr:rowOff>200025</xdr:rowOff>
        </xdr:from>
        <xdr:to>
          <xdr:col>3</xdr:col>
          <xdr:colOff>704850</xdr:colOff>
          <xdr:row>11</xdr:row>
          <xdr:rowOff>9525</xdr:rowOff>
        </xdr:to>
        <xdr:sp macro="" textlink="">
          <xdr:nvSpPr>
            <xdr:cNvPr id="186404" name="Case d'option 37" hidden="1">
              <a:extLst>
                <a:ext uri="{63B3BB69-23CF-44E3-9099-C40C66FF867C}">
                  <a14:compatExt spid="_x0000_s186404"/>
                </a:ext>
                <a:ext uri="{FF2B5EF4-FFF2-40B4-BE49-F238E27FC236}">
                  <a16:creationId xmlns:a16="http://schemas.microsoft.com/office/drawing/2014/main" id="{00000000-0008-0000-0100-000024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4</xdr:col>
          <xdr:colOff>9525</xdr:colOff>
          <xdr:row>12</xdr:row>
          <xdr:rowOff>28575</xdr:rowOff>
        </xdr:to>
        <xdr:sp macro="" textlink="">
          <xdr:nvSpPr>
            <xdr:cNvPr id="186405" name="Zone de groupe 38" hidden="1">
              <a:extLst>
                <a:ext uri="{63B3BB69-23CF-44E3-9099-C40C66FF867C}">
                  <a14:compatExt spid="_x0000_s186405"/>
                </a:ext>
                <a:ext uri="{FF2B5EF4-FFF2-40B4-BE49-F238E27FC236}">
                  <a16:creationId xmlns:a16="http://schemas.microsoft.com/office/drawing/2014/main" id="{00000000-0008-0000-0100-000025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76200</xdr:rowOff>
    </xdr:from>
    <xdr:to>
      <xdr:col>2</xdr:col>
      <xdr:colOff>560070</xdr:colOff>
      <xdr:row>4</xdr:row>
      <xdr:rowOff>38100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148399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15</xdr:row>
      <xdr:rowOff>28575</xdr:rowOff>
    </xdr:from>
    <xdr:to>
      <xdr:col>3</xdr:col>
      <xdr:colOff>695325</xdr:colOff>
      <xdr:row>16</xdr:row>
      <xdr:rowOff>0</xdr:rowOff>
    </xdr:to>
    <xdr:grpSp>
      <xdr:nvGrpSpPr>
        <xdr:cNvPr id="2" name="Group 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2133600" y="2990850"/>
          <a:ext cx="295275" cy="133350"/>
          <a:chOff x="813" y="605"/>
          <a:chExt cx="58" cy="22"/>
        </a:xfrm>
      </xdr:grpSpPr>
      <xdr:sp macro="" textlink="">
        <xdr:nvSpPr>
          <xdr:cNvPr id="3" name="Rectangle 26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Rectangle 2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2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Oval 29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Oval 30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Oval 3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19050</xdr:colOff>
      <xdr:row>16</xdr:row>
      <xdr:rowOff>38100</xdr:rowOff>
    </xdr:from>
    <xdr:to>
      <xdr:col>3</xdr:col>
      <xdr:colOff>314325</xdr:colOff>
      <xdr:row>17</xdr:row>
      <xdr:rowOff>9525</xdr:rowOff>
    </xdr:to>
    <xdr:grpSp>
      <xdr:nvGrpSpPr>
        <xdr:cNvPr id="9" name="Group 1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>
          <a:grpSpLocks/>
        </xdr:cNvGrpSpPr>
      </xdr:nvGrpSpPr>
      <xdr:grpSpPr bwMode="auto">
        <a:xfrm>
          <a:off x="1752600" y="3162300"/>
          <a:ext cx="295275" cy="133350"/>
          <a:chOff x="813" y="605"/>
          <a:chExt cx="58" cy="22"/>
        </a:xfrm>
      </xdr:grpSpPr>
      <xdr:sp macro="" textlink="">
        <xdr:nvSpPr>
          <xdr:cNvPr id="10" name="Rectangle 112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" name="Rectangle 113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" name="Rectangle 114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Oval 115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" name="Oval 116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Oval 117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333375</xdr:colOff>
      <xdr:row>17</xdr:row>
      <xdr:rowOff>28575</xdr:rowOff>
    </xdr:from>
    <xdr:to>
      <xdr:col>2</xdr:col>
      <xdr:colOff>628650</xdr:colOff>
      <xdr:row>18</xdr:row>
      <xdr:rowOff>0</xdr:rowOff>
    </xdr:to>
    <xdr:grpSp>
      <xdr:nvGrpSpPr>
        <xdr:cNvPr id="16" name="Group 11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>
          <a:grpSpLocks/>
        </xdr:cNvGrpSpPr>
      </xdr:nvGrpSpPr>
      <xdr:grpSpPr bwMode="auto">
        <a:xfrm>
          <a:off x="1323975" y="3314700"/>
          <a:ext cx="295275" cy="133350"/>
          <a:chOff x="813" y="605"/>
          <a:chExt cx="58" cy="22"/>
        </a:xfrm>
      </xdr:grpSpPr>
      <xdr:sp macro="" textlink="">
        <xdr:nvSpPr>
          <xdr:cNvPr id="17" name="Rectangle 119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" name="Rectangle 120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" name="Rectangle 12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Oval 122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Oval 123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Oval 124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571500</xdr:colOff>
      <xdr:row>18</xdr:row>
      <xdr:rowOff>28575</xdr:rowOff>
    </xdr:from>
    <xdr:to>
      <xdr:col>2</xdr:col>
      <xdr:colOff>123825</xdr:colOff>
      <xdr:row>19</xdr:row>
      <xdr:rowOff>0</xdr:rowOff>
    </xdr:to>
    <xdr:grpSp>
      <xdr:nvGrpSpPr>
        <xdr:cNvPr id="23" name="Group 125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>
          <a:grpSpLocks/>
        </xdr:cNvGrpSpPr>
      </xdr:nvGrpSpPr>
      <xdr:grpSpPr bwMode="auto">
        <a:xfrm>
          <a:off x="819150" y="3476625"/>
          <a:ext cx="295275" cy="133350"/>
          <a:chOff x="813" y="605"/>
          <a:chExt cx="58" cy="22"/>
        </a:xfrm>
      </xdr:grpSpPr>
      <xdr:sp macro="" textlink="">
        <xdr:nvSpPr>
          <xdr:cNvPr id="24" name="Rectangle 126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Rectangle 127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" name="Rectangle 128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" name="Oval 129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Oval 130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Oval 131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28575</xdr:colOff>
      <xdr:row>19</xdr:row>
      <xdr:rowOff>28575</xdr:rowOff>
    </xdr:from>
    <xdr:to>
      <xdr:col>1</xdr:col>
      <xdr:colOff>323850</xdr:colOff>
      <xdr:row>20</xdr:row>
      <xdr:rowOff>0</xdr:rowOff>
    </xdr:to>
    <xdr:grpSp>
      <xdr:nvGrpSpPr>
        <xdr:cNvPr id="30" name="Group 13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>
          <a:grpSpLocks/>
        </xdr:cNvGrpSpPr>
      </xdr:nvGrpSpPr>
      <xdr:grpSpPr bwMode="auto">
        <a:xfrm>
          <a:off x="276225" y="3638550"/>
          <a:ext cx="295275" cy="133350"/>
          <a:chOff x="813" y="605"/>
          <a:chExt cx="58" cy="22"/>
        </a:xfrm>
      </xdr:grpSpPr>
      <xdr:sp macro="" textlink="">
        <xdr:nvSpPr>
          <xdr:cNvPr id="31" name="Rectangle 133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" name="Rectangle 134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135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Oval 136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Oval 137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Oval 138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504825</xdr:colOff>
      <xdr:row>21</xdr:row>
      <xdr:rowOff>19050</xdr:rowOff>
    </xdr:from>
    <xdr:to>
      <xdr:col>2</xdr:col>
      <xdr:colOff>85725</xdr:colOff>
      <xdr:row>21</xdr:row>
      <xdr:rowOff>152400</xdr:rowOff>
    </xdr:to>
    <xdr:grpSp>
      <xdr:nvGrpSpPr>
        <xdr:cNvPr id="37" name="Group 1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>
          <a:grpSpLocks/>
        </xdr:cNvGrpSpPr>
      </xdr:nvGrpSpPr>
      <xdr:grpSpPr bwMode="auto">
        <a:xfrm>
          <a:off x="752475" y="3952875"/>
          <a:ext cx="323850" cy="133350"/>
          <a:chOff x="831" y="703"/>
          <a:chExt cx="58" cy="22"/>
        </a:xfrm>
      </xdr:grpSpPr>
      <xdr:sp macro="" textlink="">
        <xdr:nvSpPr>
          <xdr:cNvPr id="38" name="Rectangle 140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141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" name="Rectangle 142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" name="Oval 143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Oval 144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Oval 145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295275</xdr:colOff>
      <xdr:row>21</xdr:row>
      <xdr:rowOff>152400</xdr:rowOff>
    </xdr:from>
    <xdr:to>
      <xdr:col>2</xdr:col>
      <xdr:colOff>619125</xdr:colOff>
      <xdr:row>22</xdr:row>
      <xdr:rowOff>123825</xdr:rowOff>
    </xdr:to>
    <xdr:grpSp>
      <xdr:nvGrpSpPr>
        <xdr:cNvPr id="44" name="Group 1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>
          <a:grpSpLocks/>
        </xdr:cNvGrpSpPr>
      </xdr:nvGrpSpPr>
      <xdr:grpSpPr bwMode="auto">
        <a:xfrm>
          <a:off x="1285875" y="4086225"/>
          <a:ext cx="323850" cy="133350"/>
          <a:chOff x="831" y="703"/>
          <a:chExt cx="58" cy="22"/>
        </a:xfrm>
      </xdr:grpSpPr>
      <xdr:sp macro="" textlink="">
        <xdr:nvSpPr>
          <xdr:cNvPr id="45" name="Rectangle 147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" name="Rectangle 148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7" name="Rectangle 149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Oval 150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" name="Oval 151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" name="Oval 152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409575</xdr:colOff>
      <xdr:row>24</xdr:row>
      <xdr:rowOff>28575</xdr:rowOff>
    </xdr:from>
    <xdr:to>
      <xdr:col>3</xdr:col>
      <xdr:colOff>733425</xdr:colOff>
      <xdr:row>25</xdr:row>
      <xdr:rowOff>0</xdr:rowOff>
    </xdr:to>
    <xdr:grpSp>
      <xdr:nvGrpSpPr>
        <xdr:cNvPr id="51" name="Group 16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GrpSpPr>
          <a:grpSpLocks/>
        </xdr:cNvGrpSpPr>
      </xdr:nvGrpSpPr>
      <xdr:grpSpPr bwMode="auto">
        <a:xfrm>
          <a:off x="2143125" y="4448175"/>
          <a:ext cx="323850" cy="142875"/>
          <a:chOff x="831" y="703"/>
          <a:chExt cx="58" cy="22"/>
        </a:xfrm>
      </xdr:grpSpPr>
      <xdr:sp macro="" textlink="">
        <xdr:nvSpPr>
          <xdr:cNvPr id="52" name="Rectangle 161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" name="Rectangle 16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16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5" name="Oval 16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" name="Oval 16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Oval 16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</xdr:colOff>
      <xdr:row>20</xdr:row>
      <xdr:rowOff>28575</xdr:rowOff>
    </xdr:from>
    <xdr:to>
      <xdr:col>1</xdr:col>
      <xdr:colOff>361950</xdr:colOff>
      <xdr:row>21</xdr:row>
      <xdr:rowOff>0</xdr:rowOff>
    </xdr:to>
    <xdr:grpSp>
      <xdr:nvGrpSpPr>
        <xdr:cNvPr id="58" name="Group 16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>
          <a:grpSpLocks/>
        </xdr:cNvGrpSpPr>
      </xdr:nvGrpSpPr>
      <xdr:grpSpPr bwMode="auto">
        <a:xfrm>
          <a:off x="285750" y="3800475"/>
          <a:ext cx="323850" cy="133350"/>
          <a:chOff x="831" y="703"/>
          <a:chExt cx="58" cy="22"/>
        </a:xfrm>
      </xdr:grpSpPr>
      <xdr:sp macro="" textlink="">
        <xdr:nvSpPr>
          <xdr:cNvPr id="59" name="Rectangle 16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16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" name="Rectangle 17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" name="Oval 17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Oval 17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Oval 17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28575</xdr:colOff>
      <xdr:row>23</xdr:row>
      <xdr:rowOff>9525</xdr:rowOff>
    </xdr:from>
    <xdr:to>
      <xdr:col>3</xdr:col>
      <xdr:colOff>352425</xdr:colOff>
      <xdr:row>23</xdr:row>
      <xdr:rowOff>142875</xdr:rowOff>
    </xdr:to>
    <xdr:grpSp>
      <xdr:nvGrpSpPr>
        <xdr:cNvPr id="65" name="Group 17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GrpSpPr>
          <a:grpSpLocks/>
        </xdr:cNvGrpSpPr>
      </xdr:nvGrpSpPr>
      <xdr:grpSpPr bwMode="auto">
        <a:xfrm>
          <a:off x="1762125" y="4267200"/>
          <a:ext cx="323850" cy="133350"/>
          <a:chOff x="831" y="703"/>
          <a:chExt cx="58" cy="22"/>
        </a:xfrm>
      </xdr:grpSpPr>
      <xdr:sp macro="" textlink="">
        <xdr:nvSpPr>
          <xdr:cNvPr id="66" name="Rectangle 17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" name="Rectangle 17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" name="Rectangle 17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Oval 17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Oval 17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Oval 18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228600</xdr:colOff>
      <xdr:row>15</xdr:row>
      <xdr:rowOff>95250</xdr:rowOff>
    </xdr:from>
    <xdr:to>
      <xdr:col>3</xdr:col>
      <xdr:colOff>247650</xdr:colOff>
      <xdr:row>15</xdr:row>
      <xdr:rowOff>95250</xdr:rowOff>
    </xdr:to>
    <xdr:sp macro="" textlink="">
      <xdr:nvSpPr>
        <xdr:cNvPr id="72" name="Line 185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ShapeType="1"/>
        </xdr:cNvSpPr>
      </xdr:nvSpPr>
      <xdr:spPr bwMode="auto">
        <a:xfrm flipH="1">
          <a:off x="476250" y="49720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485775</xdr:colOff>
      <xdr:row>20</xdr:row>
      <xdr:rowOff>85725</xdr:rowOff>
    </xdr:from>
    <xdr:to>
      <xdr:col>3</xdr:col>
      <xdr:colOff>514350</xdr:colOff>
      <xdr:row>20</xdr:row>
      <xdr:rowOff>85725</xdr:rowOff>
    </xdr:to>
    <xdr:sp macro="" textlink="">
      <xdr:nvSpPr>
        <xdr:cNvPr id="73" name="Line 18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ShapeType="1"/>
        </xdr:cNvSpPr>
      </xdr:nvSpPr>
      <xdr:spPr bwMode="auto">
        <a:xfrm>
          <a:off x="733425" y="5772150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66675</xdr:colOff>
      <xdr:row>0</xdr:row>
      <xdr:rowOff>76201</xdr:rowOff>
    </xdr:from>
    <xdr:to>
      <xdr:col>2</xdr:col>
      <xdr:colOff>507998</xdr:colOff>
      <xdr:row>2</xdr:row>
      <xdr:rowOff>66675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1"/>
          <a:ext cx="1431923" cy="523874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28</xdr:row>
      <xdr:rowOff>28575</xdr:rowOff>
    </xdr:from>
    <xdr:to>
      <xdr:col>3</xdr:col>
      <xdr:colOff>695325</xdr:colOff>
      <xdr:row>29</xdr:row>
      <xdr:rowOff>0</xdr:rowOff>
    </xdr:to>
    <xdr:grpSp>
      <xdr:nvGrpSpPr>
        <xdr:cNvPr id="77" name="Group 25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GrpSpPr>
          <a:grpSpLocks/>
        </xdr:cNvGrpSpPr>
      </xdr:nvGrpSpPr>
      <xdr:grpSpPr bwMode="auto">
        <a:xfrm>
          <a:off x="2133600" y="5105400"/>
          <a:ext cx="295275" cy="133350"/>
          <a:chOff x="813" y="605"/>
          <a:chExt cx="58" cy="22"/>
        </a:xfrm>
      </xdr:grpSpPr>
      <xdr:sp macro="" textlink="">
        <xdr:nvSpPr>
          <xdr:cNvPr id="78" name="Rectangle 26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9" name="Rectangle 27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0" name="Rectangle 28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1" name="Oval 29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Oval 30">
            <a:extLst>
              <a:ext uri="{FF2B5EF4-FFF2-40B4-BE49-F238E27FC236}">
                <a16:creationId xmlns:a16="http://schemas.microsoft.com/office/drawing/2014/main" id="{00000000-0008-0000-02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Oval 31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228600</xdr:colOff>
      <xdr:row>28</xdr:row>
      <xdr:rowOff>95250</xdr:rowOff>
    </xdr:from>
    <xdr:to>
      <xdr:col>3</xdr:col>
      <xdr:colOff>247650</xdr:colOff>
      <xdr:row>28</xdr:row>
      <xdr:rowOff>95250</xdr:rowOff>
    </xdr:to>
    <xdr:sp macro="" textlink="">
      <xdr:nvSpPr>
        <xdr:cNvPr id="84" name="Line 185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ShapeType="1"/>
        </xdr:cNvSpPr>
      </xdr:nvSpPr>
      <xdr:spPr bwMode="auto">
        <a:xfrm flipH="1">
          <a:off x="476250" y="2752725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29</xdr:row>
      <xdr:rowOff>38100</xdr:rowOff>
    </xdr:from>
    <xdr:to>
      <xdr:col>3</xdr:col>
      <xdr:colOff>314325</xdr:colOff>
      <xdr:row>30</xdr:row>
      <xdr:rowOff>9525</xdr:rowOff>
    </xdr:to>
    <xdr:grpSp>
      <xdr:nvGrpSpPr>
        <xdr:cNvPr id="187450" name="Group 111">
          <a:extLst>
            <a:ext uri="{FF2B5EF4-FFF2-40B4-BE49-F238E27FC236}">
              <a16:creationId xmlns:a16="http://schemas.microsoft.com/office/drawing/2014/main" id="{00000000-0008-0000-0200-00003ADC0200}"/>
            </a:ext>
          </a:extLst>
        </xdr:cNvPr>
        <xdr:cNvGrpSpPr>
          <a:grpSpLocks/>
        </xdr:cNvGrpSpPr>
      </xdr:nvGrpSpPr>
      <xdr:grpSpPr bwMode="auto">
        <a:xfrm>
          <a:off x="1752600" y="5276850"/>
          <a:ext cx="295275" cy="171450"/>
          <a:chOff x="813" y="605"/>
          <a:chExt cx="58" cy="22"/>
        </a:xfrm>
      </xdr:grpSpPr>
      <xdr:sp macro="" textlink="">
        <xdr:nvSpPr>
          <xdr:cNvPr id="187451" name="Rectangle 112">
            <a:extLst>
              <a:ext uri="{FF2B5EF4-FFF2-40B4-BE49-F238E27FC236}">
                <a16:creationId xmlns:a16="http://schemas.microsoft.com/office/drawing/2014/main" id="{00000000-0008-0000-0200-00003BDC02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52" name="Rectangle 113">
            <a:extLst>
              <a:ext uri="{FF2B5EF4-FFF2-40B4-BE49-F238E27FC236}">
                <a16:creationId xmlns:a16="http://schemas.microsoft.com/office/drawing/2014/main" id="{00000000-0008-0000-0200-00003CDC02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53" name="Rectangle 114">
            <a:extLst>
              <a:ext uri="{FF2B5EF4-FFF2-40B4-BE49-F238E27FC236}">
                <a16:creationId xmlns:a16="http://schemas.microsoft.com/office/drawing/2014/main" id="{00000000-0008-0000-0200-00003DDC02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54" name="Oval 115">
            <a:extLst>
              <a:ext uri="{FF2B5EF4-FFF2-40B4-BE49-F238E27FC236}">
                <a16:creationId xmlns:a16="http://schemas.microsoft.com/office/drawing/2014/main" id="{00000000-0008-0000-0200-00003EDC02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55" name="Oval 116">
            <a:extLst>
              <a:ext uri="{FF2B5EF4-FFF2-40B4-BE49-F238E27FC236}">
                <a16:creationId xmlns:a16="http://schemas.microsoft.com/office/drawing/2014/main" id="{00000000-0008-0000-0200-00003FDC02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56" name="Oval 117">
            <a:extLst>
              <a:ext uri="{FF2B5EF4-FFF2-40B4-BE49-F238E27FC236}">
                <a16:creationId xmlns:a16="http://schemas.microsoft.com/office/drawing/2014/main" id="{00000000-0008-0000-0200-000040DC02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333375</xdr:colOff>
      <xdr:row>30</xdr:row>
      <xdr:rowOff>28575</xdr:rowOff>
    </xdr:from>
    <xdr:to>
      <xdr:col>2</xdr:col>
      <xdr:colOff>628650</xdr:colOff>
      <xdr:row>31</xdr:row>
      <xdr:rowOff>0</xdr:rowOff>
    </xdr:to>
    <xdr:grpSp>
      <xdr:nvGrpSpPr>
        <xdr:cNvPr id="187457" name="Group 118">
          <a:extLst>
            <a:ext uri="{FF2B5EF4-FFF2-40B4-BE49-F238E27FC236}">
              <a16:creationId xmlns:a16="http://schemas.microsoft.com/office/drawing/2014/main" id="{00000000-0008-0000-0200-000041DC0200}"/>
            </a:ext>
          </a:extLst>
        </xdr:cNvPr>
        <xdr:cNvGrpSpPr>
          <a:grpSpLocks/>
        </xdr:cNvGrpSpPr>
      </xdr:nvGrpSpPr>
      <xdr:grpSpPr bwMode="auto">
        <a:xfrm>
          <a:off x="1323975" y="5467350"/>
          <a:ext cx="295275" cy="171450"/>
          <a:chOff x="813" y="605"/>
          <a:chExt cx="58" cy="22"/>
        </a:xfrm>
      </xdr:grpSpPr>
      <xdr:sp macro="" textlink="">
        <xdr:nvSpPr>
          <xdr:cNvPr id="187458" name="Rectangle 119">
            <a:extLst>
              <a:ext uri="{FF2B5EF4-FFF2-40B4-BE49-F238E27FC236}">
                <a16:creationId xmlns:a16="http://schemas.microsoft.com/office/drawing/2014/main" id="{00000000-0008-0000-0200-000042DC02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59" name="Rectangle 120">
            <a:extLst>
              <a:ext uri="{FF2B5EF4-FFF2-40B4-BE49-F238E27FC236}">
                <a16:creationId xmlns:a16="http://schemas.microsoft.com/office/drawing/2014/main" id="{00000000-0008-0000-0200-000043DC02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60" name="Rectangle 121">
            <a:extLst>
              <a:ext uri="{FF2B5EF4-FFF2-40B4-BE49-F238E27FC236}">
                <a16:creationId xmlns:a16="http://schemas.microsoft.com/office/drawing/2014/main" id="{00000000-0008-0000-0200-000044DC02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61" name="Oval 122">
            <a:extLst>
              <a:ext uri="{FF2B5EF4-FFF2-40B4-BE49-F238E27FC236}">
                <a16:creationId xmlns:a16="http://schemas.microsoft.com/office/drawing/2014/main" id="{00000000-0008-0000-0200-000045DC02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62" name="Oval 123">
            <a:extLst>
              <a:ext uri="{FF2B5EF4-FFF2-40B4-BE49-F238E27FC236}">
                <a16:creationId xmlns:a16="http://schemas.microsoft.com/office/drawing/2014/main" id="{00000000-0008-0000-0200-000046DC02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63" name="Oval 124">
            <a:extLst>
              <a:ext uri="{FF2B5EF4-FFF2-40B4-BE49-F238E27FC236}">
                <a16:creationId xmlns:a16="http://schemas.microsoft.com/office/drawing/2014/main" id="{00000000-0008-0000-0200-000047DC02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571500</xdr:colOff>
      <xdr:row>31</xdr:row>
      <xdr:rowOff>28575</xdr:rowOff>
    </xdr:from>
    <xdr:to>
      <xdr:col>2</xdr:col>
      <xdr:colOff>123825</xdr:colOff>
      <xdr:row>32</xdr:row>
      <xdr:rowOff>0</xdr:rowOff>
    </xdr:to>
    <xdr:grpSp>
      <xdr:nvGrpSpPr>
        <xdr:cNvPr id="187464" name="Group 125">
          <a:extLst>
            <a:ext uri="{FF2B5EF4-FFF2-40B4-BE49-F238E27FC236}">
              <a16:creationId xmlns:a16="http://schemas.microsoft.com/office/drawing/2014/main" id="{00000000-0008-0000-0200-000048DC0200}"/>
            </a:ext>
          </a:extLst>
        </xdr:cNvPr>
        <xdr:cNvGrpSpPr>
          <a:grpSpLocks/>
        </xdr:cNvGrpSpPr>
      </xdr:nvGrpSpPr>
      <xdr:grpSpPr bwMode="auto">
        <a:xfrm>
          <a:off x="819150" y="5667375"/>
          <a:ext cx="295275" cy="171450"/>
          <a:chOff x="813" y="605"/>
          <a:chExt cx="58" cy="22"/>
        </a:xfrm>
      </xdr:grpSpPr>
      <xdr:sp macro="" textlink="">
        <xdr:nvSpPr>
          <xdr:cNvPr id="187465" name="Rectangle 126">
            <a:extLst>
              <a:ext uri="{FF2B5EF4-FFF2-40B4-BE49-F238E27FC236}">
                <a16:creationId xmlns:a16="http://schemas.microsoft.com/office/drawing/2014/main" id="{00000000-0008-0000-0200-000049DC02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66" name="Rectangle 127">
            <a:extLst>
              <a:ext uri="{FF2B5EF4-FFF2-40B4-BE49-F238E27FC236}">
                <a16:creationId xmlns:a16="http://schemas.microsoft.com/office/drawing/2014/main" id="{00000000-0008-0000-0200-00004ADC02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67" name="Rectangle 128">
            <a:extLst>
              <a:ext uri="{FF2B5EF4-FFF2-40B4-BE49-F238E27FC236}">
                <a16:creationId xmlns:a16="http://schemas.microsoft.com/office/drawing/2014/main" id="{00000000-0008-0000-0200-00004BDC02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68" name="Oval 129">
            <a:extLst>
              <a:ext uri="{FF2B5EF4-FFF2-40B4-BE49-F238E27FC236}">
                <a16:creationId xmlns:a16="http://schemas.microsoft.com/office/drawing/2014/main" id="{00000000-0008-0000-0200-00004CDC02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69" name="Oval 130">
            <a:extLst>
              <a:ext uri="{FF2B5EF4-FFF2-40B4-BE49-F238E27FC236}">
                <a16:creationId xmlns:a16="http://schemas.microsoft.com/office/drawing/2014/main" id="{00000000-0008-0000-0200-00004DDC02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70" name="Oval 131">
            <a:extLst>
              <a:ext uri="{FF2B5EF4-FFF2-40B4-BE49-F238E27FC236}">
                <a16:creationId xmlns:a16="http://schemas.microsoft.com/office/drawing/2014/main" id="{00000000-0008-0000-0200-00004EDC02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28575</xdr:colOff>
      <xdr:row>32</xdr:row>
      <xdr:rowOff>28575</xdr:rowOff>
    </xdr:from>
    <xdr:to>
      <xdr:col>1</xdr:col>
      <xdr:colOff>323850</xdr:colOff>
      <xdr:row>33</xdr:row>
      <xdr:rowOff>0</xdr:rowOff>
    </xdr:to>
    <xdr:grpSp>
      <xdr:nvGrpSpPr>
        <xdr:cNvPr id="187471" name="Group 132">
          <a:extLst>
            <a:ext uri="{FF2B5EF4-FFF2-40B4-BE49-F238E27FC236}">
              <a16:creationId xmlns:a16="http://schemas.microsoft.com/office/drawing/2014/main" id="{00000000-0008-0000-0200-00004FDC0200}"/>
            </a:ext>
          </a:extLst>
        </xdr:cNvPr>
        <xdr:cNvGrpSpPr>
          <a:grpSpLocks/>
        </xdr:cNvGrpSpPr>
      </xdr:nvGrpSpPr>
      <xdr:grpSpPr bwMode="auto">
        <a:xfrm>
          <a:off x="276225" y="5867400"/>
          <a:ext cx="295275" cy="171450"/>
          <a:chOff x="813" y="605"/>
          <a:chExt cx="58" cy="22"/>
        </a:xfrm>
      </xdr:grpSpPr>
      <xdr:sp macro="" textlink="">
        <xdr:nvSpPr>
          <xdr:cNvPr id="187472" name="Rectangle 133">
            <a:extLst>
              <a:ext uri="{FF2B5EF4-FFF2-40B4-BE49-F238E27FC236}">
                <a16:creationId xmlns:a16="http://schemas.microsoft.com/office/drawing/2014/main" id="{00000000-0008-0000-0200-000050DC0200}"/>
              </a:ext>
            </a:extLst>
          </xdr:cNvPr>
          <xdr:cNvSpPr>
            <a:spLocks noChangeArrowheads="1"/>
          </xdr:cNvSpPr>
        </xdr:nvSpPr>
        <xdr:spPr bwMode="auto">
          <a:xfrm>
            <a:off x="835" y="605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73" name="Rectangle 134">
            <a:extLst>
              <a:ext uri="{FF2B5EF4-FFF2-40B4-BE49-F238E27FC236}">
                <a16:creationId xmlns:a16="http://schemas.microsoft.com/office/drawing/2014/main" id="{00000000-0008-0000-0200-000051DC0200}"/>
              </a:ext>
            </a:extLst>
          </xdr:cNvPr>
          <xdr:cNvSpPr>
            <a:spLocks noChangeArrowheads="1"/>
          </xdr:cNvSpPr>
        </xdr:nvSpPr>
        <xdr:spPr bwMode="auto">
          <a:xfrm>
            <a:off x="828" y="610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74" name="Rectangle 135">
            <a:extLst>
              <a:ext uri="{FF2B5EF4-FFF2-40B4-BE49-F238E27FC236}">
                <a16:creationId xmlns:a16="http://schemas.microsoft.com/office/drawing/2014/main" id="{00000000-0008-0000-0200-000052DC0200}"/>
              </a:ext>
            </a:extLst>
          </xdr:cNvPr>
          <xdr:cNvSpPr>
            <a:spLocks noChangeArrowheads="1"/>
          </xdr:cNvSpPr>
        </xdr:nvSpPr>
        <xdr:spPr bwMode="auto">
          <a:xfrm>
            <a:off x="813" y="614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75" name="Oval 136">
            <a:extLst>
              <a:ext uri="{FF2B5EF4-FFF2-40B4-BE49-F238E27FC236}">
                <a16:creationId xmlns:a16="http://schemas.microsoft.com/office/drawing/2014/main" id="{00000000-0008-0000-0200-000053DC0200}"/>
              </a:ext>
            </a:extLst>
          </xdr:cNvPr>
          <xdr:cNvSpPr>
            <a:spLocks noChangeArrowheads="1"/>
          </xdr:cNvSpPr>
        </xdr:nvSpPr>
        <xdr:spPr bwMode="auto">
          <a:xfrm>
            <a:off x="817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76" name="Oval 137">
            <a:extLst>
              <a:ext uri="{FF2B5EF4-FFF2-40B4-BE49-F238E27FC236}">
                <a16:creationId xmlns:a16="http://schemas.microsoft.com/office/drawing/2014/main" id="{00000000-0008-0000-0200-000054DC0200}"/>
              </a:ext>
            </a:extLst>
          </xdr:cNvPr>
          <xdr:cNvSpPr>
            <a:spLocks noChangeArrowheads="1"/>
          </xdr:cNvSpPr>
        </xdr:nvSpPr>
        <xdr:spPr bwMode="auto">
          <a:xfrm>
            <a:off x="860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77" name="Oval 138">
            <a:extLst>
              <a:ext uri="{FF2B5EF4-FFF2-40B4-BE49-F238E27FC236}">
                <a16:creationId xmlns:a16="http://schemas.microsoft.com/office/drawing/2014/main" id="{00000000-0008-0000-0200-000055DC0200}"/>
              </a:ext>
            </a:extLst>
          </xdr:cNvPr>
          <xdr:cNvSpPr>
            <a:spLocks noChangeArrowheads="1"/>
          </xdr:cNvSpPr>
        </xdr:nvSpPr>
        <xdr:spPr bwMode="auto">
          <a:xfrm>
            <a:off x="849" y="619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504825</xdr:colOff>
      <xdr:row>34</xdr:row>
      <xdr:rowOff>19050</xdr:rowOff>
    </xdr:from>
    <xdr:to>
      <xdr:col>2</xdr:col>
      <xdr:colOff>85725</xdr:colOff>
      <xdr:row>34</xdr:row>
      <xdr:rowOff>152400</xdr:rowOff>
    </xdr:to>
    <xdr:grpSp>
      <xdr:nvGrpSpPr>
        <xdr:cNvPr id="187478" name="Group 139">
          <a:extLst>
            <a:ext uri="{FF2B5EF4-FFF2-40B4-BE49-F238E27FC236}">
              <a16:creationId xmlns:a16="http://schemas.microsoft.com/office/drawing/2014/main" id="{00000000-0008-0000-0200-000056DC0200}"/>
            </a:ext>
          </a:extLst>
        </xdr:cNvPr>
        <xdr:cNvGrpSpPr>
          <a:grpSpLocks/>
        </xdr:cNvGrpSpPr>
      </xdr:nvGrpSpPr>
      <xdr:grpSpPr bwMode="auto">
        <a:xfrm>
          <a:off x="752475" y="6257925"/>
          <a:ext cx="323850" cy="133350"/>
          <a:chOff x="831" y="703"/>
          <a:chExt cx="58" cy="22"/>
        </a:xfrm>
      </xdr:grpSpPr>
      <xdr:sp macro="" textlink="">
        <xdr:nvSpPr>
          <xdr:cNvPr id="187479" name="Rectangle 140">
            <a:extLst>
              <a:ext uri="{FF2B5EF4-FFF2-40B4-BE49-F238E27FC236}">
                <a16:creationId xmlns:a16="http://schemas.microsoft.com/office/drawing/2014/main" id="{00000000-0008-0000-0200-000057DC02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80" name="Rectangle 141">
            <a:extLst>
              <a:ext uri="{FF2B5EF4-FFF2-40B4-BE49-F238E27FC236}">
                <a16:creationId xmlns:a16="http://schemas.microsoft.com/office/drawing/2014/main" id="{00000000-0008-0000-0200-000058DC02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81" name="Rectangle 142">
            <a:extLst>
              <a:ext uri="{FF2B5EF4-FFF2-40B4-BE49-F238E27FC236}">
                <a16:creationId xmlns:a16="http://schemas.microsoft.com/office/drawing/2014/main" id="{00000000-0008-0000-0200-000059DC02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82" name="Oval 143">
            <a:extLst>
              <a:ext uri="{FF2B5EF4-FFF2-40B4-BE49-F238E27FC236}">
                <a16:creationId xmlns:a16="http://schemas.microsoft.com/office/drawing/2014/main" id="{00000000-0008-0000-0200-00005ADC02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83" name="Oval 144">
            <a:extLst>
              <a:ext uri="{FF2B5EF4-FFF2-40B4-BE49-F238E27FC236}">
                <a16:creationId xmlns:a16="http://schemas.microsoft.com/office/drawing/2014/main" id="{00000000-0008-0000-0200-00005BDC02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84" name="Oval 145">
            <a:extLst>
              <a:ext uri="{FF2B5EF4-FFF2-40B4-BE49-F238E27FC236}">
                <a16:creationId xmlns:a16="http://schemas.microsoft.com/office/drawing/2014/main" id="{00000000-0008-0000-0200-00005CDC02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295275</xdr:colOff>
      <xdr:row>34</xdr:row>
      <xdr:rowOff>152400</xdr:rowOff>
    </xdr:from>
    <xdr:to>
      <xdr:col>2</xdr:col>
      <xdr:colOff>619125</xdr:colOff>
      <xdr:row>35</xdr:row>
      <xdr:rowOff>123825</xdr:rowOff>
    </xdr:to>
    <xdr:grpSp>
      <xdr:nvGrpSpPr>
        <xdr:cNvPr id="187485" name="Group 146">
          <a:extLst>
            <a:ext uri="{FF2B5EF4-FFF2-40B4-BE49-F238E27FC236}">
              <a16:creationId xmlns:a16="http://schemas.microsoft.com/office/drawing/2014/main" id="{00000000-0008-0000-0200-00005DDC0200}"/>
            </a:ext>
          </a:extLst>
        </xdr:cNvPr>
        <xdr:cNvGrpSpPr>
          <a:grpSpLocks/>
        </xdr:cNvGrpSpPr>
      </xdr:nvGrpSpPr>
      <xdr:grpSpPr bwMode="auto">
        <a:xfrm>
          <a:off x="1285875" y="6391275"/>
          <a:ext cx="323850" cy="171450"/>
          <a:chOff x="831" y="703"/>
          <a:chExt cx="58" cy="22"/>
        </a:xfrm>
      </xdr:grpSpPr>
      <xdr:sp macro="" textlink="">
        <xdr:nvSpPr>
          <xdr:cNvPr id="187486" name="Rectangle 147">
            <a:extLst>
              <a:ext uri="{FF2B5EF4-FFF2-40B4-BE49-F238E27FC236}">
                <a16:creationId xmlns:a16="http://schemas.microsoft.com/office/drawing/2014/main" id="{00000000-0008-0000-0200-00005EDC02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87" name="Rectangle 148">
            <a:extLst>
              <a:ext uri="{FF2B5EF4-FFF2-40B4-BE49-F238E27FC236}">
                <a16:creationId xmlns:a16="http://schemas.microsoft.com/office/drawing/2014/main" id="{00000000-0008-0000-0200-00005FDC02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88" name="Rectangle 149">
            <a:extLst>
              <a:ext uri="{FF2B5EF4-FFF2-40B4-BE49-F238E27FC236}">
                <a16:creationId xmlns:a16="http://schemas.microsoft.com/office/drawing/2014/main" id="{00000000-0008-0000-0200-000060DC02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89" name="Oval 150">
            <a:extLst>
              <a:ext uri="{FF2B5EF4-FFF2-40B4-BE49-F238E27FC236}">
                <a16:creationId xmlns:a16="http://schemas.microsoft.com/office/drawing/2014/main" id="{00000000-0008-0000-0200-000061DC02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90" name="Oval 151">
            <a:extLst>
              <a:ext uri="{FF2B5EF4-FFF2-40B4-BE49-F238E27FC236}">
                <a16:creationId xmlns:a16="http://schemas.microsoft.com/office/drawing/2014/main" id="{00000000-0008-0000-0200-000062DC02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91" name="Oval 152">
            <a:extLst>
              <a:ext uri="{FF2B5EF4-FFF2-40B4-BE49-F238E27FC236}">
                <a16:creationId xmlns:a16="http://schemas.microsoft.com/office/drawing/2014/main" id="{00000000-0008-0000-0200-000063DC02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409575</xdr:colOff>
      <xdr:row>37</xdr:row>
      <xdr:rowOff>28575</xdr:rowOff>
    </xdr:from>
    <xdr:to>
      <xdr:col>3</xdr:col>
      <xdr:colOff>733425</xdr:colOff>
      <xdr:row>38</xdr:row>
      <xdr:rowOff>0</xdr:rowOff>
    </xdr:to>
    <xdr:grpSp>
      <xdr:nvGrpSpPr>
        <xdr:cNvPr id="187492" name="Group 160">
          <a:extLst>
            <a:ext uri="{FF2B5EF4-FFF2-40B4-BE49-F238E27FC236}">
              <a16:creationId xmlns:a16="http://schemas.microsoft.com/office/drawing/2014/main" id="{00000000-0008-0000-0200-000064DC0200}"/>
            </a:ext>
          </a:extLst>
        </xdr:cNvPr>
        <xdr:cNvGrpSpPr>
          <a:grpSpLocks/>
        </xdr:cNvGrpSpPr>
      </xdr:nvGrpSpPr>
      <xdr:grpSpPr bwMode="auto">
        <a:xfrm>
          <a:off x="2143125" y="6867525"/>
          <a:ext cx="323850" cy="171450"/>
          <a:chOff x="831" y="703"/>
          <a:chExt cx="58" cy="22"/>
        </a:xfrm>
      </xdr:grpSpPr>
      <xdr:sp macro="" textlink="">
        <xdr:nvSpPr>
          <xdr:cNvPr id="187493" name="Rectangle 161">
            <a:extLst>
              <a:ext uri="{FF2B5EF4-FFF2-40B4-BE49-F238E27FC236}">
                <a16:creationId xmlns:a16="http://schemas.microsoft.com/office/drawing/2014/main" id="{00000000-0008-0000-0200-000065DC02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94" name="Rectangle 162">
            <a:extLst>
              <a:ext uri="{FF2B5EF4-FFF2-40B4-BE49-F238E27FC236}">
                <a16:creationId xmlns:a16="http://schemas.microsoft.com/office/drawing/2014/main" id="{00000000-0008-0000-0200-000066DC02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95" name="Rectangle 163">
            <a:extLst>
              <a:ext uri="{FF2B5EF4-FFF2-40B4-BE49-F238E27FC236}">
                <a16:creationId xmlns:a16="http://schemas.microsoft.com/office/drawing/2014/main" id="{00000000-0008-0000-0200-000067DC02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496" name="Oval 164">
            <a:extLst>
              <a:ext uri="{FF2B5EF4-FFF2-40B4-BE49-F238E27FC236}">
                <a16:creationId xmlns:a16="http://schemas.microsoft.com/office/drawing/2014/main" id="{00000000-0008-0000-0200-000068DC02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97" name="Oval 165">
            <a:extLst>
              <a:ext uri="{FF2B5EF4-FFF2-40B4-BE49-F238E27FC236}">
                <a16:creationId xmlns:a16="http://schemas.microsoft.com/office/drawing/2014/main" id="{00000000-0008-0000-0200-000069DC02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498" name="Oval 166">
            <a:extLst>
              <a:ext uri="{FF2B5EF4-FFF2-40B4-BE49-F238E27FC236}">
                <a16:creationId xmlns:a16="http://schemas.microsoft.com/office/drawing/2014/main" id="{00000000-0008-0000-0200-00006ADC02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38100</xdr:colOff>
      <xdr:row>33</xdr:row>
      <xdr:rowOff>28575</xdr:rowOff>
    </xdr:from>
    <xdr:to>
      <xdr:col>1</xdr:col>
      <xdr:colOff>361950</xdr:colOff>
      <xdr:row>34</xdr:row>
      <xdr:rowOff>0</xdr:rowOff>
    </xdr:to>
    <xdr:grpSp>
      <xdr:nvGrpSpPr>
        <xdr:cNvPr id="187499" name="Group 167">
          <a:extLst>
            <a:ext uri="{FF2B5EF4-FFF2-40B4-BE49-F238E27FC236}">
              <a16:creationId xmlns:a16="http://schemas.microsoft.com/office/drawing/2014/main" id="{00000000-0008-0000-0200-00006BDC0200}"/>
            </a:ext>
          </a:extLst>
        </xdr:cNvPr>
        <xdr:cNvGrpSpPr>
          <a:grpSpLocks/>
        </xdr:cNvGrpSpPr>
      </xdr:nvGrpSpPr>
      <xdr:grpSpPr bwMode="auto">
        <a:xfrm>
          <a:off x="285750" y="6067425"/>
          <a:ext cx="323850" cy="171450"/>
          <a:chOff x="831" y="703"/>
          <a:chExt cx="58" cy="22"/>
        </a:xfrm>
      </xdr:grpSpPr>
      <xdr:sp macro="" textlink="">
        <xdr:nvSpPr>
          <xdr:cNvPr id="187500" name="Rectangle 168">
            <a:extLst>
              <a:ext uri="{FF2B5EF4-FFF2-40B4-BE49-F238E27FC236}">
                <a16:creationId xmlns:a16="http://schemas.microsoft.com/office/drawing/2014/main" id="{00000000-0008-0000-0200-00006CDC02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501" name="Rectangle 169">
            <a:extLst>
              <a:ext uri="{FF2B5EF4-FFF2-40B4-BE49-F238E27FC236}">
                <a16:creationId xmlns:a16="http://schemas.microsoft.com/office/drawing/2014/main" id="{00000000-0008-0000-0200-00006DDC02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502" name="Rectangle 170">
            <a:extLst>
              <a:ext uri="{FF2B5EF4-FFF2-40B4-BE49-F238E27FC236}">
                <a16:creationId xmlns:a16="http://schemas.microsoft.com/office/drawing/2014/main" id="{00000000-0008-0000-0200-00006EDC02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503" name="Oval 171">
            <a:extLst>
              <a:ext uri="{FF2B5EF4-FFF2-40B4-BE49-F238E27FC236}">
                <a16:creationId xmlns:a16="http://schemas.microsoft.com/office/drawing/2014/main" id="{00000000-0008-0000-0200-00006FDC02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504" name="Oval 172">
            <a:extLst>
              <a:ext uri="{FF2B5EF4-FFF2-40B4-BE49-F238E27FC236}">
                <a16:creationId xmlns:a16="http://schemas.microsoft.com/office/drawing/2014/main" id="{00000000-0008-0000-0200-000070DC02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505" name="Oval 173">
            <a:extLst>
              <a:ext uri="{FF2B5EF4-FFF2-40B4-BE49-F238E27FC236}">
                <a16:creationId xmlns:a16="http://schemas.microsoft.com/office/drawing/2014/main" id="{00000000-0008-0000-0200-000071DC02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28575</xdr:colOff>
      <xdr:row>36</xdr:row>
      <xdr:rowOff>9525</xdr:rowOff>
    </xdr:from>
    <xdr:to>
      <xdr:col>3</xdr:col>
      <xdr:colOff>352425</xdr:colOff>
      <xdr:row>36</xdr:row>
      <xdr:rowOff>142875</xdr:rowOff>
    </xdr:to>
    <xdr:grpSp>
      <xdr:nvGrpSpPr>
        <xdr:cNvPr id="187506" name="Group 174">
          <a:extLst>
            <a:ext uri="{FF2B5EF4-FFF2-40B4-BE49-F238E27FC236}">
              <a16:creationId xmlns:a16="http://schemas.microsoft.com/office/drawing/2014/main" id="{00000000-0008-0000-0200-000072DC0200}"/>
            </a:ext>
          </a:extLst>
        </xdr:cNvPr>
        <xdr:cNvGrpSpPr>
          <a:grpSpLocks/>
        </xdr:cNvGrpSpPr>
      </xdr:nvGrpSpPr>
      <xdr:grpSpPr bwMode="auto">
        <a:xfrm>
          <a:off x="1762125" y="6648450"/>
          <a:ext cx="323850" cy="133350"/>
          <a:chOff x="831" y="703"/>
          <a:chExt cx="58" cy="22"/>
        </a:xfrm>
      </xdr:grpSpPr>
      <xdr:sp macro="" textlink="">
        <xdr:nvSpPr>
          <xdr:cNvPr id="187507" name="Rectangle 175">
            <a:extLst>
              <a:ext uri="{FF2B5EF4-FFF2-40B4-BE49-F238E27FC236}">
                <a16:creationId xmlns:a16="http://schemas.microsoft.com/office/drawing/2014/main" id="{00000000-0008-0000-0200-000073DC0200}"/>
              </a:ext>
            </a:extLst>
          </xdr:cNvPr>
          <xdr:cNvSpPr>
            <a:spLocks noChangeArrowheads="1"/>
          </xdr:cNvSpPr>
        </xdr:nvSpPr>
        <xdr:spPr bwMode="auto">
          <a:xfrm>
            <a:off x="831" y="703"/>
            <a:ext cx="36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508" name="Rectangle 176">
            <a:extLst>
              <a:ext uri="{FF2B5EF4-FFF2-40B4-BE49-F238E27FC236}">
                <a16:creationId xmlns:a16="http://schemas.microsoft.com/office/drawing/2014/main" id="{00000000-0008-0000-0200-000074DC0200}"/>
              </a:ext>
            </a:extLst>
          </xdr:cNvPr>
          <xdr:cNvSpPr>
            <a:spLocks noChangeArrowheads="1"/>
          </xdr:cNvSpPr>
        </xdr:nvSpPr>
        <xdr:spPr bwMode="auto">
          <a:xfrm>
            <a:off x="867" y="708"/>
            <a:ext cx="7" cy="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509" name="Rectangle 177">
            <a:extLst>
              <a:ext uri="{FF2B5EF4-FFF2-40B4-BE49-F238E27FC236}">
                <a16:creationId xmlns:a16="http://schemas.microsoft.com/office/drawing/2014/main" id="{00000000-0008-0000-0200-000075DC0200}"/>
              </a:ext>
            </a:extLst>
          </xdr:cNvPr>
          <xdr:cNvSpPr>
            <a:spLocks noChangeArrowheads="1"/>
          </xdr:cNvSpPr>
        </xdr:nvSpPr>
        <xdr:spPr bwMode="auto">
          <a:xfrm>
            <a:off x="874" y="712"/>
            <a:ext cx="15" cy="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510" name="Oval 178">
            <a:extLst>
              <a:ext uri="{FF2B5EF4-FFF2-40B4-BE49-F238E27FC236}">
                <a16:creationId xmlns:a16="http://schemas.microsoft.com/office/drawing/2014/main" id="{00000000-0008-0000-0200-000076DC0200}"/>
              </a:ext>
            </a:extLst>
          </xdr:cNvPr>
          <xdr:cNvSpPr>
            <a:spLocks noChangeArrowheads="1"/>
          </xdr:cNvSpPr>
        </xdr:nvSpPr>
        <xdr:spPr bwMode="auto">
          <a:xfrm>
            <a:off x="877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511" name="Oval 179">
            <a:extLst>
              <a:ext uri="{FF2B5EF4-FFF2-40B4-BE49-F238E27FC236}">
                <a16:creationId xmlns:a16="http://schemas.microsoft.com/office/drawing/2014/main" id="{00000000-0008-0000-0200-000077DC0200}"/>
              </a:ext>
            </a:extLst>
          </xdr:cNvPr>
          <xdr:cNvSpPr>
            <a:spLocks noChangeArrowheads="1"/>
          </xdr:cNvSpPr>
        </xdr:nvSpPr>
        <xdr:spPr bwMode="auto">
          <a:xfrm>
            <a:off x="846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512" name="Oval 180">
            <a:extLst>
              <a:ext uri="{FF2B5EF4-FFF2-40B4-BE49-F238E27FC236}">
                <a16:creationId xmlns:a16="http://schemas.microsoft.com/office/drawing/2014/main" id="{00000000-0008-0000-0200-000078DC0200}"/>
              </a:ext>
            </a:extLst>
          </xdr:cNvPr>
          <xdr:cNvSpPr>
            <a:spLocks noChangeArrowheads="1"/>
          </xdr:cNvSpPr>
        </xdr:nvSpPr>
        <xdr:spPr bwMode="auto">
          <a:xfrm>
            <a:off x="834" y="717"/>
            <a:ext cx="8" cy="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485775</xdr:colOff>
      <xdr:row>33</xdr:row>
      <xdr:rowOff>85725</xdr:rowOff>
    </xdr:from>
    <xdr:to>
      <xdr:col>3</xdr:col>
      <xdr:colOff>514350</xdr:colOff>
      <xdr:row>33</xdr:row>
      <xdr:rowOff>85725</xdr:rowOff>
    </xdr:to>
    <xdr:sp macro="" textlink="">
      <xdr:nvSpPr>
        <xdr:cNvPr id="187513" name="Line 186">
          <a:extLst>
            <a:ext uri="{FF2B5EF4-FFF2-40B4-BE49-F238E27FC236}">
              <a16:creationId xmlns:a16="http://schemas.microsoft.com/office/drawing/2014/main" id="{00000000-0008-0000-0200-000079DC0200}"/>
            </a:ext>
          </a:extLst>
        </xdr:cNvPr>
        <xdr:cNvSpPr>
          <a:spLocks noChangeShapeType="1"/>
        </xdr:cNvSpPr>
      </xdr:nvSpPr>
      <xdr:spPr bwMode="auto">
        <a:xfrm>
          <a:off x="733425" y="3552825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333375</xdr:colOff>
      <xdr:row>22</xdr:row>
      <xdr:rowOff>114300</xdr:rowOff>
    </xdr:to>
    <xdr:pic>
      <xdr:nvPicPr>
        <xdr:cNvPr id="3157" name="Picture 1">
          <a:extLst>
            <a:ext uri="{FF2B5EF4-FFF2-40B4-BE49-F238E27FC236}">
              <a16:creationId xmlns:a16="http://schemas.microsoft.com/office/drawing/2014/main" id="{00000000-0008-0000-0300-00005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3850"/>
          <a:ext cx="7191375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41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3"/>
  <sheetViews>
    <sheetView showGridLines="0" tabSelected="1" workbookViewId="0">
      <selection activeCell="AI28" sqref="AI28"/>
    </sheetView>
  </sheetViews>
  <sheetFormatPr baseColWidth="10" defaultColWidth="11.42578125" defaultRowHeight="12.75" x14ac:dyDescent="0.2"/>
  <cols>
    <col min="1" max="1" width="3.7109375" customWidth="1"/>
    <col min="2" max="4" width="11.140625" customWidth="1"/>
    <col min="5" max="5" width="4.5703125" customWidth="1"/>
    <col min="6" max="9" width="3.7109375" customWidth="1"/>
    <col min="10" max="10" width="1.5703125" customWidth="1"/>
    <col min="11" max="11" width="9.7109375" customWidth="1"/>
    <col min="12" max="12" width="2.7109375" customWidth="1"/>
    <col min="13" max="13" width="9.7109375" customWidth="1"/>
    <col min="14" max="14" width="3.5703125" customWidth="1"/>
    <col min="15" max="15" width="7.140625" customWidth="1"/>
    <col min="16" max="17" width="3.7109375" customWidth="1"/>
    <col min="18" max="18" width="0.85546875" customWidth="1"/>
    <col min="19" max="20" width="11.42578125" hidden="1" customWidth="1"/>
    <col min="21" max="22" width="6.5703125" hidden="1" customWidth="1"/>
    <col min="23" max="26" width="6.28515625" hidden="1" customWidth="1"/>
    <col min="27" max="31" width="6.140625" hidden="1" customWidth="1"/>
  </cols>
  <sheetData>
    <row r="2" spans="1:31" ht="15.75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31" ht="4.5" customHeight="1" x14ac:dyDescent="0.2"/>
    <row r="4" spans="1:31" x14ac:dyDescent="0.2">
      <c r="A4" s="72" t="s">
        <v>22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6" spans="1:31" ht="16.5" customHeight="1" x14ac:dyDescent="0.2">
      <c r="A6" s="73" t="s">
        <v>33</v>
      </c>
      <c r="B6" s="67"/>
      <c r="C6" s="74"/>
      <c r="D6" s="75"/>
      <c r="E6" s="75"/>
      <c r="F6" s="75"/>
      <c r="G6" s="75"/>
      <c r="H6" s="75"/>
      <c r="I6" s="75"/>
      <c r="J6" s="75"/>
      <c r="K6" s="76"/>
      <c r="M6" s="77" t="s">
        <v>21</v>
      </c>
      <c r="N6" s="77"/>
      <c r="O6" s="77"/>
      <c r="P6" s="77"/>
      <c r="Q6" s="77"/>
    </row>
    <row r="7" spans="1:31" ht="16.5" customHeight="1" x14ac:dyDescent="0.2">
      <c r="A7" s="67" t="s">
        <v>34</v>
      </c>
      <c r="B7" s="68"/>
      <c r="C7" s="69"/>
      <c r="D7" s="69"/>
      <c r="E7" s="69"/>
      <c r="F7" s="69"/>
      <c r="G7" s="69"/>
      <c r="H7" s="69"/>
      <c r="I7" s="69"/>
      <c r="J7" s="69"/>
      <c r="K7" s="69"/>
      <c r="M7" s="70"/>
      <c r="N7" s="70"/>
      <c r="O7" s="70"/>
      <c r="P7" s="70"/>
      <c r="Q7" s="70"/>
    </row>
    <row r="8" spans="1:31" ht="16.5" customHeight="1" x14ac:dyDescent="0.2">
      <c r="A8" s="78" t="s">
        <v>38</v>
      </c>
      <c r="B8" s="78"/>
      <c r="C8" s="79"/>
      <c r="D8" s="80"/>
      <c r="E8" s="81"/>
      <c r="F8" s="81"/>
      <c r="G8" s="81"/>
      <c r="H8" s="81"/>
      <c r="I8" s="81"/>
      <c r="J8" s="81"/>
      <c r="K8" s="82"/>
      <c r="M8" s="70"/>
      <c r="N8" s="70"/>
      <c r="O8" s="70"/>
      <c r="P8" s="70"/>
      <c r="Q8" s="70"/>
    </row>
    <row r="9" spans="1:31" ht="16.5" customHeight="1" x14ac:dyDescent="0.2">
      <c r="A9" s="42"/>
      <c r="B9" s="42"/>
      <c r="C9" s="62" t="s">
        <v>39</v>
      </c>
      <c r="D9" s="63" t="s">
        <v>40</v>
      </c>
      <c r="E9" s="9"/>
      <c r="F9" s="9"/>
      <c r="G9" s="9"/>
      <c r="H9" s="9"/>
      <c r="I9" s="9"/>
      <c r="J9" s="9"/>
      <c r="K9" s="9"/>
      <c r="M9" s="83"/>
      <c r="N9" s="84"/>
      <c r="O9" s="83"/>
      <c r="P9" s="85"/>
      <c r="Q9" s="84"/>
    </row>
    <row r="10" spans="1:31" ht="16.5" customHeight="1" x14ac:dyDescent="0.2">
      <c r="A10" s="86" t="s">
        <v>35</v>
      </c>
      <c r="B10" s="87"/>
      <c r="C10" s="41"/>
      <c r="D10" s="40"/>
      <c r="E10" s="10"/>
      <c r="F10" s="11"/>
      <c r="G10" s="11"/>
      <c r="H10" s="11"/>
      <c r="I10" s="11"/>
      <c r="J10" s="11"/>
      <c r="K10" s="11"/>
      <c r="M10" s="70"/>
      <c r="N10" s="70"/>
      <c r="O10" s="70"/>
      <c r="P10" s="70"/>
      <c r="Q10" s="70"/>
    </row>
    <row r="11" spans="1:31" ht="15.75" customHeight="1" x14ac:dyDescent="0.25">
      <c r="A11" s="88" t="s">
        <v>36</v>
      </c>
      <c r="B11" s="89"/>
      <c r="C11" s="27" t="s">
        <v>44</v>
      </c>
      <c r="D11" s="27" t="s">
        <v>45</v>
      </c>
      <c r="M11" s="70"/>
      <c r="N11" s="70"/>
      <c r="O11" s="70"/>
      <c r="P11" s="70"/>
      <c r="Q11" s="70"/>
      <c r="S11">
        <v>1</v>
      </c>
    </row>
    <row r="12" spans="1:31" ht="6" customHeight="1" x14ac:dyDescent="0.2">
      <c r="A12" s="24"/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31" x14ac:dyDescent="0.2">
      <c r="A13" s="90" t="s">
        <v>29</v>
      </c>
      <c r="B13" s="91"/>
      <c r="C13" s="91"/>
      <c r="D13" s="91"/>
      <c r="E13" s="91"/>
      <c r="F13" s="91"/>
      <c r="G13" s="92"/>
      <c r="H13" s="64"/>
      <c r="I13" s="90" t="s">
        <v>2</v>
      </c>
      <c r="J13" s="93"/>
      <c r="K13" s="93"/>
      <c r="L13" s="93"/>
      <c r="M13" s="93"/>
      <c r="N13" s="93"/>
      <c r="O13" s="93"/>
      <c r="P13" s="93"/>
      <c r="Q13" s="94"/>
    </row>
    <row r="14" spans="1:31" ht="6" customHeight="1" x14ac:dyDescent="0.2"/>
    <row r="15" spans="1:31" ht="15" customHeight="1" x14ac:dyDescent="0.2">
      <c r="A15" s="39" t="s">
        <v>32</v>
      </c>
      <c r="B15" s="95" t="s">
        <v>31</v>
      </c>
      <c r="C15" s="95"/>
      <c r="D15" s="95"/>
      <c r="E15" s="39" t="s">
        <v>30</v>
      </c>
      <c r="F15" s="39" t="s">
        <v>42</v>
      </c>
      <c r="G15" s="39" t="s">
        <v>43</v>
      </c>
      <c r="H15" s="3"/>
      <c r="I15" s="39" t="s">
        <v>0</v>
      </c>
      <c r="J15" s="95" t="s">
        <v>1</v>
      </c>
      <c r="K15" s="95"/>
      <c r="L15" s="95"/>
      <c r="M15" s="95"/>
      <c r="N15" s="95"/>
      <c r="O15" s="95"/>
      <c r="P15" s="39" t="s">
        <v>42</v>
      </c>
      <c r="Q15" s="39" t="s">
        <v>43</v>
      </c>
    </row>
    <row r="16" spans="1:31" ht="15" customHeight="1" x14ac:dyDescent="0.2">
      <c r="A16" s="2">
        <v>1</v>
      </c>
      <c r="B16" s="96" t="s">
        <v>5</v>
      </c>
      <c r="C16" s="97"/>
      <c r="D16" s="98"/>
      <c r="E16" s="23" t="str">
        <f>IF(Z16=1,"OUI",IF(Z16&gt;1,"N/A","NON"))</f>
        <v>NON</v>
      </c>
      <c r="F16" s="16"/>
      <c r="G16" s="17"/>
      <c r="H16" s="38"/>
      <c r="I16" s="2">
        <v>1</v>
      </c>
      <c r="J16" s="99" t="s">
        <v>23</v>
      </c>
      <c r="K16" s="100"/>
      <c r="L16" s="100"/>
      <c r="M16" s="100"/>
      <c r="N16" s="100"/>
      <c r="O16" s="22" t="str">
        <f t="shared" ref="O16:O21" si="0">IF(AE16=2,"N/A","")</f>
        <v/>
      </c>
      <c r="P16" s="19"/>
      <c r="Q16" s="19"/>
      <c r="U16" s="12"/>
      <c r="V16" s="12" t="b">
        <v>0</v>
      </c>
      <c r="W16" s="12" t="b">
        <v>0</v>
      </c>
      <c r="X16" s="12">
        <f>IF(V16=FALSE,0,IF(V16=TRUE,1,""))</f>
        <v>0</v>
      </c>
      <c r="Y16" s="12">
        <f>IF(W16=FALSE,0,IF(W16=TRUE,1,""))</f>
        <v>0</v>
      </c>
      <c r="Z16" s="12">
        <f>X16+Y16</f>
        <v>0</v>
      </c>
      <c r="AA16" s="12" t="b">
        <v>0</v>
      </c>
      <c r="AB16" s="12" t="b">
        <v>0</v>
      </c>
      <c r="AC16" s="12">
        <f t="shared" ref="AC16:AD21" si="1">IF(AA16=FALSE,0,IF(AA16=TRUE,1,""))</f>
        <v>0</v>
      </c>
      <c r="AD16" s="12">
        <f t="shared" si="1"/>
        <v>0</v>
      </c>
      <c r="AE16" s="12">
        <f t="shared" ref="AE16:AE21" si="2">AC16+AD16</f>
        <v>0</v>
      </c>
    </row>
    <row r="17" spans="1:31" ht="15" customHeight="1" x14ac:dyDescent="0.2">
      <c r="A17" s="2">
        <v>2</v>
      </c>
      <c r="B17" s="96" t="s">
        <v>6</v>
      </c>
      <c r="C17" s="97"/>
      <c r="D17" s="98"/>
      <c r="E17" s="23" t="str">
        <f>IF(Z17=1,"OUI",IF(Z17&gt;1,"N/A","NON"))</f>
        <v>NON</v>
      </c>
      <c r="F17" s="16"/>
      <c r="G17" s="17"/>
      <c r="H17" s="38"/>
      <c r="I17" s="2">
        <v>2</v>
      </c>
      <c r="J17" s="99" t="s">
        <v>24</v>
      </c>
      <c r="K17" s="100"/>
      <c r="L17" s="100"/>
      <c r="M17" s="100"/>
      <c r="N17" s="100"/>
      <c r="O17" s="22" t="str">
        <f t="shared" si="0"/>
        <v/>
      </c>
      <c r="P17" s="19"/>
      <c r="Q17" s="19"/>
      <c r="U17" s="12"/>
      <c r="V17" s="12" t="b">
        <v>0</v>
      </c>
      <c r="W17" s="12" t="b">
        <v>0</v>
      </c>
      <c r="X17" s="12">
        <f t="shared" ref="X17:Y24" si="3">IF(V17=FALSE,0,IF(V17=TRUE,1,""))</f>
        <v>0</v>
      </c>
      <c r="Y17" s="12">
        <f t="shared" si="3"/>
        <v>0</v>
      </c>
      <c r="Z17" s="12">
        <f t="shared" ref="Z17:Z24" si="4">X17+Y17</f>
        <v>0</v>
      </c>
      <c r="AA17" s="12" t="b">
        <v>0</v>
      </c>
      <c r="AB17" s="12" t="b">
        <v>0</v>
      </c>
      <c r="AC17" s="12">
        <f t="shared" si="1"/>
        <v>0</v>
      </c>
      <c r="AD17" s="12">
        <f t="shared" si="1"/>
        <v>0</v>
      </c>
      <c r="AE17" s="12">
        <f t="shared" si="2"/>
        <v>0</v>
      </c>
    </row>
    <row r="18" spans="1:31" ht="15" customHeight="1" x14ac:dyDescent="0.2">
      <c r="A18" s="2">
        <v>3</v>
      </c>
      <c r="B18" s="96" t="s">
        <v>7</v>
      </c>
      <c r="C18" s="97"/>
      <c r="D18" s="98"/>
      <c r="E18" s="23" t="str">
        <f t="shared" ref="E18:E24" si="5">IF(Z18=1,"OUI",IF(Z18&gt;1,"N/A","NON"))</f>
        <v>NON</v>
      </c>
      <c r="F18" s="16"/>
      <c r="G18" s="17"/>
      <c r="H18" s="38"/>
      <c r="I18" s="2">
        <v>3</v>
      </c>
      <c r="J18" s="99" t="s">
        <v>25</v>
      </c>
      <c r="K18" s="100"/>
      <c r="L18" s="100"/>
      <c r="M18" s="100"/>
      <c r="N18" s="100"/>
      <c r="O18" s="22" t="str">
        <f t="shared" si="0"/>
        <v/>
      </c>
      <c r="P18" s="19"/>
      <c r="Q18" s="19"/>
      <c r="U18" s="12"/>
      <c r="V18" s="12" t="b">
        <v>0</v>
      </c>
      <c r="W18" s="12" t="b">
        <v>0</v>
      </c>
      <c r="X18" s="12">
        <f t="shared" si="3"/>
        <v>0</v>
      </c>
      <c r="Y18" s="12">
        <f t="shared" si="3"/>
        <v>0</v>
      </c>
      <c r="Z18" s="12">
        <f t="shared" si="4"/>
        <v>0</v>
      </c>
      <c r="AA18" s="12" t="b">
        <v>0</v>
      </c>
      <c r="AB18" s="12" t="b">
        <v>0</v>
      </c>
      <c r="AC18" s="12">
        <f t="shared" si="1"/>
        <v>0</v>
      </c>
      <c r="AD18" s="12">
        <f t="shared" si="1"/>
        <v>0</v>
      </c>
      <c r="AE18" s="12">
        <f t="shared" si="2"/>
        <v>0</v>
      </c>
    </row>
    <row r="19" spans="1:31" ht="15" customHeight="1" x14ac:dyDescent="0.2">
      <c r="A19" s="2">
        <v>4</v>
      </c>
      <c r="B19" s="96" t="s">
        <v>13</v>
      </c>
      <c r="C19" s="97"/>
      <c r="D19" s="98"/>
      <c r="E19" s="23" t="str">
        <f t="shared" si="5"/>
        <v>NON</v>
      </c>
      <c r="F19" s="16"/>
      <c r="G19" s="17"/>
      <c r="H19" s="38"/>
      <c r="I19" s="2">
        <v>4</v>
      </c>
      <c r="J19" s="99" t="s">
        <v>26</v>
      </c>
      <c r="K19" s="100"/>
      <c r="L19" s="100"/>
      <c r="M19" s="100"/>
      <c r="N19" s="100"/>
      <c r="O19" s="22" t="str">
        <f t="shared" si="0"/>
        <v/>
      </c>
      <c r="P19" s="19"/>
      <c r="Q19" s="19"/>
      <c r="U19" s="12"/>
      <c r="V19" s="12" t="b">
        <v>0</v>
      </c>
      <c r="W19" s="12" t="b">
        <v>0</v>
      </c>
      <c r="X19" s="12">
        <f t="shared" si="3"/>
        <v>0</v>
      </c>
      <c r="Y19" s="12">
        <f t="shared" si="3"/>
        <v>0</v>
      </c>
      <c r="Z19" s="12">
        <f t="shared" si="4"/>
        <v>0</v>
      </c>
      <c r="AA19" s="12" t="b">
        <v>0</v>
      </c>
      <c r="AB19" s="12" t="b">
        <v>0</v>
      </c>
      <c r="AC19" s="12">
        <f t="shared" si="1"/>
        <v>0</v>
      </c>
      <c r="AD19" s="12">
        <f t="shared" si="1"/>
        <v>0</v>
      </c>
      <c r="AE19" s="12">
        <f t="shared" si="2"/>
        <v>0</v>
      </c>
    </row>
    <row r="20" spans="1:31" ht="15" customHeight="1" x14ac:dyDescent="0.2">
      <c r="A20" s="2">
        <v>5</v>
      </c>
      <c r="B20" s="96" t="s">
        <v>8</v>
      </c>
      <c r="C20" s="97"/>
      <c r="D20" s="98"/>
      <c r="E20" s="23" t="str">
        <f t="shared" si="5"/>
        <v>NON</v>
      </c>
      <c r="F20" s="16"/>
      <c r="G20" s="17"/>
      <c r="H20" s="38"/>
      <c r="I20" s="2">
        <v>5</v>
      </c>
      <c r="J20" s="99" t="s">
        <v>27</v>
      </c>
      <c r="K20" s="100"/>
      <c r="L20" s="100"/>
      <c r="M20" s="100"/>
      <c r="N20" s="100"/>
      <c r="O20" s="22" t="str">
        <f t="shared" si="0"/>
        <v/>
      </c>
      <c r="P20" s="19"/>
      <c r="Q20" s="19"/>
      <c r="U20" s="12"/>
      <c r="V20" s="12" t="b">
        <v>0</v>
      </c>
      <c r="W20" s="12" t="b">
        <v>0</v>
      </c>
      <c r="X20" s="12">
        <f t="shared" si="3"/>
        <v>0</v>
      </c>
      <c r="Y20" s="12">
        <f t="shared" si="3"/>
        <v>0</v>
      </c>
      <c r="Z20" s="12">
        <f t="shared" si="4"/>
        <v>0</v>
      </c>
      <c r="AA20" s="12" t="b">
        <v>0</v>
      </c>
      <c r="AB20" s="12" t="b">
        <v>0</v>
      </c>
      <c r="AC20" s="12">
        <f t="shared" si="1"/>
        <v>0</v>
      </c>
      <c r="AD20" s="12">
        <f t="shared" si="1"/>
        <v>0</v>
      </c>
      <c r="AE20" s="12">
        <f t="shared" si="2"/>
        <v>0</v>
      </c>
    </row>
    <row r="21" spans="1:31" ht="15" customHeight="1" x14ac:dyDescent="0.2">
      <c r="A21" s="2">
        <v>6</v>
      </c>
      <c r="B21" s="96" t="s">
        <v>9</v>
      </c>
      <c r="C21" s="97"/>
      <c r="D21" s="98"/>
      <c r="E21" s="23" t="str">
        <f t="shared" si="5"/>
        <v>NON</v>
      </c>
      <c r="F21" s="16"/>
      <c r="G21" s="17"/>
      <c r="H21" s="38"/>
      <c r="I21" s="2">
        <v>6</v>
      </c>
      <c r="J21" s="99" t="s">
        <v>28</v>
      </c>
      <c r="K21" s="100"/>
      <c r="L21" s="100"/>
      <c r="M21" s="100"/>
      <c r="N21" s="100"/>
      <c r="O21" s="22" t="str">
        <f t="shared" si="0"/>
        <v/>
      </c>
      <c r="P21" s="19"/>
      <c r="Q21" s="19"/>
      <c r="U21" s="12"/>
      <c r="V21" s="12" t="b">
        <v>0</v>
      </c>
      <c r="W21" s="12" t="b">
        <v>0</v>
      </c>
      <c r="X21" s="12">
        <f t="shared" si="3"/>
        <v>0</v>
      </c>
      <c r="Y21" s="12">
        <f t="shared" si="3"/>
        <v>0</v>
      </c>
      <c r="Z21" s="12">
        <f t="shared" si="4"/>
        <v>0</v>
      </c>
      <c r="AA21" s="12" t="b">
        <v>0</v>
      </c>
      <c r="AB21" s="12" t="b">
        <v>0</v>
      </c>
      <c r="AC21" s="12">
        <f t="shared" si="1"/>
        <v>0</v>
      </c>
      <c r="AD21" s="12">
        <f t="shared" si="1"/>
        <v>0</v>
      </c>
      <c r="AE21" s="12">
        <f t="shared" si="2"/>
        <v>0</v>
      </c>
    </row>
    <row r="22" spans="1:31" ht="15" customHeight="1" x14ac:dyDescent="0.2">
      <c r="A22" s="2">
        <v>7</v>
      </c>
      <c r="B22" s="96" t="s">
        <v>10</v>
      </c>
      <c r="C22" s="97"/>
      <c r="D22" s="98"/>
      <c r="E22" s="23" t="str">
        <f t="shared" si="5"/>
        <v>NON</v>
      </c>
      <c r="F22" s="16"/>
      <c r="G22" s="17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U22" s="12"/>
      <c r="V22" s="12" t="b">
        <v>0</v>
      </c>
      <c r="W22" s="12" t="b">
        <v>0</v>
      </c>
      <c r="X22" s="12">
        <f t="shared" si="3"/>
        <v>0</v>
      </c>
      <c r="Y22" s="12">
        <f t="shared" si="3"/>
        <v>0</v>
      </c>
      <c r="Z22" s="12">
        <f t="shared" si="4"/>
        <v>0</v>
      </c>
    </row>
    <row r="23" spans="1:31" ht="15" customHeight="1" x14ac:dyDescent="0.2">
      <c r="A23" s="2">
        <v>8</v>
      </c>
      <c r="B23" s="96" t="s">
        <v>11</v>
      </c>
      <c r="C23" s="97"/>
      <c r="D23" s="98"/>
      <c r="E23" s="23" t="str">
        <f t="shared" si="5"/>
        <v>NON</v>
      </c>
      <c r="F23" s="16"/>
      <c r="G23" s="17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U23" s="12"/>
      <c r="V23" s="12" t="b">
        <v>0</v>
      </c>
      <c r="W23" s="12" t="b">
        <v>0</v>
      </c>
      <c r="X23" s="12">
        <f t="shared" si="3"/>
        <v>0</v>
      </c>
      <c r="Y23" s="12">
        <f t="shared" si="3"/>
        <v>0</v>
      </c>
      <c r="Z23" s="12">
        <f t="shared" si="4"/>
        <v>0</v>
      </c>
    </row>
    <row r="24" spans="1:31" ht="15" customHeight="1" x14ac:dyDescent="0.2">
      <c r="A24" s="2">
        <v>9</v>
      </c>
      <c r="B24" s="96" t="s">
        <v>12</v>
      </c>
      <c r="C24" s="97"/>
      <c r="D24" s="98"/>
      <c r="E24" s="37" t="str">
        <f t="shared" si="5"/>
        <v>NON</v>
      </c>
      <c r="F24" s="18"/>
      <c r="G24" s="19"/>
      <c r="H24" s="38"/>
      <c r="P24" s="1"/>
      <c r="Q24" s="1"/>
      <c r="U24" s="12"/>
      <c r="V24" s="12" t="b">
        <v>0</v>
      </c>
      <c r="W24" s="12" t="b">
        <v>0</v>
      </c>
      <c r="X24" s="12">
        <f t="shared" si="3"/>
        <v>0</v>
      </c>
      <c r="Y24" s="12">
        <f t="shared" si="3"/>
        <v>0</v>
      </c>
      <c r="Z24" s="12">
        <f t="shared" si="4"/>
        <v>0</v>
      </c>
    </row>
    <row r="25" spans="1:31" ht="6" customHeight="1" x14ac:dyDescent="0.2"/>
    <row r="26" spans="1:31" ht="16.5" customHeight="1" x14ac:dyDescent="0.2">
      <c r="A26" s="102" t="s">
        <v>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/>
    </row>
    <row r="27" spans="1:31" ht="4.5" customHeight="1" x14ac:dyDescent="0.2"/>
    <row r="28" spans="1:31" ht="12.75" customHeight="1" x14ac:dyDescent="0.2">
      <c r="A28" s="105" t="s">
        <v>32</v>
      </c>
      <c r="B28" s="107" t="s">
        <v>4</v>
      </c>
      <c r="C28" s="108"/>
      <c r="D28" s="109"/>
      <c r="E28" s="113" t="s">
        <v>46</v>
      </c>
      <c r="F28" s="113"/>
      <c r="G28" s="113"/>
      <c r="H28" s="113"/>
      <c r="I28" s="113"/>
      <c r="K28" s="114" t="s">
        <v>14</v>
      </c>
      <c r="L28" s="115"/>
      <c r="M28" s="115"/>
      <c r="N28" s="115"/>
      <c r="O28" s="115"/>
      <c r="P28" s="115"/>
      <c r="Q28" s="116"/>
    </row>
    <row r="29" spans="1:31" x14ac:dyDescent="0.2">
      <c r="A29" s="106"/>
      <c r="B29" s="110"/>
      <c r="C29" s="111"/>
      <c r="D29" s="112"/>
      <c r="E29" s="113"/>
      <c r="F29" s="113"/>
      <c r="G29" s="113"/>
      <c r="H29" s="113"/>
      <c r="I29" s="113"/>
      <c r="K29" s="117" t="s">
        <v>15</v>
      </c>
      <c r="L29" s="117"/>
      <c r="M29" s="118"/>
      <c r="N29" s="119" t="str">
        <f>IF(E30&lt;1," ",AVERAGE(E30:E39))</f>
        <v xml:space="preserve"> </v>
      </c>
      <c r="O29" s="120"/>
      <c r="P29" s="120"/>
      <c r="Q29" s="121"/>
      <c r="S29" t="str">
        <f>IF(N29&lt;5010,10,IF(N29&lt;13010,20,IF(N29&lt;21010,30,IF(N29&lt;29010,40,IF(N29&lt;37010,50,IF(N29&lt;45010,60,IF(N29&lt;53010,70,"")))))))</f>
        <v/>
      </c>
    </row>
    <row r="30" spans="1:31" x14ac:dyDescent="0.2">
      <c r="A30" s="6">
        <v>1</v>
      </c>
      <c r="B30" s="4"/>
      <c r="C30" s="4"/>
      <c r="D30" s="5"/>
      <c r="E30" s="125"/>
      <c r="F30" s="126"/>
      <c r="G30" s="126"/>
      <c r="H30" s="126"/>
      <c r="I30" s="127"/>
      <c r="K30" s="117"/>
      <c r="L30" s="117"/>
      <c r="M30" s="118"/>
      <c r="N30" s="122"/>
      <c r="O30" s="123"/>
      <c r="P30" s="123"/>
      <c r="Q30" s="124"/>
      <c r="S30" t="str">
        <f>IF(N29&lt;10010,20,IF(N29&lt;26010,40,IF(N29&lt;42010,60,IF(N29&lt;58010,80,IF(N29&lt;74010,100,IF(N29&lt;90010,120,IF(N29&lt;106010,140,"")))))))</f>
        <v/>
      </c>
    </row>
    <row r="31" spans="1:31" x14ac:dyDescent="0.2">
      <c r="A31" s="6">
        <v>2</v>
      </c>
      <c r="B31" s="4"/>
      <c r="C31" s="4"/>
      <c r="D31" s="5"/>
      <c r="E31" s="125"/>
      <c r="F31" s="126"/>
      <c r="G31" s="126"/>
      <c r="H31" s="126"/>
      <c r="I31" s="127"/>
      <c r="K31" s="117" t="s">
        <v>37</v>
      </c>
      <c r="L31" s="117"/>
      <c r="M31" s="118"/>
      <c r="N31" s="119" t="str">
        <f>IF(S11=1,S29,IF(S11=2,S30,""))</f>
        <v/>
      </c>
      <c r="O31" s="120"/>
      <c r="P31" s="120"/>
      <c r="Q31" s="121"/>
    </row>
    <row r="32" spans="1:31" x14ac:dyDescent="0.2">
      <c r="A32" s="6">
        <v>3</v>
      </c>
      <c r="B32" s="4"/>
      <c r="C32" s="4"/>
      <c r="D32" s="5"/>
      <c r="E32" s="125"/>
      <c r="F32" s="126"/>
      <c r="G32" s="126"/>
      <c r="H32" s="126"/>
      <c r="I32" s="127"/>
      <c r="K32" s="128"/>
      <c r="L32" s="128"/>
      <c r="M32" s="129"/>
      <c r="N32" s="130"/>
      <c r="O32" s="131"/>
      <c r="P32" s="131"/>
      <c r="Q32" s="132"/>
    </row>
    <row r="33" spans="1:18" x14ac:dyDescent="0.2">
      <c r="A33" s="6">
        <v>4</v>
      </c>
      <c r="B33" s="4"/>
      <c r="C33" s="4"/>
      <c r="D33" s="5"/>
      <c r="E33" s="125"/>
      <c r="F33" s="126"/>
      <c r="G33" s="126"/>
      <c r="H33" s="126"/>
      <c r="I33" s="127"/>
      <c r="K33" s="133" t="s">
        <v>17</v>
      </c>
      <c r="L33" s="134"/>
      <c r="M33" s="134"/>
      <c r="N33" s="134"/>
      <c r="O33" s="134"/>
      <c r="P33" s="134"/>
      <c r="Q33" s="135"/>
      <c r="R33" t="str">
        <f>IF(E30&lt;1," ",N29*0.002)</f>
        <v xml:space="preserve"> </v>
      </c>
    </row>
    <row r="34" spans="1:18" x14ac:dyDescent="0.2">
      <c r="A34" s="7">
        <v>5</v>
      </c>
      <c r="B34" s="136"/>
      <c r="C34" s="137"/>
      <c r="D34" s="138"/>
      <c r="E34" s="125"/>
      <c r="F34" s="126"/>
      <c r="G34" s="126"/>
      <c r="H34" s="126"/>
      <c r="I34" s="127"/>
      <c r="K34" s="129" t="s">
        <v>18</v>
      </c>
      <c r="L34" s="139"/>
      <c r="M34" s="140"/>
      <c r="N34" s="119" t="str">
        <f>IF(E30&lt;1," ",MAX(E30:E39))</f>
        <v xml:space="preserve"> </v>
      </c>
      <c r="O34" s="120"/>
      <c r="P34" s="120"/>
      <c r="Q34" s="121"/>
    </row>
    <row r="35" spans="1:18" x14ac:dyDescent="0.2">
      <c r="A35" s="6">
        <v>1</v>
      </c>
      <c r="B35" s="144"/>
      <c r="C35" s="145"/>
      <c r="D35" s="146"/>
      <c r="E35" s="147"/>
      <c r="F35" s="148"/>
      <c r="G35" s="148"/>
      <c r="H35" s="148"/>
      <c r="I35" s="149"/>
      <c r="K35" s="141"/>
      <c r="L35" s="142"/>
      <c r="M35" s="143"/>
      <c r="N35" s="122"/>
      <c r="O35" s="123"/>
      <c r="P35" s="123"/>
      <c r="Q35" s="124"/>
    </row>
    <row r="36" spans="1:18" x14ac:dyDescent="0.2">
      <c r="A36" s="8">
        <v>2</v>
      </c>
      <c r="B36" s="4"/>
      <c r="C36" s="4"/>
      <c r="D36" s="5"/>
      <c r="E36" s="125"/>
      <c r="F36" s="126"/>
      <c r="G36" s="126"/>
      <c r="H36" s="126"/>
      <c r="I36" s="127"/>
      <c r="K36" s="117" t="s">
        <v>19</v>
      </c>
      <c r="L36" s="117"/>
      <c r="M36" s="118"/>
      <c r="N36" s="119" t="str">
        <f>IF(E30&lt;1," ",MIN(E30:E39))</f>
        <v xml:space="preserve"> </v>
      </c>
      <c r="O36" s="120"/>
      <c r="P36" s="120"/>
      <c r="Q36" s="121"/>
    </row>
    <row r="37" spans="1:18" x14ac:dyDescent="0.2">
      <c r="A37" s="8">
        <v>3</v>
      </c>
      <c r="B37" s="4"/>
      <c r="C37" s="4"/>
      <c r="D37" s="5"/>
      <c r="E37" s="125"/>
      <c r="F37" s="126"/>
      <c r="G37" s="126"/>
      <c r="H37" s="126"/>
      <c r="I37" s="127"/>
      <c r="K37" s="117"/>
      <c r="L37" s="117"/>
      <c r="M37" s="118"/>
      <c r="N37" s="122"/>
      <c r="O37" s="123"/>
      <c r="P37" s="123"/>
      <c r="Q37" s="124"/>
    </row>
    <row r="38" spans="1:18" x14ac:dyDescent="0.2">
      <c r="A38" s="8">
        <v>4</v>
      </c>
      <c r="B38" s="4"/>
      <c r="C38" s="4"/>
      <c r="D38" s="5"/>
      <c r="E38" s="125"/>
      <c r="F38" s="126"/>
      <c r="G38" s="126"/>
      <c r="H38" s="126"/>
      <c r="I38" s="127"/>
      <c r="K38" s="117" t="s">
        <v>16</v>
      </c>
      <c r="L38" s="117"/>
      <c r="M38" s="118"/>
      <c r="N38" s="119" t="str">
        <f>IF(E30&lt;1," ",N34-N36)</f>
        <v xml:space="preserve"> </v>
      </c>
      <c r="O38" s="120"/>
      <c r="P38" s="120"/>
      <c r="Q38" s="121"/>
    </row>
    <row r="39" spans="1:18" x14ac:dyDescent="0.2">
      <c r="A39" s="8">
        <v>5</v>
      </c>
      <c r="B39" s="4"/>
      <c r="C39" s="4"/>
      <c r="D39" s="5"/>
      <c r="E39" s="125"/>
      <c r="F39" s="126"/>
      <c r="G39" s="126"/>
      <c r="H39" s="126"/>
      <c r="I39" s="127"/>
      <c r="K39" s="117"/>
      <c r="L39" s="117"/>
      <c r="M39" s="118"/>
      <c r="N39" s="122"/>
      <c r="O39" s="123"/>
      <c r="P39" s="123"/>
      <c r="Q39" s="124"/>
    </row>
    <row r="40" spans="1:18" ht="6" customHeight="1" x14ac:dyDescent="0.2"/>
    <row r="41" spans="1:18" ht="16.5" customHeight="1" x14ac:dyDescent="0.25">
      <c r="A41" s="13"/>
      <c r="B41" s="14"/>
      <c r="C41" s="15"/>
      <c r="D41" s="15"/>
      <c r="E41" s="20"/>
      <c r="F41" s="20"/>
      <c r="G41" s="20"/>
      <c r="H41" s="21" t="s">
        <v>41</v>
      </c>
      <c r="I41" s="153" t="str">
        <f>IF(E30=0,"",IF(N38&lt;=N31,"À l'intérieur des marges autorisées",IF(N38&gt;N31,"À l'extérieur des marges autorisées",)))</f>
        <v/>
      </c>
      <c r="J41" s="153"/>
      <c r="K41" s="153"/>
      <c r="L41" s="153"/>
      <c r="M41" s="153"/>
      <c r="N41" s="153"/>
      <c r="O41" s="153"/>
      <c r="P41" s="153"/>
      <c r="Q41" s="154"/>
    </row>
    <row r="42" spans="1:18" ht="16.5" customHeight="1" x14ac:dyDescent="0.2">
      <c r="A42" s="155" t="s">
        <v>20</v>
      </c>
      <c r="B42" s="155"/>
      <c r="C42" s="156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8"/>
    </row>
    <row r="43" spans="1:18" ht="16.5" customHeight="1" x14ac:dyDescent="0.2">
      <c r="A43" s="159"/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2"/>
    </row>
    <row r="44" spans="1:18" ht="16.5" customHeight="1" x14ac:dyDescent="0.2">
      <c r="A44" s="163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2"/>
    </row>
    <row r="45" spans="1:18" ht="16.5" customHeight="1" x14ac:dyDescent="0.2">
      <c r="A45" s="163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2"/>
    </row>
    <row r="46" spans="1:18" ht="16.5" customHeight="1" x14ac:dyDescent="0.2">
      <c r="A46" s="163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2"/>
    </row>
    <row r="47" spans="1:18" ht="16.5" customHeight="1" x14ac:dyDescent="0.2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6"/>
    </row>
    <row r="48" spans="1:18" ht="6" customHeight="1" x14ac:dyDescent="0.2"/>
    <row r="49" spans="1:17" ht="24" customHeight="1" x14ac:dyDescent="0.2">
      <c r="A49" s="167" t="s">
        <v>47</v>
      </c>
      <c r="B49" s="168"/>
      <c r="C49" s="169"/>
      <c r="D49" s="169"/>
      <c r="E49" s="169"/>
      <c r="F49" s="169"/>
      <c r="G49" s="169"/>
      <c r="H49" s="169"/>
      <c r="I49" s="169"/>
      <c r="J49" s="170"/>
      <c r="K49" s="28" t="s">
        <v>48</v>
      </c>
      <c r="L49" s="171"/>
      <c r="M49" s="172"/>
      <c r="N49" s="172"/>
      <c r="O49" s="172"/>
      <c r="P49" s="172"/>
      <c r="Q49" s="173"/>
    </row>
    <row r="50" spans="1:17" ht="9" customHeight="1" x14ac:dyDescent="0.2">
      <c r="A50" s="29"/>
      <c r="B50" s="30"/>
      <c r="C50" s="31"/>
      <c r="D50" s="32"/>
      <c r="E50" s="150" t="s">
        <v>52</v>
      </c>
      <c r="F50" s="151"/>
      <c r="G50" s="151"/>
      <c r="H50" s="151"/>
      <c r="I50" s="151"/>
      <c r="J50" s="152"/>
      <c r="K50" s="33"/>
      <c r="L50" s="34"/>
      <c r="M50" s="34"/>
      <c r="N50" s="35"/>
      <c r="O50" s="35"/>
      <c r="P50" s="35"/>
      <c r="Q50" s="36"/>
    </row>
    <row r="51" spans="1:17" ht="16.5" customHeight="1" x14ac:dyDescent="0.25">
      <c r="A51" s="102" t="s">
        <v>49</v>
      </c>
      <c r="B51" s="103"/>
      <c r="C51" s="103"/>
      <c r="D51" s="174"/>
      <c r="E51" s="175"/>
      <c r="F51" s="176"/>
      <c r="G51" s="176"/>
      <c r="H51" s="176"/>
      <c r="I51" s="176"/>
      <c r="J51" s="177"/>
      <c r="K51" s="178"/>
      <c r="L51" s="179"/>
      <c r="M51" s="180"/>
      <c r="N51" s="181" t="s">
        <v>51</v>
      </c>
      <c r="O51" s="182"/>
      <c r="P51" s="182"/>
      <c r="Q51" s="183"/>
    </row>
    <row r="52" spans="1:17" ht="36.75" customHeight="1" x14ac:dyDescent="0.2">
      <c r="A52" s="102" t="s">
        <v>50</v>
      </c>
      <c r="B52" s="103"/>
      <c r="C52" s="103"/>
      <c r="D52" s="184"/>
      <c r="E52" s="185"/>
      <c r="F52" s="185"/>
      <c r="G52" s="185"/>
      <c r="H52" s="185"/>
      <c r="I52" s="185"/>
      <c r="J52" s="185"/>
      <c r="K52" s="185"/>
      <c r="L52" s="185"/>
      <c r="M52" s="185"/>
      <c r="N52" s="186"/>
      <c r="O52" s="187"/>
      <c r="P52" s="187"/>
      <c r="Q52" s="188"/>
    </row>
    <row r="53" spans="1:17" x14ac:dyDescent="0.2">
      <c r="A53" s="136" t="s">
        <v>53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8"/>
    </row>
  </sheetData>
  <sheetProtection selectLockedCells="1"/>
  <mergeCells count="89">
    <mergeCell ref="A53:Q53"/>
    <mergeCell ref="A51:D51"/>
    <mergeCell ref="E51:J51"/>
    <mergeCell ref="K51:M51"/>
    <mergeCell ref="N51:Q51"/>
    <mergeCell ref="A52:C52"/>
    <mergeCell ref="D52:M52"/>
    <mergeCell ref="N52:Q52"/>
    <mergeCell ref="E50:J50"/>
    <mergeCell ref="I41:Q41"/>
    <mergeCell ref="A42:B42"/>
    <mergeCell ref="C42:Q42"/>
    <mergeCell ref="A43:Q43"/>
    <mergeCell ref="A44:Q44"/>
    <mergeCell ref="A45:Q45"/>
    <mergeCell ref="A46:Q46"/>
    <mergeCell ref="A47:Q47"/>
    <mergeCell ref="A49:B49"/>
    <mergeCell ref="C49:J49"/>
    <mergeCell ref="L49:Q49"/>
    <mergeCell ref="E36:I36"/>
    <mergeCell ref="K36:M37"/>
    <mergeCell ref="N36:Q37"/>
    <mergeCell ref="E37:I37"/>
    <mergeCell ref="E38:I38"/>
    <mergeCell ref="K38:M39"/>
    <mergeCell ref="N38:Q39"/>
    <mergeCell ref="E39:I39"/>
    <mergeCell ref="B34:D34"/>
    <mergeCell ref="E34:I34"/>
    <mergeCell ref="K34:M35"/>
    <mergeCell ref="N34:Q35"/>
    <mergeCell ref="B35:D35"/>
    <mergeCell ref="E35:I35"/>
    <mergeCell ref="E31:I31"/>
    <mergeCell ref="K31:M32"/>
    <mergeCell ref="N31:Q32"/>
    <mergeCell ref="E32:I32"/>
    <mergeCell ref="E33:I33"/>
    <mergeCell ref="K33:Q33"/>
    <mergeCell ref="B24:D24"/>
    <mergeCell ref="A26:Q26"/>
    <mergeCell ref="A28:A29"/>
    <mergeCell ref="B28:D29"/>
    <mergeCell ref="E28:I29"/>
    <mergeCell ref="K28:Q28"/>
    <mergeCell ref="K29:M30"/>
    <mergeCell ref="N29:Q30"/>
    <mergeCell ref="E30:I30"/>
    <mergeCell ref="B20:D20"/>
    <mergeCell ref="J20:N20"/>
    <mergeCell ref="B21:D21"/>
    <mergeCell ref="J21:N21"/>
    <mergeCell ref="B22:D22"/>
    <mergeCell ref="H22:Q23"/>
    <mergeCell ref="B23:D23"/>
    <mergeCell ref="B17:D17"/>
    <mergeCell ref="J17:N17"/>
    <mergeCell ref="B18:D18"/>
    <mergeCell ref="J18:N18"/>
    <mergeCell ref="B19:D19"/>
    <mergeCell ref="J19:N19"/>
    <mergeCell ref="A13:G13"/>
    <mergeCell ref="I13:Q13"/>
    <mergeCell ref="B15:D15"/>
    <mergeCell ref="J15:O15"/>
    <mergeCell ref="B16:D16"/>
    <mergeCell ref="J16:N16"/>
    <mergeCell ref="A10:B10"/>
    <mergeCell ref="M10:N10"/>
    <mergeCell ref="O10:Q10"/>
    <mergeCell ref="A11:B11"/>
    <mergeCell ref="M11:N11"/>
    <mergeCell ref="O11:Q11"/>
    <mergeCell ref="A8:C8"/>
    <mergeCell ref="D8:K8"/>
    <mergeCell ref="M8:N8"/>
    <mergeCell ref="O8:Q8"/>
    <mergeCell ref="M9:N9"/>
    <mergeCell ref="O9:Q9"/>
    <mergeCell ref="A7:B7"/>
    <mergeCell ref="C7:K7"/>
    <mergeCell ref="M7:N7"/>
    <mergeCell ref="O7:Q7"/>
    <mergeCell ref="A2:Q2"/>
    <mergeCell ref="A4:Q4"/>
    <mergeCell ref="A6:B6"/>
    <mergeCell ref="C6:K6"/>
    <mergeCell ref="M6:Q6"/>
  </mergeCells>
  <conditionalFormatting sqref="E16:E24">
    <cfRule type="cellIs" dxfId="14" priority="7" stopIfTrue="1" operator="equal">
      <formula>"N/A"</formula>
    </cfRule>
  </conditionalFormatting>
  <conditionalFormatting sqref="F16:G24">
    <cfRule type="expression" dxfId="13" priority="8" stopIfTrue="1">
      <formula>V16=TRUE</formula>
    </cfRule>
  </conditionalFormatting>
  <conditionalFormatting sqref="I41:Q41">
    <cfRule type="cellIs" dxfId="12" priority="6" stopIfTrue="1" operator="equal">
      <formula>"À l'extérieur des marges autorisées"</formula>
    </cfRule>
  </conditionalFormatting>
  <conditionalFormatting sqref="O16:O21">
    <cfRule type="cellIs" dxfId="11" priority="1" stopIfTrue="1" operator="equal">
      <formula>"N/A"</formula>
    </cfRule>
  </conditionalFormatting>
  <conditionalFormatting sqref="P16:P21">
    <cfRule type="expression" dxfId="10" priority="5" stopIfTrue="1">
      <formula>AE16=2</formula>
    </cfRule>
  </conditionalFormatting>
  <conditionalFormatting sqref="P16:Q21">
    <cfRule type="expression" dxfId="9" priority="2" stopIfTrue="1">
      <formula>AC16=1</formula>
    </cfRule>
  </conditionalFormatting>
  <conditionalFormatting sqref="Q16:Q21">
    <cfRule type="expression" dxfId="8" priority="3" stopIfTrue="1">
      <formula>AE16=2</formula>
    </cfRule>
  </conditionalFormatting>
  <dataValidations disablePrompts="1" count="1">
    <dataValidation type="list" allowBlank="1" showInputMessage="1" showErrorMessage="1" sqref="C12" xr:uid="{00000000-0002-0000-0000-000000000000}">
      <formula1>#REF!</formula1>
    </dataValidation>
  </dataValidations>
  <printOptions horizontalCentered="1"/>
  <pageMargins left="0.39370078740157483" right="0.39370078740157483" top="0.39" bottom="0.43" header="0.33" footer="0.61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21" r:id="rId4" name="Case d'option 1">
              <controlPr defaultSize="0" autoFill="0" autoLine="0" autoPict="0">
                <anchor moveWithCells="1">
                  <from>
                    <xdr:col>1</xdr:col>
                    <xdr:colOff>638175</xdr:colOff>
                    <xdr:row>7</xdr:row>
                    <xdr:rowOff>9525</xdr:rowOff>
                  </from>
                  <to>
                    <xdr:col>2</xdr:col>
                    <xdr:colOff>200025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2" r:id="rId5" name="Case d'option 2">
              <controlPr locked="0" defaultSize="0" autoFill="0" autoLine="0" autoPict="0">
                <anchor moveWithCells="1">
                  <from>
                    <xdr:col>2</xdr:col>
                    <xdr:colOff>514350</xdr:colOff>
                    <xdr:row>7</xdr:row>
                    <xdr:rowOff>9525</xdr:rowOff>
                  </from>
                  <to>
                    <xdr:col>3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3" r:id="rId6" name="Case à cocher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180975</xdr:rowOff>
                  </from>
                  <to>
                    <xdr:col>6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4" r:id="rId7" name="Case à cocher 4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180975</xdr:rowOff>
                  </from>
                  <to>
                    <xdr:col>7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5" r:id="rId8" name="Case à cocher 5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180975</xdr:rowOff>
                  </from>
                  <to>
                    <xdr:col>6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6" r:id="rId9" name="Case à cocher 6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180975</xdr:rowOff>
                  </from>
                  <to>
                    <xdr:col>7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7" r:id="rId10" name="Case à cocher 7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180975</xdr:rowOff>
                  </from>
                  <to>
                    <xdr:col>6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8" r:id="rId11" name="Case à cocher 8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180975</xdr:rowOff>
                  </from>
                  <to>
                    <xdr:col>7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9" r:id="rId12" name="Case à cocher 9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180975</xdr:rowOff>
                  </from>
                  <to>
                    <xdr:col>6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0" r:id="rId13" name="Case à cocher 10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180975</xdr:rowOff>
                  </from>
                  <to>
                    <xdr:col>7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1" r:id="rId14" name="Case à cocher 11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180975</xdr:rowOff>
                  </from>
                  <to>
                    <xdr:col>6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2" r:id="rId15" name="Case à cocher 12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180975</xdr:rowOff>
                  </from>
                  <to>
                    <xdr:col>7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3" r:id="rId16" name="Case à cocher 13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180975</xdr:rowOff>
                  </from>
                  <to>
                    <xdr:col>6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4" r:id="rId17" name="Case à cocher 14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180975</xdr:rowOff>
                  </from>
                  <to>
                    <xdr:col>7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5" r:id="rId18" name="Case à cocher 15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180975</xdr:rowOff>
                  </from>
                  <to>
                    <xdr:col>6</xdr:col>
                    <xdr:colOff>57150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6" r:id="rId19" name="Case à cocher 16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180975</xdr:rowOff>
                  </from>
                  <to>
                    <xdr:col>7</xdr:col>
                    <xdr:colOff>57150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7" r:id="rId20" name="Case à cocher 17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180975</xdr:rowOff>
                  </from>
                  <to>
                    <xdr:col>6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8" r:id="rId21" name="Case à cocher 18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180975</xdr:rowOff>
                  </from>
                  <to>
                    <xdr:col>7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9" r:id="rId22" name="Case à cocher 19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180975</xdr:rowOff>
                  </from>
                  <to>
                    <xdr:col>6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0" r:id="rId23" name="Case à cocher 20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180975</xdr:rowOff>
                  </from>
                  <to>
                    <xdr:col>7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1" r:id="rId24" name="Case à cocher 2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180975</xdr:rowOff>
                  </from>
                  <to>
                    <xdr:col>16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2" r:id="rId25" name="Case à cocher 22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180975</xdr:rowOff>
                  </from>
                  <to>
                    <xdr:col>18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3" r:id="rId26" name="Case à cocher 23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180975</xdr:rowOff>
                  </from>
                  <to>
                    <xdr:col>18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4" r:id="rId27" name="Case à cocher 2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180975</xdr:rowOff>
                  </from>
                  <to>
                    <xdr:col>16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5" r:id="rId28" name="Case à cocher 25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180975</xdr:rowOff>
                  </from>
                  <to>
                    <xdr:col>18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6" r:id="rId29" name="Case à cocher 2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180975</xdr:rowOff>
                  </from>
                  <to>
                    <xdr:col>16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7" r:id="rId30" name="Case à cocher 27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180975</xdr:rowOff>
                  </from>
                  <to>
                    <xdr:col>18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8" r:id="rId31" name="Case à cocher 28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180975</xdr:rowOff>
                  </from>
                  <to>
                    <xdr:col>16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9" r:id="rId32" name="Case à cocher 29">
              <controlPr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180975</xdr:rowOff>
                  </from>
                  <to>
                    <xdr:col>18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0" r:id="rId33" name="Case à cocher 3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180975</xdr:rowOff>
                  </from>
                  <to>
                    <xdr:col>16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1" r:id="rId34" name="Case à cocher 31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180975</xdr:rowOff>
                  </from>
                  <to>
                    <xdr:col>18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2" r:id="rId35" name="Case à cocher 32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180975</xdr:rowOff>
                  </from>
                  <to>
                    <xdr:col>16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3" r:id="rId36" name="Case à cocher 33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180975</xdr:rowOff>
                  </from>
                  <to>
                    <xdr:col>18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5" r:id="rId37" name="Case à cocher 3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180975</xdr:rowOff>
                  </from>
                  <to>
                    <xdr:col>18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6" r:id="rId38" name="Case d'option 36">
              <controlPr defaultSize="0" autoFill="0" autoLine="0" autoPict="0">
                <anchor moveWithCells="1">
                  <from>
                    <xdr:col>2</xdr:col>
                    <xdr:colOff>438150</xdr:colOff>
                    <xdr:row>9</xdr:row>
                    <xdr:rowOff>200025</xdr:rowOff>
                  </from>
                  <to>
                    <xdr:col>3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7" r:id="rId39" name="Case d'option 37">
              <controlPr defaultSize="0" autoFill="0" autoLine="0" autoPict="0">
                <anchor moveWithCells="1">
                  <from>
                    <xdr:col>3</xdr:col>
                    <xdr:colOff>400050</xdr:colOff>
                    <xdr:row>9</xdr:row>
                    <xdr:rowOff>200025</xdr:rowOff>
                  </from>
                  <to>
                    <xdr:col>3</xdr:col>
                    <xdr:colOff>704850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8" r:id="rId40" name="Zone de groupe 38">
              <controlPr defaultSize="0" autoFill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4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47F5-9984-4756-AB31-0CF765C350E1}">
  <dimension ref="A2:AE53"/>
  <sheetViews>
    <sheetView showGridLines="0" workbookViewId="0">
      <selection activeCell="C6" sqref="C6:K6"/>
    </sheetView>
  </sheetViews>
  <sheetFormatPr baseColWidth="10" defaultColWidth="11.42578125" defaultRowHeight="12.75" x14ac:dyDescent="0.2"/>
  <cols>
    <col min="1" max="1" width="3.7109375" customWidth="1"/>
    <col min="2" max="4" width="11.140625" customWidth="1"/>
    <col min="5" max="5" width="4.5703125" customWidth="1"/>
    <col min="6" max="9" width="3.7109375" customWidth="1"/>
    <col min="10" max="10" width="1.5703125" customWidth="1"/>
    <col min="11" max="11" width="9.7109375" customWidth="1"/>
    <col min="12" max="12" width="2.7109375" customWidth="1"/>
    <col min="13" max="13" width="9.7109375" customWidth="1"/>
    <col min="14" max="14" width="3.5703125" customWidth="1"/>
    <col min="15" max="15" width="7.140625" customWidth="1"/>
    <col min="16" max="17" width="3.7109375" customWidth="1"/>
    <col min="18" max="18" width="0.85546875" customWidth="1"/>
    <col min="19" max="20" width="11.42578125" hidden="1" customWidth="1"/>
    <col min="21" max="22" width="6.5703125" hidden="1" customWidth="1"/>
    <col min="23" max="26" width="6.28515625" hidden="1" customWidth="1"/>
    <col min="27" max="31" width="6.140625" hidden="1" customWidth="1"/>
  </cols>
  <sheetData>
    <row r="2" spans="1:31" ht="15.75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31" ht="4.5" customHeight="1" x14ac:dyDescent="0.2"/>
    <row r="4" spans="1:31" x14ac:dyDescent="0.2">
      <c r="A4" s="72" t="s">
        <v>22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6" spans="1:31" ht="16.5" customHeight="1" x14ac:dyDescent="0.2">
      <c r="A6" s="73" t="s">
        <v>33</v>
      </c>
      <c r="B6" s="67"/>
      <c r="C6" s="74"/>
      <c r="D6" s="75"/>
      <c r="E6" s="75"/>
      <c r="F6" s="75"/>
      <c r="G6" s="75"/>
      <c r="H6" s="75"/>
      <c r="I6" s="75"/>
      <c r="J6" s="75"/>
      <c r="K6" s="76"/>
      <c r="M6" s="77" t="s">
        <v>21</v>
      </c>
      <c r="N6" s="77"/>
      <c r="O6" s="77"/>
      <c r="P6" s="77"/>
      <c r="Q6" s="77"/>
    </row>
    <row r="7" spans="1:31" ht="16.5" customHeight="1" x14ac:dyDescent="0.2">
      <c r="A7" s="67" t="s">
        <v>34</v>
      </c>
      <c r="B7" s="68"/>
      <c r="C7" s="69"/>
      <c r="D7" s="69"/>
      <c r="E7" s="69"/>
      <c r="F7" s="69"/>
      <c r="G7" s="69"/>
      <c r="H7" s="69"/>
      <c r="I7" s="69"/>
      <c r="J7" s="69"/>
      <c r="K7" s="69"/>
      <c r="M7" s="70"/>
      <c r="N7" s="70"/>
      <c r="O7" s="70"/>
      <c r="P7" s="70"/>
      <c r="Q7" s="70"/>
    </row>
    <row r="8" spans="1:31" ht="16.5" customHeight="1" x14ac:dyDescent="0.2">
      <c r="A8" s="78" t="s">
        <v>38</v>
      </c>
      <c r="B8" s="78"/>
      <c r="C8" s="79"/>
      <c r="D8" s="80"/>
      <c r="E8" s="81"/>
      <c r="F8" s="81"/>
      <c r="G8" s="81"/>
      <c r="H8" s="81"/>
      <c r="I8" s="81"/>
      <c r="J8" s="81"/>
      <c r="K8" s="82"/>
      <c r="M8" s="70"/>
      <c r="N8" s="70"/>
      <c r="O8" s="70"/>
      <c r="P8" s="70"/>
      <c r="Q8" s="70"/>
    </row>
    <row r="9" spans="1:31" ht="16.5" customHeight="1" x14ac:dyDescent="0.2">
      <c r="A9" s="42"/>
      <c r="B9" s="42"/>
      <c r="C9" s="62" t="s">
        <v>39</v>
      </c>
      <c r="D9" s="63" t="s">
        <v>40</v>
      </c>
      <c r="E9" s="9"/>
      <c r="F9" s="9"/>
      <c r="G9" s="9"/>
      <c r="H9" s="9"/>
      <c r="I9" s="9"/>
      <c r="J9" s="9"/>
      <c r="K9" s="9"/>
      <c r="M9" s="83"/>
      <c r="N9" s="84"/>
      <c r="O9" s="83"/>
      <c r="P9" s="85"/>
      <c r="Q9" s="84"/>
    </row>
    <row r="10" spans="1:31" ht="16.5" customHeight="1" x14ac:dyDescent="0.2">
      <c r="A10" s="86" t="s">
        <v>35</v>
      </c>
      <c r="B10" s="87"/>
      <c r="C10" s="41"/>
      <c r="D10" s="40"/>
      <c r="E10" s="10"/>
      <c r="F10" s="11"/>
      <c r="G10" s="11"/>
      <c r="H10" s="11"/>
      <c r="I10" s="11"/>
      <c r="J10" s="11"/>
      <c r="K10" s="11"/>
      <c r="M10" s="70"/>
      <c r="N10" s="70"/>
      <c r="O10" s="70"/>
      <c r="P10" s="70"/>
      <c r="Q10" s="70"/>
    </row>
    <row r="11" spans="1:31" ht="15.75" customHeight="1" x14ac:dyDescent="0.25">
      <c r="A11" s="88" t="s">
        <v>36</v>
      </c>
      <c r="B11" s="89"/>
      <c r="C11" s="27" t="s">
        <v>44</v>
      </c>
      <c r="D11" s="27" t="s">
        <v>45</v>
      </c>
      <c r="M11" s="70"/>
      <c r="N11" s="70"/>
      <c r="O11" s="70"/>
      <c r="P11" s="70"/>
      <c r="Q11" s="70"/>
      <c r="S11">
        <v>1</v>
      </c>
    </row>
    <row r="12" spans="1:31" ht="6" customHeight="1" x14ac:dyDescent="0.2">
      <c r="A12" s="24"/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31" x14ac:dyDescent="0.2">
      <c r="A13" s="90" t="s">
        <v>29</v>
      </c>
      <c r="B13" s="91"/>
      <c r="C13" s="91"/>
      <c r="D13" s="91"/>
      <c r="E13" s="91"/>
      <c r="F13" s="91"/>
      <c r="G13" s="92"/>
      <c r="H13" s="64"/>
      <c r="I13" s="90" t="s">
        <v>2</v>
      </c>
      <c r="J13" s="93"/>
      <c r="K13" s="93"/>
      <c r="L13" s="93"/>
      <c r="M13" s="93"/>
      <c r="N13" s="93"/>
      <c r="O13" s="93"/>
      <c r="P13" s="93"/>
      <c r="Q13" s="94"/>
    </row>
    <row r="14" spans="1:31" ht="6" customHeight="1" x14ac:dyDescent="0.2"/>
    <row r="15" spans="1:31" ht="15" customHeight="1" x14ac:dyDescent="0.2">
      <c r="A15" s="39" t="s">
        <v>32</v>
      </c>
      <c r="B15" s="95" t="s">
        <v>31</v>
      </c>
      <c r="C15" s="95"/>
      <c r="D15" s="95"/>
      <c r="E15" s="39" t="s">
        <v>30</v>
      </c>
      <c r="F15" s="39" t="s">
        <v>42</v>
      </c>
      <c r="G15" s="39" t="s">
        <v>43</v>
      </c>
      <c r="H15" s="3"/>
      <c r="I15" s="39" t="s">
        <v>0</v>
      </c>
      <c r="J15" s="95" t="s">
        <v>1</v>
      </c>
      <c r="K15" s="95"/>
      <c r="L15" s="95"/>
      <c r="M15" s="95"/>
      <c r="N15" s="95"/>
      <c r="O15" s="95"/>
      <c r="P15" s="39" t="s">
        <v>42</v>
      </c>
      <c r="Q15" s="39" t="s">
        <v>43</v>
      </c>
    </row>
    <row r="16" spans="1:31" ht="15" customHeight="1" x14ac:dyDescent="0.2">
      <c r="A16" s="2">
        <v>1</v>
      </c>
      <c r="B16" s="96" t="s">
        <v>5</v>
      </c>
      <c r="C16" s="97"/>
      <c r="D16" s="98"/>
      <c r="E16" s="23" t="str">
        <f>IF(Z16=1,"OUI",IF(Z16&gt;1,"N/A","NON"))</f>
        <v>NON</v>
      </c>
      <c r="F16" s="16"/>
      <c r="G16" s="17"/>
      <c r="H16" s="38"/>
      <c r="I16" s="2">
        <v>1</v>
      </c>
      <c r="J16" s="99" t="s">
        <v>23</v>
      </c>
      <c r="K16" s="100"/>
      <c r="L16" s="100"/>
      <c r="M16" s="100"/>
      <c r="N16" s="100"/>
      <c r="O16" s="22" t="str">
        <f t="shared" ref="O16:O21" si="0">IF(AE16=2,"N/A","")</f>
        <v/>
      </c>
      <c r="P16" s="19"/>
      <c r="Q16" s="19"/>
      <c r="U16" s="12"/>
      <c r="V16" s="12" t="b">
        <v>0</v>
      </c>
      <c r="W16" s="12" t="b">
        <v>0</v>
      </c>
      <c r="X16" s="12">
        <f>IF(V16=FALSE,0,IF(V16=TRUE,1,""))</f>
        <v>0</v>
      </c>
      <c r="Y16" s="12">
        <f>IF(W16=FALSE,0,IF(W16=TRUE,1,""))</f>
        <v>0</v>
      </c>
      <c r="Z16" s="12">
        <f>X16+Y16</f>
        <v>0</v>
      </c>
      <c r="AA16" s="12" t="b">
        <v>0</v>
      </c>
      <c r="AB16" s="12" t="b">
        <v>0</v>
      </c>
      <c r="AC16" s="12">
        <f t="shared" ref="AC16:AD21" si="1">IF(AA16=FALSE,0,IF(AA16=TRUE,1,""))</f>
        <v>0</v>
      </c>
      <c r="AD16" s="12">
        <f t="shared" si="1"/>
        <v>0</v>
      </c>
      <c r="AE16" s="12">
        <f t="shared" ref="AE16:AE21" si="2">AC16+AD16</f>
        <v>0</v>
      </c>
    </row>
    <row r="17" spans="1:31" ht="15" customHeight="1" x14ac:dyDescent="0.2">
      <c r="A17" s="2">
        <v>2</v>
      </c>
      <c r="B17" s="96" t="s">
        <v>6</v>
      </c>
      <c r="C17" s="97"/>
      <c r="D17" s="98"/>
      <c r="E17" s="23" t="str">
        <f>IF(Z17=1,"OUI",IF(Z17&gt;1,"N/A","NON"))</f>
        <v>NON</v>
      </c>
      <c r="F17" s="16"/>
      <c r="G17" s="17"/>
      <c r="H17" s="38"/>
      <c r="I17" s="2">
        <v>2</v>
      </c>
      <c r="J17" s="99" t="s">
        <v>24</v>
      </c>
      <c r="K17" s="100"/>
      <c r="L17" s="100"/>
      <c r="M17" s="100"/>
      <c r="N17" s="100"/>
      <c r="O17" s="22" t="str">
        <f t="shared" si="0"/>
        <v/>
      </c>
      <c r="P17" s="19"/>
      <c r="Q17" s="19"/>
      <c r="U17" s="12"/>
      <c r="V17" s="12" t="b">
        <v>0</v>
      </c>
      <c r="W17" s="12" t="b">
        <v>0</v>
      </c>
      <c r="X17" s="12">
        <f t="shared" ref="X17:Y24" si="3">IF(V17=FALSE,0,IF(V17=TRUE,1,""))</f>
        <v>0</v>
      </c>
      <c r="Y17" s="12">
        <f t="shared" si="3"/>
        <v>0</v>
      </c>
      <c r="Z17" s="12">
        <f t="shared" ref="Z17:Z24" si="4">X17+Y17</f>
        <v>0</v>
      </c>
      <c r="AA17" s="12" t="b">
        <v>0</v>
      </c>
      <c r="AB17" s="12" t="b">
        <v>0</v>
      </c>
      <c r="AC17" s="12">
        <f t="shared" si="1"/>
        <v>0</v>
      </c>
      <c r="AD17" s="12">
        <f t="shared" si="1"/>
        <v>0</v>
      </c>
      <c r="AE17" s="12">
        <f t="shared" si="2"/>
        <v>0</v>
      </c>
    </row>
    <row r="18" spans="1:31" ht="15" customHeight="1" x14ac:dyDescent="0.2">
      <c r="A18" s="2">
        <v>3</v>
      </c>
      <c r="B18" s="96" t="s">
        <v>7</v>
      </c>
      <c r="C18" s="97"/>
      <c r="D18" s="98"/>
      <c r="E18" s="23" t="str">
        <f t="shared" ref="E18:E24" si="5">IF(Z18=1,"OUI",IF(Z18&gt;1,"N/A","NON"))</f>
        <v>NON</v>
      </c>
      <c r="F18" s="16"/>
      <c r="G18" s="17"/>
      <c r="H18" s="38"/>
      <c r="I18" s="2">
        <v>3</v>
      </c>
      <c r="J18" s="99" t="s">
        <v>25</v>
      </c>
      <c r="K18" s="100"/>
      <c r="L18" s="100"/>
      <c r="M18" s="100"/>
      <c r="N18" s="100"/>
      <c r="O18" s="22" t="str">
        <f t="shared" si="0"/>
        <v/>
      </c>
      <c r="P18" s="19"/>
      <c r="Q18" s="19"/>
      <c r="U18" s="12"/>
      <c r="V18" s="12" t="b">
        <v>0</v>
      </c>
      <c r="W18" s="12" t="b">
        <v>0</v>
      </c>
      <c r="X18" s="12">
        <f t="shared" si="3"/>
        <v>0</v>
      </c>
      <c r="Y18" s="12">
        <f t="shared" si="3"/>
        <v>0</v>
      </c>
      <c r="Z18" s="12">
        <f t="shared" si="4"/>
        <v>0</v>
      </c>
      <c r="AA18" s="12" t="b">
        <v>0</v>
      </c>
      <c r="AB18" s="12" t="b">
        <v>0</v>
      </c>
      <c r="AC18" s="12">
        <f t="shared" si="1"/>
        <v>0</v>
      </c>
      <c r="AD18" s="12">
        <f t="shared" si="1"/>
        <v>0</v>
      </c>
      <c r="AE18" s="12">
        <f t="shared" si="2"/>
        <v>0</v>
      </c>
    </row>
    <row r="19" spans="1:31" ht="15" customHeight="1" x14ac:dyDescent="0.2">
      <c r="A19" s="2">
        <v>4</v>
      </c>
      <c r="B19" s="96" t="s">
        <v>13</v>
      </c>
      <c r="C19" s="97"/>
      <c r="D19" s="98"/>
      <c r="E19" s="23" t="str">
        <f t="shared" si="5"/>
        <v>NON</v>
      </c>
      <c r="F19" s="16"/>
      <c r="G19" s="17"/>
      <c r="H19" s="38"/>
      <c r="I19" s="2">
        <v>4</v>
      </c>
      <c r="J19" s="99" t="s">
        <v>26</v>
      </c>
      <c r="K19" s="100"/>
      <c r="L19" s="100"/>
      <c r="M19" s="100"/>
      <c r="N19" s="100"/>
      <c r="O19" s="22" t="str">
        <f t="shared" si="0"/>
        <v/>
      </c>
      <c r="P19" s="19"/>
      <c r="Q19" s="19"/>
      <c r="U19" s="12"/>
      <c r="V19" s="12" t="b">
        <v>0</v>
      </c>
      <c r="W19" s="12" t="b">
        <v>0</v>
      </c>
      <c r="X19" s="12">
        <f t="shared" si="3"/>
        <v>0</v>
      </c>
      <c r="Y19" s="12">
        <f t="shared" si="3"/>
        <v>0</v>
      </c>
      <c r="Z19" s="12">
        <f t="shared" si="4"/>
        <v>0</v>
      </c>
      <c r="AA19" s="12" t="b">
        <v>0</v>
      </c>
      <c r="AB19" s="12" t="b">
        <v>0</v>
      </c>
      <c r="AC19" s="12">
        <f t="shared" si="1"/>
        <v>0</v>
      </c>
      <c r="AD19" s="12">
        <f t="shared" si="1"/>
        <v>0</v>
      </c>
      <c r="AE19" s="12">
        <f t="shared" si="2"/>
        <v>0</v>
      </c>
    </row>
    <row r="20" spans="1:31" ht="15" customHeight="1" x14ac:dyDescent="0.2">
      <c r="A20" s="2">
        <v>5</v>
      </c>
      <c r="B20" s="96" t="s">
        <v>8</v>
      </c>
      <c r="C20" s="97"/>
      <c r="D20" s="98"/>
      <c r="E20" s="23" t="str">
        <f t="shared" si="5"/>
        <v>NON</v>
      </c>
      <c r="F20" s="16"/>
      <c r="G20" s="17"/>
      <c r="H20" s="38"/>
      <c r="I20" s="2">
        <v>5</v>
      </c>
      <c r="J20" s="99" t="s">
        <v>27</v>
      </c>
      <c r="K20" s="100"/>
      <c r="L20" s="100"/>
      <c r="M20" s="100"/>
      <c r="N20" s="100"/>
      <c r="O20" s="22" t="str">
        <f t="shared" si="0"/>
        <v/>
      </c>
      <c r="P20" s="19"/>
      <c r="Q20" s="19"/>
      <c r="U20" s="12"/>
      <c r="V20" s="12" t="b">
        <v>0</v>
      </c>
      <c r="W20" s="12" t="b">
        <v>0</v>
      </c>
      <c r="X20" s="12">
        <f t="shared" si="3"/>
        <v>0</v>
      </c>
      <c r="Y20" s="12">
        <f t="shared" si="3"/>
        <v>0</v>
      </c>
      <c r="Z20" s="12">
        <f t="shared" si="4"/>
        <v>0</v>
      </c>
      <c r="AA20" s="12" t="b">
        <v>0</v>
      </c>
      <c r="AB20" s="12" t="b">
        <v>0</v>
      </c>
      <c r="AC20" s="12">
        <f t="shared" si="1"/>
        <v>0</v>
      </c>
      <c r="AD20" s="12">
        <f t="shared" si="1"/>
        <v>0</v>
      </c>
      <c r="AE20" s="12">
        <f t="shared" si="2"/>
        <v>0</v>
      </c>
    </row>
    <row r="21" spans="1:31" ht="15" customHeight="1" x14ac:dyDescent="0.2">
      <c r="A21" s="2">
        <v>6</v>
      </c>
      <c r="B21" s="96" t="s">
        <v>9</v>
      </c>
      <c r="C21" s="97"/>
      <c r="D21" s="98"/>
      <c r="E21" s="23" t="str">
        <f t="shared" si="5"/>
        <v>NON</v>
      </c>
      <c r="F21" s="16"/>
      <c r="G21" s="17"/>
      <c r="H21" s="38"/>
      <c r="I21" s="2">
        <v>6</v>
      </c>
      <c r="J21" s="99" t="s">
        <v>28</v>
      </c>
      <c r="K21" s="100"/>
      <c r="L21" s="100"/>
      <c r="M21" s="100"/>
      <c r="N21" s="100"/>
      <c r="O21" s="22" t="str">
        <f t="shared" si="0"/>
        <v/>
      </c>
      <c r="P21" s="19"/>
      <c r="Q21" s="19"/>
      <c r="U21" s="12"/>
      <c r="V21" s="12" t="b">
        <v>0</v>
      </c>
      <c r="W21" s="12" t="b">
        <v>0</v>
      </c>
      <c r="X21" s="12">
        <f t="shared" si="3"/>
        <v>0</v>
      </c>
      <c r="Y21" s="12">
        <f t="shared" si="3"/>
        <v>0</v>
      </c>
      <c r="Z21" s="12">
        <f t="shared" si="4"/>
        <v>0</v>
      </c>
      <c r="AA21" s="12" t="b">
        <v>0</v>
      </c>
      <c r="AB21" s="12" t="b">
        <v>0</v>
      </c>
      <c r="AC21" s="12">
        <f t="shared" si="1"/>
        <v>0</v>
      </c>
      <c r="AD21" s="12">
        <f t="shared" si="1"/>
        <v>0</v>
      </c>
      <c r="AE21" s="12">
        <f t="shared" si="2"/>
        <v>0</v>
      </c>
    </row>
    <row r="22" spans="1:31" ht="15" customHeight="1" x14ac:dyDescent="0.2">
      <c r="A22" s="2">
        <v>7</v>
      </c>
      <c r="B22" s="96" t="s">
        <v>10</v>
      </c>
      <c r="C22" s="97"/>
      <c r="D22" s="98"/>
      <c r="E22" s="23" t="str">
        <f t="shared" si="5"/>
        <v>NON</v>
      </c>
      <c r="F22" s="16"/>
      <c r="G22" s="17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U22" s="12"/>
      <c r="V22" s="12" t="b">
        <v>0</v>
      </c>
      <c r="W22" s="12" t="b">
        <v>0</v>
      </c>
      <c r="X22" s="12">
        <f t="shared" si="3"/>
        <v>0</v>
      </c>
      <c r="Y22" s="12">
        <f t="shared" si="3"/>
        <v>0</v>
      </c>
      <c r="Z22" s="12">
        <f t="shared" si="4"/>
        <v>0</v>
      </c>
    </row>
    <row r="23" spans="1:31" ht="15" customHeight="1" x14ac:dyDescent="0.2">
      <c r="A23" s="2">
        <v>8</v>
      </c>
      <c r="B23" s="96" t="s">
        <v>11</v>
      </c>
      <c r="C23" s="97"/>
      <c r="D23" s="98"/>
      <c r="E23" s="23" t="str">
        <f t="shared" si="5"/>
        <v>NON</v>
      </c>
      <c r="F23" s="16"/>
      <c r="G23" s="17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U23" s="12"/>
      <c r="V23" s="12" t="b">
        <v>0</v>
      </c>
      <c r="W23" s="12" t="b">
        <v>0</v>
      </c>
      <c r="X23" s="12">
        <f t="shared" si="3"/>
        <v>0</v>
      </c>
      <c r="Y23" s="12">
        <f t="shared" si="3"/>
        <v>0</v>
      </c>
      <c r="Z23" s="12">
        <f t="shared" si="4"/>
        <v>0</v>
      </c>
    </row>
    <row r="24" spans="1:31" ht="15" customHeight="1" x14ac:dyDescent="0.2">
      <c r="A24" s="2">
        <v>9</v>
      </c>
      <c r="B24" s="96" t="s">
        <v>12</v>
      </c>
      <c r="C24" s="97"/>
      <c r="D24" s="98"/>
      <c r="E24" s="37" t="str">
        <f t="shared" si="5"/>
        <v>NON</v>
      </c>
      <c r="F24" s="18"/>
      <c r="G24" s="19"/>
      <c r="H24" s="38"/>
      <c r="P24" s="1"/>
      <c r="Q24" s="1"/>
      <c r="U24" s="12"/>
      <c r="V24" s="12" t="b">
        <v>0</v>
      </c>
      <c r="W24" s="12" t="b">
        <v>0</v>
      </c>
      <c r="X24" s="12">
        <f t="shared" si="3"/>
        <v>0</v>
      </c>
      <c r="Y24" s="12">
        <f t="shared" si="3"/>
        <v>0</v>
      </c>
      <c r="Z24" s="12">
        <f t="shared" si="4"/>
        <v>0</v>
      </c>
    </row>
    <row r="25" spans="1:31" ht="6" customHeight="1" x14ac:dyDescent="0.2"/>
    <row r="26" spans="1:31" ht="16.5" customHeight="1" x14ac:dyDescent="0.2">
      <c r="A26" s="102" t="s">
        <v>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/>
    </row>
    <row r="27" spans="1:31" ht="4.5" customHeight="1" x14ac:dyDescent="0.2"/>
    <row r="28" spans="1:31" ht="12.75" customHeight="1" x14ac:dyDescent="0.2">
      <c r="A28" s="105" t="s">
        <v>32</v>
      </c>
      <c r="B28" s="107" t="s">
        <v>4</v>
      </c>
      <c r="C28" s="108"/>
      <c r="D28" s="109"/>
      <c r="E28" s="113" t="s">
        <v>46</v>
      </c>
      <c r="F28" s="113"/>
      <c r="G28" s="113"/>
      <c r="H28" s="113"/>
      <c r="I28" s="113"/>
      <c r="K28" s="114" t="s">
        <v>14</v>
      </c>
      <c r="L28" s="115"/>
      <c r="M28" s="115"/>
      <c r="N28" s="115"/>
      <c r="O28" s="115"/>
      <c r="P28" s="115"/>
      <c r="Q28" s="116"/>
    </row>
    <row r="29" spans="1:31" x14ac:dyDescent="0.2">
      <c r="A29" s="106"/>
      <c r="B29" s="110"/>
      <c r="C29" s="111"/>
      <c r="D29" s="112"/>
      <c r="E29" s="113"/>
      <c r="F29" s="113"/>
      <c r="G29" s="113"/>
      <c r="H29" s="113"/>
      <c r="I29" s="113"/>
      <c r="K29" s="117" t="s">
        <v>15</v>
      </c>
      <c r="L29" s="117"/>
      <c r="M29" s="118"/>
      <c r="N29" s="119" t="str">
        <f>IF(E30&lt;1," ",AVERAGE(E30:E39))</f>
        <v xml:space="preserve"> </v>
      </c>
      <c r="O29" s="120"/>
      <c r="P29" s="120"/>
      <c r="Q29" s="121"/>
      <c r="S29" t="str">
        <f>IF(N29&lt;5010,10,IF(N29&lt;13010,20,IF(N29&lt;21010,30,IF(N29&lt;29010,40,IF(N29&lt;37010,50,IF(N29&lt;45010,60,IF(N29&lt;53010,70,"")))))))</f>
        <v/>
      </c>
    </row>
    <row r="30" spans="1:31" x14ac:dyDescent="0.2">
      <c r="A30" s="6">
        <v>1</v>
      </c>
      <c r="B30" s="4"/>
      <c r="C30" s="4"/>
      <c r="D30" s="5"/>
      <c r="E30" s="125"/>
      <c r="F30" s="126"/>
      <c r="G30" s="126"/>
      <c r="H30" s="126"/>
      <c r="I30" s="127"/>
      <c r="K30" s="117"/>
      <c r="L30" s="117"/>
      <c r="M30" s="118"/>
      <c r="N30" s="122"/>
      <c r="O30" s="123"/>
      <c r="P30" s="123"/>
      <c r="Q30" s="124"/>
      <c r="S30" t="str">
        <f>IF(N29&lt;10010,20,IF(N29&lt;26010,40,IF(N29&lt;42010,60,IF(N29&lt;58010,80,IF(N29&lt;74010,100,IF(N29&lt;90010,120,IF(N29&lt;106010,140,"")))))))</f>
        <v/>
      </c>
    </row>
    <row r="31" spans="1:31" x14ac:dyDescent="0.2">
      <c r="A31" s="6">
        <v>2</v>
      </c>
      <c r="B31" s="4"/>
      <c r="C31" s="4"/>
      <c r="D31" s="5"/>
      <c r="E31" s="125"/>
      <c r="F31" s="126"/>
      <c r="G31" s="126"/>
      <c r="H31" s="126"/>
      <c r="I31" s="127"/>
      <c r="K31" s="117" t="s">
        <v>37</v>
      </c>
      <c r="L31" s="117"/>
      <c r="M31" s="118"/>
      <c r="N31" s="119" t="str">
        <f>IF(S11=1,S29,IF(S11=2,S30,""))</f>
        <v/>
      </c>
      <c r="O31" s="120"/>
      <c r="P31" s="120"/>
      <c r="Q31" s="121"/>
    </row>
    <row r="32" spans="1:31" x14ac:dyDescent="0.2">
      <c r="A32" s="6">
        <v>3</v>
      </c>
      <c r="B32" s="4"/>
      <c r="C32" s="4"/>
      <c r="D32" s="5"/>
      <c r="E32" s="125"/>
      <c r="F32" s="126"/>
      <c r="G32" s="126"/>
      <c r="H32" s="126"/>
      <c r="I32" s="127"/>
      <c r="K32" s="128"/>
      <c r="L32" s="128"/>
      <c r="M32" s="129"/>
      <c r="N32" s="130"/>
      <c r="O32" s="131"/>
      <c r="P32" s="131"/>
      <c r="Q32" s="132"/>
    </row>
    <row r="33" spans="1:18" x14ac:dyDescent="0.2">
      <c r="A33" s="6">
        <v>4</v>
      </c>
      <c r="B33" s="4"/>
      <c r="C33" s="4"/>
      <c r="D33" s="5"/>
      <c r="E33" s="125"/>
      <c r="F33" s="126"/>
      <c r="G33" s="126"/>
      <c r="H33" s="126"/>
      <c r="I33" s="127"/>
      <c r="K33" s="133" t="s">
        <v>17</v>
      </c>
      <c r="L33" s="134"/>
      <c r="M33" s="134"/>
      <c r="N33" s="134"/>
      <c r="O33" s="134"/>
      <c r="P33" s="134"/>
      <c r="Q33" s="135"/>
      <c r="R33" t="str">
        <f>IF(E30&lt;1," ",N29*0.002)</f>
        <v xml:space="preserve"> </v>
      </c>
    </row>
    <row r="34" spans="1:18" x14ac:dyDescent="0.2">
      <c r="A34" s="7">
        <v>5</v>
      </c>
      <c r="B34" s="136"/>
      <c r="C34" s="137"/>
      <c r="D34" s="138"/>
      <c r="E34" s="125"/>
      <c r="F34" s="126"/>
      <c r="G34" s="126"/>
      <c r="H34" s="126"/>
      <c r="I34" s="127"/>
      <c r="K34" s="129" t="s">
        <v>18</v>
      </c>
      <c r="L34" s="139"/>
      <c r="M34" s="140"/>
      <c r="N34" s="119" t="str">
        <f>IF(E30&lt;1," ",MAX(E30:E39))</f>
        <v xml:space="preserve"> </v>
      </c>
      <c r="O34" s="120"/>
      <c r="P34" s="120"/>
      <c r="Q34" s="121"/>
    </row>
    <row r="35" spans="1:18" x14ac:dyDescent="0.2">
      <c r="A35" s="6">
        <v>1</v>
      </c>
      <c r="B35" s="144"/>
      <c r="C35" s="145"/>
      <c r="D35" s="146"/>
      <c r="E35" s="147"/>
      <c r="F35" s="148"/>
      <c r="G35" s="148"/>
      <c r="H35" s="148"/>
      <c r="I35" s="149"/>
      <c r="K35" s="141"/>
      <c r="L35" s="142"/>
      <c r="M35" s="143"/>
      <c r="N35" s="122"/>
      <c r="O35" s="123"/>
      <c r="P35" s="123"/>
      <c r="Q35" s="124"/>
    </row>
    <row r="36" spans="1:18" x14ac:dyDescent="0.2">
      <c r="A36" s="8">
        <v>2</v>
      </c>
      <c r="B36" s="4"/>
      <c r="C36" s="4"/>
      <c r="D36" s="5"/>
      <c r="E36" s="125"/>
      <c r="F36" s="126"/>
      <c r="G36" s="126"/>
      <c r="H36" s="126"/>
      <c r="I36" s="127"/>
      <c r="K36" s="117" t="s">
        <v>19</v>
      </c>
      <c r="L36" s="117"/>
      <c r="M36" s="118"/>
      <c r="N36" s="119" t="str">
        <f>IF(E30&lt;1," ",MIN(E30:E39))</f>
        <v xml:space="preserve"> </v>
      </c>
      <c r="O36" s="120"/>
      <c r="P36" s="120"/>
      <c r="Q36" s="121"/>
    </row>
    <row r="37" spans="1:18" x14ac:dyDescent="0.2">
      <c r="A37" s="8">
        <v>3</v>
      </c>
      <c r="B37" s="4"/>
      <c r="C37" s="4"/>
      <c r="D37" s="5"/>
      <c r="E37" s="125"/>
      <c r="F37" s="126"/>
      <c r="G37" s="126"/>
      <c r="H37" s="126"/>
      <c r="I37" s="127"/>
      <c r="K37" s="117"/>
      <c r="L37" s="117"/>
      <c r="M37" s="118"/>
      <c r="N37" s="122"/>
      <c r="O37" s="123"/>
      <c r="P37" s="123"/>
      <c r="Q37" s="124"/>
    </row>
    <row r="38" spans="1:18" x14ac:dyDescent="0.2">
      <c r="A38" s="8">
        <v>4</v>
      </c>
      <c r="B38" s="4"/>
      <c r="C38" s="4"/>
      <c r="D38" s="5"/>
      <c r="E38" s="125"/>
      <c r="F38" s="126"/>
      <c r="G38" s="126"/>
      <c r="H38" s="126"/>
      <c r="I38" s="127"/>
      <c r="K38" s="117" t="s">
        <v>16</v>
      </c>
      <c r="L38" s="117"/>
      <c r="M38" s="118"/>
      <c r="N38" s="119" t="str">
        <f>IF(E30&lt;1," ",N34-N36)</f>
        <v xml:space="preserve"> </v>
      </c>
      <c r="O38" s="120"/>
      <c r="P38" s="120"/>
      <c r="Q38" s="121"/>
    </row>
    <row r="39" spans="1:18" x14ac:dyDescent="0.2">
      <c r="A39" s="8">
        <v>5</v>
      </c>
      <c r="B39" s="4"/>
      <c r="C39" s="4"/>
      <c r="D39" s="5"/>
      <c r="E39" s="125"/>
      <c r="F39" s="126"/>
      <c r="G39" s="126"/>
      <c r="H39" s="126"/>
      <c r="I39" s="127"/>
      <c r="K39" s="117"/>
      <c r="L39" s="117"/>
      <c r="M39" s="118"/>
      <c r="N39" s="122"/>
      <c r="O39" s="123"/>
      <c r="P39" s="123"/>
      <c r="Q39" s="124"/>
    </row>
    <row r="40" spans="1:18" ht="6" customHeight="1" x14ac:dyDescent="0.2"/>
    <row r="41" spans="1:18" ht="16.5" customHeight="1" x14ac:dyDescent="0.25">
      <c r="A41" s="13"/>
      <c r="B41" s="14"/>
      <c r="C41" s="15"/>
      <c r="D41" s="15"/>
      <c r="E41" s="20"/>
      <c r="F41" s="20"/>
      <c r="G41" s="20"/>
      <c r="H41" s="21" t="s">
        <v>41</v>
      </c>
      <c r="I41" s="153" t="str">
        <f>IF(E30=0,"",IF(N38&lt;=N31,"À l'intérieur des marges autorisées",IF(N38&gt;N31,"À l'extérieur des marges autorisées",)))</f>
        <v/>
      </c>
      <c r="J41" s="153"/>
      <c r="K41" s="153"/>
      <c r="L41" s="153"/>
      <c r="M41" s="153"/>
      <c r="N41" s="153"/>
      <c r="O41" s="153"/>
      <c r="P41" s="153"/>
      <c r="Q41" s="154"/>
    </row>
    <row r="42" spans="1:18" ht="16.5" customHeight="1" x14ac:dyDescent="0.2">
      <c r="A42" s="155" t="s">
        <v>20</v>
      </c>
      <c r="B42" s="155"/>
      <c r="C42" s="156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8"/>
    </row>
    <row r="43" spans="1:18" ht="16.5" customHeight="1" x14ac:dyDescent="0.2">
      <c r="A43" s="159"/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2"/>
    </row>
    <row r="44" spans="1:18" ht="16.5" customHeight="1" x14ac:dyDescent="0.2">
      <c r="A44" s="163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2"/>
    </row>
    <row r="45" spans="1:18" ht="16.5" customHeight="1" x14ac:dyDescent="0.2">
      <c r="A45" s="163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2"/>
    </row>
    <row r="46" spans="1:18" ht="16.5" customHeight="1" x14ac:dyDescent="0.2">
      <c r="A46" s="163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2"/>
    </row>
    <row r="47" spans="1:18" ht="16.5" customHeight="1" x14ac:dyDescent="0.2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6"/>
    </row>
    <row r="48" spans="1:18" ht="6" customHeight="1" x14ac:dyDescent="0.2"/>
    <row r="49" spans="1:17" ht="24" customHeight="1" x14ac:dyDescent="0.2">
      <c r="A49" s="167" t="s">
        <v>47</v>
      </c>
      <c r="B49" s="168"/>
      <c r="C49" s="169"/>
      <c r="D49" s="169"/>
      <c r="E49" s="169"/>
      <c r="F49" s="169"/>
      <c r="G49" s="169"/>
      <c r="H49" s="169"/>
      <c r="I49" s="169"/>
      <c r="J49" s="170"/>
      <c r="K49" s="28" t="s">
        <v>48</v>
      </c>
      <c r="L49" s="171"/>
      <c r="M49" s="172"/>
      <c r="N49" s="172"/>
      <c r="O49" s="172"/>
      <c r="P49" s="172"/>
      <c r="Q49" s="173"/>
    </row>
    <row r="50" spans="1:17" ht="9" customHeight="1" x14ac:dyDescent="0.2">
      <c r="A50" s="29"/>
      <c r="B50" s="30"/>
      <c r="C50" s="31"/>
      <c r="D50" s="32"/>
      <c r="E50" s="150" t="s">
        <v>52</v>
      </c>
      <c r="F50" s="151"/>
      <c r="G50" s="151"/>
      <c r="H50" s="151"/>
      <c r="I50" s="151"/>
      <c r="J50" s="152"/>
      <c r="K50" s="33"/>
      <c r="L50" s="34"/>
      <c r="M50" s="34"/>
      <c r="N50" s="35"/>
      <c r="O50" s="35"/>
      <c r="P50" s="35"/>
      <c r="Q50" s="36"/>
    </row>
    <row r="51" spans="1:17" ht="16.5" customHeight="1" x14ac:dyDescent="0.25">
      <c r="A51" s="102" t="s">
        <v>49</v>
      </c>
      <c r="B51" s="103"/>
      <c r="C51" s="103"/>
      <c r="D51" s="174"/>
      <c r="E51" s="175"/>
      <c r="F51" s="176"/>
      <c r="G51" s="176"/>
      <c r="H51" s="176"/>
      <c r="I51" s="176"/>
      <c r="J51" s="177"/>
      <c r="K51" s="178"/>
      <c r="L51" s="179"/>
      <c r="M51" s="180"/>
      <c r="N51" s="181" t="s">
        <v>51</v>
      </c>
      <c r="O51" s="182"/>
      <c r="P51" s="182"/>
      <c r="Q51" s="183"/>
    </row>
    <row r="52" spans="1:17" ht="36.75" customHeight="1" x14ac:dyDescent="0.2">
      <c r="A52" s="102" t="s">
        <v>50</v>
      </c>
      <c r="B52" s="103"/>
      <c r="C52" s="103"/>
      <c r="D52" s="184"/>
      <c r="E52" s="185"/>
      <c r="F52" s="185"/>
      <c r="G52" s="185"/>
      <c r="H52" s="185"/>
      <c r="I52" s="185"/>
      <c r="J52" s="185"/>
      <c r="K52" s="185"/>
      <c r="L52" s="185"/>
      <c r="M52" s="185"/>
      <c r="N52" s="186"/>
      <c r="O52" s="187"/>
      <c r="P52" s="187"/>
      <c r="Q52" s="188"/>
    </row>
    <row r="53" spans="1:17" x14ac:dyDescent="0.2">
      <c r="A53" s="136" t="s">
        <v>53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8"/>
    </row>
  </sheetData>
  <sheetProtection selectLockedCells="1"/>
  <mergeCells count="89">
    <mergeCell ref="A7:B7"/>
    <mergeCell ref="C7:K7"/>
    <mergeCell ref="M7:N7"/>
    <mergeCell ref="O7:Q7"/>
    <mergeCell ref="A2:Q2"/>
    <mergeCell ref="A4:Q4"/>
    <mergeCell ref="A6:B6"/>
    <mergeCell ref="C6:K6"/>
    <mergeCell ref="M6:Q6"/>
    <mergeCell ref="A8:C8"/>
    <mergeCell ref="D8:K8"/>
    <mergeCell ref="M8:N8"/>
    <mergeCell ref="O8:Q8"/>
    <mergeCell ref="M9:N9"/>
    <mergeCell ref="O9:Q9"/>
    <mergeCell ref="A10:B10"/>
    <mergeCell ref="M10:N10"/>
    <mergeCell ref="O10:Q10"/>
    <mergeCell ref="A11:B11"/>
    <mergeCell ref="M11:N11"/>
    <mergeCell ref="O11:Q11"/>
    <mergeCell ref="A13:G13"/>
    <mergeCell ref="I13:Q13"/>
    <mergeCell ref="B15:D15"/>
    <mergeCell ref="J15:O15"/>
    <mergeCell ref="B16:D16"/>
    <mergeCell ref="J16:N16"/>
    <mergeCell ref="B17:D17"/>
    <mergeCell ref="J17:N17"/>
    <mergeCell ref="B18:D18"/>
    <mergeCell ref="J18:N18"/>
    <mergeCell ref="B19:D19"/>
    <mergeCell ref="J19:N19"/>
    <mergeCell ref="B20:D20"/>
    <mergeCell ref="J20:N20"/>
    <mergeCell ref="B21:D21"/>
    <mergeCell ref="J21:N21"/>
    <mergeCell ref="B22:D22"/>
    <mergeCell ref="H22:Q23"/>
    <mergeCell ref="B23:D23"/>
    <mergeCell ref="B24:D24"/>
    <mergeCell ref="A26:Q26"/>
    <mergeCell ref="A28:A29"/>
    <mergeCell ref="B28:D29"/>
    <mergeCell ref="E28:I29"/>
    <mergeCell ref="K28:Q28"/>
    <mergeCell ref="K29:M30"/>
    <mergeCell ref="N29:Q30"/>
    <mergeCell ref="E30:I30"/>
    <mergeCell ref="E31:I31"/>
    <mergeCell ref="K31:M32"/>
    <mergeCell ref="N31:Q32"/>
    <mergeCell ref="E32:I32"/>
    <mergeCell ref="E33:I33"/>
    <mergeCell ref="K33:Q33"/>
    <mergeCell ref="B34:D34"/>
    <mergeCell ref="E34:I34"/>
    <mergeCell ref="K34:M35"/>
    <mergeCell ref="N34:Q35"/>
    <mergeCell ref="B35:D35"/>
    <mergeCell ref="E35:I35"/>
    <mergeCell ref="E36:I36"/>
    <mergeCell ref="K36:M37"/>
    <mergeCell ref="N36:Q37"/>
    <mergeCell ref="E37:I37"/>
    <mergeCell ref="E38:I38"/>
    <mergeCell ref="K38:M39"/>
    <mergeCell ref="N38:Q39"/>
    <mergeCell ref="E39:I39"/>
    <mergeCell ref="E50:J50"/>
    <mergeCell ref="I41:Q41"/>
    <mergeCell ref="A42:B42"/>
    <mergeCell ref="C42:Q42"/>
    <mergeCell ref="A43:Q43"/>
    <mergeCell ref="A44:Q44"/>
    <mergeCell ref="A45:Q45"/>
    <mergeCell ref="A46:Q46"/>
    <mergeCell ref="A47:Q47"/>
    <mergeCell ref="A49:B49"/>
    <mergeCell ref="C49:J49"/>
    <mergeCell ref="L49:Q49"/>
    <mergeCell ref="A53:Q53"/>
    <mergeCell ref="A51:D51"/>
    <mergeCell ref="E51:J51"/>
    <mergeCell ref="K51:M51"/>
    <mergeCell ref="N51:Q51"/>
    <mergeCell ref="A52:C52"/>
    <mergeCell ref="D52:M52"/>
    <mergeCell ref="N52:Q52"/>
  </mergeCells>
  <conditionalFormatting sqref="E16:E24">
    <cfRule type="cellIs" dxfId="7" priority="7" stopIfTrue="1" operator="equal">
      <formula>"N/A"</formula>
    </cfRule>
  </conditionalFormatting>
  <conditionalFormatting sqref="F16:G24">
    <cfRule type="expression" dxfId="6" priority="8" stopIfTrue="1">
      <formula>V16=TRUE</formula>
    </cfRule>
  </conditionalFormatting>
  <conditionalFormatting sqref="I41:Q41">
    <cfRule type="cellIs" dxfId="5" priority="6" stopIfTrue="1" operator="equal">
      <formula>"À l'extérieur des marges autorisées"</formula>
    </cfRule>
  </conditionalFormatting>
  <conditionalFormatting sqref="O16:O21">
    <cfRule type="cellIs" dxfId="4" priority="1" stopIfTrue="1" operator="equal">
      <formula>"N/A"</formula>
    </cfRule>
  </conditionalFormatting>
  <conditionalFormatting sqref="P16:P21">
    <cfRule type="expression" dxfId="3" priority="5" stopIfTrue="1">
      <formula>AE16=2</formula>
    </cfRule>
  </conditionalFormatting>
  <conditionalFormatting sqref="P16:Q21">
    <cfRule type="expression" dxfId="2" priority="2" stopIfTrue="1">
      <formula>AC16=1</formula>
    </cfRule>
  </conditionalFormatting>
  <conditionalFormatting sqref="Q16:Q21">
    <cfRule type="expression" dxfId="1" priority="3" stopIfTrue="1">
      <formula>AE16=2</formula>
    </cfRule>
  </conditionalFormatting>
  <dataValidations count="1">
    <dataValidation type="list" allowBlank="1" showInputMessage="1" showErrorMessage="1" sqref="C12" xr:uid="{696B43CE-708B-4739-B1B8-BB2FD3E4405E}">
      <formula1>#REF!</formula1>
    </dataValidation>
  </dataValidations>
  <printOptions horizontalCentered="1"/>
  <pageMargins left="0.39370078740157483" right="0.39370078740157483" top="0.39" bottom="0.43" header="0.33" footer="0.61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6369" r:id="rId4" name="Case d'option 1">
              <controlPr defaultSize="0" autoFill="0" autoLine="0" autoPict="0">
                <anchor moveWithCells="1">
                  <from>
                    <xdr:col>1</xdr:col>
                    <xdr:colOff>638175</xdr:colOff>
                    <xdr:row>7</xdr:row>
                    <xdr:rowOff>9525</xdr:rowOff>
                  </from>
                  <to>
                    <xdr:col>2</xdr:col>
                    <xdr:colOff>200025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0" r:id="rId5" name="Case d'option 2">
              <controlPr locked="0" defaultSize="0" autoFill="0" autoLine="0" autoPict="0">
                <anchor moveWithCells="1">
                  <from>
                    <xdr:col>2</xdr:col>
                    <xdr:colOff>514350</xdr:colOff>
                    <xdr:row>7</xdr:row>
                    <xdr:rowOff>9525</xdr:rowOff>
                  </from>
                  <to>
                    <xdr:col>3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1" r:id="rId6" name="Case à cocher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180975</xdr:rowOff>
                  </from>
                  <to>
                    <xdr:col>6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2" r:id="rId7" name="Case à cocher 4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180975</xdr:rowOff>
                  </from>
                  <to>
                    <xdr:col>7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3" r:id="rId8" name="Case à cocher 5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180975</xdr:rowOff>
                  </from>
                  <to>
                    <xdr:col>6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4" r:id="rId9" name="Case à cocher 6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180975</xdr:rowOff>
                  </from>
                  <to>
                    <xdr:col>7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5" r:id="rId10" name="Case à cocher 7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180975</xdr:rowOff>
                  </from>
                  <to>
                    <xdr:col>6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6" r:id="rId11" name="Case à cocher 8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180975</xdr:rowOff>
                  </from>
                  <to>
                    <xdr:col>7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7" r:id="rId12" name="Case à cocher 9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180975</xdr:rowOff>
                  </from>
                  <to>
                    <xdr:col>6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8" r:id="rId13" name="Case à cocher 10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180975</xdr:rowOff>
                  </from>
                  <to>
                    <xdr:col>7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9" r:id="rId14" name="Case à cocher 11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180975</xdr:rowOff>
                  </from>
                  <to>
                    <xdr:col>6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0" r:id="rId15" name="Case à cocher 12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180975</xdr:rowOff>
                  </from>
                  <to>
                    <xdr:col>7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1" r:id="rId16" name="Case à cocher 13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180975</xdr:rowOff>
                  </from>
                  <to>
                    <xdr:col>6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2" r:id="rId17" name="Case à cocher 14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180975</xdr:rowOff>
                  </from>
                  <to>
                    <xdr:col>7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3" r:id="rId18" name="Case à cocher 15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180975</xdr:rowOff>
                  </from>
                  <to>
                    <xdr:col>6</xdr:col>
                    <xdr:colOff>57150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4" r:id="rId19" name="Case à cocher 16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180975</xdr:rowOff>
                  </from>
                  <to>
                    <xdr:col>7</xdr:col>
                    <xdr:colOff>57150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5" r:id="rId20" name="Case à cocher 17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180975</xdr:rowOff>
                  </from>
                  <to>
                    <xdr:col>6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6" r:id="rId21" name="Case à cocher 18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180975</xdr:rowOff>
                  </from>
                  <to>
                    <xdr:col>7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7" r:id="rId22" name="Case à cocher 19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180975</xdr:rowOff>
                  </from>
                  <to>
                    <xdr:col>6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8" r:id="rId23" name="Case à cocher 20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180975</xdr:rowOff>
                  </from>
                  <to>
                    <xdr:col>7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9" r:id="rId24" name="Case à cocher 2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180975</xdr:rowOff>
                  </from>
                  <to>
                    <xdr:col>16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0" r:id="rId25" name="Case à cocher 22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180975</xdr:rowOff>
                  </from>
                  <to>
                    <xdr:col>18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1" r:id="rId26" name="Case à cocher 23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180975</xdr:rowOff>
                  </from>
                  <to>
                    <xdr:col>18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2" r:id="rId27" name="Case à cocher 2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180975</xdr:rowOff>
                  </from>
                  <to>
                    <xdr:col>16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3" r:id="rId28" name="Case à cocher 25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180975</xdr:rowOff>
                  </from>
                  <to>
                    <xdr:col>18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4" r:id="rId29" name="Case à cocher 2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180975</xdr:rowOff>
                  </from>
                  <to>
                    <xdr:col>16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5" r:id="rId30" name="Case à cocher 27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180975</xdr:rowOff>
                  </from>
                  <to>
                    <xdr:col>18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6" r:id="rId31" name="Case à cocher 28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180975</xdr:rowOff>
                  </from>
                  <to>
                    <xdr:col>16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7" r:id="rId32" name="Case à cocher 29">
              <controlPr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180975</xdr:rowOff>
                  </from>
                  <to>
                    <xdr:col>18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8" r:id="rId33" name="Case à cocher 3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180975</xdr:rowOff>
                  </from>
                  <to>
                    <xdr:col>16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9" r:id="rId34" name="Case à cocher 31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180975</xdr:rowOff>
                  </from>
                  <to>
                    <xdr:col>18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0" r:id="rId35" name="Case à cocher 32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180975</xdr:rowOff>
                  </from>
                  <to>
                    <xdr:col>16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1" r:id="rId36" name="Case à cocher 33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180975</xdr:rowOff>
                  </from>
                  <to>
                    <xdr:col>18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2" r:id="rId37" name="Case à cocher 3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180975</xdr:rowOff>
                  </from>
                  <to>
                    <xdr:col>18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3" r:id="rId38" name="Case d'option 36">
              <controlPr defaultSize="0" autoFill="0" autoLine="0" autoPict="0">
                <anchor moveWithCells="1">
                  <from>
                    <xdr:col>2</xdr:col>
                    <xdr:colOff>438150</xdr:colOff>
                    <xdr:row>9</xdr:row>
                    <xdr:rowOff>200025</xdr:rowOff>
                  </from>
                  <to>
                    <xdr:col>3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4" r:id="rId39" name="Case d'option 37">
              <controlPr defaultSize="0" autoFill="0" autoLine="0" autoPict="0">
                <anchor moveWithCells="1">
                  <from>
                    <xdr:col>3</xdr:col>
                    <xdr:colOff>400050</xdr:colOff>
                    <xdr:row>9</xdr:row>
                    <xdr:rowOff>200025</xdr:rowOff>
                  </from>
                  <to>
                    <xdr:col>3</xdr:col>
                    <xdr:colOff>704850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5" r:id="rId40" name="Zone de groupe 38">
              <controlPr defaultSize="0" autoFill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4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1286-5391-455F-A801-2459FE9C5038}">
  <dimension ref="A2:AI49"/>
  <sheetViews>
    <sheetView showGridLines="0" workbookViewId="0">
      <selection activeCell="T30" sqref="T30"/>
    </sheetView>
  </sheetViews>
  <sheetFormatPr baseColWidth="10" defaultColWidth="11.42578125" defaultRowHeight="12.75" x14ac:dyDescent="0.2"/>
  <cols>
    <col min="1" max="1" width="3.7109375" customWidth="1"/>
    <col min="2" max="4" width="11.140625" customWidth="1"/>
    <col min="5" max="5" width="4.5703125" customWidth="1"/>
    <col min="6" max="9" width="3.7109375" customWidth="1"/>
    <col min="10" max="10" width="1.5703125" customWidth="1"/>
    <col min="11" max="11" width="9.7109375" customWidth="1"/>
    <col min="12" max="12" width="2.7109375" customWidth="1"/>
    <col min="13" max="13" width="9.7109375" customWidth="1"/>
    <col min="14" max="14" width="3.5703125" customWidth="1"/>
    <col min="15" max="15" width="7.140625" customWidth="1"/>
    <col min="16" max="17" width="3.7109375" customWidth="1"/>
    <col min="18" max="18" width="0.85546875" customWidth="1"/>
    <col min="19" max="20" width="11.42578125" customWidth="1"/>
    <col min="21" max="21" width="16.85546875" customWidth="1"/>
    <col min="22" max="22" width="6.5703125" customWidth="1"/>
    <col min="23" max="26" width="6.28515625" customWidth="1"/>
    <col min="27" max="31" width="6.140625" customWidth="1"/>
  </cols>
  <sheetData>
    <row r="2" spans="1:35" ht="29.25" customHeight="1" x14ac:dyDescent="0.25">
      <c r="A2" s="211" t="s">
        <v>56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4" spans="1:35" x14ac:dyDescent="0.2">
      <c r="A4" s="72" t="s">
        <v>22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35" ht="16.5" customHeight="1" x14ac:dyDescent="0.2">
      <c r="A5" s="73" t="s">
        <v>33</v>
      </c>
      <c r="B5" s="67"/>
      <c r="C5" s="74"/>
      <c r="D5" s="75"/>
      <c r="E5" s="75"/>
      <c r="F5" s="75"/>
      <c r="G5" s="75"/>
      <c r="H5" s="75"/>
      <c r="I5" s="75"/>
      <c r="J5" s="75"/>
      <c r="K5" s="76"/>
      <c r="M5" s="77" t="s">
        <v>21</v>
      </c>
      <c r="N5" s="77"/>
      <c r="O5" s="77"/>
      <c r="P5" s="77"/>
      <c r="Q5" s="77"/>
    </row>
    <row r="6" spans="1:35" ht="16.5" customHeight="1" x14ac:dyDescent="0.2">
      <c r="A6" s="73" t="s">
        <v>34</v>
      </c>
      <c r="B6" s="68"/>
      <c r="C6" s="69"/>
      <c r="D6" s="69"/>
      <c r="E6" s="69"/>
      <c r="F6" s="69"/>
      <c r="G6" s="69"/>
      <c r="H6" s="69"/>
      <c r="I6" s="69"/>
      <c r="J6" s="69"/>
      <c r="K6" s="69"/>
      <c r="M6" s="70"/>
      <c r="N6" s="70"/>
      <c r="O6" s="70"/>
      <c r="P6" s="70"/>
      <c r="Q6" s="70"/>
    </row>
    <row r="7" spans="1:35" ht="16.5" customHeight="1" x14ac:dyDescent="0.2">
      <c r="A7" s="209"/>
      <c r="B7" s="209"/>
      <c r="C7" s="209"/>
      <c r="D7" s="210"/>
      <c r="E7" s="210"/>
      <c r="F7" s="210"/>
      <c r="G7" s="210"/>
      <c r="H7" s="210"/>
      <c r="I7" s="210"/>
      <c r="J7" s="210"/>
      <c r="K7" s="210"/>
      <c r="M7" s="70"/>
      <c r="N7" s="70"/>
      <c r="O7" s="70"/>
      <c r="P7" s="70"/>
      <c r="Q7" s="70"/>
    </row>
    <row r="8" spans="1:35" ht="16.5" customHeight="1" x14ac:dyDescent="0.2">
      <c r="A8" s="57"/>
      <c r="B8" s="57"/>
      <c r="C8" s="58"/>
      <c r="D8" s="59"/>
      <c r="E8" s="56"/>
      <c r="F8" s="56"/>
      <c r="G8" s="56"/>
      <c r="H8" s="56"/>
      <c r="I8" s="56"/>
      <c r="J8" s="56"/>
      <c r="K8" s="56"/>
      <c r="M8" s="70"/>
      <c r="N8" s="70"/>
      <c r="O8" s="70"/>
      <c r="P8" s="70"/>
      <c r="Q8" s="70"/>
    </row>
    <row r="9" spans="1:35" ht="16.5" customHeight="1" x14ac:dyDescent="0.2">
      <c r="A9" s="57"/>
      <c r="B9" s="57"/>
      <c r="C9" s="58"/>
      <c r="D9" s="59"/>
      <c r="E9" s="56"/>
      <c r="F9" s="56"/>
      <c r="G9" s="56"/>
      <c r="H9" s="56"/>
      <c r="I9" s="56"/>
      <c r="J9" s="56"/>
      <c r="K9" s="56"/>
      <c r="M9" s="70"/>
      <c r="N9" s="70"/>
      <c r="O9" s="83"/>
      <c r="P9" s="85"/>
      <c r="Q9" s="84"/>
    </row>
    <row r="10" spans="1:35" ht="16.5" customHeight="1" x14ac:dyDescent="0.2">
      <c r="A10" s="57"/>
      <c r="B10" s="57"/>
      <c r="C10" s="58"/>
      <c r="D10" s="59"/>
      <c r="E10" s="56"/>
      <c r="F10" s="56"/>
      <c r="G10" s="56"/>
      <c r="H10" s="56"/>
      <c r="I10" s="56"/>
      <c r="J10" s="56"/>
      <c r="K10" s="56"/>
      <c r="M10" s="70"/>
      <c r="N10" s="70"/>
      <c r="O10" s="70"/>
      <c r="P10" s="70"/>
      <c r="Q10" s="70"/>
    </row>
    <row r="11" spans="1:35" ht="9" customHeight="1" x14ac:dyDescent="0.2">
      <c r="A11" s="65"/>
      <c r="B11" s="60"/>
      <c r="C11" s="61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35" ht="16.5" customHeight="1" thickBot="1" x14ac:dyDescent="0.25">
      <c r="A12" s="102" t="s">
        <v>3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4"/>
    </row>
    <row r="13" spans="1:35" ht="15.75" customHeight="1" thickBot="1" x14ac:dyDescent="0.25">
      <c r="A13" s="190" t="s">
        <v>59</v>
      </c>
      <c r="B13" s="191"/>
      <c r="C13" s="191"/>
      <c r="D13" s="191"/>
      <c r="E13" s="192"/>
      <c r="F13" s="193"/>
      <c r="G13" s="193"/>
      <c r="H13" s="193"/>
      <c r="I13" s="194"/>
    </row>
    <row r="14" spans="1:35" ht="12.75" customHeight="1" x14ac:dyDescent="0.2">
      <c r="A14" s="201" t="s">
        <v>32</v>
      </c>
      <c r="B14" s="107" t="s">
        <v>4</v>
      </c>
      <c r="C14" s="108"/>
      <c r="D14" s="109"/>
      <c r="E14" s="207" t="s">
        <v>46</v>
      </c>
      <c r="F14" s="207"/>
      <c r="G14" s="207"/>
      <c r="H14" s="207"/>
      <c r="I14" s="208"/>
      <c r="K14" s="95" t="s">
        <v>14</v>
      </c>
      <c r="L14" s="95"/>
      <c r="M14" s="95"/>
      <c r="N14" s="95"/>
      <c r="O14" s="95"/>
      <c r="P14" s="95"/>
      <c r="Q14" s="95"/>
    </row>
    <row r="15" spans="1:35" ht="12.75" customHeight="1" x14ac:dyDescent="0.2">
      <c r="A15" s="202"/>
      <c r="B15" s="110"/>
      <c r="C15" s="111"/>
      <c r="D15" s="112"/>
      <c r="E15" s="113"/>
      <c r="F15" s="113"/>
      <c r="G15" s="113"/>
      <c r="H15" s="113"/>
      <c r="I15" s="203"/>
      <c r="K15" s="117" t="s">
        <v>57</v>
      </c>
      <c r="L15" s="117"/>
      <c r="M15" s="117"/>
      <c r="N15" s="200" t="str">
        <f>IF(E16&lt;1," ",ROUNDUP((AVERAGE(E16:I25,E29:I38)),1))</f>
        <v xml:space="preserve"> </v>
      </c>
      <c r="O15" s="200"/>
      <c r="P15" s="200"/>
      <c r="Q15" s="200"/>
      <c r="AF15" s="131"/>
      <c r="AG15" s="131"/>
      <c r="AH15" s="131"/>
      <c r="AI15" s="131"/>
    </row>
    <row r="16" spans="1:35" ht="12.75" customHeight="1" x14ac:dyDescent="0.2">
      <c r="A16" s="50">
        <v>1</v>
      </c>
      <c r="B16" s="4"/>
      <c r="C16" s="4"/>
      <c r="D16" s="5"/>
      <c r="E16" s="125"/>
      <c r="F16" s="126"/>
      <c r="G16" s="126"/>
      <c r="H16" s="126"/>
      <c r="I16" s="195"/>
      <c r="K16" s="117"/>
      <c r="L16" s="117"/>
      <c r="M16" s="117"/>
      <c r="N16" s="200"/>
      <c r="O16" s="200"/>
      <c r="P16" s="200"/>
      <c r="Q16" s="200"/>
      <c r="AF16" s="131"/>
      <c r="AG16" s="131"/>
      <c r="AH16" s="131"/>
      <c r="AI16" s="131"/>
    </row>
    <row r="17" spans="1:35" ht="12.75" customHeight="1" x14ac:dyDescent="0.2">
      <c r="A17" s="50">
        <v>2</v>
      </c>
      <c r="B17" s="4"/>
      <c r="C17" s="4"/>
      <c r="D17" s="5"/>
      <c r="E17" s="125"/>
      <c r="F17" s="126"/>
      <c r="G17" s="126"/>
      <c r="H17" s="126"/>
      <c r="I17" s="195"/>
      <c r="K17" s="117" t="s">
        <v>37</v>
      </c>
      <c r="L17" s="117"/>
      <c r="M17" s="117"/>
      <c r="N17" s="200" t="str">
        <f>IF(E16&lt;1," ",ROUNDUP((N15*0.003),-1))</f>
        <v xml:space="preserve"> </v>
      </c>
      <c r="O17" s="200"/>
      <c r="P17" s="200"/>
      <c r="Q17" s="200"/>
      <c r="AF17" s="131"/>
      <c r="AG17" s="131"/>
      <c r="AH17" s="131"/>
      <c r="AI17" s="131"/>
    </row>
    <row r="18" spans="1:35" ht="12.75" customHeight="1" x14ac:dyDescent="0.2">
      <c r="A18" s="50">
        <v>3</v>
      </c>
      <c r="B18" s="4"/>
      <c r="C18" s="4"/>
      <c r="D18" s="5"/>
      <c r="E18" s="125"/>
      <c r="F18" s="126"/>
      <c r="G18" s="126"/>
      <c r="H18" s="126"/>
      <c r="I18" s="195"/>
      <c r="K18" s="117"/>
      <c r="L18" s="117"/>
      <c r="M18" s="117"/>
      <c r="N18" s="200"/>
      <c r="O18" s="200"/>
      <c r="P18" s="200"/>
      <c r="Q18" s="200"/>
      <c r="AF18" s="131"/>
      <c r="AG18" s="131"/>
      <c r="AH18" s="131"/>
      <c r="AI18" s="131"/>
    </row>
    <row r="19" spans="1:35" x14ac:dyDescent="0.2">
      <c r="A19" s="50">
        <v>4</v>
      </c>
      <c r="B19" s="4"/>
      <c r="C19" s="4"/>
      <c r="D19" s="5"/>
      <c r="E19" s="125"/>
      <c r="F19" s="126"/>
      <c r="G19" s="126"/>
      <c r="H19" s="126"/>
      <c r="I19" s="195"/>
      <c r="K19" s="206" t="s">
        <v>17</v>
      </c>
      <c r="L19" s="206"/>
      <c r="M19" s="206"/>
      <c r="N19" s="206"/>
      <c r="O19" s="206"/>
      <c r="P19" s="206"/>
      <c r="Q19" s="206"/>
      <c r="R19" t="str">
        <f>IF(E16&lt;1," ",N15*0.002)</f>
        <v xml:space="preserve"> </v>
      </c>
    </row>
    <row r="20" spans="1:35" x14ac:dyDescent="0.2">
      <c r="A20" s="51">
        <v>5</v>
      </c>
      <c r="B20" s="136"/>
      <c r="C20" s="137"/>
      <c r="D20" s="138"/>
      <c r="E20" s="125"/>
      <c r="F20" s="126"/>
      <c r="G20" s="126"/>
      <c r="H20" s="126"/>
      <c r="I20" s="195"/>
      <c r="K20" s="117" t="s">
        <v>18</v>
      </c>
      <c r="L20" s="117"/>
      <c r="M20" s="117"/>
      <c r="N20" s="200" t="str">
        <f>IF(E16&lt;1," ",MAX(E16:I25,E29:I38))</f>
        <v xml:space="preserve"> </v>
      </c>
      <c r="O20" s="200"/>
      <c r="P20" s="200"/>
      <c r="Q20" s="200"/>
    </row>
    <row r="21" spans="1:35" x14ac:dyDescent="0.2">
      <c r="A21" s="50">
        <v>1</v>
      </c>
      <c r="B21" s="144"/>
      <c r="C21" s="145"/>
      <c r="D21" s="146"/>
      <c r="E21" s="147"/>
      <c r="F21" s="148"/>
      <c r="G21" s="148"/>
      <c r="H21" s="148"/>
      <c r="I21" s="199"/>
      <c r="K21" s="117"/>
      <c r="L21" s="117"/>
      <c r="M21" s="117"/>
      <c r="N21" s="200"/>
      <c r="O21" s="200"/>
      <c r="P21" s="200"/>
      <c r="Q21" s="200"/>
    </row>
    <row r="22" spans="1:35" x14ac:dyDescent="0.2">
      <c r="A22" s="52">
        <v>2</v>
      </c>
      <c r="B22" s="4"/>
      <c r="C22" s="4"/>
      <c r="D22" s="5"/>
      <c r="E22" s="125"/>
      <c r="F22" s="126"/>
      <c r="G22" s="126"/>
      <c r="H22" s="126"/>
      <c r="I22" s="195"/>
      <c r="K22" s="117" t="s">
        <v>19</v>
      </c>
      <c r="L22" s="117"/>
      <c r="M22" s="117"/>
      <c r="N22" s="200" t="str">
        <f>IF(E16&lt;1," ",MIN(E16:I25,E29:I38))</f>
        <v xml:space="preserve"> </v>
      </c>
      <c r="O22" s="200"/>
      <c r="P22" s="200"/>
      <c r="Q22" s="200"/>
    </row>
    <row r="23" spans="1:35" x14ac:dyDescent="0.2">
      <c r="A23" s="52">
        <v>3</v>
      </c>
      <c r="B23" s="4"/>
      <c r="C23" s="4"/>
      <c r="D23" s="5"/>
      <c r="E23" s="125"/>
      <c r="F23" s="126"/>
      <c r="G23" s="126"/>
      <c r="H23" s="126"/>
      <c r="I23" s="195"/>
      <c r="K23" s="117"/>
      <c r="L23" s="117"/>
      <c r="M23" s="117"/>
      <c r="N23" s="200"/>
      <c r="O23" s="200"/>
      <c r="P23" s="200"/>
      <c r="Q23" s="200"/>
    </row>
    <row r="24" spans="1:35" x14ac:dyDescent="0.2">
      <c r="A24" s="52">
        <v>4</v>
      </c>
      <c r="B24" s="4"/>
      <c r="C24" s="4"/>
      <c r="D24" s="5"/>
      <c r="E24" s="125"/>
      <c r="F24" s="126"/>
      <c r="G24" s="126"/>
      <c r="H24" s="126"/>
      <c r="I24" s="195"/>
      <c r="K24" s="117" t="s">
        <v>16</v>
      </c>
      <c r="L24" s="117"/>
      <c r="M24" s="117"/>
      <c r="N24" s="200" t="str">
        <f>IF(E16&lt;1," ",N20-N22)</f>
        <v xml:space="preserve"> </v>
      </c>
      <c r="O24" s="200"/>
      <c r="P24" s="200"/>
      <c r="Q24" s="200"/>
    </row>
    <row r="25" spans="1:35" ht="13.5" thickBot="1" x14ac:dyDescent="0.25">
      <c r="A25" s="53">
        <v>5</v>
      </c>
      <c r="B25" s="54"/>
      <c r="C25" s="54"/>
      <c r="D25" s="55"/>
      <c r="E25" s="196"/>
      <c r="F25" s="197"/>
      <c r="G25" s="197"/>
      <c r="H25" s="197"/>
      <c r="I25" s="198"/>
      <c r="K25" s="117"/>
      <c r="L25" s="117"/>
      <c r="M25" s="117"/>
      <c r="N25" s="200"/>
      <c r="O25" s="200"/>
      <c r="P25" s="200"/>
      <c r="Q25" s="200"/>
      <c r="U25" s="66"/>
    </row>
    <row r="26" spans="1:35" ht="12.75" customHeight="1" thickBot="1" x14ac:dyDescent="0.25">
      <c r="A26" s="190" t="s">
        <v>55</v>
      </c>
      <c r="B26" s="191"/>
      <c r="C26" s="191"/>
      <c r="D26" s="191"/>
      <c r="E26" s="192"/>
      <c r="F26" s="193"/>
      <c r="G26" s="193"/>
      <c r="H26" s="193"/>
      <c r="I26" s="194"/>
      <c r="K26" s="117" t="s">
        <v>58</v>
      </c>
      <c r="L26" s="117"/>
      <c r="M26" s="117"/>
      <c r="N26" s="189" t="str">
        <f>IFERROR(N24/N15,"")</f>
        <v/>
      </c>
      <c r="O26" s="189"/>
      <c r="P26" s="189"/>
      <c r="Q26" s="189"/>
    </row>
    <row r="27" spans="1:35" ht="12.75" customHeight="1" x14ac:dyDescent="0.2">
      <c r="A27" s="201" t="s">
        <v>32</v>
      </c>
      <c r="B27" s="107" t="s">
        <v>4</v>
      </c>
      <c r="C27" s="108"/>
      <c r="D27" s="109"/>
      <c r="E27" s="113" t="s">
        <v>46</v>
      </c>
      <c r="F27" s="113"/>
      <c r="G27" s="113"/>
      <c r="H27" s="113"/>
      <c r="I27" s="203"/>
      <c r="K27" s="117"/>
      <c r="L27" s="117"/>
      <c r="M27" s="117"/>
      <c r="N27" s="189"/>
      <c r="O27" s="189"/>
      <c r="P27" s="189"/>
      <c r="Q27" s="189"/>
    </row>
    <row r="28" spans="1:35" x14ac:dyDescent="0.2">
      <c r="A28" s="202"/>
      <c r="B28" s="110"/>
      <c r="C28" s="111"/>
      <c r="D28" s="112"/>
      <c r="E28" s="113"/>
      <c r="F28" s="113"/>
      <c r="G28" s="113"/>
      <c r="H28" s="113"/>
      <c r="I28" s="203"/>
      <c r="K28" s="204"/>
      <c r="L28" s="204"/>
      <c r="M28" s="204"/>
      <c r="N28" s="131"/>
      <c r="O28" s="131"/>
      <c r="P28" s="131"/>
      <c r="Q28" s="131"/>
    </row>
    <row r="29" spans="1:35" x14ac:dyDescent="0.2">
      <c r="A29" s="50">
        <v>1</v>
      </c>
      <c r="B29" s="4"/>
      <c r="C29" s="4"/>
      <c r="D29" s="5"/>
      <c r="E29" s="125"/>
      <c r="F29" s="126"/>
      <c r="G29" s="126"/>
      <c r="H29" s="126"/>
      <c r="I29" s="195"/>
      <c r="K29" s="204"/>
      <c r="L29" s="204"/>
      <c r="M29" s="204"/>
      <c r="N29" s="131"/>
      <c r="O29" s="131"/>
      <c r="P29" s="131"/>
      <c r="Q29" s="131"/>
    </row>
    <row r="30" spans="1:35" ht="15.75" x14ac:dyDescent="0.2">
      <c r="A30" s="50">
        <v>2</v>
      </c>
      <c r="B30" s="4"/>
      <c r="C30" s="4"/>
      <c r="D30" s="5"/>
      <c r="E30" s="125"/>
      <c r="F30" s="126"/>
      <c r="G30" s="126"/>
      <c r="H30" s="126"/>
      <c r="I30" s="195"/>
      <c r="K30" s="44"/>
      <c r="L30" s="44"/>
      <c r="M30" s="44"/>
      <c r="N30" s="43"/>
      <c r="O30" s="43"/>
      <c r="P30" s="43"/>
      <c r="Q30" s="43"/>
    </row>
    <row r="31" spans="1:35" ht="15.75" x14ac:dyDescent="0.2">
      <c r="A31" s="50">
        <v>3</v>
      </c>
      <c r="B31" s="4"/>
      <c r="C31" s="4"/>
      <c r="D31" s="5"/>
      <c r="E31" s="125"/>
      <c r="F31" s="126"/>
      <c r="G31" s="126"/>
      <c r="H31" s="126"/>
      <c r="I31" s="195"/>
      <c r="K31" s="44"/>
      <c r="L31" s="44"/>
      <c r="M31" s="44"/>
      <c r="N31" s="43"/>
      <c r="O31" s="43"/>
      <c r="P31" s="43"/>
      <c r="Q31" s="43"/>
    </row>
    <row r="32" spans="1:35" ht="15.75" x14ac:dyDescent="0.2">
      <c r="A32" s="50">
        <v>4</v>
      </c>
      <c r="B32" s="4"/>
      <c r="C32" s="4"/>
      <c r="D32" s="5"/>
      <c r="E32" s="125"/>
      <c r="F32" s="126"/>
      <c r="G32" s="126"/>
      <c r="H32" s="126"/>
      <c r="I32" s="195"/>
      <c r="K32" s="44"/>
      <c r="L32" s="44"/>
      <c r="M32" s="44"/>
      <c r="N32" s="43"/>
      <c r="O32" s="43"/>
      <c r="P32" s="43"/>
      <c r="Q32" s="43"/>
    </row>
    <row r="33" spans="1:17" ht="15.75" x14ac:dyDescent="0.2">
      <c r="A33" s="51">
        <v>5</v>
      </c>
      <c r="B33" s="136"/>
      <c r="C33" s="137"/>
      <c r="D33" s="138"/>
      <c r="E33" s="125"/>
      <c r="F33" s="126"/>
      <c r="G33" s="126"/>
      <c r="H33" s="126"/>
      <c r="I33" s="195"/>
      <c r="K33" s="44"/>
      <c r="L33" s="44"/>
      <c r="M33" s="44"/>
      <c r="N33" s="43"/>
      <c r="O33" s="43"/>
      <c r="P33" s="43"/>
      <c r="Q33" s="43"/>
    </row>
    <row r="34" spans="1:17" ht="15.75" x14ac:dyDescent="0.2">
      <c r="A34" s="50">
        <v>1</v>
      </c>
      <c r="B34" s="144"/>
      <c r="C34" s="145"/>
      <c r="D34" s="146"/>
      <c r="E34" s="147"/>
      <c r="F34" s="148"/>
      <c r="G34" s="148"/>
      <c r="H34" s="148"/>
      <c r="I34" s="199"/>
      <c r="K34" s="44"/>
      <c r="L34" s="44"/>
      <c r="M34" s="44"/>
      <c r="N34" s="43"/>
      <c r="O34" s="43"/>
      <c r="P34" s="43"/>
      <c r="Q34" s="43"/>
    </row>
    <row r="35" spans="1:17" ht="15.75" x14ac:dyDescent="0.2">
      <c r="A35" s="52">
        <v>2</v>
      </c>
      <c r="B35" s="4"/>
      <c r="C35" s="4"/>
      <c r="D35" s="5"/>
      <c r="E35" s="125"/>
      <c r="F35" s="126"/>
      <c r="G35" s="126"/>
      <c r="H35" s="126"/>
      <c r="I35" s="195"/>
      <c r="K35" s="44"/>
      <c r="L35" s="44"/>
      <c r="M35" s="44"/>
      <c r="N35" s="43"/>
      <c r="O35" s="43"/>
      <c r="P35" s="43"/>
      <c r="Q35" s="43"/>
    </row>
    <row r="36" spans="1:17" ht="15.75" x14ac:dyDescent="0.2">
      <c r="A36" s="52">
        <v>3</v>
      </c>
      <c r="B36" s="4"/>
      <c r="C36" s="4"/>
      <c r="D36" s="5"/>
      <c r="E36" s="125"/>
      <c r="F36" s="126"/>
      <c r="G36" s="126"/>
      <c r="H36" s="126"/>
      <c r="I36" s="195"/>
      <c r="K36" s="44"/>
      <c r="L36" s="44"/>
      <c r="M36" s="44"/>
      <c r="N36" s="43"/>
      <c r="O36" s="43"/>
      <c r="P36" s="43"/>
      <c r="Q36" s="43"/>
    </row>
    <row r="37" spans="1:17" ht="15.75" x14ac:dyDescent="0.2">
      <c r="A37" s="52">
        <v>4</v>
      </c>
      <c r="B37" s="4"/>
      <c r="C37" s="4"/>
      <c r="D37" s="5"/>
      <c r="E37" s="125"/>
      <c r="F37" s="126"/>
      <c r="G37" s="126"/>
      <c r="H37" s="126"/>
      <c r="I37" s="195"/>
      <c r="K37" s="44"/>
      <c r="L37" s="44"/>
      <c r="M37" s="44"/>
      <c r="N37" s="43"/>
      <c r="O37" s="43"/>
      <c r="P37" s="43"/>
      <c r="Q37" s="43"/>
    </row>
    <row r="38" spans="1:17" ht="15.75" customHeight="1" thickBot="1" x14ac:dyDescent="0.25">
      <c r="A38" s="53">
        <v>5</v>
      </c>
      <c r="B38" s="54"/>
      <c r="C38" s="54"/>
      <c r="D38" s="55"/>
      <c r="E38" s="196"/>
      <c r="F38" s="197"/>
      <c r="G38" s="197"/>
      <c r="H38" s="197"/>
      <c r="I38" s="198"/>
    </row>
    <row r="39" spans="1:17" ht="16.5" customHeight="1" x14ac:dyDescent="0.25">
      <c r="A39" s="45"/>
      <c r="B39" s="46"/>
      <c r="C39" s="47"/>
      <c r="D39" s="47"/>
      <c r="E39" s="48"/>
      <c r="F39" s="48"/>
      <c r="G39" s="48"/>
      <c r="H39" s="49" t="s">
        <v>41</v>
      </c>
      <c r="I39" s="205" t="str">
        <f>IF(E16=0,"",IF(N24&lt;=N17,"À l'intérieur des marges autorisées",IF(N24&gt;N17,"À l'extérieur des marges autorisées",)))</f>
        <v/>
      </c>
      <c r="J39" s="153"/>
      <c r="K39" s="153"/>
      <c r="L39" s="153"/>
      <c r="M39" s="153"/>
      <c r="N39" s="153"/>
      <c r="O39" s="153"/>
      <c r="P39" s="153"/>
      <c r="Q39" s="154"/>
    </row>
    <row r="40" spans="1:17" ht="16.5" customHeight="1" x14ac:dyDescent="0.2">
      <c r="A40" s="155" t="s">
        <v>20</v>
      </c>
      <c r="B40" s="155"/>
      <c r="C40" s="156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8"/>
    </row>
    <row r="41" spans="1:17" ht="16.5" customHeight="1" x14ac:dyDescent="0.2">
      <c r="A41" s="159"/>
      <c r="B41" s="160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2"/>
    </row>
    <row r="42" spans="1:17" ht="16.5" customHeight="1" x14ac:dyDescent="0.2">
      <c r="A42" s="163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2"/>
    </row>
    <row r="43" spans="1:17" ht="16.5" customHeight="1" x14ac:dyDescent="0.2">
      <c r="A43" s="164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6"/>
    </row>
    <row r="44" spans="1:17" ht="6" customHeight="1" x14ac:dyDescent="0.2"/>
    <row r="45" spans="1:17" ht="24" customHeight="1" x14ac:dyDescent="0.2">
      <c r="A45" s="167" t="s">
        <v>47</v>
      </c>
      <c r="B45" s="168"/>
      <c r="C45" s="169"/>
      <c r="D45" s="169"/>
      <c r="E45" s="169"/>
      <c r="F45" s="169"/>
      <c r="G45" s="169"/>
      <c r="H45" s="169"/>
      <c r="I45" s="169"/>
      <c r="J45" s="170"/>
      <c r="K45" s="28" t="s">
        <v>48</v>
      </c>
      <c r="L45" s="171"/>
      <c r="M45" s="172"/>
      <c r="N45" s="172"/>
      <c r="O45" s="172"/>
      <c r="P45" s="172"/>
      <c r="Q45" s="173"/>
    </row>
    <row r="46" spans="1:17" ht="9" customHeight="1" x14ac:dyDescent="0.2">
      <c r="A46" s="29"/>
      <c r="B46" s="30"/>
      <c r="C46" s="31"/>
      <c r="D46" s="32"/>
      <c r="E46" s="150" t="s">
        <v>52</v>
      </c>
      <c r="F46" s="151"/>
      <c r="G46" s="151"/>
      <c r="H46" s="151"/>
      <c r="I46" s="151"/>
      <c r="J46" s="152"/>
      <c r="K46" s="33"/>
      <c r="L46" s="34"/>
      <c r="M46" s="34"/>
      <c r="N46" s="35"/>
      <c r="O46" s="35"/>
      <c r="P46" s="35"/>
      <c r="Q46" s="36"/>
    </row>
    <row r="47" spans="1:17" ht="16.5" customHeight="1" x14ac:dyDescent="0.25">
      <c r="A47" s="102" t="s">
        <v>49</v>
      </c>
      <c r="B47" s="103"/>
      <c r="C47" s="103"/>
      <c r="D47" s="174"/>
      <c r="E47" s="175"/>
      <c r="F47" s="176"/>
      <c r="G47" s="176"/>
      <c r="H47" s="176"/>
      <c r="I47" s="176"/>
      <c r="J47" s="177"/>
      <c r="K47" s="178"/>
      <c r="L47" s="179"/>
      <c r="M47" s="180"/>
      <c r="N47" s="181" t="s">
        <v>51</v>
      </c>
      <c r="O47" s="182"/>
      <c r="P47" s="182"/>
      <c r="Q47" s="183"/>
    </row>
    <row r="48" spans="1:17" ht="36.75" customHeight="1" x14ac:dyDescent="0.2">
      <c r="A48" s="102" t="s">
        <v>50</v>
      </c>
      <c r="B48" s="103"/>
      <c r="C48" s="103"/>
      <c r="D48" s="184"/>
      <c r="E48" s="185"/>
      <c r="F48" s="185"/>
      <c r="G48" s="185"/>
      <c r="H48" s="185"/>
      <c r="I48" s="185"/>
      <c r="J48" s="185"/>
      <c r="K48" s="185"/>
      <c r="L48" s="185"/>
      <c r="M48" s="185"/>
      <c r="N48" s="186"/>
      <c r="O48" s="187"/>
      <c r="P48" s="187"/>
      <c r="Q48" s="188"/>
    </row>
    <row r="49" spans="1:17" x14ac:dyDescent="0.2">
      <c r="A49" s="136" t="s">
        <v>53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8"/>
    </row>
  </sheetData>
  <sheetProtection selectLockedCells="1"/>
  <mergeCells count="90">
    <mergeCell ref="A6:B6"/>
    <mergeCell ref="C6:K6"/>
    <mergeCell ref="M6:N6"/>
    <mergeCell ref="O6:Q6"/>
    <mergeCell ref="A2:Q2"/>
    <mergeCell ref="A4:Q4"/>
    <mergeCell ref="A5:B5"/>
    <mergeCell ref="C5:K5"/>
    <mergeCell ref="M5:Q5"/>
    <mergeCell ref="M9:N9"/>
    <mergeCell ref="O9:Q9"/>
    <mergeCell ref="M10:N10"/>
    <mergeCell ref="O10:Q10"/>
    <mergeCell ref="A7:C7"/>
    <mergeCell ref="D7:K7"/>
    <mergeCell ref="M7:N7"/>
    <mergeCell ref="O7:Q7"/>
    <mergeCell ref="M8:N8"/>
    <mergeCell ref="O8:Q8"/>
    <mergeCell ref="I39:Q39"/>
    <mergeCell ref="A40:B40"/>
    <mergeCell ref="C40:Q40"/>
    <mergeCell ref="A41:Q41"/>
    <mergeCell ref="A42:Q42"/>
    <mergeCell ref="A43:Q43"/>
    <mergeCell ref="A45:B45"/>
    <mergeCell ref="C45:J45"/>
    <mergeCell ref="L45:Q45"/>
    <mergeCell ref="E46:J46"/>
    <mergeCell ref="A49:Q49"/>
    <mergeCell ref="A27:A28"/>
    <mergeCell ref="B27:D28"/>
    <mergeCell ref="E27:I28"/>
    <mergeCell ref="K28:M29"/>
    <mergeCell ref="N28:Q29"/>
    <mergeCell ref="E29:I29"/>
    <mergeCell ref="E30:I30"/>
    <mergeCell ref="E31:I31"/>
    <mergeCell ref="A47:D47"/>
    <mergeCell ref="E47:J47"/>
    <mergeCell ref="K47:M47"/>
    <mergeCell ref="N47:Q47"/>
    <mergeCell ref="A48:C48"/>
    <mergeCell ref="D48:M48"/>
    <mergeCell ref="N48:Q48"/>
    <mergeCell ref="A12:Q12"/>
    <mergeCell ref="E32:I32"/>
    <mergeCell ref="B33:D33"/>
    <mergeCell ref="E33:I33"/>
    <mergeCell ref="E22:I22"/>
    <mergeCell ref="K22:M23"/>
    <mergeCell ref="N22:Q23"/>
    <mergeCell ref="E23:I23"/>
    <mergeCell ref="E24:I24"/>
    <mergeCell ref="K24:M25"/>
    <mergeCell ref="N24:Q25"/>
    <mergeCell ref="E25:I25"/>
    <mergeCell ref="B20:D20"/>
    <mergeCell ref="E20:I20"/>
    <mergeCell ref="K20:M21"/>
    <mergeCell ref="E19:I19"/>
    <mergeCell ref="B34:D34"/>
    <mergeCell ref="E34:I34"/>
    <mergeCell ref="E35:I35"/>
    <mergeCell ref="N20:Q21"/>
    <mergeCell ref="B21:D21"/>
    <mergeCell ref="E21:I21"/>
    <mergeCell ref="AF15:AI16"/>
    <mergeCell ref="AF17:AI18"/>
    <mergeCell ref="E36:I36"/>
    <mergeCell ref="E37:I37"/>
    <mergeCell ref="E38:I38"/>
    <mergeCell ref="E17:I17"/>
    <mergeCell ref="K17:M18"/>
    <mergeCell ref="N17:Q18"/>
    <mergeCell ref="E18:I18"/>
    <mergeCell ref="K19:Q19"/>
    <mergeCell ref="E14:I15"/>
    <mergeCell ref="K14:Q14"/>
    <mergeCell ref="K15:M16"/>
    <mergeCell ref="N15:Q16"/>
    <mergeCell ref="E16:I16"/>
    <mergeCell ref="K26:M27"/>
    <mergeCell ref="N26:Q27"/>
    <mergeCell ref="A13:D13"/>
    <mergeCell ref="E13:I13"/>
    <mergeCell ref="A26:D26"/>
    <mergeCell ref="E26:I26"/>
    <mergeCell ref="A14:A15"/>
    <mergeCell ref="B14:D15"/>
  </mergeCells>
  <conditionalFormatting sqref="I39:Q39">
    <cfRule type="cellIs" dxfId="0" priority="6" stopIfTrue="1" operator="equal">
      <formula>"À l'extérieur des marges autorisées"</formula>
    </cfRule>
  </conditionalFormatting>
  <dataValidations disablePrompts="1" count="1">
    <dataValidation type="list" allowBlank="1" showInputMessage="1" showErrorMessage="1" sqref="C11" xr:uid="{BC747642-3DCF-41B4-A217-D952DEFC2491}">
      <formula1>#REF!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K12" sqref="K12"/>
    </sheetView>
  </sheetViews>
  <sheetFormatPr baseColWidth="10" defaultColWidth="11.42578125" defaultRowHeight="12.75" x14ac:dyDescent="0.2"/>
  <sheetData/>
  <sheetProtection password="CAC5" sheet="1" objects="1" scenarios="1" selectLockedCells="1"/>
  <phoneticPr fontId="0" type="noConversion"/>
  <pageMargins left="0.75" right="0.75" top="1" bottom="1" header="0.4921259845" footer="0.492125984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Formulaire_1</vt:lpstr>
      <vt:lpstr>Formulaire_2</vt:lpstr>
      <vt:lpstr>Vérification_2_Ponts-bascules</vt:lpstr>
      <vt:lpstr>Tolérance</vt:lpstr>
      <vt:lpstr>Formulaire_1!Zone_d_impression</vt:lpstr>
      <vt:lpstr>Formulaire_2!Zone_d_impression</vt:lpstr>
      <vt:lpstr>'Vérification_2_Ponts-bascules'!Zone_d_impression</vt:lpstr>
    </vt:vector>
  </TitlesOfParts>
  <Manager>Ministère des Ressources naturelles et des Forêts</Manager>
  <Company>Ministère des Ressources naturelles et des Forêts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de vérification du pont-bascule </dc:title>
  <dc:subject>Formulaire de vérification du pont-bascule </dc:subject>
  <dc:creator>Ministère des Ressources naturelles et des Forêts</dc:creator>
  <cp:keywords>pont-bascule, mesurage du bois, outils mesureurs</cp:keywords>
  <cp:lastModifiedBy>Boileau, Marie-Claude (DCOM)</cp:lastModifiedBy>
  <cp:lastPrinted>2025-05-07T15:16:16Z</cp:lastPrinted>
  <dcterms:created xsi:type="dcterms:W3CDTF">2001-03-20T14:24:02Z</dcterms:created>
  <dcterms:modified xsi:type="dcterms:W3CDTF">2026-06-01T19:18:08Z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