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760"/>
  </bookViews>
  <sheets>
    <sheet name="Décompte jours de participation" sheetId="2" r:id="rId1"/>
  </sheets>
  <calcPr calcId="145621"/>
</workbook>
</file>

<file path=xl/calcChain.xml><?xml version="1.0" encoding="utf-8"?>
<calcChain xmlns="http://schemas.openxmlformats.org/spreadsheetml/2006/main">
  <c r="G37" i="2" l="1"/>
  <c r="F37" i="2"/>
  <c r="E37" i="2"/>
  <c r="C37" i="2"/>
  <c r="B37" i="2"/>
  <c r="I37" i="2" s="1"/>
  <c r="I36" i="2"/>
  <c r="D36" i="2"/>
  <c r="I35" i="2"/>
  <c r="D35" i="2"/>
  <c r="D37" i="2" s="1"/>
  <c r="D14" i="2" l="1"/>
  <c r="B9" i="2"/>
  <c r="B14" i="2" s="1"/>
  <c r="C11" i="2" l="1"/>
  <c r="C8" i="2"/>
  <c r="C12" i="2"/>
  <c r="C7" i="2"/>
  <c r="C13" i="2"/>
  <c r="C10" i="2"/>
  <c r="C9" i="2" l="1"/>
  <c r="C14" i="2" s="1"/>
  <c r="D13" i="2" l="1"/>
  <c r="E13" i="2" s="1"/>
  <c r="D11" i="2"/>
  <c r="E11" i="2" s="1"/>
  <c r="D10" i="2"/>
  <c r="E10" i="2" s="1"/>
  <c r="D8" i="2"/>
  <c r="E8" i="2" s="1"/>
  <c r="D7" i="2"/>
  <c r="E7" i="2" s="1"/>
  <c r="D12" i="2"/>
  <c r="E12" i="2" s="1"/>
  <c r="G10" i="2" l="1"/>
  <c r="H10" i="2" s="1"/>
  <c r="G8" i="2"/>
  <c r="H8" i="2" s="1"/>
  <c r="G12" i="2"/>
  <c r="H12" i="2" s="1"/>
  <c r="D9" i="2"/>
  <c r="E9" i="2"/>
  <c r="E14" i="2" s="1"/>
  <c r="G7" i="2"/>
  <c r="G11" i="2"/>
  <c r="H11" i="2" s="1"/>
  <c r="G13" i="2"/>
  <c r="H13" i="2" s="1"/>
  <c r="J9" i="2" l="1"/>
  <c r="H7" i="2"/>
  <c r="H9" i="2"/>
  <c r="G9" i="2"/>
  <c r="F9" i="2" s="1"/>
  <c r="H14" i="2" l="1"/>
</calcChain>
</file>

<file path=xl/sharedStrings.xml><?xml version="1.0" encoding="utf-8"?>
<sst xmlns="http://schemas.openxmlformats.org/spreadsheetml/2006/main" count="86" uniqueCount="65">
  <si>
    <t>Total</t>
  </si>
  <si>
    <t>Local</t>
  </si>
  <si>
    <t>Excursionniste</t>
  </si>
  <si>
    <t>Touriste</t>
  </si>
  <si>
    <t>-</t>
  </si>
  <si>
    <t>Visiteurs</t>
  </si>
  <si>
    <t>Indice d'attractivité</t>
  </si>
  <si>
    <t>Notes</t>
  </si>
  <si>
    <t>Part relative d'achalandage</t>
  </si>
  <si>
    <t>Nombre de nuitées</t>
  </si>
  <si>
    <t>Statut et provenance des participants</t>
  </si>
  <si>
    <r>
      <t>Nombre moyen de jours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</si>
  <si>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Nombre moyen de nuitées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</si>
  <si>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t>Touriste - Québec</t>
  </si>
  <si>
    <t>Touriste - États-Unis</t>
  </si>
  <si>
    <t>Touriste - Autres pays</t>
  </si>
  <si>
    <t>Touriste - Autres provinces</t>
  </si>
  <si>
    <t>Colonne F (Nombre moyen de jours):</t>
  </si>
  <si>
    <t>Colonne I (Nombre moyen de nuitées):</t>
  </si>
  <si>
    <t>Remplir les cellules avec les N des réponses aux questions Q5 à Q8 du questionnaire pour l'étude de provenance et d'achalandage</t>
  </si>
  <si>
    <t>- L'indice d'attractivité concerne uniquement les visiteurs (excursionnistes et touristes) parmi les participants d'un événement.</t>
  </si>
  <si>
    <t xml:space="preserve">Les cellules de la colonne D se complètent automatiquement lorsque celles des colonnes B, C, E, F et G sont remplies. </t>
  </si>
  <si>
    <t>Tableau 1: Achalandage, provenance et nuitée</t>
  </si>
  <si>
    <t>Tableau 2: Indice d'attractivité</t>
  </si>
  <si>
    <t xml:space="preserve">Elle indiquera une "erreur" si la somme des données des colonnes E, F et G d'une ligne (excursionniste ou touriste) n'est pas égale </t>
  </si>
  <si>
    <t>à la soustraction des données des colonnes B et C de cette même ligne. (E + F + G = B - C)</t>
  </si>
  <si>
    <t>- Toutes les cellules grises contiennent des formules en mode protégé qui appliquent correctement les calculs pour arriver aux indicateurs de résultat.</t>
  </si>
  <si>
    <t>Les indicateurs de résultats (cellules grises foncées) sont ici les parts relatives d'achalandage selon la provenance et le statut ainsi que le nombre de nuitées.</t>
  </si>
  <si>
    <t>- Toutes les cellules grises contiennent des formules en mode protégé permettant d'appliquer correctement les calculs pour arriver à l'indicateur de résultat, indice d'attractivité des visiteurs (cellule grise foncée).</t>
  </si>
  <si>
    <t>Colonne C (Nombre de répondants Q11 = Non):</t>
  </si>
  <si>
    <t>Colonne E (Nombre de répondants Q12 = Principalement):</t>
  </si>
  <si>
    <t>Colonne F (Nombre de répondants Q12 = En partie):</t>
  </si>
  <si>
    <t>Colonne G (Nombre de répondants Q12 = Aucune):</t>
  </si>
  <si>
    <t>Colonne H (Moyenne sur 10 des réponses à Q13):</t>
  </si>
  <si>
    <t>Remplir les cellules avec les N des réponses "Non" à la question Q11 du questionnaire pour l'étude de provenance et d'achalandage</t>
  </si>
  <si>
    <t>Remplir les cellules avec les N des réponses "Principalement" à la question Q12 du questionnaire pour l'étude de provenance et d'achalandage</t>
  </si>
  <si>
    <t>Remplir les cellules avec les N des réponses "En partie" à la question Q12 du questionnaire pour l'étude de provenance et d'achalandage</t>
  </si>
  <si>
    <t>Remplir les cellules avec les N des réponses "Aucune" à la question Q12 du questionnaire pour l'étude de provenance et d'achalandage</t>
  </si>
  <si>
    <t>Remplir les cellules avec la moyenne sur 10 des réponses à la question Q13 du questionnaire pour l'étude de provenance et d'achalandage</t>
  </si>
  <si>
    <t>Colonne D (Nombre de répondants Q11 = Oui):</t>
  </si>
  <si>
    <t>Remplir les cellules avec les moyennes des réponses à la question Q15 du questionnaire pour l'étude de provenance et d'achalandage</t>
  </si>
  <si>
    <r>
      <t>TABLEAUX DES CALCULS POUR LES INDICATEURS DE RÉSULTAT À PARTIR D'UN DÉCOMPTE EN JOURS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</si>
  <si>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>3. Donnée tirée de l'estimation de l'achalandage de l'événement à partir d'un décompte en jours.</t>
  </si>
  <si>
    <t>1. Un décompte en jours s'applique aux événements où les participants peuvent être comptabilisés une seule fois par jour. (ex. billetterie quotidienne)</t>
  </si>
  <si>
    <t>Nombre de participants</t>
  </si>
  <si>
    <t>Part des participants</t>
  </si>
  <si>
    <r>
      <t xml:space="preserve">Remplir la cellule avec la moyenne tirée du calcul des nuitées du </t>
    </r>
    <r>
      <rPr>
        <i/>
        <u/>
        <sz val="10"/>
        <color theme="1"/>
        <rFont val="Calibri"/>
        <family val="2"/>
        <scheme val="minor"/>
      </rPr>
      <t>Guide de réalisation d'une étude de provenance et d'achalandage</t>
    </r>
    <r>
      <rPr>
        <sz val="10"/>
        <color theme="1"/>
        <rFont val="Calibri"/>
        <family val="2"/>
        <scheme val="minor"/>
      </rPr>
      <t>, p.12.</t>
    </r>
  </si>
  <si>
    <t>Remplir la cellule avec la donnée tirée de l'estimation de l'achalandage à partir d'un décompte en jours</t>
  </si>
  <si>
    <r>
      <t>Nombre de répondants</t>
    </r>
    <r>
      <rPr>
        <b/>
        <vertAlign val="superscript"/>
        <sz val="10"/>
        <color theme="0"/>
        <rFont val="Calibri"/>
        <family val="2"/>
        <scheme val="minor"/>
      </rPr>
      <t xml:space="preserve">2
</t>
    </r>
    <r>
      <rPr>
        <b/>
        <sz val="8"/>
        <color theme="0"/>
        <rFont val="Calibri"/>
        <family val="2"/>
        <scheme val="minor"/>
      </rPr>
      <t>(16 ans et plus)</t>
    </r>
  </si>
  <si>
    <t>Part des répondants</t>
  </si>
  <si>
    <t>- Toutes les cellules blanches sont à remplir en fonction des résultats de l'étude de provenance et d'achalandage.</t>
  </si>
  <si>
    <r>
      <t>Nombre de répondants</t>
    </r>
    <r>
      <rPr>
        <b/>
        <vertAlign val="super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(16 ans et plus)</t>
    </r>
  </si>
  <si>
    <r>
      <t>Q11 - Non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</si>
  <si>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Q11 - Oui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</si>
  <si>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Q12 - 
Principalement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</si>
  <si>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Q12 - 
En partie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</si>
  <si>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Q12 - 
Aucune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</si>
  <si>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t>Q13 - moyenne sur 10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</si>
  <si>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t>Colonne B (Nombre de répondants):</t>
  </si>
  <si>
    <t>Aide financière aux festivals et événements touristiques - volet 1</t>
  </si>
  <si>
    <t>2. Données tirées des sondages pour l'estimation de la provenance (min. 1 000 répondants), des nuitées et de l'indice d'attractivité (min. 400 répondants touristes et excursionnistes).</t>
  </si>
  <si>
    <r>
      <t>Nombre de jours de participation (Achalandage total)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</si>
  <si>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t>Colonne G (Nombre de jours de participation):</t>
  </si>
  <si>
    <r>
      <t xml:space="preserve">- </t>
    </r>
    <r>
      <rPr>
        <b/>
        <sz val="10"/>
        <color theme="1"/>
        <rFont val="Calibri"/>
        <family val="2"/>
        <scheme val="minor"/>
      </rPr>
      <t>Important</t>
    </r>
    <r>
      <rPr>
        <sz val="10"/>
        <color theme="1"/>
        <rFont val="Calibri"/>
        <family val="2"/>
        <scheme val="minor"/>
      </rPr>
      <t xml:space="preserve">: La somme des données des cellules G7, G8, G10 à G13 de la colonne G (sauf G9 qui est déjà une sommation) peut différée du total si les données entrées dans le tableau sont arrondies, </t>
    </r>
  </si>
  <si>
    <t>principalement les données de la colonne F pour les cellules F7 à F13 (sauf F9 qui est calculée par une formule).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</si>
</sst>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)\ _$_ ;_ * \(#,##0\)\ _$_ ;_ * &quot;-&quot;??_)\ _$_ ;_ @_ "/>
    <numFmt numFmtId="165" formatCode="0.0"/>
    <numFmt numFmtId="166" formatCode="_ * #,##0.0_)\ _$_ ;_ * \(#,##0.0\)\ _$_ ;_ * &quot;-&quot;?_)\ _$_ ;_ @_ "/>
    <numFmt numFmtId="167" formatCode="0.0%"/>
    <numFmt numFmtId="168" formatCode="#,##0_)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ck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theme="3"/>
      </bottom>
      <diagonal/>
    </border>
    <border>
      <left style="medium">
        <color auto="1"/>
      </left>
      <right style="thick">
        <color theme="3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ck">
        <color theme="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93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4" fillId="2" borderId="7" xfId="2" applyFont="1" applyBorder="1" applyAlignment="1">
      <alignment vertical="center" wrapText="1"/>
    </xf>
    <xf numFmtId="0" fontId="4" fillId="2" borderId="8" xfId="2" applyFont="1" applyBorder="1" applyAlignment="1">
      <alignment vertical="center" wrapText="1"/>
    </xf>
    <xf numFmtId="0" fontId="4" fillId="2" borderId="9" xfId="2" applyFont="1" applyBorder="1" applyAlignment="1">
      <alignment vertical="center" wrapText="1"/>
    </xf>
    <xf numFmtId="0" fontId="6" fillId="0" borderId="10" xfId="0" applyFont="1" applyBorder="1"/>
    <xf numFmtId="0" fontId="6" fillId="0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/>
    </xf>
    <xf numFmtId="165" fontId="6" fillId="0" borderId="1" xfId="0" applyNumberFormat="1" applyFont="1" applyFill="1" applyBorder="1"/>
    <xf numFmtId="0" fontId="6" fillId="0" borderId="10" xfId="0" applyFont="1" applyBorder="1" applyAlignment="1">
      <alignment horizontal="left" indent="2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166" fontId="6" fillId="0" borderId="0" xfId="0" applyNumberFormat="1" applyFont="1"/>
    <xf numFmtId="0" fontId="7" fillId="0" borderId="12" xfId="0" applyFont="1" applyBorder="1"/>
    <xf numFmtId="0" fontId="6" fillId="5" borderId="1" xfId="0" quotePrefix="1" applyFont="1" applyFill="1" applyBorder="1"/>
    <xf numFmtId="0" fontId="6" fillId="5" borderId="13" xfId="0" quotePrefix="1" applyFont="1" applyFill="1" applyBorder="1"/>
    <xf numFmtId="167" fontId="6" fillId="5" borderId="1" xfId="1" quotePrefix="1" applyNumberFormat="1" applyFont="1" applyFill="1" applyBorder="1"/>
    <xf numFmtId="3" fontId="6" fillId="5" borderId="1" xfId="1" quotePrefix="1" applyNumberFormat="1" applyFont="1" applyFill="1" applyBorder="1"/>
    <xf numFmtId="167" fontId="6" fillId="5" borderId="13" xfId="0" quotePrefix="1" applyNumberFormat="1" applyFont="1" applyFill="1" applyBorder="1"/>
    <xf numFmtId="167" fontId="7" fillId="7" borderId="19" xfId="1" quotePrefix="1" applyNumberFormat="1" applyFont="1" applyFill="1" applyBorder="1"/>
    <xf numFmtId="167" fontId="6" fillId="5" borderId="26" xfId="1" quotePrefix="1" applyNumberFormat="1" applyFont="1" applyFill="1" applyBorder="1"/>
    <xf numFmtId="3" fontId="6" fillId="5" borderId="16" xfId="1" quotePrefix="1" applyNumberFormat="1" applyFont="1" applyFill="1" applyBorder="1"/>
    <xf numFmtId="168" fontId="6" fillId="5" borderId="13" xfId="0" quotePrefix="1" applyNumberFormat="1" applyFont="1" applyFill="1" applyBorder="1"/>
    <xf numFmtId="165" fontId="6" fillId="0" borderId="1" xfId="0" applyNumberFormat="1" applyFont="1" applyBorder="1"/>
    <xf numFmtId="168" fontId="7" fillId="7" borderId="24" xfId="0" quotePrefix="1" applyNumberFormat="1" applyFont="1" applyFill="1" applyBorder="1"/>
    <xf numFmtId="3" fontId="6" fillId="5" borderId="22" xfId="1" quotePrefix="1" applyNumberFormat="1" applyFont="1" applyFill="1" applyBorder="1"/>
    <xf numFmtId="168" fontId="7" fillId="0" borderId="23" xfId="0" quotePrefix="1" applyNumberFormat="1" applyFont="1" applyFill="1" applyBorder="1"/>
    <xf numFmtId="165" fontId="6" fillId="0" borderId="21" xfId="0" applyNumberFormat="1" applyFont="1" applyFill="1" applyBorder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6" fillId="0" borderId="0" xfId="0" quotePrefix="1" applyFont="1" applyFill="1" applyAlignment="1">
      <alignment horizontal="left" indent="2"/>
    </xf>
    <xf numFmtId="0" fontId="6" fillId="0" borderId="0" xfId="0" quotePrefix="1" applyFont="1" applyFill="1" applyAlignment="1">
      <alignment horizontal="left"/>
    </xf>
    <xf numFmtId="0" fontId="0" fillId="0" borderId="0" xfId="0"/>
    <xf numFmtId="0" fontId="0" fillId="0" borderId="0" xfId="0"/>
    <xf numFmtId="0" fontId="2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/>
    <xf numFmtId="2" fontId="0" fillId="0" borderId="0" xfId="0" applyNumberFormat="1"/>
    <xf numFmtId="0" fontId="4" fillId="2" borderId="7" xfId="2" applyFont="1" applyBorder="1" applyAlignment="1">
      <alignment vertical="center" wrapText="1"/>
    </xf>
    <xf numFmtId="0" fontId="6" fillId="0" borderId="1" xfId="0" applyFont="1" applyFill="1" applyBorder="1"/>
    <xf numFmtId="0" fontId="6" fillId="0" borderId="4" xfId="0" applyFont="1" applyBorder="1"/>
    <xf numFmtId="0" fontId="6" fillId="0" borderId="16" xfId="0" applyFont="1" applyFill="1" applyBorder="1"/>
    <xf numFmtId="165" fontId="6" fillId="0" borderId="16" xfId="0" applyNumberFormat="1" applyFont="1" applyFill="1" applyBorder="1"/>
    <xf numFmtId="0" fontId="8" fillId="0" borderId="0" xfId="0" applyFont="1" applyFill="1" applyBorder="1"/>
    <xf numFmtId="0" fontId="4" fillId="2" borderId="2" xfId="2" applyFont="1" applyBorder="1" applyAlignment="1">
      <alignment horizontal="left" vertical="center" wrapText="1"/>
    </xf>
    <xf numFmtId="9" fontId="4" fillId="2" borderId="2" xfId="2" applyNumberFormat="1" applyFont="1" applyBorder="1" applyAlignment="1">
      <alignment horizontal="left" vertical="center" wrapText="1"/>
    </xf>
    <xf numFmtId="3" fontId="4" fillId="2" borderId="2" xfId="2" applyNumberFormat="1" applyFont="1" applyBorder="1" applyAlignment="1">
      <alignment horizontal="left" vertical="center" wrapText="1"/>
    </xf>
    <xf numFmtId="3" fontId="4" fillId="2" borderId="15" xfId="2" applyNumberFormat="1" applyFont="1" applyBorder="1" applyAlignment="1">
      <alignment horizontal="left" vertical="center" wrapText="1"/>
    </xf>
    <xf numFmtId="0" fontId="4" fillId="2" borderId="3" xfId="2" applyFont="1" applyBorder="1" applyAlignment="1">
      <alignment horizontal="left" vertical="center" wrapText="1"/>
    </xf>
    <xf numFmtId="0" fontId="6" fillId="0" borderId="1" xfId="0" applyFont="1" applyFill="1" applyBorder="1" applyProtection="1"/>
    <xf numFmtId="0" fontId="6" fillId="0" borderId="16" xfId="0" applyFont="1" applyFill="1" applyBorder="1" applyProtection="1"/>
    <xf numFmtId="165" fontId="6" fillId="0" borderId="16" xfId="0" applyNumberFormat="1" applyFont="1" applyFill="1" applyBorder="1" applyProtection="1"/>
    <xf numFmtId="0" fontId="6" fillId="0" borderId="17" xfId="0" applyFont="1" applyBorder="1"/>
    <xf numFmtId="0" fontId="6" fillId="5" borderId="6" xfId="0" applyFont="1" applyFill="1" applyBorder="1"/>
    <xf numFmtId="165" fontId="6" fillId="5" borderId="5" xfId="3" quotePrefix="1" applyNumberFormat="1" applyFont="1" applyFill="1" applyBorder="1"/>
    <xf numFmtId="0" fontId="6" fillId="5" borderId="1" xfId="0" applyFont="1" applyFill="1" applyBorder="1"/>
    <xf numFmtId="165" fontId="6" fillId="5" borderId="18" xfId="3" quotePrefix="1" applyNumberFormat="1" applyFont="1" applyFill="1" applyBorder="1"/>
    <xf numFmtId="165" fontId="7" fillId="6" borderId="25" xfId="3" quotePrefix="1" applyNumberFormat="1" applyFont="1" applyFill="1" applyBorder="1"/>
    <xf numFmtId="165" fontId="6" fillId="0" borderId="20" xfId="0" applyNumberFormat="1" applyFont="1" applyFill="1" applyBorder="1"/>
    <xf numFmtId="0" fontId="0" fillId="0" borderId="0" xfId="0" applyFill="1"/>
    <xf numFmtId="0" fontId="6" fillId="0" borderId="0" xfId="0" quotePrefix="1" applyFont="1" applyFill="1" applyAlignment="1">
      <alignment horizontal="left" indent="2"/>
    </xf>
    <xf numFmtId="0" fontId="6" fillId="0" borderId="0" xfId="0" quotePrefix="1" applyFont="1" applyFill="1" applyAlignment="1">
      <alignment horizontal="left"/>
    </xf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0" fillId="0" borderId="0" xfId="0"/>
    <xf numFmtId="0" fontId="2" fillId="0" borderId="0" xfId="0" applyFont="1"/>
    <xf numFmtId="0" fontId="6" fillId="0" borderId="0" xfId="0" quotePrefix="1" applyFont="1" applyFill="1" applyAlignment="1">
      <alignment horizontal="left" indent="2"/>
    </xf>
    <xf numFmtId="0" fontId="6" fillId="0" borderId="0" xfId="0" quotePrefix="1" applyFont="1" applyFill="1" applyAlignment="1">
      <alignment horizontal="left"/>
    </xf>
    <xf numFmtId="3" fontId="6" fillId="0" borderId="0" xfId="0" applyNumberFormat="1" applyFont="1"/>
    <xf numFmtId="165" fontId="6" fillId="0" borderId="0" xfId="0" applyNumberFormat="1" applyFont="1"/>
    <xf numFmtId="2" fontId="6" fillId="0" borderId="0" xfId="0" applyNumberFormat="1" applyFont="1"/>
    <xf numFmtId="165" fontId="6" fillId="5" borderId="1" xfId="0" applyNumberFormat="1" applyFont="1" applyFill="1" applyBorder="1"/>
    <xf numFmtId="0" fontId="6" fillId="0" borderId="0" xfId="0" quotePrefix="1" applyFont="1" applyAlignment="1">
      <alignment horizontal="left" indent="2"/>
    </xf>
    <xf numFmtId="0" fontId="4" fillId="2" borderId="8" xfId="2" applyFont="1" applyBorder="1" applyAlignment="1">
      <alignment vertical="center" wrapText="1"/>
    </xf>
    <xf numFmtId="0" fontId="6" fillId="0" borderId="0" xfId="0" quotePrefix="1" applyFont="1" applyFill="1"/>
    <xf numFmtId="0" fontId="6" fillId="0" borderId="0" xfId="0" applyFont="1" applyFill="1"/>
    <xf numFmtId="0" fontId="0" fillId="0" borderId="0" xfId="0"/>
    <xf numFmtId="0" fontId="0" fillId="0" borderId="0" xfId="0" applyFill="1"/>
    <xf numFmtId="0" fontId="6" fillId="0" borderId="0" xfId="0" quotePrefix="1" applyFont="1" applyFill="1" applyAlignment="1">
      <alignment horizontal="left" indent="2"/>
    </xf>
    <xf numFmtId="0" fontId="6" fillId="0" borderId="0" xfId="0" quotePrefix="1" applyFont="1" applyFill="1" applyAlignment="1">
      <alignment horizontal="left"/>
    </xf>
    <xf numFmtId="0" fontId="6" fillId="0" borderId="0" xfId="0" quotePrefix="1" applyFont="1" applyFill="1"/>
  </cellXfs>
  <cellStyles count="4">
    <cellStyle name="40 % - Accent1" xfId="3" builtinId="31"/>
    <cellStyle name="Accent1" xfId="2" builtinId="29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666750</xdr:colOff>
      <xdr:row>0</xdr:row>
      <xdr:rowOff>758477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14575" cy="75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I18" sqref="I18"/>
    </sheetView>
  </sheetViews>
  <sheetFormatPr baseColWidth="10" defaultRowHeight="15" x14ac:dyDescent="0.25"/>
  <cols>
    <col min="1" max="1" width="24.7109375" customWidth="1"/>
    <col min="2" max="3" width="13.7109375" customWidth="1"/>
    <col min="4" max="4" width="14.7109375" customWidth="1"/>
    <col min="5" max="5" width="15.7109375" customWidth="1"/>
    <col min="6" max="6" width="14.7109375" customWidth="1"/>
    <col min="7" max="7" width="16.7109375" customWidth="1"/>
    <col min="8" max="10" width="15.7109375" customWidth="1"/>
    <col min="11" max="11" width="14.7109375" customWidth="1"/>
    <col min="12" max="12" width="16.85546875" customWidth="1"/>
  </cols>
  <sheetData>
    <row r="1" spans="1:10" s="88" customFormat="1" ht="60.75" customHeight="1" x14ac:dyDescent="0.25"/>
    <row r="2" spans="1:10" s="43" customFormat="1" ht="21" x14ac:dyDescent="0.3">
      <c r="A2" s="46" t="s">
        <v>41</v>
      </c>
    </row>
    <row r="3" spans="1:10" s="43" customFormat="1" ht="18.75" x14ac:dyDescent="0.3">
      <c r="A3" s="47" t="s">
        <v>59</v>
      </c>
    </row>
    <row r="4" spans="1:10" s="43" customFormat="1" x14ac:dyDescent="0.25">
      <c r="A4" s="44"/>
    </row>
    <row r="5" spans="1:10" ht="15.75" thickBot="1" x14ac:dyDescent="0.3">
      <c r="A5" s="45" t="s">
        <v>22</v>
      </c>
      <c r="B5" s="1"/>
      <c r="C5" s="3"/>
      <c r="D5" s="2"/>
    </row>
    <row r="6" spans="1:10" s="18" customFormat="1" ht="54.75" thickTop="1" thickBot="1" x14ac:dyDescent="0.25">
      <c r="A6" s="5" t="s">
        <v>10</v>
      </c>
      <c r="B6" s="85" t="s">
        <v>48</v>
      </c>
      <c r="C6" s="6" t="s">
        <v>49</v>
      </c>
      <c r="D6" s="6" t="s">
        <v>44</v>
      </c>
      <c r="E6" s="6" t="s">
        <v>45</v>
      </c>
      <c r="F6" s="6" t="s">
        <v>11</v>
      </c>
      <c r="G6" s="6" t="s">
        <v>61</v>
      </c>
      <c r="H6" s="6" t="s">
        <v>8</v>
      </c>
      <c r="I6" s="6" t="s">
        <v>12</v>
      </c>
      <c r="J6" s="7" t="s">
        <v>9</v>
      </c>
    </row>
    <row r="7" spans="1:10" s="18" customFormat="1" ht="13.5" thickBot="1" x14ac:dyDescent="0.25">
      <c r="A7" s="8" t="s">
        <v>1</v>
      </c>
      <c r="B7" s="9"/>
      <c r="C7" s="26" t="str">
        <f>IF(OR(B7="",$B$14=""),"",B7/$B$14)</f>
        <v/>
      </c>
      <c r="D7" s="27" t="str">
        <f>IF(OR(C7="",$D$14=""),"",C7*$D$14)</f>
        <v/>
      </c>
      <c r="E7" s="26" t="str">
        <f>IF(OR(D7="",$D$14=""),"",D7/$D$14)</f>
        <v/>
      </c>
      <c r="F7" s="12"/>
      <c r="G7" s="31" t="str">
        <f>IF(OR(D7="",F7=""),"",D7*F7)</f>
        <v/>
      </c>
      <c r="H7" s="29" t="str">
        <f>IF(OR(G7="",$G$14=""),"",G7/$G$14)</f>
        <v/>
      </c>
      <c r="I7" s="10" t="s">
        <v>4</v>
      </c>
      <c r="J7" s="11" t="s">
        <v>4</v>
      </c>
    </row>
    <row r="8" spans="1:10" s="18" customFormat="1" ht="13.5" thickBot="1" x14ac:dyDescent="0.25">
      <c r="A8" s="8" t="s">
        <v>2</v>
      </c>
      <c r="B8" s="9"/>
      <c r="C8" s="26" t="str">
        <f>IF(OR(B8="",$B$14=""),"",B8/$B$14)</f>
        <v/>
      </c>
      <c r="D8" s="27" t="str">
        <f>IF(OR(C8="",$D$14=""),"",C8*$D$14)</f>
        <v/>
      </c>
      <c r="E8" s="26" t="str">
        <f>IF(OR(D8="",$D$14=""),"",D8/$D$14)</f>
        <v/>
      </c>
      <c r="F8" s="12"/>
      <c r="G8" s="31" t="str">
        <f>IF(OR(D8="",F8=""),"",D8*F8)</f>
        <v/>
      </c>
      <c r="H8" s="29" t="str">
        <f>IF(OR(G8="",$G$14=""),"",G8/$G$14)</f>
        <v/>
      </c>
      <c r="I8" s="10" t="s">
        <v>4</v>
      </c>
      <c r="J8" s="11" t="s">
        <v>4</v>
      </c>
    </row>
    <row r="9" spans="1:10" s="18" customFormat="1" ht="13.5" thickBot="1" x14ac:dyDescent="0.25">
      <c r="A9" s="8" t="s">
        <v>3</v>
      </c>
      <c r="B9" s="24" t="str">
        <f>IF(OR(B10="",B11="",B12="",B13=""),"",SUM(B10:B13))</f>
        <v/>
      </c>
      <c r="C9" s="26" t="str">
        <f>IF(OR(C10="",C11="",C12="",C13=""),"",SUM(C10:C13))</f>
        <v/>
      </c>
      <c r="D9" s="27" t="str">
        <f>IF(OR(D10="",D11="",D12="",D13=""),"",SUM(D10:D13))</f>
        <v/>
      </c>
      <c r="E9" s="26" t="str">
        <f>IF(OR(E10="",E11="",E12="",E13=""),"",SUM(E10:E13))</f>
        <v/>
      </c>
      <c r="F9" s="83" t="str">
        <f>IF(OR(D9="",G9=""),"",G9/D9)</f>
        <v/>
      </c>
      <c r="G9" s="31" t="str">
        <f>IF(OR(G10="",G11="",G12="",G13=""),"",SUM(G10:G13))</f>
        <v/>
      </c>
      <c r="H9" s="29" t="str">
        <f>IF(OR(H10="",H11="",H12="",H13=""),"",SUM(H10:H13))</f>
        <v/>
      </c>
      <c r="I9" s="33"/>
      <c r="J9" s="34" t="str">
        <f>IF(OR(D9="",I9=""),"",D9*I9)</f>
        <v/>
      </c>
    </row>
    <row r="10" spans="1:10" s="18" customFormat="1" ht="13.5" thickBot="1" x14ac:dyDescent="0.25">
      <c r="A10" s="13" t="s">
        <v>13</v>
      </c>
      <c r="B10" s="9"/>
      <c r="C10" s="26" t="str">
        <f t="shared" ref="C10:C13" si="0">IF(OR(B10="",$B$14=""),"",B10/$B$14)</f>
        <v/>
      </c>
      <c r="D10" s="27" t="str">
        <f t="shared" ref="D10:D13" si="1">IF(OR(C10="",$D$14=""),"",C10*$D$14)</f>
        <v/>
      </c>
      <c r="E10" s="26" t="str">
        <f>IF(OR(D10="",$D$14=""),"",D10/$D$14)</f>
        <v/>
      </c>
      <c r="F10" s="12"/>
      <c r="G10" s="31" t="str">
        <f t="shared" ref="G10:G13" si="2">IF(OR(D10="",F10=""),"",D10*F10)</f>
        <v/>
      </c>
      <c r="H10" s="29" t="str">
        <f t="shared" ref="H10:H13" si="3">IF(OR(G10="",$G$14=""),"",G10/$G$14)</f>
        <v/>
      </c>
      <c r="I10" s="10" t="s">
        <v>4</v>
      </c>
      <c r="J10" s="11" t="s">
        <v>4</v>
      </c>
    </row>
    <row r="11" spans="1:10" s="18" customFormat="1" ht="13.5" thickBot="1" x14ac:dyDescent="0.25">
      <c r="A11" s="13" t="s">
        <v>16</v>
      </c>
      <c r="B11" s="9"/>
      <c r="C11" s="26" t="str">
        <f t="shared" si="0"/>
        <v/>
      </c>
      <c r="D11" s="27" t="str">
        <f t="shared" si="1"/>
        <v/>
      </c>
      <c r="E11" s="26" t="str">
        <f>IF(OR(D11="",$D$14=""),"",D11/$D$14)</f>
        <v/>
      </c>
      <c r="F11" s="12"/>
      <c r="G11" s="31" t="str">
        <f t="shared" si="2"/>
        <v/>
      </c>
      <c r="H11" s="29" t="str">
        <f t="shared" si="3"/>
        <v/>
      </c>
      <c r="I11" s="10" t="s">
        <v>4</v>
      </c>
      <c r="J11" s="11" t="s">
        <v>4</v>
      </c>
    </row>
    <row r="12" spans="1:10" s="18" customFormat="1" ht="13.5" thickBot="1" x14ac:dyDescent="0.25">
      <c r="A12" s="13" t="s">
        <v>14</v>
      </c>
      <c r="B12" s="9"/>
      <c r="C12" s="26" t="str">
        <f t="shared" si="0"/>
        <v/>
      </c>
      <c r="D12" s="27" t="str">
        <f t="shared" si="1"/>
        <v/>
      </c>
      <c r="E12" s="26" t="str">
        <f>IF(OR(D12="",$D$14=""),"",D12/$D$14)</f>
        <v/>
      </c>
      <c r="F12" s="12"/>
      <c r="G12" s="31" t="str">
        <f t="shared" si="2"/>
        <v/>
      </c>
      <c r="H12" s="29" t="str">
        <f t="shared" si="3"/>
        <v/>
      </c>
      <c r="I12" s="10" t="s">
        <v>4</v>
      </c>
      <c r="J12" s="11" t="s">
        <v>4</v>
      </c>
    </row>
    <row r="13" spans="1:10" s="18" customFormat="1" ht="13.5" thickBot="1" x14ac:dyDescent="0.25">
      <c r="A13" s="13" t="s">
        <v>15</v>
      </c>
      <c r="B13" s="9"/>
      <c r="C13" s="26" t="str">
        <f t="shared" si="0"/>
        <v/>
      </c>
      <c r="D13" s="27" t="str">
        <f t="shared" si="1"/>
        <v/>
      </c>
      <c r="E13" s="26" t="str">
        <f>IF(OR(D13="",$D$14=""),"",D13/$D$14)</f>
        <v/>
      </c>
      <c r="F13" s="12"/>
      <c r="G13" s="35" t="str">
        <f t="shared" si="2"/>
        <v/>
      </c>
      <c r="H13" s="29" t="str">
        <f t="shared" si="3"/>
        <v/>
      </c>
      <c r="I13" s="10" t="s">
        <v>4</v>
      </c>
      <c r="J13" s="11" t="s">
        <v>4</v>
      </c>
    </row>
    <row r="14" spans="1:10" s="18" customFormat="1" ht="13.5" thickBot="1" x14ac:dyDescent="0.25">
      <c r="A14" s="23" t="s">
        <v>0</v>
      </c>
      <c r="B14" s="25" t="str">
        <f>IF(OR(B7="",B8="",B9=""),"",SUM(B7:B9))</f>
        <v/>
      </c>
      <c r="C14" s="28" t="str">
        <f>IF(OR(C7="",C8="",C9=""),"",SUM(C7:C9))</f>
        <v/>
      </c>
      <c r="D14" s="32" t="str">
        <f>IF(OR(G14="",F14=""),"",G14/F14)</f>
        <v/>
      </c>
      <c r="E14" s="28" t="str">
        <f>IF(OR(E7="",E8="",E9=""),"",SUM(E7:E9))</f>
        <v/>
      </c>
      <c r="F14" s="37"/>
      <c r="G14" s="36"/>
      <c r="H14" s="30" t="str">
        <f>IF(OR(H7="",H8="",H9=""),"",SUM(H7:H9))</f>
        <v/>
      </c>
      <c r="I14" s="14" t="s">
        <v>4</v>
      </c>
      <c r="J14" s="15" t="s">
        <v>4</v>
      </c>
    </row>
    <row r="15" spans="1:10" s="18" customFormat="1" ht="20.100000000000001" customHeight="1" thickTop="1" x14ac:dyDescent="0.2">
      <c r="A15" s="16" t="s">
        <v>7</v>
      </c>
      <c r="E15" s="81"/>
      <c r="F15" s="82"/>
      <c r="G15" s="80"/>
      <c r="I15" s="19"/>
    </row>
    <row r="16" spans="1:10" ht="20.100000000000001" customHeight="1" x14ac:dyDescent="0.25">
      <c r="A16" s="74" t="s">
        <v>26</v>
      </c>
    </row>
    <row r="17" spans="1:13" s="44" customFormat="1" ht="20.100000000000001" customHeight="1" x14ac:dyDescent="0.25">
      <c r="A17" s="84" t="s">
        <v>27</v>
      </c>
    </row>
    <row r="18" spans="1:13" ht="20.100000000000001" customHeight="1" x14ac:dyDescent="0.25">
      <c r="A18" s="86" t="s">
        <v>50</v>
      </c>
      <c r="B18" s="38"/>
      <c r="C18" s="38"/>
      <c r="D18" s="38"/>
      <c r="E18" s="38"/>
      <c r="F18" s="38"/>
      <c r="G18" s="38"/>
      <c r="H18" s="38"/>
    </row>
    <row r="19" spans="1:13" ht="20.100000000000001" customHeight="1" x14ac:dyDescent="0.25">
      <c r="A19" s="90" t="s">
        <v>58</v>
      </c>
      <c r="B19" s="38"/>
      <c r="C19" s="38"/>
      <c r="D19" s="42" t="s">
        <v>19</v>
      </c>
      <c r="E19" s="38"/>
      <c r="F19" s="38"/>
      <c r="G19" s="38"/>
      <c r="H19" s="38"/>
    </row>
    <row r="20" spans="1:13" ht="20.100000000000001" customHeight="1" x14ac:dyDescent="0.25">
      <c r="A20" s="41" t="s">
        <v>17</v>
      </c>
      <c r="B20" s="38"/>
      <c r="C20" s="38"/>
      <c r="D20" s="79" t="s">
        <v>40</v>
      </c>
      <c r="E20" s="38"/>
      <c r="F20" s="38"/>
      <c r="G20" s="38"/>
      <c r="H20" s="38"/>
    </row>
    <row r="21" spans="1:13" ht="20.100000000000001" customHeight="1" x14ac:dyDescent="0.25">
      <c r="A21" s="90" t="s">
        <v>62</v>
      </c>
      <c r="B21" s="38"/>
      <c r="C21" s="38"/>
      <c r="D21" s="91" t="s">
        <v>47</v>
      </c>
      <c r="E21" s="38"/>
      <c r="F21" s="38"/>
      <c r="G21" s="38"/>
      <c r="H21" s="38"/>
    </row>
    <row r="22" spans="1:13" ht="20.100000000000001" customHeight="1" x14ac:dyDescent="0.25">
      <c r="A22" s="41" t="s">
        <v>18</v>
      </c>
      <c r="B22" s="38"/>
      <c r="C22" s="38"/>
      <c r="D22" s="79" t="s">
        <v>46</v>
      </c>
      <c r="E22" s="38"/>
      <c r="F22" s="38"/>
      <c r="G22" s="38"/>
      <c r="H22" s="38"/>
    </row>
    <row r="23" spans="1:13" s="76" customFormat="1" ht="20.100000000000001" customHeight="1" x14ac:dyDescent="0.25">
      <c r="A23" s="91" t="s">
        <v>63</v>
      </c>
      <c r="B23" s="71"/>
      <c r="C23" s="71"/>
      <c r="D23" s="79"/>
      <c r="E23" s="71"/>
      <c r="F23" s="71"/>
      <c r="G23" s="71"/>
      <c r="H23" s="71"/>
    </row>
    <row r="24" spans="1:13" s="76" customFormat="1" ht="20.100000000000001" customHeight="1" x14ac:dyDescent="0.25">
      <c r="A24" s="91" t="s">
        <v>64</v>
      </c>
      <c r="B24" s="71"/>
      <c r="C24" s="71"/>
      <c r="D24" s="79"/>
      <c r="E24" s="71"/>
      <c r="F24" s="71"/>
      <c r="G24" s="71"/>
      <c r="H24" s="71"/>
    </row>
    <row r="25" spans="1:13" s="88" customFormat="1" ht="20.100000000000001" customHeight="1" x14ac:dyDescent="0.25">
      <c r="A25" s="91"/>
      <c r="B25" s="89"/>
      <c r="C25" s="89"/>
      <c r="D25" s="91"/>
      <c r="E25" s="89"/>
      <c r="F25" s="89"/>
      <c r="G25" s="89"/>
      <c r="H25" s="89"/>
    </row>
    <row r="26" spans="1:13" s="18" customFormat="1" ht="20.100000000000001" customHeight="1" x14ac:dyDescent="0.2">
      <c r="A26" s="17" t="s">
        <v>43</v>
      </c>
      <c r="B26" s="20"/>
    </row>
    <row r="27" spans="1:13" s="18" customFormat="1" ht="20.100000000000001" customHeight="1" x14ac:dyDescent="0.2">
      <c r="A27" s="87" t="s">
        <v>60</v>
      </c>
      <c r="B27" s="40"/>
      <c r="C27" s="39"/>
      <c r="D27" s="39"/>
      <c r="M27" s="22"/>
    </row>
    <row r="28" spans="1:13" s="18" customFormat="1" ht="20.100000000000001" customHeight="1" x14ac:dyDescent="0.2">
      <c r="A28" s="18" t="s">
        <v>42</v>
      </c>
      <c r="B28" s="21"/>
      <c r="M28" s="22"/>
    </row>
    <row r="29" spans="1:13" x14ac:dyDescent="0.25">
      <c r="G29" s="4"/>
    </row>
    <row r="31" spans="1:13" s="76" customFormat="1" x14ac:dyDescent="0.25"/>
    <row r="32" spans="1:13" s="76" customFormat="1" x14ac:dyDescent="0.25"/>
    <row r="33" spans="1:9" s="48" customFormat="1" ht="15.75" thickBot="1" x14ac:dyDescent="0.3">
      <c r="A33" s="77" t="s">
        <v>23</v>
      </c>
    </row>
    <row r="34" spans="1:9" ht="39.75" thickTop="1" x14ac:dyDescent="0.25">
      <c r="A34" s="50" t="s">
        <v>10</v>
      </c>
      <c r="B34" s="56" t="s">
        <v>51</v>
      </c>
      <c r="C34" s="57" t="s">
        <v>52</v>
      </c>
      <c r="D34" s="57" t="s">
        <v>53</v>
      </c>
      <c r="E34" s="57" t="s">
        <v>54</v>
      </c>
      <c r="F34" s="58" t="s">
        <v>55</v>
      </c>
      <c r="G34" s="58" t="s">
        <v>56</v>
      </c>
      <c r="H34" s="59" t="s">
        <v>57</v>
      </c>
      <c r="I34" s="60" t="s">
        <v>6</v>
      </c>
    </row>
    <row r="35" spans="1:9" x14ac:dyDescent="0.25">
      <c r="A35" s="52" t="s">
        <v>2</v>
      </c>
      <c r="B35" s="51"/>
      <c r="C35" s="51"/>
      <c r="D35" s="67" t="str">
        <f>IF(OR(B35="",C35="",E35="",F35="",G35=""),"",IF(B35-C35=SUM(E35:G35),SUM(E35:G35),"erreur"))</f>
        <v/>
      </c>
      <c r="E35" s="51"/>
      <c r="F35" s="51"/>
      <c r="G35" s="53"/>
      <c r="H35" s="54"/>
      <c r="I35" s="66" t="str">
        <f t="shared" ref="I35:I36" si="4">IF(OR(B35="",C35="",E35="",F35="",G35="",H35=""),"",((C35*0)+(E35*100)+(F35*H35*10)+(G35*0))/B35)</f>
        <v/>
      </c>
    </row>
    <row r="36" spans="1:9" ht="15.75" thickBot="1" x14ac:dyDescent="0.3">
      <c r="A36" s="52" t="s">
        <v>3</v>
      </c>
      <c r="B36" s="61"/>
      <c r="C36" s="61"/>
      <c r="D36" s="67" t="str">
        <f>IF(OR(B36="",C36="",E36="",F36="",G36=""),"",IF(B36-C36=SUM(E36:G36),SUM(E36:G36),"erreur"))</f>
        <v/>
      </c>
      <c r="E36" s="61"/>
      <c r="F36" s="61"/>
      <c r="G36" s="62"/>
      <c r="H36" s="63"/>
      <c r="I36" s="68" t="str">
        <f t="shared" si="4"/>
        <v/>
      </c>
    </row>
    <row r="37" spans="1:9" ht="15.75" thickBot="1" x14ac:dyDescent="0.3">
      <c r="A37" s="64" t="s">
        <v>5</v>
      </c>
      <c r="B37" s="65" t="str">
        <f>IF(OR(B35="",B36=""),"",SUM(B35:B36))</f>
        <v/>
      </c>
      <c r="C37" s="65" t="str">
        <f>IF(OR(C35="",C36=""),"",SUM(C35:C36))</f>
        <v/>
      </c>
      <c r="D37" s="65" t="str">
        <f>IF(OR(D35="",D36="",E37="",F37="",G37=""),"",IF(AND(B37-C37=SUM(D35:D36),SUM(D35:D36)=SUM(E37:G37)),SUM(E37:G37),"erreur"))</f>
        <v/>
      </c>
      <c r="E37" s="65" t="str">
        <f t="shared" ref="E37:G37" si="5">IF(OR(E35="",E36=""),"",SUM(E35:E36))</f>
        <v/>
      </c>
      <c r="F37" s="65" t="str">
        <f t="shared" si="5"/>
        <v/>
      </c>
      <c r="G37" s="65" t="str">
        <f t="shared" si="5"/>
        <v/>
      </c>
      <c r="H37" s="70"/>
      <c r="I37" s="69" t="str">
        <f>IF(OR(B37="",C37="",E37="",F37="",G37="",H37=""),"",((C37*0)+(E37*100)+(F37*H37*10)+(G37*0))/B37)</f>
        <v/>
      </c>
    </row>
    <row r="38" spans="1:9" ht="20.100000000000001" customHeight="1" x14ac:dyDescent="0.25">
      <c r="A38" s="55" t="s">
        <v>7</v>
      </c>
      <c r="B38" s="48"/>
      <c r="C38" s="48"/>
      <c r="D38" s="48"/>
      <c r="E38" s="48"/>
      <c r="F38" s="48"/>
      <c r="G38" s="48"/>
      <c r="H38" s="48"/>
      <c r="I38" s="48"/>
    </row>
    <row r="39" spans="1:9" ht="20.100000000000001" customHeight="1" x14ac:dyDescent="0.25">
      <c r="A39" s="75" t="s">
        <v>20</v>
      </c>
      <c r="B39" s="48"/>
      <c r="C39" s="48"/>
      <c r="D39" s="48"/>
      <c r="E39" s="48"/>
      <c r="F39" s="48"/>
      <c r="G39" s="49"/>
      <c r="H39" s="48"/>
      <c r="I39" s="48"/>
    </row>
    <row r="40" spans="1:9" ht="20.100000000000001" customHeight="1" x14ac:dyDescent="0.25">
      <c r="A40" s="74" t="s">
        <v>28</v>
      </c>
      <c r="B40" s="48"/>
      <c r="C40" s="48"/>
      <c r="D40" s="48"/>
      <c r="E40" s="48"/>
      <c r="F40" s="48"/>
      <c r="G40" s="48"/>
      <c r="H40" s="48"/>
      <c r="I40" s="48"/>
    </row>
    <row r="41" spans="1:9" ht="20.100000000000001" customHeight="1" x14ac:dyDescent="0.25">
      <c r="A41" s="78" t="s">
        <v>39</v>
      </c>
      <c r="B41" s="48"/>
      <c r="C41" s="48"/>
      <c r="D41" s="73" t="s">
        <v>21</v>
      </c>
      <c r="E41" s="48"/>
      <c r="F41" s="48"/>
      <c r="G41" s="48"/>
      <c r="H41" s="48"/>
      <c r="I41" s="48"/>
    </row>
    <row r="42" spans="1:9" ht="20.100000000000001" customHeight="1" x14ac:dyDescent="0.25">
      <c r="A42" s="72"/>
      <c r="B42" s="48"/>
      <c r="C42" s="48"/>
      <c r="D42" s="79" t="s">
        <v>24</v>
      </c>
      <c r="E42" s="48"/>
      <c r="F42" s="48"/>
      <c r="G42" s="48"/>
      <c r="H42" s="48"/>
      <c r="I42" s="48"/>
    </row>
    <row r="43" spans="1:9" s="76" customFormat="1" ht="20.100000000000001" customHeight="1" x14ac:dyDescent="0.25">
      <c r="A43" s="78"/>
      <c r="D43" s="79" t="s">
        <v>25</v>
      </c>
    </row>
    <row r="44" spans="1:9" ht="20.100000000000001" customHeight="1" x14ac:dyDescent="0.25">
      <c r="A44" s="92" t="s">
        <v>50</v>
      </c>
      <c r="B44" s="71"/>
      <c r="C44" s="71"/>
      <c r="D44" s="71"/>
      <c r="E44" s="71"/>
      <c r="F44" s="71"/>
      <c r="G44" s="71"/>
      <c r="H44" s="71"/>
      <c r="I44" s="71"/>
    </row>
    <row r="45" spans="1:9" ht="20.100000000000001" customHeight="1" x14ac:dyDescent="0.25">
      <c r="A45" s="90" t="s">
        <v>58</v>
      </c>
      <c r="B45" s="71"/>
      <c r="C45" s="71"/>
      <c r="D45" s="73" t="s">
        <v>19</v>
      </c>
      <c r="E45" s="71"/>
      <c r="F45" s="71"/>
      <c r="G45" s="71"/>
      <c r="H45" s="71"/>
      <c r="I45" s="48"/>
    </row>
    <row r="46" spans="1:9" ht="20.100000000000001" customHeight="1" x14ac:dyDescent="0.25">
      <c r="A46" s="78" t="s">
        <v>29</v>
      </c>
      <c r="B46" s="48"/>
      <c r="C46" s="48"/>
      <c r="D46" s="79" t="s">
        <v>34</v>
      </c>
      <c r="E46" s="48"/>
      <c r="F46" s="48"/>
      <c r="G46" s="48"/>
      <c r="H46" s="48"/>
      <c r="I46" s="48"/>
    </row>
    <row r="47" spans="1:9" ht="20.100000000000001" customHeight="1" x14ac:dyDescent="0.25">
      <c r="A47" s="78" t="s">
        <v>30</v>
      </c>
      <c r="B47" s="48"/>
      <c r="C47" s="48"/>
      <c r="D47" s="79" t="s">
        <v>35</v>
      </c>
      <c r="E47" s="48"/>
      <c r="F47" s="48"/>
      <c r="G47" s="48"/>
      <c r="H47" s="48"/>
      <c r="I47" s="48"/>
    </row>
    <row r="48" spans="1:9" ht="20.100000000000001" customHeight="1" x14ac:dyDescent="0.25">
      <c r="A48" s="78" t="s">
        <v>31</v>
      </c>
      <c r="B48" s="48"/>
      <c r="C48" s="48"/>
      <c r="D48" s="79" t="s">
        <v>36</v>
      </c>
      <c r="E48" s="48"/>
      <c r="F48" s="48"/>
      <c r="G48" s="48"/>
      <c r="H48" s="48"/>
      <c r="I48" s="48"/>
    </row>
    <row r="49" spans="1:9" ht="20.100000000000001" customHeight="1" x14ac:dyDescent="0.25">
      <c r="A49" s="78" t="s">
        <v>32</v>
      </c>
      <c r="B49" s="48"/>
      <c r="C49" s="48"/>
      <c r="D49" s="79" t="s">
        <v>37</v>
      </c>
      <c r="E49" s="48"/>
      <c r="F49" s="48"/>
      <c r="G49" s="48"/>
      <c r="H49" s="48"/>
      <c r="I49" s="48"/>
    </row>
    <row r="50" spans="1:9" ht="20.100000000000001" customHeight="1" x14ac:dyDescent="0.25">
      <c r="A50" s="78" t="s">
        <v>33</v>
      </c>
      <c r="B50" s="48"/>
      <c r="C50" s="48"/>
      <c r="D50" s="79" t="s">
        <v>38</v>
      </c>
      <c r="E50" s="48"/>
      <c r="F50" s="48"/>
      <c r="G50" s="48"/>
      <c r="H50" s="48"/>
      <c r="I50" s="48"/>
    </row>
    <row r="52" spans="1:9" x14ac:dyDescent="0.25">
      <c r="A52" s="87" t="s">
        <v>60</v>
      </c>
    </row>
  </sheetData>
  <sheetProtection password="C665" sheet="1" objects="1" scenarios="1" formatCells="0" formatColumns="0" formatRows="0" deleteColumns="0" deleteRows="0"/>
  <protectedRanges>
    <protectedRange sqref="B7:B8 B10:B13 F7:F8 F10:F14 G14 I9" name="Plage1"/>
    <protectedRange sqref="B35:C36 E35:G36 H35:H37" name="Plage1_1"/>
  </protectedRange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Décompte jours de participation</vt:lpstr>
    </vt:vector>
  </TitlesOfParts>
  <Company>Tourisme Québec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Desroches</dc:creator>
  <cp:lastModifiedBy>Philippe Desroches</cp:lastModifiedBy>
  <cp:lastPrinted>2017-01-10T21:02:08Z</cp:lastPrinted>
  <dcterms:created xsi:type="dcterms:W3CDTF">2015-02-19T20:26:08Z</dcterms:created>
  <dcterms:modified xsi:type="dcterms:W3CDTF">2018-06-12T20:02:48Z</dcterms:modified>
</cp:coreProperties>
</file>